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16\FINAL\As Filed\Washington\"/>
    </mc:Choice>
  </mc:AlternateContent>
  <bookViews>
    <workbookView xWindow="0" yWindow="180" windowWidth="16200" windowHeight="12495" tabRatio="884" activeTab="3"/>
  </bookViews>
  <sheets>
    <sheet name="Factors" sheetId="2" r:id="rId1"/>
    <sheet name="Lookup Combo FERC# &amp;Description" sheetId="3" r:id="rId2"/>
    <sheet name="YTD Detail Report" sheetId="27" r:id="rId3"/>
    <sheet name="YTD Short Report" sheetId="28" r:id="rId4"/>
  </sheets>
  <definedNames>
    <definedName name="_xlnm._FilterDatabase" localSheetId="2" hidden="1">'YTD Detail Report'!$A$1:$AJ$1283</definedName>
    <definedName name="_xlnm.Print_Area" localSheetId="3">'YTD Short Report'!$C$1:$Q$106</definedName>
  </definedNames>
  <calcPr calcId="152511"/>
</workbook>
</file>

<file path=xl/calcChain.xml><?xml version="1.0" encoding="utf-8"?>
<calcChain xmlns="http://schemas.openxmlformats.org/spreadsheetml/2006/main">
  <c r="R9" i="27" l="1"/>
  <c r="U9" i="27"/>
  <c r="X9" i="27"/>
  <c r="R10" i="27"/>
  <c r="U10" i="27"/>
  <c r="X10" i="27"/>
  <c r="R11" i="27"/>
  <c r="U11" i="27"/>
  <c r="X11" i="27"/>
  <c r="R12" i="27"/>
  <c r="U12" i="27"/>
  <c r="X12" i="27"/>
  <c r="R13" i="27"/>
  <c r="U13" i="27"/>
  <c r="X13" i="27"/>
  <c r="R14" i="27"/>
  <c r="U14" i="27"/>
  <c r="X14" i="27"/>
  <c r="R15" i="27"/>
  <c r="U15" i="27"/>
  <c r="X15" i="27"/>
  <c r="R16" i="27"/>
  <c r="U16" i="27"/>
  <c r="X16" i="27"/>
  <c r="R17" i="27"/>
  <c r="U17" i="27"/>
  <c r="X17" i="27"/>
  <c r="R20" i="27"/>
  <c r="U20" i="27"/>
  <c r="X20" i="27"/>
  <c r="R21" i="27"/>
  <c r="U21" i="27"/>
  <c r="X21" i="27"/>
  <c r="R22" i="27"/>
  <c r="U22" i="27"/>
  <c r="X22" i="27"/>
  <c r="U23" i="27"/>
  <c r="R25" i="27"/>
  <c r="U25" i="27"/>
  <c r="U26" i="27" s="1"/>
  <c r="X25" i="27"/>
  <c r="R26" i="27"/>
  <c r="X26" i="27"/>
  <c r="R27" i="27"/>
  <c r="U27" i="27"/>
  <c r="X27" i="27"/>
  <c r="R28" i="27"/>
  <c r="U28" i="27"/>
  <c r="X28" i="27"/>
  <c r="U29" i="27"/>
  <c r="R30" i="27"/>
  <c r="R31" i="27" s="1"/>
  <c r="U30" i="27"/>
  <c r="X30" i="27"/>
  <c r="X31" i="27" s="1"/>
  <c r="U31" i="27"/>
  <c r="U32" i="27"/>
  <c r="Y32" i="27"/>
  <c r="U33" i="27"/>
  <c r="Y33" i="27"/>
  <c r="R34" i="27"/>
  <c r="U34" i="27"/>
  <c r="X34" i="27"/>
  <c r="X36" i="27" s="1"/>
  <c r="R35" i="27"/>
  <c r="U35" i="27"/>
  <c r="X35" i="27"/>
  <c r="R36" i="27"/>
  <c r="R38" i="27"/>
  <c r="U38" i="27"/>
  <c r="X38" i="27"/>
  <c r="U39" i="27"/>
  <c r="U42" i="27" s="1"/>
  <c r="R40" i="27"/>
  <c r="R41" i="27" s="1"/>
  <c r="U40" i="27"/>
  <c r="X40" i="27"/>
  <c r="X41" i="27" s="1"/>
  <c r="U41" i="27"/>
  <c r="R43" i="27"/>
  <c r="U43" i="27"/>
  <c r="X43" i="27"/>
  <c r="R44" i="27"/>
  <c r="X44" i="27"/>
  <c r="R45" i="27"/>
  <c r="X45" i="27"/>
  <c r="R46" i="27"/>
  <c r="U46" i="27"/>
  <c r="X46" i="27"/>
  <c r="R47" i="27"/>
  <c r="U47" i="27"/>
  <c r="X47" i="27"/>
  <c r="R48" i="27"/>
  <c r="U48" i="27"/>
  <c r="X48" i="27"/>
  <c r="R49" i="27"/>
  <c r="U49" i="27"/>
  <c r="X49" i="27"/>
  <c r="R50" i="27"/>
  <c r="X50" i="27"/>
  <c r="U51" i="27"/>
  <c r="R52" i="27"/>
  <c r="U52" i="27"/>
  <c r="X52" i="27"/>
  <c r="R53" i="27"/>
  <c r="U53" i="27"/>
  <c r="X53" i="27"/>
  <c r="R54" i="27"/>
  <c r="U54" i="27"/>
  <c r="X54" i="27"/>
  <c r="R55" i="27"/>
  <c r="U55" i="27"/>
  <c r="X55" i="27"/>
  <c r="R56" i="27"/>
  <c r="U56" i="27"/>
  <c r="X56" i="27"/>
  <c r="R57" i="27"/>
  <c r="U57" i="27"/>
  <c r="X57" i="27"/>
  <c r="R58" i="27"/>
  <c r="U58" i="27"/>
  <c r="X58" i="27"/>
  <c r="R60" i="27"/>
  <c r="U60" i="27"/>
  <c r="R61" i="27"/>
  <c r="U61" i="27"/>
  <c r="X61" i="27"/>
  <c r="R62" i="27"/>
  <c r="U62" i="27"/>
  <c r="X62" i="27"/>
  <c r="R63" i="27"/>
  <c r="U63" i="27"/>
  <c r="X63" i="27"/>
  <c r="R64" i="27"/>
  <c r="U64" i="27"/>
  <c r="X64" i="27"/>
  <c r="R65" i="27"/>
  <c r="U65" i="27"/>
  <c r="X65" i="27"/>
  <c r="R68" i="27"/>
  <c r="U68" i="27"/>
  <c r="X68" i="27"/>
  <c r="R69" i="27"/>
  <c r="U69" i="27"/>
  <c r="X69" i="27"/>
  <c r="R70" i="27"/>
  <c r="U70" i="27"/>
  <c r="X70" i="27"/>
  <c r="R71" i="27"/>
  <c r="U71" i="27"/>
  <c r="X71" i="27"/>
  <c r="R72" i="27"/>
  <c r="U72" i="27"/>
  <c r="X72" i="27"/>
  <c r="R73" i="27"/>
  <c r="U73" i="27"/>
  <c r="X73" i="27"/>
  <c r="R74" i="27"/>
  <c r="U74" i="27"/>
  <c r="X74" i="27"/>
  <c r="R75" i="27"/>
  <c r="U75" i="27"/>
  <c r="X75" i="27"/>
  <c r="R76" i="27"/>
  <c r="U76" i="27"/>
  <c r="X76" i="27"/>
  <c r="R77" i="27"/>
  <c r="U77" i="27"/>
  <c r="X77" i="27"/>
  <c r="X78" i="27"/>
  <c r="R79" i="27"/>
  <c r="U79" i="27"/>
  <c r="X79" i="27"/>
  <c r="R80" i="27"/>
  <c r="U80" i="27"/>
  <c r="X80" i="27"/>
  <c r="R81" i="27"/>
  <c r="U81" i="27"/>
  <c r="X81" i="27"/>
  <c r="R82" i="27"/>
  <c r="U82" i="27"/>
  <c r="X82" i="27"/>
  <c r="U84" i="27"/>
  <c r="Y84" i="27"/>
  <c r="U85" i="27"/>
  <c r="Y85" i="27"/>
  <c r="U86" i="27"/>
  <c r="Y86" i="27"/>
  <c r="U87" i="27"/>
  <c r="Y87" i="27"/>
  <c r="V89" i="27"/>
  <c r="X89" i="27"/>
  <c r="V90" i="27"/>
  <c r="X90" i="27"/>
  <c r="V91" i="27"/>
  <c r="V92" i="27" s="1"/>
  <c r="X91" i="27"/>
  <c r="R93" i="27"/>
  <c r="R94" i="27" s="1"/>
  <c r="U93" i="27"/>
  <c r="X93" i="27"/>
  <c r="X94" i="27"/>
  <c r="R95" i="27"/>
  <c r="U95" i="27"/>
  <c r="X95" i="27"/>
  <c r="R96" i="27"/>
  <c r="U96" i="27"/>
  <c r="X96" i="27"/>
  <c r="U97" i="27"/>
  <c r="X97" i="27"/>
  <c r="R98" i="27"/>
  <c r="U98" i="27"/>
  <c r="X98" i="27"/>
  <c r="R99" i="27"/>
  <c r="U99" i="27"/>
  <c r="X99" i="27"/>
  <c r="R100" i="27"/>
  <c r="U100" i="27"/>
  <c r="X100" i="27"/>
  <c r="R101" i="27"/>
  <c r="U101" i="27"/>
  <c r="X101" i="27"/>
  <c r="R102" i="27"/>
  <c r="U102" i="27"/>
  <c r="X102" i="27"/>
  <c r="R103" i="27"/>
  <c r="U103" i="27"/>
  <c r="X103" i="27"/>
  <c r="U104" i="27"/>
  <c r="R106" i="27"/>
  <c r="U106" i="27"/>
  <c r="X106" i="27"/>
  <c r="R107" i="27"/>
  <c r="U107" i="27"/>
  <c r="X107" i="27"/>
  <c r="U108" i="27"/>
  <c r="R109" i="27"/>
  <c r="R110" i="27" s="1"/>
  <c r="U109" i="27"/>
  <c r="X109" i="27"/>
  <c r="X110" i="27"/>
  <c r="R111" i="27"/>
  <c r="U111" i="27"/>
  <c r="X111" i="27"/>
  <c r="R112" i="27"/>
  <c r="U112" i="27"/>
  <c r="X112" i="27"/>
  <c r="X113" i="27"/>
  <c r="R115" i="27"/>
  <c r="U115" i="27"/>
  <c r="X115" i="27"/>
  <c r="X116" i="27" s="1"/>
  <c r="U116" i="27"/>
  <c r="R117" i="27"/>
  <c r="U117" i="27"/>
  <c r="X117" i="27"/>
  <c r="R118" i="27"/>
  <c r="U118" i="27"/>
  <c r="X118" i="27"/>
  <c r="R119" i="27"/>
  <c r="R120" i="27"/>
  <c r="U120" i="27"/>
  <c r="X120" i="27"/>
  <c r="U121" i="27"/>
  <c r="X121" i="27"/>
  <c r="R122" i="27"/>
  <c r="U122" i="27"/>
  <c r="X122" i="27"/>
  <c r="R123" i="27"/>
  <c r="U123" i="27"/>
  <c r="X123" i="27"/>
  <c r="R124" i="27"/>
  <c r="U124" i="27"/>
  <c r="X124" i="27"/>
  <c r="R125" i="27"/>
  <c r="U125" i="27"/>
  <c r="X125" i="27"/>
  <c r="R126" i="27"/>
  <c r="U126" i="27"/>
  <c r="X126" i="27"/>
  <c r="R129" i="27"/>
  <c r="U129" i="27"/>
  <c r="X129" i="27"/>
  <c r="R130" i="27"/>
  <c r="U130" i="27"/>
  <c r="X130" i="27"/>
  <c r="R131" i="27"/>
  <c r="U131" i="27"/>
  <c r="X131" i="27"/>
  <c r="R132" i="27"/>
  <c r="U132" i="27"/>
  <c r="X132" i="27"/>
  <c r="R133" i="27"/>
  <c r="U133" i="27"/>
  <c r="X133" i="27"/>
  <c r="R134" i="27"/>
  <c r="U134" i="27"/>
  <c r="X134" i="27"/>
  <c r="R135" i="27"/>
  <c r="U135" i="27"/>
  <c r="X135" i="27"/>
  <c r="R136" i="27"/>
  <c r="U136" i="27"/>
  <c r="X136" i="27"/>
  <c r="R137" i="27"/>
  <c r="U137" i="27"/>
  <c r="X137" i="27"/>
  <c r="R138" i="27"/>
  <c r="U138" i="27"/>
  <c r="X138" i="27"/>
  <c r="R139" i="27"/>
  <c r="U139" i="27"/>
  <c r="X139" i="27"/>
  <c r="R140" i="27"/>
  <c r="U140" i="27"/>
  <c r="X140" i="27"/>
  <c r="R141" i="27"/>
  <c r="U141" i="27"/>
  <c r="X141" i="27"/>
  <c r="R142" i="27"/>
  <c r="U142" i="27"/>
  <c r="X142" i="27"/>
  <c r="R143" i="27"/>
  <c r="U143" i="27"/>
  <c r="X143" i="27"/>
  <c r="R144" i="27"/>
  <c r="U144" i="27"/>
  <c r="X144" i="27"/>
  <c r="R145" i="27"/>
  <c r="U145" i="27"/>
  <c r="X145" i="27"/>
  <c r="R146" i="27"/>
  <c r="U146" i="27"/>
  <c r="X146" i="27"/>
  <c r="R148" i="27"/>
  <c r="U148" i="27"/>
  <c r="X148" i="27"/>
  <c r="R149" i="27"/>
  <c r="U149" i="27"/>
  <c r="X149" i="27"/>
  <c r="R150" i="27"/>
  <c r="U150" i="27"/>
  <c r="X150" i="27"/>
  <c r="R151" i="27"/>
  <c r="U151" i="27"/>
  <c r="X151" i="27"/>
  <c r="R152" i="27"/>
  <c r="U152" i="27"/>
  <c r="X152" i="27"/>
  <c r="R153" i="27"/>
  <c r="U153" i="27"/>
  <c r="X153" i="27"/>
  <c r="R154" i="27"/>
  <c r="U154" i="27"/>
  <c r="X154" i="27"/>
  <c r="R155" i="27"/>
  <c r="U155" i="27"/>
  <c r="X155" i="27"/>
  <c r="R156" i="27"/>
  <c r="U156" i="27"/>
  <c r="X156" i="27"/>
  <c r="R157" i="27"/>
  <c r="U157" i="27"/>
  <c r="X157" i="27"/>
  <c r="R158" i="27"/>
  <c r="U158" i="27"/>
  <c r="X158" i="27"/>
  <c r="R159" i="27"/>
  <c r="U159" i="27"/>
  <c r="X159" i="27"/>
  <c r="R160" i="27"/>
  <c r="U161" i="27"/>
  <c r="Y161" i="27"/>
  <c r="U162" i="27"/>
  <c r="Y162" i="27"/>
  <c r="U163" i="27"/>
  <c r="Y163" i="27"/>
  <c r="U164" i="27"/>
  <c r="Y164" i="27"/>
  <c r="U165" i="27"/>
  <c r="Y165" i="27"/>
  <c r="U166" i="27"/>
  <c r="Y166" i="27"/>
  <c r="U167" i="27"/>
  <c r="Y167" i="27"/>
  <c r="U168" i="27"/>
  <c r="Y168" i="27"/>
  <c r="U169" i="27"/>
  <c r="Y169" i="27"/>
  <c r="U170" i="27"/>
  <c r="Y170" i="27"/>
  <c r="U171" i="27"/>
  <c r="Y171" i="27"/>
  <c r="U172" i="27"/>
  <c r="Y172" i="27"/>
  <c r="U173" i="27"/>
  <c r="Y173" i="27"/>
  <c r="V175" i="27"/>
  <c r="X175" i="27"/>
  <c r="V176" i="27"/>
  <c r="X176" i="27"/>
  <c r="V177" i="27"/>
  <c r="X177" i="27"/>
  <c r="V178" i="27"/>
  <c r="X178" i="27"/>
  <c r="V179" i="27"/>
  <c r="X179" i="27"/>
  <c r="V180" i="27"/>
  <c r="X180" i="27"/>
  <c r="V181" i="27"/>
  <c r="X181" i="27"/>
  <c r="V182" i="27"/>
  <c r="X182" i="27"/>
  <c r="V183" i="27"/>
  <c r="X183" i="27"/>
  <c r="V184" i="27"/>
  <c r="X184" i="27"/>
  <c r="R186" i="27"/>
  <c r="U186" i="27"/>
  <c r="X186" i="27"/>
  <c r="R187" i="27"/>
  <c r="U187" i="27"/>
  <c r="U188" i="27" s="1"/>
  <c r="X187" i="27"/>
  <c r="R188" i="27"/>
  <c r="X188" i="27"/>
  <c r="R189" i="27"/>
  <c r="U189" i="27"/>
  <c r="X189" i="27"/>
  <c r="R190" i="27"/>
  <c r="U190" i="27"/>
  <c r="X190" i="27"/>
  <c r="R191" i="27"/>
  <c r="U191" i="27"/>
  <c r="X191" i="27"/>
  <c r="R192" i="27"/>
  <c r="U192" i="27"/>
  <c r="X192" i="27"/>
  <c r="R193" i="27"/>
  <c r="U193" i="27"/>
  <c r="X193" i="27"/>
  <c r="R194" i="27"/>
  <c r="U194" i="27"/>
  <c r="X194" i="27"/>
  <c r="R195" i="27"/>
  <c r="U195" i="27"/>
  <c r="X195" i="27"/>
  <c r="R196" i="27"/>
  <c r="U196" i="27"/>
  <c r="X196" i="27"/>
  <c r="R197" i="27"/>
  <c r="U197" i="27"/>
  <c r="X197" i="27"/>
  <c r="R198" i="27"/>
  <c r="U198" i="27"/>
  <c r="X198" i="27"/>
  <c r="R199" i="27"/>
  <c r="U199" i="27"/>
  <c r="X199" i="27"/>
  <c r="R200" i="27"/>
  <c r="U200" i="27"/>
  <c r="X200" i="27"/>
  <c r="R202" i="27"/>
  <c r="U202" i="27"/>
  <c r="X202" i="27"/>
  <c r="R203" i="27"/>
  <c r="U203" i="27"/>
  <c r="X203" i="27"/>
  <c r="R204" i="27"/>
  <c r="U204" i="27"/>
  <c r="X204" i="27"/>
  <c r="R205" i="27"/>
  <c r="U205" i="27"/>
  <c r="X205" i="27"/>
  <c r="R206" i="27"/>
  <c r="U206" i="27"/>
  <c r="X206" i="27"/>
  <c r="R207" i="27"/>
  <c r="U207" i="27"/>
  <c r="X207" i="27"/>
  <c r="R208" i="27"/>
  <c r="U208" i="27"/>
  <c r="X208" i="27"/>
  <c r="R209" i="27"/>
  <c r="U209" i="27"/>
  <c r="X209" i="27"/>
  <c r="R210" i="27"/>
  <c r="R212" i="27"/>
  <c r="U212" i="27"/>
  <c r="X212" i="27"/>
  <c r="R213" i="27"/>
  <c r="U213" i="27"/>
  <c r="X213" i="27"/>
  <c r="U215" i="27"/>
  <c r="Y215" i="27"/>
  <c r="Y216" i="27" s="1"/>
  <c r="R217" i="27"/>
  <c r="U217" i="27"/>
  <c r="X217" i="27"/>
  <c r="R218" i="27"/>
  <c r="U218" i="27"/>
  <c r="X218" i="27"/>
  <c r="R219" i="27"/>
  <c r="U219" i="27"/>
  <c r="X219" i="27"/>
  <c r="R220" i="27"/>
  <c r="U220" i="27"/>
  <c r="X220" i="27"/>
  <c r="R221" i="27"/>
  <c r="U221" i="27"/>
  <c r="X221" i="27"/>
  <c r="R222" i="27"/>
  <c r="U222" i="27"/>
  <c r="X222" i="27"/>
  <c r="R224" i="27"/>
  <c r="U224" i="27"/>
  <c r="X224" i="27"/>
  <c r="R225" i="27"/>
  <c r="U225" i="27"/>
  <c r="X225" i="27"/>
  <c r="R226" i="27"/>
  <c r="R228" i="27"/>
  <c r="R229" i="27" s="1"/>
  <c r="U228" i="27"/>
  <c r="X228" i="27"/>
  <c r="X229" i="27" s="1"/>
  <c r="U229" i="27"/>
  <c r="R230" i="27"/>
  <c r="R231" i="27" s="1"/>
  <c r="U230" i="27"/>
  <c r="X230" i="27"/>
  <c r="X231" i="27" s="1"/>
  <c r="U231" i="27"/>
  <c r="R232" i="27"/>
  <c r="R233" i="27" s="1"/>
  <c r="U232" i="27"/>
  <c r="X232" i="27"/>
  <c r="X233" i="27" s="1"/>
  <c r="U233" i="27"/>
  <c r="R234" i="27"/>
  <c r="U234" i="27"/>
  <c r="X234" i="27"/>
  <c r="R235" i="27"/>
  <c r="U235" i="27"/>
  <c r="X235" i="27"/>
  <c r="R236" i="27"/>
  <c r="U236" i="27"/>
  <c r="X236" i="27"/>
  <c r="R237" i="27"/>
  <c r="U237" i="27"/>
  <c r="X237" i="27"/>
  <c r="R238" i="27"/>
  <c r="U238" i="27"/>
  <c r="X238" i="27"/>
  <c r="R239" i="27"/>
  <c r="U239" i="27"/>
  <c r="X239" i="27"/>
  <c r="R240" i="27"/>
  <c r="X240" i="27"/>
  <c r="R241" i="27"/>
  <c r="U241" i="27"/>
  <c r="X241" i="27"/>
  <c r="R242" i="27"/>
  <c r="U242" i="27"/>
  <c r="X242" i="27"/>
  <c r="R244" i="27"/>
  <c r="R245" i="27"/>
  <c r="U245" i="27"/>
  <c r="X245" i="27"/>
  <c r="R246" i="27"/>
  <c r="U246" i="27"/>
  <c r="X246" i="27"/>
  <c r="R247" i="27"/>
  <c r="U247" i="27"/>
  <c r="X247" i="27"/>
  <c r="R248" i="27"/>
  <c r="X248" i="27"/>
  <c r="R249" i="27"/>
  <c r="U249" i="27"/>
  <c r="X249" i="27"/>
  <c r="R250" i="27"/>
  <c r="U250" i="27"/>
  <c r="X250" i="27"/>
  <c r="R251" i="27"/>
  <c r="U251" i="27"/>
  <c r="X251" i="27"/>
  <c r="R252" i="27"/>
  <c r="U252" i="27"/>
  <c r="X252" i="27"/>
  <c r="R253" i="27"/>
  <c r="U253" i="27"/>
  <c r="X253" i="27"/>
  <c r="R254" i="27"/>
  <c r="U254" i="27"/>
  <c r="X254" i="27"/>
  <c r="R255" i="27"/>
  <c r="U255" i="27"/>
  <c r="X255" i="27"/>
  <c r="R256" i="27"/>
  <c r="U256" i="27"/>
  <c r="X256" i="27"/>
  <c r="R257" i="27"/>
  <c r="U257" i="27"/>
  <c r="X257" i="27"/>
  <c r="R258" i="27"/>
  <c r="U258" i="27"/>
  <c r="X258" i="27"/>
  <c r="R259" i="27"/>
  <c r="U259" i="27"/>
  <c r="X259" i="27"/>
  <c r="R260" i="27"/>
  <c r="U260" i="27"/>
  <c r="X260" i="27"/>
  <c r="R261" i="27"/>
  <c r="U261" i="27"/>
  <c r="X261" i="27"/>
  <c r="R262" i="27"/>
  <c r="R263" i="27"/>
  <c r="U263" i="27"/>
  <c r="X263" i="27"/>
  <c r="R264" i="27"/>
  <c r="U264" i="27"/>
  <c r="X264" i="27"/>
  <c r="R265" i="27"/>
  <c r="U265" i="27"/>
  <c r="X265" i="27"/>
  <c r="R266" i="27"/>
  <c r="U266" i="27"/>
  <c r="X266" i="27"/>
  <c r="R267" i="27"/>
  <c r="U267" i="27"/>
  <c r="X267" i="27"/>
  <c r="R268" i="27"/>
  <c r="U268" i="27"/>
  <c r="X268" i="27"/>
  <c r="R269" i="27"/>
  <c r="U269" i="27"/>
  <c r="X269" i="27"/>
  <c r="R270" i="27"/>
  <c r="U270" i="27"/>
  <c r="X270" i="27"/>
  <c r="U271" i="27"/>
  <c r="R272" i="27"/>
  <c r="R273" i="27" s="1"/>
  <c r="U272" i="27"/>
  <c r="X272" i="27"/>
  <c r="X273" i="27" s="1"/>
  <c r="U273" i="27"/>
  <c r="U274" i="27"/>
  <c r="Y274" i="27"/>
  <c r="U275" i="27"/>
  <c r="U276" i="27" s="1"/>
  <c r="Y275" i="27"/>
  <c r="Y276" i="27" s="1"/>
  <c r="R277" i="27"/>
  <c r="U277" i="27"/>
  <c r="U278" i="27" s="1"/>
  <c r="X277" i="27"/>
  <c r="R278" i="27"/>
  <c r="X278" i="27"/>
  <c r="R279" i="27"/>
  <c r="U279" i="27"/>
  <c r="X279" i="27"/>
  <c r="R280" i="27"/>
  <c r="X280" i="27"/>
  <c r="R281" i="27"/>
  <c r="U281" i="27"/>
  <c r="X281" i="27"/>
  <c r="R282" i="27"/>
  <c r="U282" i="27"/>
  <c r="X282" i="27"/>
  <c r="R283" i="27"/>
  <c r="U283" i="27"/>
  <c r="X283" i="27"/>
  <c r="R284" i="27"/>
  <c r="X284" i="27"/>
  <c r="R285" i="27"/>
  <c r="U285" i="27"/>
  <c r="X285" i="27"/>
  <c r="R286" i="27"/>
  <c r="X286" i="27"/>
  <c r="R288" i="27"/>
  <c r="U288" i="27"/>
  <c r="X288" i="27"/>
  <c r="R289" i="27"/>
  <c r="U289" i="27"/>
  <c r="X289" i="27"/>
  <c r="R290" i="27"/>
  <c r="U290" i="27"/>
  <c r="X290" i="27"/>
  <c r="R291" i="27"/>
  <c r="U291" i="27"/>
  <c r="X291" i="27"/>
  <c r="R292" i="27"/>
  <c r="U292" i="27"/>
  <c r="X292" i="27"/>
  <c r="R293" i="27"/>
  <c r="U293" i="27"/>
  <c r="X293" i="27"/>
  <c r="R294" i="27"/>
  <c r="U294" i="27"/>
  <c r="X294" i="27"/>
  <c r="R295" i="27"/>
  <c r="U295" i="27"/>
  <c r="X295" i="27"/>
  <c r="R296" i="27"/>
  <c r="U296" i="27"/>
  <c r="X296" i="27"/>
  <c r="U297" i="27"/>
  <c r="R298" i="27"/>
  <c r="U298" i="27"/>
  <c r="X298" i="27"/>
  <c r="R299" i="27"/>
  <c r="U299" i="27"/>
  <c r="X299" i="27"/>
  <c r="R300" i="27"/>
  <c r="U300" i="27"/>
  <c r="X300" i="27"/>
  <c r="R301" i="27"/>
  <c r="U301" i="27"/>
  <c r="X301" i="27"/>
  <c r="R302" i="27"/>
  <c r="U302" i="27"/>
  <c r="X302" i="27"/>
  <c r="R303" i="27"/>
  <c r="U303" i="27"/>
  <c r="X303" i="27"/>
  <c r="R304" i="27"/>
  <c r="U304" i="27"/>
  <c r="X304" i="27"/>
  <c r="R305" i="27"/>
  <c r="U305" i="27"/>
  <c r="X305" i="27"/>
  <c r="R306" i="27"/>
  <c r="U306" i="27"/>
  <c r="X306" i="27"/>
  <c r="R307" i="27"/>
  <c r="U307" i="27"/>
  <c r="X307" i="27"/>
  <c r="R308" i="27"/>
  <c r="U308" i="27"/>
  <c r="X308" i="27"/>
  <c r="R309" i="27"/>
  <c r="U309" i="27"/>
  <c r="X309" i="27"/>
  <c r="R310" i="27"/>
  <c r="U310" i="27"/>
  <c r="X310" i="27"/>
  <c r="R311" i="27"/>
  <c r="U311" i="27"/>
  <c r="X311" i="27"/>
  <c r="R312" i="27"/>
  <c r="U312" i="27"/>
  <c r="X312" i="27"/>
  <c r="R313" i="27"/>
  <c r="U313" i="27"/>
  <c r="X313" i="27"/>
  <c r="R314" i="27"/>
  <c r="X314" i="27"/>
  <c r="U315" i="27"/>
  <c r="Y315" i="27"/>
  <c r="U316" i="27"/>
  <c r="Y316" i="27"/>
  <c r="U317" i="27"/>
  <c r="Y317" i="27"/>
  <c r="Y319" i="27" s="1"/>
  <c r="U318" i="27"/>
  <c r="Y318" i="27"/>
  <c r="V320" i="27"/>
  <c r="V322" i="27" s="1"/>
  <c r="X320" i="27"/>
  <c r="V321" i="27"/>
  <c r="X321" i="27"/>
  <c r="X322" i="27"/>
  <c r="R323" i="27"/>
  <c r="U323" i="27"/>
  <c r="X323" i="27"/>
  <c r="R324" i="27"/>
  <c r="X324" i="27"/>
  <c r="R325" i="27"/>
  <c r="U325" i="27"/>
  <c r="U326" i="27" s="1"/>
  <c r="X325" i="27"/>
  <c r="R326" i="27"/>
  <c r="X326" i="27"/>
  <c r="R328" i="27"/>
  <c r="U328" i="27"/>
  <c r="X328" i="27"/>
  <c r="R329" i="27"/>
  <c r="U329" i="27"/>
  <c r="X329" i="27"/>
  <c r="R330" i="27"/>
  <c r="U330" i="27"/>
  <c r="X330" i="27"/>
  <c r="R331" i="27"/>
  <c r="U331" i="27"/>
  <c r="X331" i="27"/>
  <c r="R332" i="27"/>
  <c r="U332" i="27"/>
  <c r="X332" i="27"/>
  <c r="R333" i="27"/>
  <c r="U333" i="27"/>
  <c r="X333" i="27"/>
  <c r="R334" i="27"/>
  <c r="U334" i="27"/>
  <c r="X334" i="27"/>
  <c r="R335" i="27"/>
  <c r="U335" i="27"/>
  <c r="X335" i="27"/>
  <c r="R336" i="27"/>
  <c r="U336" i="27"/>
  <c r="X336" i="27"/>
  <c r="R337" i="27"/>
  <c r="U337" i="27"/>
  <c r="X337" i="27"/>
  <c r="R338" i="27"/>
  <c r="U338" i="27"/>
  <c r="X338" i="27"/>
  <c r="R339" i="27"/>
  <c r="U339" i="27"/>
  <c r="X339" i="27"/>
  <c r="R340" i="27"/>
  <c r="U340" i="27"/>
  <c r="X340" i="27"/>
  <c r="R341" i="27"/>
  <c r="U341" i="27"/>
  <c r="X341" i="27"/>
  <c r="R342" i="27"/>
  <c r="U342" i="27"/>
  <c r="X342" i="27"/>
  <c r="R343" i="27"/>
  <c r="U343" i="27"/>
  <c r="X343" i="27"/>
  <c r="R344" i="27"/>
  <c r="U344" i="27"/>
  <c r="X344" i="27"/>
  <c r="R346" i="27"/>
  <c r="U346" i="27"/>
  <c r="X346" i="27"/>
  <c r="R347" i="27"/>
  <c r="U347" i="27"/>
  <c r="X347" i="27"/>
  <c r="R348" i="27"/>
  <c r="U348" i="27"/>
  <c r="X348" i="27"/>
  <c r="R349" i="27"/>
  <c r="U349" i="27"/>
  <c r="X349" i="27"/>
  <c r="R350" i="27"/>
  <c r="U350" i="27"/>
  <c r="X350" i="27"/>
  <c r="R351" i="27"/>
  <c r="U351" i="27"/>
  <c r="X351" i="27"/>
  <c r="R352" i="27"/>
  <c r="U352" i="27"/>
  <c r="X352" i="27"/>
  <c r="R353" i="27"/>
  <c r="U353" i="27"/>
  <c r="X353" i="27"/>
  <c r="R354" i="27"/>
  <c r="U354" i="27"/>
  <c r="X354" i="27"/>
  <c r="R355" i="27"/>
  <c r="U355" i="27"/>
  <c r="X355" i="27"/>
  <c r="R356" i="27"/>
  <c r="U356" i="27"/>
  <c r="X356" i="27"/>
  <c r="U358" i="27"/>
  <c r="Y358" i="27"/>
  <c r="U359" i="27"/>
  <c r="Y359" i="27"/>
  <c r="U360" i="27"/>
  <c r="Y360" i="27"/>
  <c r="U361" i="27"/>
  <c r="Y361" i="27"/>
  <c r="U362" i="27"/>
  <c r="Y362" i="27"/>
  <c r="U363" i="27"/>
  <c r="Y363" i="27"/>
  <c r="U364" i="27"/>
  <c r="Y364" i="27"/>
  <c r="U365" i="27"/>
  <c r="Y365" i="27"/>
  <c r="U366" i="27"/>
  <c r="Y366" i="27"/>
  <c r="U367" i="27"/>
  <c r="Y367" i="27"/>
  <c r="U368" i="27"/>
  <c r="Y368" i="27"/>
  <c r="U369" i="27"/>
  <c r="Y369" i="27"/>
  <c r="V371" i="27"/>
  <c r="X371" i="27"/>
  <c r="V372" i="27"/>
  <c r="X372" i="27"/>
  <c r="V373" i="27"/>
  <c r="X373" i="27"/>
  <c r="V374" i="27"/>
  <c r="X374" i="27"/>
  <c r="V375" i="27"/>
  <c r="X375" i="27"/>
  <c r="V376" i="27"/>
  <c r="X376" i="27"/>
  <c r="V377" i="27"/>
  <c r="X377" i="27"/>
  <c r="V378" i="27"/>
  <c r="X378" i="27"/>
  <c r="V379" i="27"/>
  <c r="X379" i="27"/>
  <c r="V380" i="27"/>
  <c r="X380" i="27"/>
  <c r="V381" i="27"/>
  <c r="X381" i="27"/>
  <c r="V382" i="27"/>
  <c r="X382" i="27"/>
  <c r="V383" i="27"/>
  <c r="X383" i="27"/>
  <c r="V384" i="27"/>
  <c r="X384" i="27"/>
  <c r="R386" i="27"/>
  <c r="U386" i="27"/>
  <c r="X386" i="27"/>
  <c r="U387" i="27"/>
  <c r="R388" i="27"/>
  <c r="U388" i="27"/>
  <c r="X388" i="27"/>
  <c r="R389" i="27"/>
  <c r="U389" i="27"/>
  <c r="X389" i="27"/>
  <c r="R390" i="27"/>
  <c r="U390" i="27"/>
  <c r="X390" i="27"/>
  <c r="R391" i="27"/>
  <c r="U391" i="27"/>
  <c r="X391" i="27"/>
  <c r="R392" i="27"/>
  <c r="U392" i="27"/>
  <c r="X392" i="27"/>
  <c r="R393" i="27"/>
  <c r="U393" i="27"/>
  <c r="X393" i="27"/>
  <c r="R394" i="27"/>
  <c r="U394" i="27"/>
  <c r="X394" i="27"/>
  <c r="R395" i="27"/>
  <c r="U395" i="27"/>
  <c r="X395" i="27"/>
  <c r="R396" i="27"/>
  <c r="U396" i="27"/>
  <c r="X396" i="27"/>
  <c r="R398" i="27"/>
  <c r="U398" i="27"/>
  <c r="X398" i="27"/>
  <c r="R399" i="27"/>
  <c r="U399" i="27"/>
  <c r="X399" i="27"/>
  <c r="R400" i="27"/>
  <c r="U400" i="27"/>
  <c r="X400" i="27"/>
  <c r="R401" i="27"/>
  <c r="U401" i="27"/>
  <c r="X401" i="27"/>
  <c r="R402" i="27"/>
  <c r="U402" i="27"/>
  <c r="X402" i="27"/>
  <c r="R403" i="27"/>
  <c r="R405" i="27" s="1"/>
  <c r="U403" i="27"/>
  <c r="X403" i="27"/>
  <c r="R404" i="27"/>
  <c r="U404" i="27"/>
  <c r="X404" i="27"/>
  <c r="R407" i="27"/>
  <c r="R408" i="27" s="1"/>
  <c r="U407" i="27"/>
  <c r="X407" i="27"/>
  <c r="X408" i="27" s="1"/>
  <c r="U408" i="27"/>
  <c r="U411" i="27" s="1"/>
  <c r="R409" i="27"/>
  <c r="R410" i="27" s="1"/>
  <c r="U409" i="27"/>
  <c r="X409" i="27"/>
  <c r="X410" i="27" s="1"/>
  <c r="U410" i="27"/>
  <c r="R411" i="27"/>
  <c r="X411" i="27"/>
  <c r="R412" i="27"/>
  <c r="U412" i="27"/>
  <c r="X412" i="27"/>
  <c r="R413" i="27"/>
  <c r="U413" i="27"/>
  <c r="X413" i="27"/>
  <c r="R414" i="27"/>
  <c r="U414" i="27"/>
  <c r="X414" i="27"/>
  <c r="R415" i="27"/>
  <c r="U415" i="27"/>
  <c r="X415" i="27"/>
  <c r="R416" i="27"/>
  <c r="U416" i="27"/>
  <c r="X416" i="27"/>
  <c r="R417" i="27"/>
  <c r="U417" i="27"/>
  <c r="X417" i="27"/>
  <c r="R418" i="27"/>
  <c r="U418" i="27"/>
  <c r="X418" i="27"/>
  <c r="R419" i="27"/>
  <c r="U419" i="27"/>
  <c r="X419" i="27"/>
  <c r="R420" i="27"/>
  <c r="U420" i="27"/>
  <c r="X420" i="27"/>
  <c r="R421" i="27"/>
  <c r="U421" i="27"/>
  <c r="X421" i="27"/>
  <c r="R422" i="27"/>
  <c r="U422" i="27"/>
  <c r="X422" i="27"/>
  <c r="R423" i="27"/>
  <c r="U423" i="27"/>
  <c r="X423" i="27"/>
  <c r="R424" i="27"/>
  <c r="U424" i="27"/>
  <c r="X424" i="27"/>
  <c r="R425" i="27"/>
  <c r="U425" i="27"/>
  <c r="X425" i="27"/>
  <c r="R426" i="27"/>
  <c r="U426" i="27"/>
  <c r="X426" i="27"/>
  <c r="R427" i="27"/>
  <c r="U427" i="27"/>
  <c r="X427" i="27"/>
  <c r="R428" i="27"/>
  <c r="U428" i="27"/>
  <c r="X428" i="27"/>
  <c r="R429" i="27"/>
  <c r="U429" i="27"/>
  <c r="X429" i="27"/>
  <c r="R431" i="27"/>
  <c r="U431" i="27"/>
  <c r="X431" i="27"/>
  <c r="R432" i="27"/>
  <c r="U432" i="27"/>
  <c r="X432" i="27"/>
  <c r="R433" i="27"/>
  <c r="U433" i="27"/>
  <c r="X433" i="27"/>
  <c r="R434" i="27"/>
  <c r="U434" i="27"/>
  <c r="X434" i="27"/>
  <c r="R435" i="27"/>
  <c r="U435" i="27"/>
  <c r="X435" i="27"/>
  <c r="R436" i="27"/>
  <c r="U436" i="27"/>
  <c r="X436" i="27"/>
  <c r="R437" i="27"/>
  <c r="U438" i="27"/>
  <c r="Y438" i="27"/>
  <c r="U439" i="27"/>
  <c r="Y439" i="27"/>
  <c r="U440" i="27"/>
  <c r="Y440" i="27"/>
  <c r="U441" i="27"/>
  <c r="Y441" i="27"/>
  <c r="U442" i="27"/>
  <c r="Y442" i="27"/>
  <c r="U443" i="27"/>
  <c r="Y443" i="27"/>
  <c r="U444" i="27"/>
  <c r="Y444" i="27"/>
  <c r="U445" i="27"/>
  <c r="Y445" i="27"/>
  <c r="U446" i="27"/>
  <c r="Y446" i="27"/>
  <c r="U447" i="27"/>
  <c r="Y447" i="27"/>
  <c r="U448" i="27"/>
  <c r="Y448" i="27"/>
  <c r="U449" i="27"/>
  <c r="Y449" i="27"/>
  <c r="U450" i="27"/>
  <c r="Y450" i="27"/>
  <c r="U451" i="27"/>
  <c r="Y451" i="27"/>
  <c r="U452" i="27"/>
  <c r="Y452" i="27"/>
  <c r="U453" i="27"/>
  <c r="Y453" i="27"/>
  <c r="U454" i="27"/>
  <c r="V455" i="27"/>
  <c r="X455" i="27"/>
  <c r="V456" i="27"/>
  <c r="X456" i="27"/>
  <c r="V457" i="27"/>
  <c r="X457" i="27"/>
  <c r="V458" i="27"/>
  <c r="X458" i="27"/>
  <c r="V459" i="27"/>
  <c r="X459" i="27"/>
  <c r="V460" i="27"/>
  <c r="X460" i="27"/>
  <c r="V461" i="27"/>
  <c r="R462" i="27"/>
  <c r="U462" i="27"/>
  <c r="U463" i="27" s="1"/>
  <c r="X462" i="27"/>
  <c r="R463" i="27"/>
  <c r="X463" i="27"/>
  <c r="R464" i="27"/>
  <c r="U464" i="27"/>
  <c r="X464" i="27"/>
  <c r="R465" i="27"/>
  <c r="X465" i="27"/>
  <c r="R466" i="27"/>
  <c r="U466" i="27"/>
  <c r="X466" i="27"/>
  <c r="R467" i="27"/>
  <c r="R468" i="27" s="1"/>
  <c r="U467" i="27"/>
  <c r="X467" i="27"/>
  <c r="X468" i="27" s="1"/>
  <c r="U468" i="27"/>
  <c r="R469" i="27"/>
  <c r="U469" i="27"/>
  <c r="X469" i="27"/>
  <c r="R470" i="27"/>
  <c r="U470" i="27"/>
  <c r="X470" i="27"/>
  <c r="R471" i="27"/>
  <c r="U471" i="27"/>
  <c r="X471" i="27"/>
  <c r="U472" i="27"/>
  <c r="R474" i="27"/>
  <c r="U474" i="27"/>
  <c r="X474" i="27"/>
  <c r="R475" i="27"/>
  <c r="U475" i="27"/>
  <c r="X475" i="27"/>
  <c r="R476" i="27"/>
  <c r="U476" i="27"/>
  <c r="X476" i="27"/>
  <c r="R477" i="27"/>
  <c r="U477" i="27"/>
  <c r="X477" i="27"/>
  <c r="R478" i="27"/>
  <c r="U478" i="27"/>
  <c r="X478" i="27"/>
  <c r="R479" i="27"/>
  <c r="U479" i="27"/>
  <c r="X479" i="27"/>
  <c r="R480" i="27"/>
  <c r="U480" i="27"/>
  <c r="X480" i="27"/>
  <c r="R481" i="27"/>
  <c r="U481" i="27"/>
  <c r="X481" i="27"/>
  <c r="R482" i="27"/>
  <c r="U482" i="27"/>
  <c r="X482" i="27"/>
  <c r="R483" i="27"/>
  <c r="R484" i="27"/>
  <c r="U484" i="27"/>
  <c r="U485" i="27" s="1"/>
  <c r="X484" i="27"/>
  <c r="R485" i="27"/>
  <c r="X485" i="27"/>
  <c r="R486" i="27"/>
  <c r="U486" i="27"/>
  <c r="X486" i="27"/>
  <c r="R487" i="27"/>
  <c r="U487" i="27"/>
  <c r="X487" i="27"/>
  <c r="R488" i="27"/>
  <c r="U488" i="27"/>
  <c r="X488" i="27"/>
  <c r="R489" i="27"/>
  <c r="U489" i="27"/>
  <c r="X489" i="27"/>
  <c r="R490" i="27"/>
  <c r="U490" i="27"/>
  <c r="X490" i="27"/>
  <c r="R491" i="27"/>
  <c r="U491" i="27"/>
  <c r="X491" i="27"/>
  <c r="R492" i="27"/>
  <c r="U492" i="27"/>
  <c r="X492" i="27"/>
  <c r="U494" i="27"/>
  <c r="Y494" i="27"/>
  <c r="U495" i="27"/>
  <c r="Y495" i="27"/>
  <c r="U496" i="27"/>
  <c r="Y496" i="27"/>
  <c r="U497" i="27"/>
  <c r="Y497" i="27"/>
  <c r="U498" i="27"/>
  <c r="Y498" i="27"/>
  <c r="U499" i="27"/>
  <c r="Y499" i="27"/>
  <c r="U500" i="27"/>
  <c r="Y500" i="27"/>
  <c r="U501" i="27"/>
  <c r="Y501" i="27"/>
  <c r="U502" i="27"/>
  <c r="Y502" i="27"/>
  <c r="U503" i="27"/>
  <c r="Y503" i="27"/>
  <c r="V505" i="27"/>
  <c r="X505" i="27"/>
  <c r="V506" i="27"/>
  <c r="X506" i="27"/>
  <c r="V507" i="27"/>
  <c r="X507" i="27"/>
  <c r="V508" i="27"/>
  <c r="X508" i="27"/>
  <c r="V509" i="27"/>
  <c r="X509" i="27"/>
  <c r="R511" i="27"/>
  <c r="U511" i="27"/>
  <c r="X511" i="27"/>
  <c r="R512" i="27"/>
  <c r="U512" i="27"/>
  <c r="X512" i="27"/>
  <c r="R514" i="27"/>
  <c r="U514" i="27"/>
  <c r="X514" i="27"/>
  <c r="R515" i="27"/>
  <c r="U515" i="27"/>
  <c r="X515" i="27"/>
  <c r="R516" i="27"/>
  <c r="U516" i="27"/>
  <c r="X516" i="27"/>
  <c r="R517" i="27"/>
  <c r="U517" i="27"/>
  <c r="X517" i="27"/>
  <c r="R518" i="27"/>
  <c r="U518" i="27"/>
  <c r="X518" i="27"/>
  <c r="R519" i="27"/>
  <c r="U519" i="27"/>
  <c r="X519" i="27"/>
  <c r="R520" i="27"/>
  <c r="U520" i="27"/>
  <c r="X520" i="27"/>
  <c r="R521" i="27"/>
  <c r="X521" i="27"/>
  <c r="R523" i="27"/>
  <c r="U523" i="27"/>
  <c r="X523" i="27"/>
  <c r="R524" i="27"/>
  <c r="U524" i="27"/>
  <c r="X524" i="27"/>
  <c r="R525" i="27"/>
  <c r="U525" i="27"/>
  <c r="X525" i="27"/>
  <c r="R526" i="27"/>
  <c r="U526" i="27"/>
  <c r="X526" i="27"/>
  <c r="R527" i="27"/>
  <c r="U527" i="27"/>
  <c r="X527" i="27"/>
  <c r="R528" i="27"/>
  <c r="U528" i="27"/>
  <c r="X528" i="27"/>
  <c r="R529" i="27"/>
  <c r="U529" i="27"/>
  <c r="X529" i="27"/>
  <c r="R530" i="27"/>
  <c r="U530" i="27"/>
  <c r="X530" i="27"/>
  <c r="R531" i="27"/>
  <c r="U531" i="27"/>
  <c r="X531" i="27"/>
  <c r="R533" i="27"/>
  <c r="U533" i="27"/>
  <c r="X533" i="27"/>
  <c r="R534" i="27"/>
  <c r="U534" i="27"/>
  <c r="X534" i="27"/>
  <c r="U536" i="27"/>
  <c r="Y536" i="27"/>
  <c r="U537" i="27"/>
  <c r="Y537" i="27"/>
  <c r="U538" i="27"/>
  <c r="Y538" i="27"/>
  <c r="U539" i="27"/>
  <c r="Y539" i="27"/>
  <c r="U540" i="27"/>
  <c r="Y540" i="27"/>
  <c r="R541" i="27"/>
  <c r="R542" i="27" s="1"/>
  <c r="U541" i="27"/>
  <c r="X541" i="27"/>
  <c r="X542" i="27" s="1"/>
  <c r="U542" i="27"/>
  <c r="R543" i="27"/>
  <c r="U543" i="27"/>
  <c r="X543" i="27"/>
  <c r="R544" i="27"/>
  <c r="U544" i="27"/>
  <c r="X544" i="27"/>
  <c r="R545" i="27"/>
  <c r="U545" i="27"/>
  <c r="X545" i="27"/>
  <c r="R546" i="27"/>
  <c r="U546" i="27"/>
  <c r="X546" i="27"/>
  <c r="R547" i="27"/>
  <c r="U547" i="27"/>
  <c r="X547" i="27"/>
  <c r="R548" i="27"/>
  <c r="U548" i="27"/>
  <c r="X548" i="27"/>
  <c r="R549" i="27"/>
  <c r="U549" i="27"/>
  <c r="X549" i="27"/>
  <c r="U550" i="27"/>
  <c r="R551" i="27"/>
  <c r="R552" i="27" s="1"/>
  <c r="U551" i="27"/>
  <c r="X551" i="27"/>
  <c r="X552" i="27" s="1"/>
  <c r="U552" i="27"/>
  <c r="R553" i="27"/>
  <c r="U553" i="27"/>
  <c r="X553" i="27"/>
  <c r="R554" i="27"/>
  <c r="U554" i="27"/>
  <c r="U555" i="27" s="1"/>
  <c r="X554" i="27"/>
  <c r="R555" i="27"/>
  <c r="X555" i="27"/>
  <c r="R557" i="27"/>
  <c r="U557" i="27"/>
  <c r="X557" i="27"/>
  <c r="R558" i="27"/>
  <c r="U558" i="27"/>
  <c r="X558" i="27"/>
  <c r="R560" i="27"/>
  <c r="U560" i="27"/>
  <c r="U561" i="27" s="1"/>
  <c r="X560" i="27"/>
  <c r="R561" i="27"/>
  <c r="X561" i="27"/>
  <c r="U562" i="27"/>
  <c r="Y562" i="27"/>
  <c r="U563" i="27"/>
  <c r="Y563" i="27"/>
  <c r="U564" i="27"/>
  <c r="Y564" i="27"/>
  <c r="R566" i="27"/>
  <c r="U566" i="27"/>
  <c r="X566" i="27"/>
  <c r="R567" i="27"/>
  <c r="U567" i="27"/>
  <c r="X567" i="27"/>
  <c r="R568" i="27"/>
  <c r="U568" i="27"/>
  <c r="X568" i="27"/>
  <c r="R569" i="27"/>
  <c r="R571" i="27"/>
  <c r="U571" i="27"/>
  <c r="X571" i="27"/>
  <c r="R572" i="27"/>
  <c r="U572" i="27"/>
  <c r="X572" i="27"/>
  <c r="R573" i="27"/>
  <c r="U573" i="27"/>
  <c r="X573" i="27"/>
  <c r="R574" i="27"/>
  <c r="U574" i="27"/>
  <c r="X574" i="27"/>
  <c r="R575" i="27"/>
  <c r="U575" i="27"/>
  <c r="X575" i="27"/>
  <c r="U576" i="27"/>
  <c r="R577" i="27"/>
  <c r="U577" i="27"/>
  <c r="X577" i="27"/>
  <c r="R578" i="27"/>
  <c r="U578" i="27"/>
  <c r="X578" i="27"/>
  <c r="R579" i="27"/>
  <c r="U579" i="27"/>
  <c r="X579" i="27"/>
  <c r="R580" i="27"/>
  <c r="U580" i="27"/>
  <c r="X580" i="27"/>
  <c r="R581" i="27"/>
  <c r="U581" i="27"/>
  <c r="X581" i="27"/>
  <c r="R582" i="27"/>
  <c r="U582" i="27"/>
  <c r="X582" i="27"/>
  <c r="R583" i="27"/>
  <c r="X583" i="27"/>
  <c r="U584" i="27"/>
  <c r="Y584" i="27"/>
  <c r="U585" i="27"/>
  <c r="Y585" i="27"/>
  <c r="U586" i="27"/>
  <c r="Y586" i="27"/>
  <c r="U587" i="27"/>
  <c r="Y587" i="27"/>
  <c r="U588" i="27"/>
  <c r="Y588" i="27"/>
  <c r="U589" i="27"/>
  <c r="Y589" i="27"/>
  <c r="U590" i="27"/>
  <c r="Y590" i="27"/>
  <c r="U591" i="27"/>
  <c r="Y591" i="27"/>
  <c r="V593" i="27"/>
  <c r="V596" i="27" s="1"/>
  <c r="X593" i="27"/>
  <c r="V594" i="27"/>
  <c r="X594" i="27"/>
  <c r="V595" i="27"/>
  <c r="X595" i="27"/>
  <c r="R597" i="27"/>
  <c r="U597" i="27"/>
  <c r="X597" i="27"/>
  <c r="R598" i="27"/>
  <c r="U598" i="27"/>
  <c r="X598" i="27"/>
  <c r="R599" i="27"/>
  <c r="R600" i="27"/>
  <c r="U600" i="27"/>
  <c r="X600" i="27"/>
  <c r="R601" i="27"/>
  <c r="U601" i="27"/>
  <c r="X601" i="27"/>
  <c r="R602" i="27"/>
  <c r="U602" i="27"/>
  <c r="X602" i="27"/>
  <c r="R603" i="27"/>
  <c r="U603" i="27"/>
  <c r="X603" i="27"/>
  <c r="U604" i="27"/>
  <c r="R606" i="27"/>
  <c r="U606" i="27"/>
  <c r="X606" i="27"/>
  <c r="R607" i="27"/>
  <c r="U607" i="27"/>
  <c r="X607" i="27"/>
  <c r="R608" i="27"/>
  <c r="U608" i="27"/>
  <c r="X608" i="27"/>
  <c r="R609" i="27"/>
  <c r="U609" i="27"/>
  <c r="X609" i="27"/>
  <c r="R610" i="27"/>
  <c r="U610" i="27"/>
  <c r="X610" i="27"/>
  <c r="R611" i="27"/>
  <c r="U611" i="27"/>
  <c r="X611" i="27"/>
  <c r="R612" i="27"/>
  <c r="U612" i="27"/>
  <c r="X612" i="27"/>
  <c r="R613" i="27"/>
  <c r="R614" i="27"/>
  <c r="U614" i="27"/>
  <c r="X614" i="27"/>
  <c r="R615" i="27"/>
  <c r="U615" i="27"/>
  <c r="X615" i="27"/>
  <c r="R616" i="27"/>
  <c r="U616" i="27"/>
  <c r="X616" i="27"/>
  <c r="R617" i="27"/>
  <c r="U617" i="27"/>
  <c r="X617" i="27"/>
  <c r="R618" i="27"/>
  <c r="U618" i="27"/>
  <c r="X618" i="27"/>
  <c r="R619" i="27"/>
  <c r="U619" i="27"/>
  <c r="X619" i="27"/>
  <c r="R620" i="27"/>
  <c r="U620" i="27"/>
  <c r="X620" i="27"/>
  <c r="R621" i="27"/>
  <c r="U621" i="27"/>
  <c r="X621" i="27"/>
  <c r="R622" i="27"/>
  <c r="U622" i="27"/>
  <c r="X622" i="27"/>
  <c r="R623" i="27"/>
  <c r="U623" i="27"/>
  <c r="X623" i="27"/>
  <c r="R624" i="27"/>
  <c r="U624" i="27"/>
  <c r="X624" i="27"/>
  <c r="R625" i="27"/>
  <c r="U625" i="27"/>
  <c r="X625" i="27"/>
  <c r="U626" i="27"/>
  <c r="R627" i="27"/>
  <c r="R628" i="27" s="1"/>
  <c r="U627" i="27"/>
  <c r="X627" i="27"/>
  <c r="X628" i="27" s="1"/>
  <c r="U628" i="27"/>
  <c r="R629" i="27"/>
  <c r="R630" i="27" s="1"/>
  <c r="U629" i="27"/>
  <c r="X629" i="27"/>
  <c r="X630" i="27" s="1"/>
  <c r="U630" i="27"/>
  <c r="R631" i="27"/>
  <c r="U631" i="27"/>
  <c r="X631" i="27"/>
  <c r="R632" i="27"/>
  <c r="U632" i="27"/>
  <c r="X632" i="27"/>
  <c r="R633" i="27"/>
  <c r="U633" i="27"/>
  <c r="X633" i="27"/>
  <c r="R634" i="27"/>
  <c r="U634" i="27"/>
  <c r="X634" i="27"/>
  <c r="R635" i="27"/>
  <c r="U635" i="27"/>
  <c r="X635" i="27"/>
  <c r="U636" i="27"/>
  <c r="U637" i="27"/>
  <c r="Y637" i="27"/>
  <c r="U638" i="27"/>
  <c r="Y638" i="27"/>
  <c r="U639" i="27"/>
  <c r="Y639" i="27"/>
  <c r="U640" i="27"/>
  <c r="Y640" i="27"/>
  <c r="R642" i="27"/>
  <c r="U642" i="27"/>
  <c r="X642" i="27"/>
  <c r="R643" i="27"/>
  <c r="U643" i="27"/>
  <c r="X643" i="27"/>
  <c r="R644" i="27"/>
  <c r="U644" i="27"/>
  <c r="X644" i="27"/>
  <c r="R645" i="27"/>
  <c r="U645" i="27"/>
  <c r="X645" i="27"/>
  <c r="R646" i="27"/>
  <c r="U646" i="27"/>
  <c r="X646" i="27"/>
  <c r="R647" i="27"/>
  <c r="U647" i="27"/>
  <c r="X647" i="27"/>
  <c r="R648" i="27"/>
  <c r="U648" i="27"/>
  <c r="X648" i="27"/>
  <c r="R649" i="27"/>
  <c r="U649" i="27"/>
  <c r="X649" i="27"/>
  <c r="R650" i="27"/>
  <c r="U650" i="27"/>
  <c r="X650" i="27"/>
  <c r="R651" i="27"/>
  <c r="U651" i="27"/>
  <c r="X651" i="27"/>
  <c r="R652" i="27"/>
  <c r="U652" i="27"/>
  <c r="X652" i="27"/>
  <c r="R653" i="27"/>
  <c r="U653" i="27"/>
  <c r="X653" i="27"/>
  <c r="R655" i="27"/>
  <c r="U655" i="27"/>
  <c r="X655" i="27"/>
  <c r="R656" i="27"/>
  <c r="U656" i="27"/>
  <c r="X656" i="27"/>
  <c r="R657" i="27"/>
  <c r="U657" i="27"/>
  <c r="X657" i="27"/>
  <c r="R658" i="27"/>
  <c r="U658" i="27"/>
  <c r="X658" i="27"/>
  <c r="R659" i="27"/>
  <c r="U659" i="27"/>
  <c r="X659" i="27"/>
  <c r="R662" i="27"/>
  <c r="U662" i="27"/>
  <c r="U663" i="27" s="1"/>
  <c r="X662" i="27"/>
  <c r="R663" i="27"/>
  <c r="R666" i="27" s="1"/>
  <c r="X663" i="27"/>
  <c r="X666" i="27" s="1"/>
  <c r="R664" i="27"/>
  <c r="U664" i="27"/>
  <c r="X664" i="27"/>
  <c r="R665" i="27"/>
  <c r="X665" i="27"/>
  <c r="U666" i="27"/>
  <c r="R667" i="27"/>
  <c r="U667" i="27"/>
  <c r="X667" i="27"/>
  <c r="R668" i="27"/>
  <c r="U668" i="27"/>
  <c r="U669" i="27" s="1"/>
  <c r="X668" i="27"/>
  <c r="R669" i="27"/>
  <c r="X669" i="27"/>
  <c r="R670" i="27"/>
  <c r="U670" i="27"/>
  <c r="X670" i="27"/>
  <c r="R671" i="27"/>
  <c r="X671" i="27"/>
  <c r="U672" i="27"/>
  <c r="R673" i="27"/>
  <c r="U673" i="27"/>
  <c r="X673" i="27"/>
  <c r="U674" i="27"/>
  <c r="R675" i="27"/>
  <c r="U675" i="27"/>
  <c r="X675" i="27"/>
  <c r="R676" i="27"/>
  <c r="U676" i="27"/>
  <c r="X676" i="27"/>
  <c r="R677" i="27"/>
  <c r="U677" i="27"/>
  <c r="X677" i="27"/>
  <c r="R678" i="27"/>
  <c r="U678" i="27"/>
  <c r="X678" i="27"/>
  <c r="R679" i="27"/>
  <c r="X679" i="27"/>
  <c r="U680" i="27"/>
  <c r="U681" i="27" s="1"/>
  <c r="Y680" i="27"/>
  <c r="Y681" i="27" s="1"/>
  <c r="R683" i="27"/>
  <c r="U683" i="27"/>
  <c r="X683" i="27"/>
  <c r="R684" i="27"/>
  <c r="U684" i="27"/>
  <c r="X684" i="27"/>
  <c r="R685" i="27"/>
  <c r="U685" i="27"/>
  <c r="X685" i="27"/>
  <c r="R686" i="27"/>
  <c r="U686" i="27"/>
  <c r="X686" i="27"/>
  <c r="R687" i="27"/>
  <c r="U687" i="27"/>
  <c r="X687" i="27"/>
  <c r="R688" i="27"/>
  <c r="U688" i="27"/>
  <c r="X688" i="27"/>
  <c r="R689" i="27"/>
  <c r="X689" i="27"/>
  <c r="R690" i="27"/>
  <c r="U690" i="27"/>
  <c r="X690" i="27"/>
  <c r="R691" i="27"/>
  <c r="U691" i="27"/>
  <c r="X691" i="27"/>
  <c r="R692" i="27"/>
  <c r="U692" i="27"/>
  <c r="X692" i="27"/>
  <c r="R693" i="27"/>
  <c r="U693" i="27"/>
  <c r="X693" i="27"/>
  <c r="R694" i="27"/>
  <c r="U694" i="27"/>
  <c r="X694" i="27"/>
  <c r="R695" i="27"/>
  <c r="U695" i="27"/>
  <c r="X695" i="27"/>
  <c r="R696" i="27"/>
  <c r="U696" i="27"/>
  <c r="X696" i="27"/>
  <c r="R697" i="27"/>
  <c r="U697" i="27"/>
  <c r="X697" i="27"/>
  <c r="R698" i="27"/>
  <c r="U698" i="27"/>
  <c r="X698" i="27"/>
  <c r="R699" i="27"/>
  <c r="R700" i="27"/>
  <c r="U700" i="27"/>
  <c r="U701" i="27" s="1"/>
  <c r="X700" i="27"/>
  <c r="R701" i="27"/>
  <c r="X701" i="27"/>
  <c r="U702" i="27"/>
  <c r="U703" i="27" s="1"/>
  <c r="Y702" i="27"/>
  <c r="Y703" i="27" s="1"/>
  <c r="R705" i="27"/>
  <c r="U705" i="27"/>
  <c r="X705" i="27"/>
  <c r="R706" i="27"/>
  <c r="U706" i="27"/>
  <c r="X706" i="27"/>
  <c r="R707" i="27"/>
  <c r="X707" i="27"/>
  <c r="R708" i="27"/>
  <c r="U708" i="27"/>
  <c r="X708" i="27"/>
  <c r="R709" i="27"/>
  <c r="X709" i="27"/>
  <c r="R710" i="27"/>
  <c r="U710" i="27"/>
  <c r="X710" i="27"/>
  <c r="R711" i="27"/>
  <c r="R712" i="27" s="1"/>
  <c r="U711" i="27"/>
  <c r="X711" i="27"/>
  <c r="X712" i="27" s="1"/>
  <c r="U712" i="27"/>
  <c r="R713" i="27"/>
  <c r="R714" i="27" s="1"/>
  <c r="U713" i="27"/>
  <c r="X713" i="27"/>
  <c r="X714" i="27" s="1"/>
  <c r="U714" i="27"/>
  <c r="U715" i="27"/>
  <c r="Y715" i="27"/>
  <c r="U716" i="27"/>
  <c r="Y716" i="27"/>
  <c r="R718" i="27"/>
  <c r="U718" i="27"/>
  <c r="U719" i="27" s="1"/>
  <c r="X718" i="27"/>
  <c r="R719" i="27"/>
  <c r="X719" i="27"/>
  <c r="R720" i="27"/>
  <c r="U720" i="27"/>
  <c r="X720" i="27"/>
  <c r="R721" i="27"/>
  <c r="U721" i="27"/>
  <c r="X721" i="27"/>
  <c r="R722" i="27"/>
  <c r="U722" i="27"/>
  <c r="X722" i="27"/>
  <c r="R723" i="27"/>
  <c r="U723" i="27"/>
  <c r="X723" i="27"/>
  <c r="R725" i="27"/>
  <c r="U725" i="27"/>
  <c r="X725" i="27"/>
  <c r="R726" i="27"/>
  <c r="U726" i="27"/>
  <c r="X726" i="27"/>
  <c r="R727" i="27"/>
  <c r="U727" i="27"/>
  <c r="X727" i="27"/>
  <c r="R728" i="27"/>
  <c r="U728" i="27"/>
  <c r="X728" i="27"/>
  <c r="R729" i="27"/>
  <c r="U729" i="27"/>
  <c r="X729" i="27"/>
  <c r="R730" i="27"/>
  <c r="U730" i="27"/>
  <c r="X730" i="27"/>
  <c r="R731" i="27"/>
  <c r="U731" i="27"/>
  <c r="X731" i="27"/>
  <c r="R732" i="27"/>
  <c r="U732" i="27"/>
  <c r="X732" i="27"/>
  <c r="R733" i="27"/>
  <c r="U733" i="27"/>
  <c r="X733" i="27"/>
  <c r="R734" i="27"/>
  <c r="U734" i="27"/>
  <c r="X734" i="27"/>
  <c r="R735" i="27"/>
  <c r="U735" i="27"/>
  <c r="X735" i="27"/>
  <c r="R736" i="27"/>
  <c r="U736" i="27"/>
  <c r="X736" i="27"/>
  <c r="R737" i="27"/>
  <c r="U737" i="27"/>
  <c r="X737" i="27"/>
  <c r="R738" i="27"/>
  <c r="U738" i="27"/>
  <c r="X738" i="27"/>
  <c r="R739" i="27"/>
  <c r="U739" i="27"/>
  <c r="X739" i="27"/>
  <c r="R741" i="27"/>
  <c r="U741" i="27"/>
  <c r="X741" i="27"/>
  <c r="R742" i="27"/>
  <c r="U742" i="27"/>
  <c r="X742" i="27"/>
  <c r="R743" i="27"/>
  <c r="X743" i="27"/>
  <c r="R744" i="27"/>
  <c r="U744" i="27"/>
  <c r="X744" i="27"/>
  <c r="R745" i="27"/>
  <c r="U745" i="27"/>
  <c r="X745" i="27"/>
  <c r="R746" i="27"/>
  <c r="U746" i="27"/>
  <c r="X746" i="27"/>
  <c r="R747" i="27"/>
  <c r="U747" i="27"/>
  <c r="X747" i="27"/>
  <c r="R748" i="27"/>
  <c r="U748" i="27"/>
  <c r="X748" i="27"/>
  <c r="R749" i="27"/>
  <c r="X749" i="27"/>
  <c r="U750" i="27"/>
  <c r="Y750" i="27"/>
  <c r="U751" i="27"/>
  <c r="Y751" i="27"/>
  <c r="U752" i="27"/>
  <c r="Y752" i="27"/>
  <c r="U753" i="27"/>
  <c r="Y753" i="27"/>
  <c r="U754" i="27"/>
  <c r="Y754" i="27"/>
  <c r="U755" i="27"/>
  <c r="Y755" i="27"/>
  <c r="U756" i="27"/>
  <c r="Y756" i="27"/>
  <c r="U757" i="27"/>
  <c r="Y757" i="27"/>
  <c r="V759" i="27"/>
  <c r="V764" i="27" s="1"/>
  <c r="X759" i="27"/>
  <c r="V760" i="27"/>
  <c r="X760" i="27"/>
  <c r="V761" i="27"/>
  <c r="X761" i="27"/>
  <c r="V762" i="27"/>
  <c r="X762" i="27"/>
  <c r="V763" i="27"/>
  <c r="X763" i="27"/>
  <c r="R766" i="27"/>
  <c r="U766" i="27"/>
  <c r="X766" i="27"/>
  <c r="R767" i="27"/>
  <c r="U767" i="27"/>
  <c r="X767" i="27"/>
  <c r="R768" i="27"/>
  <c r="U768" i="27"/>
  <c r="X768" i="27"/>
  <c r="R769" i="27"/>
  <c r="U769" i="27"/>
  <c r="X769" i="27"/>
  <c r="R770" i="27"/>
  <c r="U770" i="27"/>
  <c r="X770" i="27"/>
  <c r="R771" i="27"/>
  <c r="U771" i="27"/>
  <c r="X771" i="27"/>
  <c r="R774" i="27"/>
  <c r="U774" i="27"/>
  <c r="X774" i="27"/>
  <c r="R775" i="27"/>
  <c r="R778" i="27" s="1"/>
  <c r="X775" i="27"/>
  <c r="X778" i="27" s="1"/>
  <c r="R776" i="27"/>
  <c r="U776" i="27"/>
  <c r="U777" i="27" s="1"/>
  <c r="X776" i="27"/>
  <c r="R777" i="27"/>
  <c r="X777" i="27"/>
  <c r="R779" i="27"/>
  <c r="U779" i="27"/>
  <c r="X779" i="27"/>
  <c r="R780" i="27"/>
  <c r="U780" i="27"/>
  <c r="X780" i="27"/>
  <c r="R781" i="27"/>
  <c r="X781" i="27"/>
  <c r="R783" i="27"/>
  <c r="U783" i="27"/>
  <c r="X783" i="27"/>
  <c r="R784" i="27"/>
  <c r="U784" i="27"/>
  <c r="X784" i="27"/>
  <c r="R785" i="27"/>
  <c r="U785" i="27"/>
  <c r="X785" i="27"/>
  <c r="R786" i="27"/>
  <c r="U786" i="27"/>
  <c r="X786" i="27"/>
  <c r="R787" i="27"/>
  <c r="U787" i="27"/>
  <c r="X787" i="27"/>
  <c r="R788" i="27"/>
  <c r="U788" i="27"/>
  <c r="X788" i="27"/>
  <c r="R789" i="27"/>
  <c r="X789" i="27"/>
  <c r="R790" i="27"/>
  <c r="U790" i="27"/>
  <c r="X790" i="27"/>
  <c r="R791" i="27"/>
  <c r="U791" i="27"/>
  <c r="X791" i="27"/>
  <c r="R792" i="27"/>
  <c r="U792" i="27"/>
  <c r="X792" i="27"/>
  <c r="R793" i="27"/>
  <c r="U793" i="27"/>
  <c r="X793" i="27"/>
  <c r="R794" i="27"/>
  <c r="U794" i="27"/>
  <c r="X794" i="27"/>
  <c r="R795" i="27"/>
  <c r="U795" i="27"/>
  <c r="X795" i="27"/>
  <c r="R796" i="27"/>
  <c r="U796" i="27"/>
  <c r="X796" i="27"/>
  <c r="R797" i="27"/>
  <c r="U797" i="27"/>
  <c r="X797" i="27"/>
  <c r="R798" i="27"/>
  <c r="U798" i="27"/>
  <c r="X798" i="27"/>
  <c r="R799" i="27"/>
  <c r="U799" i="27"/>
  <c r="X799" i="27"/>
  <c r="R800" i="27"/>
  <c r="U800" i="27"/>
  <c r="X800" i="27"/>
  <c r="R801" i="27"/>
  <c r="U801" i="27"/>
  <c r="X801" i="27"/>
  <c r="R802" i="27"/>
  <c r="U802" i="27"/>
  <c r="X802" i="27"/>
  <c r="R803" i="27"/>
  <c r="U803" i="27"/>
  <c r="X803" i="27"/>
  <c r="R804" i="27"/>
  <c r="U804" i="27"/>
  <c r="X804" i="27"/>
  <c r="R805" i="27"/>
  <c r="U805" i="27"/>
  <c r="X805" i="27"/>
  <c r="R806" i="27"/>
  <c r="U806" i="27"/>
  <c r="X806" i="27"/>
  <c r="R807" i="27"/>
  <c r="U807" i="27"/>
  <c r="X807" i="27"/>
  <c r="R808" i="27"/>
  <c r="U808" i="27"/>
  <c r="X808" i="27"/>
  <c r="R809" i="27"/>
  <c r="U809" i="27"/>
  <c r="X809" i="27"/>
  <c r="R810" i="27"/>
  <c r="U810" i="27"/>
  <c r="X810" i="27"/>
  <c r="R811" i="27"/>
  <c r="U811" i="27"/>
  <c r="X811" i="27"/>
  <c r="R812" i="27"/>
  <c r="U812" i="27"/>
  <c r="X812" i="27"/>
  <c r="R813" i="27"/>
  <c r="U813" i="27"/>
  <c r="X813" i="27"/>
  <c r="R814" i="27"/>
  <c r="U814" i="27"/>
  <c r="X814" i="27"/>
  <c r="R815" i="27"/>
  <c r="U815" i="27"/>
  <c r="X815" i="27"/>
  <c r="R816" i="27"/>
  <c r="U816" i="27"/>
  <c r="X816" i="27"/>
  <c r="R817" i="27"/>
  <c r="U817" i="27"/>
  <c r="X817" i="27"/>
  <c r="R818" i="27"/>
  <c r="U818" i="27"/>
  <c r="X818" i="27"/>
  <c r="R819" i="27"/>
  <c r="U819" i="27"/>
  <c r="X819" i="27"/>
  <c r="R820" i="27"/>
  <c r="U820" i="27"/>
  <c r="X820" i="27"/>
  <c r="R821" i="27"/>
  <c r="U821" i="27"/>
  <c r="X821" i="27"/>
  <c r="R822" i="27"/>
  <c r="U822" i="27"/>
  <c r="X822" i="27"/>
  <c r="R823" i="27"/>
  <c r="R824" i="27"/>
  <c r="U824" i="27"/>
  <c r="X824" i="27"/>
  <c r="R825" i="27"/>
  <c r="U825" i="27"/>
  <c r="X825" i="27"/>
  <c r="R826" i="27"/>
  <c r="U826" i="27"/>
  <c r="X826" i="27"/>
  <c r="R827" i="27"/>
  <c r="U827" i="27"/>
  <c r="X827" i="27"/>
  <c r="R828" i="27"/>
  <c r="U828" i="27"/>
  <c r="X828" i="27"/>
  <c r="R829" i="27"/>
  <c r="U829" i="27"/>
  <c r="X829" i="27"/>
  <c r="U831" i="27"/>
  <c r="Y831" i="27"/>
  <c r="U832" i="27"/>
  <c r="U833" i="27" s="1"/>
  <c r="Y832" i="27"/>
  <c r="Y833" i="27" s="1"/>
  <c r="R835" i="27"/>
  <c r="R838" i="27" s="1"/>
  <c r="U835" i="27"/>
  <c r="X835" i="27"/>
  <c r="X838" i="27" s="1"/>
  <c r="R836" i="27"/>
  <c r="U836" i="27"/>
  <c r="U837" i="27" s="1"/>
  <c r="X836" i="27"/>
  <c r="R837" i="27"/>
  <c r="X837" i="27"/>
  <c r="U838" i="27"/>
  <c r="R839" i="27"/>
  <c r="U839" i="27"/>
  <c r="X839" i="27"/>
  <c r="R840" i="27"/>
  <c r="U840" i="27"/>
  <c r="X840" i="27"/>
  <c r="R841" i="27"/>
  <c r="U841" i="27"/>
  <c r="X841" i="27"/>
  <c r="R842" i="27"/>
  <c r="U842" i="27"/>
  <c r="X842" i="27"/>
  <c r="R843" i="27"/>
  <c r="U843" i="27"/>
  <c r="X843" i="27"/>
  <c r="R844" i="27"/>
  <c r="U844" i="27"/>
  <c r="X844" i="27"/>
  <c r="R845" i="27"/>
  <c r="U845" i="27"/>
  <c r="X845" i="27"/>
  <c r="R846" i="27"/>
  <c r="U846" i="27"/>
  <c r="X846" i="27"/>
  <c r="R847" i="27"/>
  <c r="U847" i="27"/>
  <c r="X847" i="27"/>
  <c r="R848" i="27"/>
  <c r="U848" i="27"/>
  <c r="X848" i="27"/>
  <c r="R849" i="27"/>
  <c r="U849" i="27"/>
  <c r="X849" i="27"/>
  <c r="R850" i="27"/>
  <c r="U850" i="27"/>
  <c r="X850" i="27"/>
  <c r="R851" i="27"/>
  <c r="U851" i="27"/>
  <c r="X851" i="27"/>
  <c r="R852" i="27"/>
  <c r="U852" i="27"/>
  <c r="X852" i="27"/>
  <c r="R853" i="27"/>
  <c r="U853" i="27"/>
  <c r="X853" i="27"/>
  <c r="R854" i="27"/>
  <c r="U854" i="27"/>
  <c r="X854" i="27"/>
  <c r="R855" i="27"/>
  <c r="U855" i="27"/>
  <c r="X855" i="27"/>
  <c r="R856" i="27"/>
  <c r="U856" i="27"/>
  <c r="X856" i="27"/>
  <c r="R857" i="27"/>
  <c r="U857" i="27"/>
  <c r="X857" i="27"/>
  <c r="R858" i="27"/>
  <c r="U858" i="27"/>
  <c r="X858" i="27"/>
  <c r="R859" i="27"/>
  <c r="U859" i="27"/>
  <c r="X859" i="27"/>
  <c r="R860" i="27"/>
  <c r="U860" i="27"/>
  <c r="X860" i="27"/>
  <c r="R861" i="27"/>
  <c r="U861" i="27"/>
  <c r="X861" i="27"/>
  <c r="R862" i="27"/>
  <c r="U862" i="27"/>
  <c r="X862" i="27"/>
  <c r="R863" i="27"/>
  <c r="U863" i="27"/>
  <c r="X863" i="27"/>
  <c r="R864" i="27"/>
  <c r="U864" i="27"/>
  <c r="X864" i="27"/>
  <c r="R865" i="27"/>
  <c r="U865" i="27"/>
  <c r="X865" i="27"/>
  <c r="R866" i="27"/>
  <c r="U866" i="27"/>
  <c r="X866" i="27"/>
  <c r="R867" i="27"/>
  <c r="U867" i="27"/>
  <c r="X867" i="27"/>
  <c r="R868" i="27"/>
  <c r="U868" i="27"/>
  <c r="X868" i="27"/>
  <c r="R869" i="27"/>
  <c r="U869" i="27"/>
  <c r="X869" i="27"/>
  <c r="R870" i="27"/>
  <c r="U870" i="27"/>
  <c r="X870" i="27"/>
  <c r="R871" i="27"/>
  <c r="U871" i="27"/>
  <c r="X871" i="27"/>
  <c r="R872" i="27"/>
  <c r="U872" i="27"/>
  <c r="X872" i="27"/>
  <c r="R873" i="27"/>
  <c r="U873" i="27"/>
  <c r="X873" i="27"/>
  <c r="R874" i="27"/>
  <c r="U874" i="27"/>
  <c r="X874" i="27"/>
  <c r="R875" i="27"/>
  <c r="U875" i="27"/>
  <c r="X875" i="27"/>
  <c r="R876" i="27"/>
  <c r="U876" i="27"/>
  <c r="X876" i="27"/>
  <c r="R877" i="27"/>
  <c r="U877" i="27"/>
  <c r="X877" i="27"/>
  <c r="R878" i="27"/>
  <c r="U878" i="27"/>
  <c r="X878" i="27"/>
  <c r="R879" i="27"/>
  <c r="U879" i="27"/>
  <c r="X879" i="27"/>
  <c r="R880" i="27"/>
  <c r="U880" i="27"/>
  <c r="X880" i="27"/>
  <c r="R881" i="27"/>
  <c r="U881" i="27"/>
  <c r="X881" i="27"/>
  <c r="R882" i="27"/>
  <c r="U882" i="27"/>
  <c r="X882" i="27"/>
  <c r="R883" i="27"/>
  <c r="U883" i="27"/>
  <c r="X883" i="27"/>
  <c r="R884" i="27"/>
  <c r="U884" i="27"/>
  <c r="X884" i="27"/>
  <c r="R885" i="27"/>
  <c r="U885" i="27"/>
  <c r="X885" i="27"/>
  <c r="R886" i="27"/>
  <c r="U886" i="27"/>
  <c r="X886" i="27"/>
  <c r="R887" i="27"/>
  <c r="U887" i="27"/>
  <c r="X887" i="27"/>
  <c r="R888" i="27"/>
  <c r="U888" i="27"/>
  <c r="X888" i="27"/>
  <c r="R889" i="27"/>
  <c r="U889" i="27"/>
  <c r="X889" i="27"/>
  <c r="R890" i="27"/>
  <c r="U890" i="27"/>
  <c r="X890" i="27"/>
  <c r="R891" i="27"/>
  <c r="U891" i="27"/>
  <c r="X891" i="27"/>
  <c r="R892" i="27"/>
  <c r="U892" i="27"/>
  <c r="X892" i="27"/>
  <c r="R893" i="27"/>
  <c r="U893" i="27"/>
  <c r="X893" i="27"/>
  <c r="R894" i="27"/>
  <c r="U894" i="27"/>
  <c r="X894" i="27"/>
  <c r="R895" i="27"/>
  <c r="U895" i="27"/>
  <c r="X895" i="27"/>
  <c r="R896" i="27"/>
  <c r="U896" i="27"/>
  <c r="X896" i="27"/>
  <c r="R897" i="27"/>
  <c r="U897" i="27"/>
  <c r="X897" i="27"/>
  <c r="R898" i="27"/>
  <c r="U898" i="27"/>
  <c r="X898" i="27"/>
  <c r="R899" i="27"/>
  <c r="U899" i="27"/>
  <c r="X899" i="27"/>
  <c r="R900" i="27"/>
  <c r="U900" i="27"/>
  <c r="X900" i="27"/>
  <c r="R901" i="27"/>
  <c r="U901" i="27"/>
  <c r="X901" i="27"/>
  <c r="R902" i="27"/>
  <c r="U902" i="27"/>
  <c r="X902" i="27"/>
  <c r="R903" i="27"/>
  <c r="U903" i="27"/>
  <c r="X903" i="27"/>
  <c r="R904" i="27"/>
  <c r="U904" i="27"/>
  <c r="X904" i="27"/>
  <c r="R905" i="27"/>
  <c r="U905" i="27"/>
  <c r="X905" i="27"/>
  <c r="R906" i="27"/>
  <c r="U906" i="27"/>
  <c r="X906" i="27"/>
  <c r="R907" i="27"/>
  <c r="U907" i="27"/>
  <c r="X907" i="27"/>
  <c r="R908" i="27"/>
  <c r="U908" i="27"/>
  <c r="X908" i="27"/>
  <c r="R909" i="27"/>
  <c r="U909" i="27"/>
  <c r="X909" i="27"/>
  <c r="R910" i="27"/>
  <c r="U910" i="27"/>
  <c r="X910" i="27"/>
  <c r="R911" i="27"/>
  <c r="U911" i="27"/>
  <c r="X911" i="27"/>
  <c r="R912" i="27"/>
  <c r="U912" i="27"/>
  <c r="X912" i="27"/>
  <c r="R913" i="27"/>
  <c r="U913" i="27"/>
  <c r="X913" i="27"/>
  <c r="R914" i="27"/>
  <c r="U914" i="27"/>
  <c r="X914" i="27"/>
  <c r="R915" i="27"/>
  <c r="U915" i="27"/>
  <c r="X915" i="27"/>
  <c r="R916" i="27"/>
  <c r="U916" i="27"/>
  <c r="X916" i="27"/>
  <c r="R917" i="27"/>
  <c r="U917" i="27"/>
  <c r="X917" i="27"/>
  <c r="R918" i="27"/>
  <c r="U918" i="27"/>
  <c r="X918" i="27"/>
  <c r="R919" i="27"/>
  <c r="U919" i="27"/>
  <c r="X919" i="27"/>
  <c r="R920" i="27"/>
  <c r="U920" i="27"/>
  <c r="X920" i="27"/>
  <c r="R921" i="27"/>
  <c r="U921" i="27"/>
  <c r="X921" i="27"/>
  <c r="R922" i="27"/>
  <c r="U922" i="27"/>
  <c r="X922" i="27"/>
  <c r="R923" i="27"/>
  <c r="U923" i="27"/>
  <c r="X923" i="27"/>
  <c r="R924" i="27"/>
  <c r="U924" i="27"/>
  <c r="X924" i="27"/>
  <c r="R925" i="27"/>
  <c r="U925" i="27"/>
  <c r="X925" i="27"/>
  <c r="R926" i="27"/>
  <c r="U926" i="27"/>
  <c r="X926" i="27"/>
  <c r="R927" i="27"/>
  <c r="U927" i="27"/>
  <c r="X927" i="27"/>
  <c r="R928" i="27"/>
  <c r="U928" i="27"/>
  <c r="X928" i="27"/>
  <c r="R929" i="27"/>
  <c r="U929" i="27"/>
  <c r="X929" i="27"/>
  <c r="R930" i="27"/>
  <c r="U930" i="27"/>
  <c r="X930" i="27"/>
  <c r="R931" i="27"/>
  <c r="U931" i="27"/>
  <c r="X931" i="27"/>
  <c r="R932" i="27"/>
  <c r="U932" i="27"/>
  <c r="X932" i="27"/>
  <c r="R933" i="27"/>
  <c r="U933" i="27"/>
  <c r="X933" i="27"/>
  <c r="R934" i="27"/>
  <c r="U934" i="27"/>
  <c r="X934" i="27"/>
  <c r="R935" i="27"/>
  <c r="U935" i="27"/>
  <c r="X935" i="27"/>
  <c r="R936" i="27"/>
  <c r="U936" i="27"/>
  <c r="X936" i="27"/>
  <c r="R937" i="27"/>
  <c r="U937" i="27"/>
  <c r="X937" i="27"/>
  <c r="R938" i="27"/>
  <c r="U938" i="27"/>
  <c r="X938" i="27"/>
  <c r="R939" i="27"/>
  <c r="U939" i="27"/>
  <c r="X939" i="27"/>
  <c r="R940" i="27"/>
  <c r="U940" i="27"/>
  <c r="X940" i="27"/>
  <c r="R941" i="27"/>
  <c r="U941" i="27"/>
  <c r="X941" i="27"/>
  <c r="R942" i="27"/>
  <c r="U942" i="27"/>
  <c r="X942" i="27"/>
  <c r="R943" i="27"/>
  <c r="U943" i="27"/>
  <c r="X943" i="27"/>
  <c r="R944" i="27"/>
  <c r="U944" i="27"/>
  <c r="X944" i="27"/>
  <c r="R945" i="27"/>
  <c r="U945" i="27"/>
  <c r="X945" i="27"/>
  <c r="R946" i="27"/>
  <c r="U946" i="27"/>
  <c r="X946" i="27"/>
  <c r="R947" i="27"/>
  <c r="U947" i="27"/>
  <c r="X947" i="27"/>
  <c r="R948" i="27"/>
  <c r="U948" i="27"/>
  <c r="X948" i="27"/>
  <c r="R949" i="27"/>
  <c r="U949" i="27"/>
  <c r="X949" i="27"/>
  <c r="R950" i="27"/>
  <c r="U950" i="27"/>
  <c r="X950" i="27"/>
  <c r="R951" i="27"/>
  <c r="U951" i="27"/>
  <c r="X951" i="27"/>
  <c r="R952" i="27"/>
  <c r="U952" i="27"/>
  <c r="X952" i="27"/>
  <c r="R953" i="27"/>
  <c r="U953" i="27"/>
  <c r="X953" i="27"/>
  <c r="R954" i="27"/>
  <c r="U954" i="27"/>
  <c r="X954" i="27"/>
  <c r="R955" i="27"/>
  <c r="U955" i="27"/>
  <c r="X955" i="27"/>
  <c r="R956" i="27"/>
  <c r="U956" i="27"/>
  <c r="X956" i="27"/>
  <c r="R957" i="27"/>
  <c r="U957" i="27"/>
  <c r="X957" i="27"/>
  <c r="R958" i="27"/>
  <c r="R994" i="27" s="1"/>
  <c r="U958" i="27"/>
  <c r="X958" i="27"/>
  <c r="R959" i="27"/>
  <c r="U959" i="27"/>
  <c r="X959" i="27"/>
  <c r="R960" i="27"/>
  <c r="U960" i="27"/>
  <c r="X960" i="27"/>
  <c r="R961" i="27"/>
  <c r="U961" i="27"/>
  <c r="X961" i="27"/>
  <c r="R962" i="27"/>
  <c r="U962" i="27"/>
  <c r="X962" i="27"/>
  <c r="R963" i="27"/>
  <c r="U963" i="27"/>
  <c r="X963" i="27"/>
  <c r="R964" i="27"/>
  <c r="U964" i="27"/>
  <c r="X964" i="27"/>
  <c r="R965" i="27"/>
  <c r="U965" i="27"/>
  <c r="X965" i="27"/>
  <c r="R966" i="27"/>
  <c r="U966" i="27"/>
  <c r="X966" i="27"/>
  <c r="R967" i="27"/>
  <c r="U967" i="27"/>
  <c r="X967" i="27"/>
  <c r="R968" i="27"/>
  <c r="U968" i="27"/>
  <c r="X968" i="27"/>
  <c r="R969" i="27"/>
  <c r="U969" i="27"/>
  <c r="X969" i="27"/>
  <c r="R970" i="27"/>
  <c r="U970" i="27"/>
  <c r="X970" i="27"/>
  <c r="R971" i="27"/>
  <c r="U971" i="27"/>
  <c r="X971" i="27"/>
  <c r="R972" i="27"/>
  <c r="U972" i="27"/>
  <c r="X972" i="27"/>
  <c r="R973" i="27"/>
  <c r="U973" i="27"/>
  <c r="X973" i="27"/>
  <c r="R974" i="27"/>
  <c r="U974" i="27"/>
  <c r="X974" i="27"/>
  <c r="R975" i="27"/>
  <c r="U975" i="27"/>
  <c r="X975" i="27"/>
  <c r="R976" i="27"/>
  <c r="U976" i="27"/>
  <c r="X976" i="27"/>
  <c r="R977" i="27"/>
  <c r="U977" i="27"/>
  <c r="X977" i="27"/>
  <c r="R978" i="27"/>
  <c r="U978" i="27"/>
  <c r="X978" i="27"/>
  <c r="R979" i="27"/>
  <c r="U979" i="27"/>
  <c r="X979" i="27"/>
  <c r="R980" i="27"/>
  <c r="U980" i="27"/>
  <c r="X980" i="27"/>
  <c r="R981" i="27"/>
  <c r="U981" i="27"/>
  <c r="X981" i="27"/>
  <c r="R982" i="27"/>
  <c r="U982" i="27"/>
  <c r="X982" i="27"/>
  <c r="R983" i="27"/>
  <c r="U983" i="27"/>
  <c r="X983" i="27"/>
  <c r="R984" i="27"/>
  <c r="U984" i="27"/>
  <c r="X984" i="27"/>
  <c r="R985" i="27"/>
  <c r="U985" i="27"/>
  <c r="X985" i="27"/>
  <c r="R986" i="27"/>
  <c r="U986" i="27"/>
  <c r="X986" i="27"/>
  <c r="R987" i="27"/>
  <c r="U987" i="27"/>
  <c r="X987" i="27"/>
  <c r="R988" i="27"/>
  <c r="U988" i="27"/>
  <c r="X988" i="27"/>
  <c r="R989" i="27"/>
  <c r="U989" i="27"/>
  <c r="X989" i="27"/>
  <c r="R990" i="27"/>
  <c r="U990" i="27"/>
  <c r="X990" i="27"/>
  <c r="R991" i="27"/>
  <c r="U991" i="27"/>
  <c r="X991" i="27"/>
  <c r="R992" i="27"/>
  <c r="U992" i="27"/>
  <c r="X992" i="27"/>
  <c r="R993" i="27"/>
  <c r="U993" i="27"/>
  <c r="X993" i="27"/>
  <c r="R995" i="27"/>
  <c r="U995" i="27"/>
  <c r="X995" i="27"/>
  <c r="R996" i="27"/>
  <c r="U996" i="27"/>
  <c r="X996" i="27"/>
  <c r="R997" i="27"/>
  <c r="U997" i="27"/>
  <c r="X997" i="27"/>
  <c r="R998" i="27"/>
  <c r="U998" i="27"/>
  <c r="X998" i="27"/>
  <c r="R999" i="27"/>
  <c r="U999" i="27"/>
  <c r="X999" i="27"/>
  <c r="R1000" i="27"/>
  <c r="U1000" i="27"/>
  <c r="X1000" i="27"/>
  <c r="R1001" i="27"/>
  <c r="U1001" i="27"/>
  <c r="X1001" i="27"/>
  <c r="R1002" i="27"/>
  <c r="U1002" i="27"/>
  <c r="X1002" i="27"/>
  <c r="R1003" i="27"/>
  <c r="U1003" i="27"/>
  <c r="X1003" i="27"/>
  <c r="R1004" i="27"/>
  <c r="U1004" i="27"/>
  <c r="X1004" i="27"/>
  <c r="R1005" i="27"/>
  <c r="U1005" i="27"/>
  <c r="X1005" i="27"/>
  <c r="R1006" i="27"/>
  <c r="U1006" i="27"/>
  <c r="X1006" i="27"/>
  <c r="R1007" i="27"/>
  <c r="U1007" i="27"/>
  <c r="X1007" i="27"/>
  <c r="R1008" i="27"/>
  <c r="U1008" i="27"/>
  <c r="X1008" i="27"/>
  <c r="R1009" i="27"/>
  <c r="U1009" i="27"/>
  <c r="X1009" i="27"/>
  <c r="R1010" i="27"/>
  <c r="U1010" i="27"/>
  <c r="X1010" i="27"/>
  <c r="R1011" i="27"/>
  <c r="U1011" i="27"/>
  <c r="X1011" i="27"/>
  <c r="R1012" i="27"/>
  <c r="U1012" i="27"/>
  <c r="X1012" i="27"/>
  <c r="R1013" i="27"/>
  <c r="U1013" i="27"/>
  <c r="X1013" i="27"/>
  <c r="R1014" i="27"/>
  <c r="U1014" i="27"/>
  <c r="X1014" i="27"/>
  <c r="R1015" i="27"/>
  <c r="U1015" i="27"/>
  <c r="X1015" i="27"/>
  <c r="R1016" i="27"/>
  <c r="U1016" i="27"/>
  <c r="X1016" i="27"/>
  <c r="R1017" i="27"/>
  <c r="U1017" i="27"/>
  <c r="X1017" i="27"/>
  <c r="R1018" i="27"/>
  <c r="U1018" i="27"/>
  <c r="X1018" i="27"/>
  <c r="R1019" i="27"/>
  <c r="U1019" i="27"/>
  <c r="X1019" i="27"/>
  <c r="R1020" i="27"/>
  <c r="U1020" i="27"/>
  <c r="X1020" i="27"/>
  <c r="R1021" i="27"/>
  <c r="U1021" i="27"/>
  <c r="X1021" i="27"/>
  <c r="R1022" i="27"/>
  <c r="U1022" i="27"/>
  <c r="X1022" i="27"/>
  <c r="R1023" i="27"/>
  <c r="U1023" i="27"/>
  <c r="X1023" i="27"/>
  <c r="R1024" i="27"/>
  <c r="U1024" i="27"/>
  <c r="X1024" i="27"/>
  <c r="R1025" i="27"/>
  <c r="U1025" i="27"/>
  <c r="X1025" i="27"/>
  <c r="R1026" i="27"/>
  <c r="U1026" i="27"/>
  <c r="X1026" i="27"/>
  <c r="R1027" i="27"/>
  <c r="U1027" i="27"/>
  <c r="X1027" i="27"/>
  <c r="R1028" i="27"/>
  <c r="U1028" i="27"/>
  <c r="X1028" i="27"/>
  <c r="R1029" i="27"/>
  <c r="U1029" i="27"/>
  <c r="X1029" i="27"/>
  <c r="R1030" i="27"/>
  <c r="U1030" i="27"/>
  <c r="X1030" i="27"/>
  <c r="R1031" i="27"/>
  <c r="U1031" i="27"/>
  <c r="X1031" i="27"/>
  <c r="R1032" i="27"/>
  <c r="U1032" i="27"/>
  <c r="X1032" i="27"/>
  <c r="R1033" i="27"/>
  <c r="U1033" i="27"/>
  <c r="X1033" i="27"/>
  <c r="R1034" i="27"/>
  <c r="U1034" i="27"/>
  <c r="X1034" i="27"/>
  <c r="R1035" i="27"/>
  <c r="U1035" i="27"/>
  <c r="X1035" i="27"/>
  <c r="R1036" i="27"/>
  <c r="U1036" i="27"/>
  <c r="X1036" i="27"/>
  <c r="R1038" i="27"/>
  <c r="U1038" i="27"/>
  <c r="X1038" i="27"/>
  <c r="R1039" i="27"/>
  <c r="U1039" i="27"/>
  <c r="X1039" i="27"/>
  <c r="X1040" i="27"/>
  <c r="R1041" i="27"/>
  <c r="U1041" i="27"/>
  <c r="X1041" i="27"/>
  <c r="R1042" i="27"/>
  <c r="U1042" i="27"/>
  <c r="X1042" i="27"/>
  <c r="R1043" i="27"/>
  <c r="U1043" i="27"/>
  <c r="X1043" i="27"/>
  <c r="R1044" i="27"/>
  <c r="U1044" i="27"/>
  <c r="X1044" i="27"/>
  <c r="R1045" i="27"/>
  <c r="U1046" i="27"/>
  <c r="Y1046" i="27"/>
  <c r="U1047" i="27"/>
  <c r="Y1047" i="27"/>
  <c r="U1048" i="27"/>
  <c r="Y1048" i="27"/>
  <c r="U1049" i="27"/>
  <c r="Y1049" i="27"/>
  <c r="U1050" i="27"/>
  <c r="U1055" i="27" s="1"/>
  <c r="Y1050" i="27"/>
  <c r="U1051" i="27"/>
  <c r="Y1051" i="27"/>
  <c r="U1052" i="27"/>
  <c r="Y1052" i="27"/>
  <c r="U1053" i="27"/>
  <c r="Y1053" i="27"/>
  <c r="U1054" i="27"/>
  <c r="Y1054" i="27"/>
  <c r="Y1055" i="27"/>
  <c r="V1056" i="27"/>
  <c r="X1056" i="27"/>
  <c r="V1057" i="27"/>
  <c r="V1060" i="27" s="1"/>
  <c r="X1057" i="27"/>
  <c r="V1058" i="27"/>
  <c r="X1058" i="27"/>
  <c r="V1059" i="27"/>
  <c r="X1059" i="27"/>
  <c r="X1060" i="27"/>
  <c r="R1061" i="27"/>
  <c r="U1061" i="27"/>
  <c r="X1061" i="27"/>
  <c r="R1062" i="27"/>
  <c r="U1062" i="27"/>
  <c r="X1062" i="27"/>
  <c r="R1063" i="27"/>
  <c r="U1063" i="27"/>
  <c r="X1063" i="27"/>
  <c r="X1091" i="27" s="1"/>
  <c r="R1064" i="27"/>
  <c r="U1064" i="27"/>
  <c r="X1064" i="27"/>
  <c r="R1065" i="27"/>
  <c r="U1065" i="27"/>
  <c r="X1065" i="27"/>
  <c r="R1066" i="27"/>
  <c r="U1066" i="27"/>
  <c r="X1066" i="27"/>
  <c r="R1067" i="27"/>
  <c r="U1067" i="27"/>
  <c r="X1067" i="27"/>
  <c r="R1068" i="27"/>
  <c r="U1068" i="27"/>
  <c r="X1068" i="27"/>
  <c r="R1069" i="27"/>
  <c r="U1069" i="27"/>
  <c r="X1069" i="27"/>
  <c r="R1070" i="27"/>
  <c r="U1070" i="27"/>
  <c r="X1070" i="27"/>
  <c r="R1071" i="27"/>
  <c r="U1071" i="27"/>
  <c r="X1071" i="27"/>
  <c r="R1072" i="27"/>
  <c r="U1072" i="27"/>
  <c r="X1072" i="27"/>
  <c r="R1073" i="27"/>
  <c r="U1073" i="27"/>
  <c r="X1073" i="27"/>
  <c r="R1074" i="27"/>
  <c r="U1074" i="27"/>
  <c r="X1074" i="27"/>
  <c r="R1075" i="27"/>
  <c r="U1075" i="27"/>
  <c r="X1075" i="27"/>
  <c r="R1076" i="27"/>
  <c r="U1076" i="27"/>
  <c r="X1076" i="27"/>
  <c r="R1077" i="27"/>
  <c r="U1077" i="27"/>
  <c r="X1077" i="27"/>
  <c r="R1078" i="27"/>
  <c r="U1078" i="27"/>
  <c r="X1078" i="27"/>
  <c r="R1079" i="27"/>
  <c r="U1079" i="27"/>
  <c r="X1079" i="27"/>
  <c r="R1080" i="27"/>
  <c r="U1080" i="27"/>
  <c r="X1080" i="27"/>
  <c r="R1081" i="27"/>
  <c r="U1081" i="27"/>
  <c r="X1081" i="27"/>
  <c r="R1082" i="27"/>
  <c r="U1082" i="27"/>
  <c r="X1082" i="27"/>
  <c r="R1083" i="27"/>
  <c r="U1083" i="27"/>
  <c r="X1083" i="27"/>
  <c r="R1084" i="27"/>
  <c r="U1084" i="27"/>
  <c r="X1084" i="27"/>
  <c r="R1085" i="27"/>
  <c r="U1085" i="27"/>
  <c r="X1085" i="27"/>
  <c r="R1086" i="27"/>
  <c r="U1086" i="27"/>
  <c r="X1086" i="27"/>
  <c r="R1087" i="27"/>
  <c r="U1087" i="27"/>
  <c r="X1087" i="27"/>
  <c r="R1088" i="27"/>
  <c r="U1088" i="27"/>
  <c r="X1088" i="27"/>
  <c r="R1089" i="27"/>
  <c r="U1089" i="27"/>
  <c r="X1089" i="27"/>
  <c r="R1090" i="27"/>
  <c r="U1090" i="27"/>
  <c r="X1090" i="27"/>
  <c r="R1092" i="27"/>
  <c r="U1092" i="27"/>
  <c r="X1092" i="27"/>
  <c r="R1093" i="27"/>
  <c r="U1093" i="27"/>
  <c r="X1093" i="27"/>
  <c r="R1094" i="27"/>
  <c r="U1094" i="27"/>
  <c r="X1094" i="27"/>
  <c r="R1095" i="27"/>
  <c r="U1095" i="27"/>
  <c r="X1095" i="27"/>
  <c r="R1096" i="27"/>
  <c r="U1096" i="27"/>
  <c r="X1096" i="27"/>
  <c r="R1097" i="27"/>
  <c r="U1097" i="27"/>
  <c r="X1097" i="27"/>
  <c r="U1098" i="27"/>
  <c r="R1099" i="27"/>
  <c r="U1099" i="27"/>
  <c r="X1099" i="27"/>
  <c r="R1100" i="27"/>
  <c r="U1100" i="27"/>
  <c r="X1100" i="27"/>
  <c r="R1101" i="27"/>
  <c r="U1101" i="27"/>
  <c r="X1101" i="27"/>
  <c r="R1102" i="27"/>
  <c r="U1102" i="27"/>
  <c r="X1102" i="27"/>
  <c r="R1103" i="27"/>
  <c r="U1103" i="27"/>
  <c r="X1103" i="27"/>
  <c r="R1104" i="27"/>
  <c r="U1104" i="27"/>
  <c r="X1104" i="27"/>
  <c r="R1105" i="27"/>
  <c r="U1105" i="27"/>
  <c r="X1105" i="27"/>
  <c r="R1106" i="27"/>
  <c r="R1107" i="27"/>
  <c r="U1107" i="27"/>
  <c r="X1107" i="27"/>
  <c r="X1108" i="27" s="1"/>
  <c r="R1108" i="27"/>
  <c r="R1109" i="27"/>
  <c r="U1109" i="27"/>
  <c r="X1109" i="27"/>
  <c r="U1110" i="27"/>
  <c r="X1110" i="27"/>
  <c r="R1111" i="27"/>
  <c r="U1111" i="27"/>
  <c r="X1111" i="27"/>
  <c r="R1112" i="27"/>
  <c r="R1113" i="27"/>
  <c r="U1113" i="27"/>
  <c r="X1113" i="27"/>
  <c r="U1114" i="27"/>
  <c r="X1114" i="27"/>
  <c r="R1116" i="27"/>
  <c r="U1116" i="27"/>
  <c r="X1116" i="27"/>
  <c r="R1117" i="27"/>
  <c r="U1117" i="27"/>
  <c r="X1117" i="27"/>
  <c r="R1118" i="27"/>
  <c r="R1121" i="27" s="1"/>
  <c r="U1118" i="27"/>
  <c r="R1119" i="27"/>
  <c r="R1120" i="27" s="1"/>
  <c r="U1119" i="27"/>
  <c r="X1119" i="27"/>
  <c r="R1122" i="27"/>
  <c r="U1122" i="27"/>
  <c r="X1122" i="27"/>
  <c r="X1123" i="27"/>
  <c r="X1124" i="27"/>
  <c r="R1125" i="27"/>
  <c r="U1125" i="27"/>
  <c r="X1125" i="27"/>
  <c r="R1126" i="27"/>
  <c r="U1126" i="27"/>
  <c r="X1126" i="27"/>
  <c r="R1127" i="27"/>
  <c r="U1127" i="27"/>
  <c r="X1127" i="27"/>
  <c r="R1128" i="27"/>
  <c r="U1128" i="27"/>
  <c r="X1128" i="27"/>
  <c r="R1129" i="27"/>
  <c r="U1129" i="27"/>
  <c r="X1129" i="27"/>
  <c r="R1130" i="27"/>
  <c r="U1130" i="27"/>
  <c r="X1130" i="27"/>
  <c r="R1131" i="27"/>
  <c r="U1131" i="27"/>
  <c r="X1131" i="27"/>
  <c r="V1133" i="27"/>
  <c r="X1133" i="27"/>
  <c r="X1134" i="27" s="1"/>
  <c r="V1134" i="27"/>
  <c r="R1135" i="27"/>
  <c r="R1136" i="27" s="1"/>
  <c r="U1135" i="27"/>
  <c r="X1135" i="27"/>
  <c r="X1136" i="27"/>
  <c r="R1138" i="27"/>
  <c r="U1138" i="27"/>
  <c r="X1138" i="27"/>
  <c r="R1139" i="27"/>
  <c r="U1139" i="27"/>
  <c r="X1139" i="27"/>
  <c r="R1140" i="27"/>
  <c r="U1140" i="27"/>
  <c r="X1140" i="27"/>
  <c r="R1141" i="27"/>
  <c r="U1141" i="27"/>
  <c r="X1141" i="27"/>
  <c r="R1142" i="27"/>
  <c r="U1142" i="27"/>
  <c r="X1142" i="27"/>
  <c r="R1143" i="27"/>
  <c r="U1143" i="27"/>
  <c r="X1143" i="27"/>
  <c r="R1144" i="27"/>
  <c r="U1144" i="27"/>
  <c r="X1144" i="27"/>
  <c r="R1145" i="27"/>
  <c r="U1145" i="27"/>
  <c r="X1145" i="27"/>
  <c r="R1146" i="27"/>
  <c r="U1146" i="27"/>
  <c r="X1146" i="27"/>
  <c r="R1147" i="27"/>
  <c r="U1147" i="27"/>
  <c r="X1147" i="27"/>
  <c r="R1148" i="27"/>
  <c r="U1148" i="27"/>
  <c r="X1148" i="27"/>
  <c r="R1149" i="27"/>
  <c r="U1149" i="27"/>
  <c r="X1149" i="27"/>
  <c r="R1150" i="27"/>
  <c r="U1150" i="27"/>
  <c r="X1150" i="27"/>
  <c r="R1151" i="27"/>
  <c r="U1151" i="27"/>
  <c r="X1151" i="27"/>
  <c r="R1152" i="27"/>
  <c r="U1152" i="27"/>
  <c r="X1152" i="27"/>
  <c r="R1153" i="27"/>
  <c r="U1153" i="27"/>
  <c r="X1153" i="27"/>
  <c r="R1154" i="27"/>
  <c r="U1154" i="27"/>
  <c r="X1154" i="27"/>
  <c r="R1155" i="27"/>
  <c r="U1155" i="27"/>
  <c r="X1155" i="27"/>
  <c r="R1156" i="27"/>
  <c r="U1156" i="27"/>
  <c r="X1156" i="27"/>
  <c r="R1157" i="27"/>
  <c r="U1157" i="27"/>
  <c r="X1157" i="27"/>
  <c r="R1158" i="27"/>
  <c r="U1158" i="27"/>
  <c r="X1158" i="27"/>
  <c r="R1159" i="27"/>
  <c r="U1159" i="27"/>
  <c r="X1159" i="27"/>
  <c r="R1160" i="27"/>
  <c r="U1160" i="27"/>
  <c r="X1160" i="27"/>
  <c r="R1162" i="27"/>
  <c r="U1162" i="27"/>
  <c r="X1162" i="27"/>
  <c r="X1163" i="27"/>
  <c r="R1164" i="27"/>
  <c r="U1164" i="27"/>
  <c r="X1164" i="27"/>
  <c r="R1165" i="27"/>
  <c r="U1165" i="27"/>
  <c r="R1167" i="27"/>
  <c r="U1167" i="27"/>
  <c r="X1167" i="27"/>
  <c r="R1168" i="27"/>
  <c r="U1168" i="27"/>
  <c r="X1168" i="27"/>
  <c r="R1169" i="27"/>
  <c r="U1169" i="27"/>
  <c r="X1169" i="27"/>
  <c r="R1170" i="27"/>
  <c r="U1170" i="27"/>
  <c r="X1170" i="27"/>
  <c r="R1171" i="27"/>
  <c r="U1171" i="27"/>
  <c r="X1171" i="27"/>
  <c r="R1172" i="27"/>
  <c r="U1172" i="27"/>
  <c r="X1172" i="27"/>
  <c r="R1173" i="27"/>
  <c r="U1173" i="27"/>
  <c r="X1173" i="27"/>
  <c r="R1174" i="27"/>
  <c r="U1174" i="27"/>
  <c r="X1174" i="27"/>
  <c r="R1175" i="27"/>
  <c r="U1175" i="27"/>
  <c r="X1175" i="27"/>
  <c r="R1176" i="27"/>
  <c r="U1176" i="27"/>
  <c r="X1176" i="27"/>
  <c r="R1177" i="27"/>
  <c r="U1177" i="27"/>
  <c r="X1177" i="27"/>
  <c r="R1178" i="27"/>
  <c r="U1178" i="27"/>
  <c r="X1178" i="27"/>
  <c r="R1180" i="27"/>
  <c r="U1180" i="27"/>
  <c r="X1180" i="27"/>
  <c r="R1181" i="27"/>
  <c r="U1181" i="27"/>
  <c r="R1183" i="27"/>
  <c r="U1183" i="27"/>
  <c r="X1183" i="27"/>
  <c r="R1184" i="27"/>
  <c r="U1184" i="27"/>
  <c r="X1184" i="27"/>
  <c r="R1185" i="27"/>
  <c r="R1186" i="27"/>
  <c r="U1186" i="27"/>
  <c r="X1186" i="27"/>
  <c r="X1187" i="27"/>
  <c r="U1188" i="27"/>
  <c r="Y1188" i="27"/>
  <c r="U1189" i="27"/>
  <c r="Y1189" i="27"/>
  <c r="R1191" i="27"/>
  <c r="U1191" i="27"/>
  <c r="X1191" i="27"/>
  <c r="R1192" i="27"/>
  <c r="U1192" i="27"/>
  <c r="X1192" i="27"/>
  <c r="R1193" i="27"/>
  <c r="U1193" i="27"/>
  <c r="X1193" i="27"/>
  <c r="R1194" i="27"/>
  <c r="U1194" i="27"/>
  <c r="X1194" i="27"/>
  <c r="R1195" i="27"/>
  <c r="U1195" i="27"/>
  <c r="X1195" i="27"/>
  <c r="R1196" i="27"/>
  <c r="U1196" i="27"/>
  <c r="X1196" i="27"/>
  <c r="R1197" i="27"/>
  <c r="U1197" i="27"/>
  <c r="X1197" i="27"/>
  <c r="R1198" i="27"/>
  <c r="U1198" i="27"/>
  <c r="X1198" i="27"/>
  <c r="R1199" i="27"/>
  <c r="U1199" i="27"/>
  <c r="X1199" i="27"/>
  <c r="R1200" i="27"/>
  <c r="U1200" i="27"/>
  <c r="X1200" i="27"/>
  <c r="R1201" i="27"/>
  <c r="U1201" i="27"/>
  <c r="X1201" i="27"/>
  <c r="R1202" i="27"/>
  <c r="U1202" i="27"/>
  <c r="X1202" i="27"/>
  <c r="R1203" i="27"/>
  <c r="U1203" i="27"/>
  <c r="X1203" i="27"/>
  <c r="R1204" i="27"/>
  <c r="U1204" i="27"/>
  <c r="X1204" i="27"/>
  <c r="R1205" i="27"/>
  <c r="U1205" i="27"/>
  <c r="X1205" i="27"/>
  <c r="R1206" i="27"/>
  <c r="U1206" i="27"/>
  <c r="X1206" i="27"/>
  <c r="R1207" i="27"/>
  <c r="U1207" i="27"/>
  <c r="X1207" i="27"/>
  <c r="R1208" i="27"/>
  <c r="U1208" i="27"/>
  <c r="X1208" i="27"/>
  <c r="R1209" i="27"/>
  <c r="U1209" i="27"/>
  <c r="X1209" i="27"/>
  <c r="R1210" i="27"/>
  <c r="U1210" i="27"/>
  <c r="X1210" i="27"/>
  <c r="R1211" i="27"/>
  <c r="U1211" i="27"/>
  <c r="X1211" i="27"/>
  <c r="R1212" i="27"/>
  <c r="U1212" i="27"/>
  <c r="X1212" i="27"/>
  <c r="R1213" i="27"/>
  <c r="U1213" i="27"/>
  <c r="X1213" i="27"/>
  <c r="R1214" i="27"/>
  <c r="U1214" i="27"/>
  <c r="X1214" i="27"/>
  <c r="R1215" i="27"/>
  <c r="U1215" i="27"/>
  <c r="X1215" i="27"/>
  <c r="R1216" i="27"/>
  <c r="U1216" i="27"/>
  <c r="X1216" i="27"/>
  <c r="R1218" i="27"/>
  <c r="U1218" i="27"/>
  <c r="X1218" i="27"/>
  <c r="R1219" i="27"/>
  <c r="U1219" i="27"/>
  <c r="X1219" i="27"/>
  <c r="X1220" i="27"/>
  <c r="R1221" i="27"/>
  <c r="U1221" i="27"/>
  <c r="X1221" i="27"/>
  <c r="R1222" i="27"/>
  <c r="U1222" i="27"/>
  <c r="X1222" i="27"/>
  <c r="R1223" i="27"/>
  <c r="U1223" i="27"/>
  <c r="U1241" i="27" s="1"/>
  <c r="X1223" i="27"/>
  <c r="R1224" i="27"/>
  <c r="U1224" i="27"/>
  <c r="X1224" i="27"/>
  <c r="R1225" i="27"/>
  <c r="U1225" i="27"/>
  <c r="X1225" i="27"/>
  <c r="R1226" i="27"/>
  <c r="U1226" i="27"/>
  <c r="X1226" i="27"/>
  <c r="R1227" i="27"/>
  <c r="U1227" i="27"/>
  <c r="X1227" i="27"/>
  <c r="R1228" i="27"/>
  <c r="U1228" i="27"/>
  <c r="X1228" i="27"/>
  <c r="R1229" i="27"/>
  <c r="U1229" i="27"/>
  <c r="X1229" i="27"/>
  <c r="R1230" i="27"/>
  <c r="U1230" i="27"/>
  <c r="X1230" i="27"/>
  <c r="R1231" i="27"/>
  <c r="U1231" i="27"/>
  <c r="X1231" i="27"/>
  <c r="R1232" i="27"/>
  <c r="U1232" i="27"/>
  <c r="X1232" i="27"/>
  <c r="R1233" i="27"/>
  <c r="U1233" i="27"/>
  <c r="X1233" i="27"/>
  <c r="R1234" i="27"/>
  <c r="U1234" i="27"/>
  <c r="X1234" i="27"/>
  <c r="R1235" i="27"/>
  <c r="U1235" i="27"/>
  <c r="X1235" i="27"/>
  <c r="R1236" i="27"/>
  <c r="U1236" i="27"/>
  <c r="X1236" i="27"/>
  <c r="R1237" i="27"/>
  <c r="U1237" i="27"/>
  <c r="X1237" i="27"/>
  <c r="R1238" i="27"/>
  <c r="U1238" i="27"/>
  <c r="X1238" i="27"/>
  <c r="R1239" i="27"/>
  <c r="U1239" i="27"/>
  <c r="X1239" i="27"/>
  <c r="R1240" i="27"/>
  <c r="U1240" i="27"/>
  <c r="X1240" i="27"/>
  <c r="R1241" i="27"/>
  <c r="R1242" i="27"/>
  <c r="U1242" i="27"/>
  <c r="U1243" i="27" s="1"/>
  <c r="X1242" i="27"/>
  <c r="R1243" i="27"/>
  <c r="X1243" i="27"/>
  <c r="U1244" i="27"/>
  <c r="Y1244" i="27"/>
  <c r="U1245" i="27"/>
  <c r="Y1245" i="27"/>
  <c r="Y1263" i="27" s="1"/>
  <c r="U1246" i="27"/>
  <c r="Y1246" i="27"/>
  <c r="U1247" i="27"/>
  <c r="Y1247" i="27"/>
  <c r="U1248" i="27"/>
  <c r="Y1248" i="27"/>
  <c r="U1249" i="27"/>
  <c r="Y1249" i="27"/>
  <c r="U1250" i="27"/>
  <c r="Y1250" i="27"/>
  <c r="U1251" i="27"/>
  <c r="Y1251" i="27"/>
  <c r="U1252" i="27"/>
  <c r="Y1252" i="27"/>
  <c r="U1253" i="27"/>
  <c r="Y1253" i="27"/>
  <c r="U1254" i="27"/>
  <c r="Y1254" i="27"/>
  <c r="U1255" i="27"/>
  <c r="Y1255" i="27"/>
  <c r="U1256" i="27"/>
  <c r="Y1256" i="27"/>
  <c r="U1257" i="27"/>
  <c r="Y1257" i="27"/>
  <c r="U1258" i="27"/>
  <c r="Y1258" i="27"/>
  <c r="U1259" i="27"/>
  <c r="Y1259" i="27"/>
  <c r="U1260" i="27"/>
  <c r="Y1260" i="27"/>
  <c r="U1261" i="27"/>
  <c r="Y1261" i="27"/>
  <c r="U1262" i="27"/>
  <c r="Y1262" i="27"/>
  <c r="V1264" i="27"/>
  <c r="V1266" i="27" s="1"/>
  <c r="X1264" i="27"/>
  <c r="V1265" i="27"/>
  <c r="X1265" i="27"/>
  <c r="X1266" i="27"/>
  <c r="R1267" i="27"/>
  <c r="U1267" i="27"/>
  <c r="X1267" i="27"/>
  <c r="R1268" i="27"/>
  <c r="U1268" i="27"/>
  <c r="X1268" i="27"/>
  <c r="R1269" i="27"/>
  <c r="U1269" i="27"/>
  <c r="R1270" i="27"/>
  <c r="U1270" i="27"/>
  <c r="U1275" i="27" s="1"/>
  <c r="X1270" i="27"/>
  <c r="R1271" i="27"/>
  <c r="U1271" i="27"/>
  <c r="X1271" i="27"/>
  <c r="R1272" i="27"/>
  <c r="U1272" i="27"/>
  <c r="X1272" i="27"/>
  <c r="R1273" i="27"/>
  <c r="U1273" i="27"/>
  <c r="X1273" i="27"/>
  <c r="R1274" i="27"/>
  <c r="U1274" i="27"/>
  <c r="X1274" i="27"/>
  <c r="X1275" i="27"/>
  <c r="R1276" i="27"/>
  <c r="U1276" i="27"/>
  <c r="X1276" i="27"/>
  <c r="R1277" i="27"/>
  <c r="U1277" i="27"/>
  <c r="X1277" i="27"/>
  <c r="R1278" i="27"/>
  <c r="U1278" i="27"/>
  <c r="X1278" i="27"/>
  <c r="X1279" i="27"/>
  <c r="R1280" i="27"/>
  <c r="U1280" i="27"/>
  <c r="X1280" i="27"/>
  <c r="R1281" i="27"/>
  <c r="U1281" i="27"/>
  <c r="X1281" i="27"/>
  <c r="R1282" i="27"/>
  <c r="U1282" i="27"/>
  <c r="X1282" i="27"/>
  <c r="X1283" i="27"/>
  <c r="U1217" i="27" l="1"/>
  <c r="U1185" i="27"/>
  <c r="U1136" i="27"/>
  <c r="U1124" i="27"/>
  <c r="X1118" i="27"/>
  <c r="X1121" i="27" s="1"/>
  <c r="U1037" i="27"/>
  <c r="U370" i="27"/>
  <c r="U1120" i="27"/>
  <c r="U1108" i="27"/>
  <c r="R1037" i="27"/>
  <c r="U709" i="27"/>
  <c r="R1283" i="27"/>
  <c r="R1279" i="27"/>
  <c r="R1275" i="27"/>
  <c r="X1269" i="27"/>
  <c r="X1241" i="27"/>
  <c r="R1220" i="27"/>
  <c r="R1187" i="27"/>
  <c r="X1181" i="27"/>
  <c r="U1179" i="27"/>
  <c r="U1182" i="27" s="1"/>
  <c r="R1163" i="27"/>
  <c r="X1132" i="27"/>
  <c r="U1123" i="27"/>
  <c r="U1121" i="27"/>
  <c r="U1112" i="27"/>
  <c r="R1110" i="27"/>
  <c r="X1037" i="27"/>
  <c r="U823" i="27"/>
  <c r="U781" i="27"/>
  <c r="U782" i="27"/>
  <c r="X764" i="27"/>
  <c r="Y758" i="27"/>
  <c r="X740" i="27"/>
  <c r="U724" i="27"/>
  <c r="R724" i="27"/>
  <c r="U592" i="27"/>
  <c r="X461" i="27"/>
  <c r="R1179" i="27"/>
  <c r="X1182" i="27"/>
  <c r="R1040" i="27"/>
  <c r="X994" i="27"/>
  <c r="U1220" i="27"/>
  <c r="X1179" i="27"/>
  <c r="R1123" i="27"/>
  <c r="R1124" i="27"/>
  <c r="R1091" i="27"/>
  <c r="X1045" i="27"/>
  <c r="U1045" i="27"/>
  <c r="U830" i="27"/>
  <c r="X772" i="27"/>
  <c r="U1283" i="27"/>
  <c r="U1279" i="27"/>
  <c r="U1263" i="27"/>
  <c r="R1217" i="27"/>
  <c r="X1217" i="27"/>
  <c r="U1187" i="27"/>
  <c r="U1190" i="27" s="1"/>
  <c r="X1185" i="27"/>
  <c r="R1182" i="27"/>
  <c r="X1165" i="27"/>
  <c r="U1163" i="27"/>
  <c r="R1161" i="27"/>
  <c r="R1166" i="27" s="1"/>
  <c r="X1161" i="27"/>
  <c r="X1166" i="27" s="1"/>
  <c r="U1161" i="27"/>
  <c r="U1166" i="27" s="1"/>
  <c r="X1137" i="27"/>
  <c r="U1132" i="27"/>
  <c r="R1132" i="27"/>
  <c r="X1120" i="27"/>
  <c r="R1114" i="27"/>
  <c r="X1112" i="27"/>
  <c r="U1106" i="27"/>
  <c r="X1106" i="27"/>
  <c r="R1098" i="27"/>
  <c r="X1098" i="27"/>
  <c r="U1091" i="27"/>
  <c r="U1040" i="27"/>
  <c r="X823" i="27"/>
  <c r="X773" i="27"/>
  <c r="U147" i="27"/>
  <c r="U994" i="27"/>
  <c r="R830" i="27"/>
  <c r="R782" i="27"/>
  <c r="U775" i="27"/>
  <c r="U778" i="27" s="1"/>
  <c r="U773" i="27"/>
  <c r="U772" i="27"/>
  <c r="U749" i="27"/>
  <c r="U660" i="27"/>
  <c r="R660" i="27"/>
  <c r="X613" i="27"/>
  <c r="U613" i="27"/>
  <c r="U661" i="27" s="1"/>
  <c r="X599" i="27"/>
  <c r="U535" i="27"/>
  <c r="U556" i="27" s="1"/>
  <c r="R535" i="27"/>
  <c r="U532" i="27"/>
  <c r="R532" i="27"/>
  <c r="Y504" i="27"/>
  <c r="X430" i="27"/>
  <c r="U430" i="27"/>
  <c r="X830" i="27"/>
  <c r="X782" i="27"/>
  <c r="R772" i="27"/>
  <c r="R773" i="27"/>
  <c r="R654" i="27"/>
  <c r="X569" i="27"/>
  <c r="U569" i="27"/>
  <c r="U559" i="27"/>
  <c r="U570" i="27" s="1"/>
  <c r="R559" i="27"/>
  <c r="U513" i="27"/>
  <c r="R513" i="27"/>
  <c r="U504" i="27"/>
  <c r="X493" i="27"/>
  <c r="U493" i="27"/>
  <c r="U397" i="27"/>
  <c r="R397" i="27"/>
  <c r="R387" i="27"/>
  <c r="U357" i="27"/>
  <c r="R357" i="27"/>
  <c r="U324" i="27"/>
  <c r="U758" i="27"/>
  <c r="U740" i="27"/>
  <c r="R740" i="27"/>
  <c r="X654" i="27"/>
  <c r="U654" i="27"/>
  <c r="X535" i="27"/>
  <c r="U465" i="27"/>
  <c r="Y454" i="27"/>
  <c r="R430" i="27"/>
  <c r="X357" i="27"/>
  <c r="U286" i="27"/>
  <c r="U280" i="27"/>
  <c r="U789" i="27"/>
  <c r="U834" i="27" s="1"/>
  <c r="X724" i="27"/>
  <c r="X699" i="27"/>
  <c r="U699" i="27"/>
  <c r="U671" i="27"/>
  <c r="U665" i="27"/>
  <c r="X660" i="27"/>
  <c r="U599" i="27"/>
  <c r="Y592" i="27"/>
  <c r="X559" i="27"/>
  <c r="X532" i="27"/>
  <c r="X513" i="27"/>
  <c r="X510" i="27"/>
  <c r="R493" i="27"/>
  <c r="X397" i="27"/>
  <c r="X387" i="27"/>
  <c r="U743" i="27"/>
  <c r="U707" i="27"/>
  <c r="U717" i="27"/>
  <c r="U689" i="27"/>
  <c r="U704" i="27" s="1"/>
  <c r="X674" i="27"/>
  <c r="R674" i="27"/>
  <c r="X672" i="27"/>
  <c r="R672" i="27"/>
  <c r="U641" i="27"/>
  <c r="X626" i="27"/>
  <c r="R626" i="27"/>
  <c r="X604" i="27"/>
  <c r="R604" i="27"/>
  <c r="X596" i="27"/>
  <c r="U583" i="27"/>
  <c r="U565" i="27"/>
  <c r="X483" i="27"/>
  <c r="U483" i="27"/>
  <c r="U437" i="27"/>
  <c r="X405" i="27"/>
  <c r="U319" i="27"/>
  <c r="X262" i="27"/>
  <c r="U679" i="27"/>
  <c r="U682" i="27" s="1"/>
  <c r="Y641" i="27"/>
  <c r="X636" i="27"/>
  <c r="R636" i="27"/>
  <c r="X576" i="27"/>
  <c r="R576" i="27"/>
  <c r="Y565" i="27"/>
  <c r="X550" i="27"/>
  <c r="R550" i="27"/>
  <c r="U521" i="27"/>
  <c r="V510" i="27"/>
  <c r="X437" i="27"/>
  <c r="U405" i="27"/>
  <c r="X385" i="27"/>
  <c r="Y370" i="27"/>
  <c r="X345" i="27"/>
  <c r="X226" i="27"/>
  <c r="U216" i="27"/>
  <c r="U227" i="27" s="1"/>
  <c r="X472" i="27"/>
  <c r="R472" i="27"/>
  <c r="U345" i="27"/>
  <c r="R345" i="27"/>
  <c r="U226" i="27"/>
  <c r="U174" i="27"/>
  <c r="V385" i="27"/>
  <c r="U314" i="27"/>
  <c r="U262" i="27"/>
  <c r="X243" i="27"/>
  <c r="U243" i="27"/>
  <c r="R223" i="27"/>
  <c r="U214" i="27"/>
  <c r="X201" i="27"/>
  <c r="U201" i="27"/>
  <c r="X297" i="27"/>
  <c r="R297" i="27"/>
  <c r="U284" i="27"/>
  <c r="X271" i="27"/>
  <c r="R271" i="27"/>
  <c r="R243" i="27"/>
  <c r="X244" i="27"/>
  <c r="X223" i="27"/>
  <c r="U223" i="27"/>
  <c r="R214" i="27"/>
  <c r="X214" i="27"/>
  <c r="R201" i="27"/>
  <c r="R147" i="27"/>
  <c r="U248" i="27"/>
  <c r="U240" i="27"/>
  <c r="U244" i="27" s="1"/>
  <c r="U210" i="27"/>
  <c r="V185" i="27"/>
  <c r="Y174" i="27"/>
  <c r="X160" i="27"/>
  <c r="X147" i="27"/>
  <c r="R67" i="27"/>
  <c r="X67" i="27"/>
  <c r="X66" i="27"/>
  <c r="X39" i="27"/>
  <c r="X42" i="27" s="1"/>
  <c r="X210" i="27"/>
  <c r="U160" i="27"/>
  <c r="U119" i="27"/>
  <c r="U128" i="27" s="1"/>
  <c r="R116" i="27"/>
  <c r="R128" i="27" s="1"/>
  <c r="R66" i="27"/>
  <c r="R39" i="27"/>
  <c r="R42" i="27" s="1"/>
  <c r="U94" i="27"/>
  <c r="X185" i="27"/>
  <c r="R121" i="27"/>
  <c r="U114" i="27"/>
  <c r="X92" i="27"/>
  <c r="U88" i="27"/>
  <c r="R83" i="27"/>
  <c r="X29" i="27"/>
  <c r="R127" i="27"/>
  <c r="U127" i="27"/>
  <c r="U110" i="27"/>
  <c r="R114" i="27"/>
  <c r="R108" i="27"/>
  <c r="R104" i="27"/>
  <c r="Y88" i="27"/>
  <c r="R29" i="27"/>
  <c r="X127" i="27"/>
  <c r="X119" i="27"/>
  <c r="R113" i="27"/>
  <c r="X104" i="27"/>
  <c r="X83" i="27"/>
  <c r="U83" i="27"/>
  <c r="X59" i="27"/>
  <c r="X60" i="27"/>
  <c r="U36" i="27"/>
  <c r="U24" i="27"/>
  <c r="R18" i="27"/>
  <c r="X19" i="27"/>
  <c r="X18" i="27"/>
  <c r="X128" i="27"/>
  <c r="U113" i="27"/>
  <c r="X108" i="27"/>
  <c r="X114" i="27" s="1"/>
  <c r="R97" i="27"/>
  <c r="R78" i="27"/>
  <c r="U78" i="27"/>
  <c r="R59" i="27"/>
  <c r="U37" i="27"/>
  <c r="U66" i="27"/>
  <c r="U67" i="27"/>
  <c r="U59" i="27"/>
  <c r="U44" i="27"/>
  <c r="U45" i="27"/>
  <c r="R23" i="27"/>
  <c r="R24" i="27"/>
  <c r="U18" i="27"/>
  <c r="U19" i="27"/>
  <c r="X23" i="27"/>
  <c r="X24" i="27"/>
  <c r="R19" i="27"/>
  <c r="U50" i="27"/>
  <c r="X51" i="27"/>
  <c r="R51" i="27"/>
  <c r="AD10" i="27"/>
  <c r="AD11" i="27"/>
  <c r="AD12" i="27"/>
  <c r="AD13" i="27"/>
  <c r="AD14" i="27"/>
  <c r="AD15" i="27"/>
  <c r="AD16" i="27"/>
  <c r="AD17" i="27"/>
  <c r="AD18" i="27"/>
  <c r="AD19" i="27"/>
  <c r="AD20" i="27"/>
  <c r="AD21" i="27"/>
  <c r="AD22" i="27"/>
  <c r="AD23" i="27"/>
  <c r="AD24" i="27"/>
  <c r="AD25" i="27"/>
  <c r="AD26" i="27"/>
  <c r="AD27" i="27"/>
  <c r="AD28" i="27"/>
  <c r="AD29" i="27"/>
  <c r="AD30" i="27"/>
  <c r="AD31" i="27"/>
  <c r="AD32" i="27"/>
  <c r="AD33" i="27"/>
  <c r="AD34" i="27"/>
  <c r="AD35" i="27"/>
  <c r="AD36" i="27"/>
  <c r="AD37" i="27"/>
  <c r="AD38" i="27"/>
  <c r="AD39" i="27"/>
  <c r="AD40" i="27"/>
  <c r="AD41" i="27"/>
  <c r="AD42" i="27"/>
  <c r="AD43" i="27"/>
  <c r="AD44" i="27"/>
  <c r="AD45" i="27"/>
  <c r="AD46" i="27"/>
  <c r="AD47" i="27"/>
  <c r="AD48" i="27"/>
  <c r="AD49" i="27"/>
  <c r="AD50" i="27"/>
  <c r="AD51" i="27"/>
  <c r="AD52" i="27"/>
  <c r="AD53" i="27"/>
  <c r="AD54" i="27"/>
  <c r="AD55" i="27"/>
  <c r="AD56" i="27"/>
  <c r="AD57" i="27"/>
  <c r="AD58" i="27"/>
  <c r="AD59" i="27"/>
  <c r="AD60" i="27"/>
  <c r="AD61" i="27"/>
  <c r="AD62" i="27"/>
  <c r="AD63" i="27"/>
  <c r="AD64" i="27"/>
  <c r="AD65" i="27"/>
  <c r="AD66" i="27"/>
  <c r="AD67" i="27"/>
  <c r="AD68" i="27"/>
  <c r="AD69" i="27"/>
  <c r="AD70" i="27"/>
  <c r="AD71" i="27"/>
  <c r="AD72" i="27"/>
  <c r="AD73" i="27"/>
  <c r="AD74" i="27"/>
  <c r="AD75" i="27"/>
  <c r="AD76" i="27"/>
  <c r="AD77" i="27"/>
  <c r="AD78" i="27"/>
  <c r="AD79" i="27"/>
  <c r="AD80" i="27"/>
  <c r="AD81" i="27"/>
  <c r="AD82" i="27"/>
  <c r="AD83" i="27"/>
  <c r="AD84" i="27"/>
  <c r="AD85" i="27"/>
  <c r="AD86" i="27"/>
  <c r="AD87" i="27"/>
  <c r="AD88" i="27"/>
  <c r="AD93" i="27"/>
  <c r="AD94" i="27"/>
  <c r="AD95" i="27"/>
  <c r="AD96" i="27"/>
  <c r="AD97" i="27"/>
  <c r="AD98" i="27"/>
  <c r="AD99" i="27"/>
  <c r="AD100" i="27"/>
  <c r="AD101" i="27"/>
  <c r="AD102" i="27"/>
  <c r="AD103" i="27"/>
  <c r="AD104" i="27"/>
  <c r="AD105" i="27"/>
  <c r="AD106" i="27"/>
  <c r="AD107" i="27"/>
  <c r="AD108" i="27"/>
  <c r="AD109" i="27"/>
  <c r="AD110" i="27"/>
  <c r="AD111" i="27"/>
  <c r="AD112" i="27"/>
  <c r="AD113" i="27"/>
  <c r="AD114" i="27"/>
  <c r="AD115" i="27"/>
  <c r="AD116" i="27"/>
  <c r="AD117" i="27"/>
  <c r="AD118" i="27"/>
  <c r="AD119" i="27"/>
  <c r="AD120" i="27"/>
  <c r="AD121" i="27"/>
  <c r="AD122" i="27"/>
  <c r="AD123" i="27"/>
  <c r="AD124" i="27"/>
  <c r="AD125" i="27"/>
  <c r="AD126" i="27"/>
  <c r="AD127" i="27"/>
  <c r="AD128" i="27"/>
  <c r="AD129" i="27"/>
  <c r="AD130" i="27"/>
  <c r="AD131" i="27"/>
  <c r="AD132" i="27"/>
  <c r="AD133" i="27"/>
  <c r="AD134" i="27"/>
  <c r="AD135" i="27"/>
  <c r="AD136" i="27"/>
  <c r="AD137" i="27"/>
  <c r="AD138" i="27"/>
  <c r="AD139" i="27"/>
  <c r="AD140" i="27"/>
  <c r="AD141" i="27"/>
  <c r="AD142" i="27"/>
  <c r="AD143" i="27"/>
  <c r="AD144" i="27"/>
  <c r="AD145" i="27"/>
  <c r="AD146" i="27"/>
  <c r="AD147" i="27"/>
  <c r="AD148" i="27"/>
  <c r="AD149" i="27"/>
  <c r="AD150" i="27"/>
  <c r="AD151" i="27"/>
  <c r="AD152" i="27"/>
  <c r="AD153" i="27"/>
  <c r="AD154" i="27"/>
  <c r="AD155" i="27"/>
  <c r="AD156" i="27"/>
  <c r="AD157" i="27"/>
  <c r="AD158" i="27"/>
  <c r="AD159" i="27"/>
  <c r="AD160" i="27"/>
  <c r="AD161" i="27"/>
  <c r="AD162" i="27"/>
  <c r="AD163" i="27"/>
  <c r="AD164" i="27"/>
  <c r="AD165" i="27"/>
  <c r="AD166" i="27"/>
  <c r="AD167" i="27"/>
  <c r="AD168" i="27"/>
  <c r="AD169" i="27"/>
  <c r="AD170" i="27"/>
  <c r="AD171" i="27"/>
  <c r="AD172" i="27"/>
  <c r="AD173" i="27"/>
  <c r="AD174" i="27"/>
  <c r="AD186" i="27"/>
  <c r="AD187" i="27"/>
  <c r="AD188" i="27"/>
  <c r="AD189" i="27"/>
  <c r="AD190" i="27"/>
  <c r="AD191" i="27"/>
  <c r="AD192" i="27"/>
  <c r="AD193" i="27"/>
  <c r="AD194" i="27"/>
  <c r="AD195" i="27"/>
  <c r="AD196" i="27"/>
  <c r="AD197" i="27"/>
  <c r="AD198" i="27"/>
  <c r="AD199" i="27"/>
  <c r="AD200" i="27"/>
  <c r="AD201" i="27"/>
  <c r="AD202" i="27"/>
  <c r="AD203" i="27"/>
  <c r="AD204" i="27"/>
  <c r="AD205" i="27"/>
  <c r="AD206" i="27"/>
  <c r="AD207" i="27"/>
  <c r="AD208" i="27"/>
  <c r="AD209" i="27"/>
  <c r="AD210" i="27"/>
  <c r="AD211" i="27"/>
  <c r="AD212" i="27"/>
  <c r="AD213" i="27"/>
  <c r="AD214" i="27"/>
  <c r="AD215" i="27"/>
  <c r="AD216" i="27"/>
  <c r="AD217" i="27"/>
  <c r="AD218" i="27"/>
  <c r="AD219" i="27"/>
  <c r="AD220" i="27"/>
  <c r="AD221" i="27"/>
  <c r="AD222" i="27"/>
  <c r="AD223" i="27"/>
  <c r="AD224" i="27"/>
  <c r="AD225" i="27"/>
  <c r="AD226" i="27"/>
  <c r="AD227" i="27"/>
  <c r="AD228" i="27"/>
  <c r="AD229" i="27"/>
  <c r="AD230" i="27"/>
  <c r="AD231" i="27"/>
  <c r="AD232" i="27"/>
  <c r="AD233" i="27"/>
  <c r="AD234" i="27"/>
  <c r="AD235" i="27"/>
  <c r="AD236" i="27"/>
  <c r="AD237" i="27"/>
  <c r="AD238" i="27"/>
  <c r="AD239" i="27"/>
  <c r="AD240" i="27"/>
  <c r="AD241" i="27"/>
  <c r="AD242" i="27"/>
  <c r="AD243" i="27"/>
  <c r="AD244" i="27"/>
  <c r="AD245" i="27"/>
  <c r="AD246" i="27"/>
  <c r="AD247" i="27"/>
  <c r="AD248" i="27"/>
  <c r="AD249" i="27"/>
  <c r="AD250" i="27"/>
  <c r="AD251" i="27"/>
  <c r="AD252" i="27"/>
  <c r="AD253" i="27"/>
  <c r="AD254" i="27"/>
  <c r="AD255" i="27"/>
  <c r="AD256" i="27"/>
  <c r="AD257" i="27"/>
  <c r="AD258" i="27"/>
  <c r="AD259" i="27"/>
  <c r="AD260" i="27"/>
  <c r="AD261" i="27"/>
  <c r="AD262" i="27"/>
  <c r="AD263" i="27"/>
  <c r="AD264" i="27"/>
  <c r="AD265" i="27"/>
  <c r="AD266" i="27"/>
  <c r="AD267" i="27"/>
  <c r="AD268" i="27"/>
  <c r="AD269" i="27"/>
  <c r="AD270" i="27"/>
  <c r="AD271" i="27"/>
  <c r="AD272" i="27"/>
  <c r="AD273" i="27"/>
  <c r="AD274" i="27"/>
  <c r="AD275" i="27"/>
  <c r="AD276" i="27"/>
  <c r="AD277" i="27"/>
  <c r="AD278" i="27"/>
  <c r="AD279" i="27"/>
  <c r="AD280" i="27"/>
  <c r="AD281" i="27"/>
  <c r="AD282" i="27"/>
  <c r="AD283" i="27"/>
  <c r="AD284" i="27"/>
  <c r="AD285" i="27"/>
  <c r="AD286" i="27"/>
  <c r="AD287" i="27"/>
  <c r="AD288" i="27"/>
  <c r="AD289" i="27"/>
  <c r="AD290" i="27"/>
  <c r="AD291" i="27"/>
  <c r="AD292" i="27"/>
  <c r="AD293" i="27"/>
  <c r="AD294" i="27"/>
  <c r="AD295" i="27"/>
  <c r="AD296" i="27"/>
  <c r="AD297" i="27"/>
  <c r="AD298" i="27"/>
  <c r="AD299" i="27"/>
  <c r="AD300" i="27"/>
  <c r="AD301" i="27"/>
  <c r="AD302" i="27"/>
  <c r="AD303" i="27"/>
  <c r="AD304" i="27"/>
  <c r="AD305" i="27"/>
  <c r="AD306" i="27"/>
  <c r="AD307" i="27"/>
  <c r="AD308" i="27"/>
  <c r="AD309" i="27"/>
  <c r="AD310" i="27"/>
  <c r="AD311" i="27"/>
  <c r="AD312" i="27"/>
  <c r="AD313" i="27"/>
  <c r="AD314" i="27"/>
  <c r="AD315" i="27"/>
  <c r="AD316" i="27"/>
  <c r="AD317" i="27"/>
  <c r="AD318" i="27"/>
  <c r="AD319" i="27"/>
  <c r="AD323" i="27"/>
  <c r="AD324" i="27"/>
  <c r="AD325" i="27"/>
  <c r="AD326" i="27"/>
  <c r="AD327" i="27"/>
  <c r="AD328" i="27"/>
  <c r="AD329" i="27"/>
  <c r="AD330" i="27"/>
  <c r="AD331" i="27"/>
  <c r="AD332" i="27"/>
  <c r="AD333" i="27"/>
  <c r="AD334" i="27"/>
  <c r="AD335" i="27"/>
  <c r="AD336" i="27"/>
  <c r="AD337" i="27"/>
  <c r="AD338" i="27"/>
  <c r="AD339" i="27"/>
  <c r="AD340" i="27"/>
  <c r="AD341" i="27"/>
  <c r="AD342" i="27"/>
  <c r="AD343" i="27"/>
  <c r="AD344" i="27"/>
  <c r="AD345" i="27"/>
  <c r="AD346" i="27"/>
  <c r="AD347" i="27"/>
  <c r="AD348" i="27"/>
  <c r="AD349" i="27"/>
  <c r="AD350" i="27"/>
  <c r="AD351" i="27"/>
  <c r="AD352" i="27"/>
  <c r="AD353" i="27"/>
  <c r="AD354" i="27"/>
  <c r="AD355" i="27"/>
  <c r="AD356" i="27"/>
  <c r="AD357" i="27"/>
  <c r="AD358" i="27"/>
  <c r="AD359" i="27"/>
  <c r="AD360" i="27"/>
  <c r="AD361" i="27"/>
  <c r="AD362" i="27"/>
  <c r="AD363" i="27"/>
  <c r="AD364" i="27"/>
  <c r="AD365" i="27"/>
  <c r="AD366" i="27"/>
  <c r="AD367" i="27"/>
  <c r="AD368" i="27"/>
  <c r="AD369" i="27"/>
  <c r="AD370" i="27"/>
  <c r="AD386" i="27"/>
  <c r="AD387" i="27"/>
  <c r="AD388" i="27"/>
  <c r="AD389" i="27"/>
  <c r="AD390" i="27"/>
  <c r="AD391" i="27"/>
  <c r="AD392" i="27"/>
  <c r="AD393" i="27"/>
  <c r="AD394" i="27"/>
  <c r="AD395" i="27"/>
  <c r="AD396" i="27"/>
  <c r="AD397" i="27"/>
  <c r="AD398" i="27"/>
  <c r="AD399" i="27"/>
  <c r="AD400" i="27"/>
  <c r="AD401" i="27"/>
  <c r="AD402" i="27"/>
  <c r="AD403" i="27"/>
  <c r="AD404" i="27"/>
  <c r="AD405" i="27"/>
  <c r="AD406" i="27"/>
  <c r="AD407" i="27"/>
  <c r="AD408" i="27"/>
  <c r="AD409" i="27"/>
  <c r="AD410" i="27"/>
  <c r="AD411" i="27"/>
  <c r="AD412" i="27"/>
  <c r="AD413" i="27"/>
  <c r="AD414" i="27"/>
  <c r="AD415" i="27"/>
  <c r="AD416" i="27"/>
  <c r="AD417" i="27"/>
  <c r="AD418" i="27"/>
  <c r="AD419" i="27"/>
  <c r="AD420" i="27"/>
  <c r="AD421" i="27"/>
  <c r="AD422" i="27"/>
  <c r="AD423" i="27"/>
  <c r="AD424" i="27"/>
  <c r="AD425" i="27"/>
  <c r="AD426" i="27"/>
  <c r="AD427" i="27"/>
  <c r="AD428" i="27"/>
  <c r="AD429" i="27"/>
  <c r="AD430" i="27"/>
  <c r="AD431" i="27"/>
  <c r="AD432" i="27"/>
  <c r="AD433" i="27"/>
  <c r="AD434" i="27"/>
  <c r="AD435" i="27"/>
  <c r="AD436" i="27"/>
  <c r="AD437" i="27"/>
  <c r="AD438" i="27"/>
  <c r="AD439" i="27"/>
  <c r="AD440" i="27"/>
  <c r="AD441" i="27"/>
  <c r="AD442" i="27"/>
  <c r="AD443" i="27"/>
  <c r="AD444" i="27"/>
  <c r="AD445" i="27"/>
  <c r="AD446" i="27"/>
  <c r="AD447" i="27"/>
  <c r="AD448" i="27"/>
  <c r="AD449" i="27"/>
  <c r="AD450" i="27"/>
  <c r="AD451" i="27"/>
  <c r="AD452" i="27"/>
  <c r="AD453" i="27"/>
  <c r="AD454" i="27"/>
  <c r="AD462" i="27"/>
  <c r="AD463" i="27"/>
  <c r="AD464" i="27"/>
  <c r="AD465" i="27"/>
  <c r="AD466" i="27"/>
  <c r="AD467" i="27"/>
  <c r="AD468" i="27"/>
  <c r="AD469" i="27"/>
  <c r="AD470" i="27"/>
  <c r="AD471" i="27"/>
  <c r="AD472" i="27"/>
  <c r="AD473" i="27"/>
  <c r="AD474" i="27"/>
  <c r="AD475" i="27"/>
  <c r="AD476" i="27"/>
  <c r="AD477" i="27"/>
  <c r="AD478" i="27"/>
  <c r="AD479" i="27"/>
  <c r="AD480" i="27"/>
  <c r="AD481" i="27"/>
  <c r="AD482" i="27"/>
  <c r="AD483" i="27"/>
  <c r="AD484" i="27"/>
  <c r="AD485" i="27"/>
  <c r="AD486" i="27"/>
  <c r="AD487" i="27"/>
  <c r="AD488" i="27"/>
  <c r="AD489" i="27"/>
  <c r="AD490" i="27"/>
  <c r="AD491" i="27"/>
  <c r="AD492" i="27"/>
  <c r="AD493" i="27"/>
  <c r="AD494" i="27"/>
  <c r="AD495" i="27"/>
  <c r="AD496" i="27"/>
  <c r="AD497" i="27"/>
  <c r="AD498" i="27"/>
  <c r="AD499" i="27"/>
  <c r="AD500" i="27"/>
  <c r="AD501" i="27"/>
  <c r="AD502" i="27"/>
  <c r="AD503" i="27"/>
  <c r="AD504" i="27"/>
  <c r="AD511" i="27"/>
  <c r="AD512" i="27"/>
  <c r="AD513" i="27"/>
  <c r="AD514" i="27"/>
  <c r="AD515" i="27"/>
  <c r="AD516" i="27"/>
  <c r="AD517" i="27"/>
  <c r="AD518" i="27"/>
  <c r="AD519" i="27"/>
  <c r="AD520" i="27"/>
  <c r="AD521" i="27"/>
  <c r="AD522" i="27"/>
  <c r="AD523" i="27"/>
  <c r="AD524" i="27"/>
  <c r="AD525" i="27"/>
  <c r="AD526" i="27"/>
  <c r="AD527" i="27"/>
  <c r="AD528" i="27"/>
  <c r="AD529" i="27"/>
  <c r="AD530" i="27"/>
  <c r="AD531" i="27"/>
  <c r="AD532" i="27"/>
  <c r="AD533" i="27"/>
  <c r="AD534" i="27"/>
  <c r="AD535" i="27"/>
  <c r="AD536" i="27"/>
  <c r="AD537" i="27"/>
  <c r="AD538" i="27"/>
  <c r="AD539" i="27"/>
  <c r="AD540" i="27"/>
  <c r="AD541" i="27"/>
  <c r="AD542" i="27"/>
  <c r="AD543" i="27"/>
  <c r="AD544" i="27"/>
  <c r="AD545" i="27"/>
  <c r="AD546" i="27"/>
  <c r="AD547" i="27"/>
  <c r="AD548" i="27"/>
  <c r="AD549" i="27"/>
  <c r="AD550" i="27"/>
  <c r="AD551" i="27"/>
  <c r="AD552" i="27"/>
  <c r="AD553" i="27"/>
  <c r="AD554" i="27"/>
  <c r="AD555" i="27"/>
  <c r="AD556" i="27"/>
  <c r="AD557" i="27"/>
  <c r="AD558" i="27"/>
  <c r="AD559" i="27"/>
  <c r="AD560" i="27"/>
  <c r="AD561" i="27"/>
  <c r="AD562" i="27"/>
  <c r="AD563" i="27"/>
  <c r="AD564" i="27"/>
  <c r="AD565" i="27"/>
  <c r="AD566" i="27"/>
  <c r="AD567" i="27"/>
  <c r="AD568" i="27"/>
  <c r="AD569" i="27"/>
  <c r="AD570" i="27"/>
  <c r="AD571" i="27"/>
  <c r="AD572" i="27"/>
  <c r="AD573" i="27"/>
  <c r="AD574" i="27"/>
  <c r="AD575" i="27"/>
  <c r="AD576" i="27"/>
  <c r="AD577" i="27"/>
  <c r="AD578" i="27"/>
  <c r="AD579" i="27"/>
  <c r="AD580" i="27"/>
  <c r="AD581" i="27"/>
  <c r="AD582" i="27"/>
  <c r="AD583" i="27"/>
  <c r="AD584" i="27"/>
  <c r="AD585" i="27"/>
  <c r="AD586" i="27"/>
  <c r="AD587" i="27"/>
  <c r="AD588" i="27"/>
  <c r="AD589" i="27"/>
  <c r="AD590" i="27"/>
  <c r="AD591" i="27"/>
  <c r="AD592" i="27"/>
  <c r="AD597" i="27"/>
  <c r="AD598" i="27"/>
  <c r="AD599" i="27"/>
  <c r="AD600" i="27"/>
  <c r="AD601" i="27"/>
  <c r="AD602" i="27"/>
  <c r="AD603" i="27"/>
  <c r="AD604" i="27"/>
  <c r="AD605" i="27"/>
  <c r="AD606" i="27"/>
  <c r="AD607" i="27"/>
  <c r="AD608" i="27"/>
  <c r="AD609" i="27"/>
  <c r="AD610" i="27"/>
  <c r="AD611" i="27"/>
  <c r="AD612" i="27"/>
  <c r="AD613" i="27"/>
  <c r="AD614" i="27"/>
  <c r="AD615" i="27"/>
  <c r="AD616" i="27"/>
  <c r="AD617" i="27"/>
  <c r="AD618" i="27"/>
  <c r="AD619" i="27"/>
  <c r="AD620" i="27"/>
  <c r="AD621" i="27"/>
  <c r="AD622" i="27"/>
  <c r="AD623" i="27"/>
  <c r="AD624" i="27"/>
  <c r="AD625" i="27"/>
  <c r="AD626" i="27"/>
  <c r="AD627" i="27"/>
  <c r="AD628" i="27"/>
  <c r="AD629" i="27"/>
  <c r="AD630" i="27"/>
  <c r="AD631" i="27"/>
  <c r="AD632" i="27"/>
  <c r="AD633" i="27"/>
  <c r="AD634" i="27"/>
  <c r="AD635" i="27"/>
  <c r="AD636" i="27"/>
  <c r="AD637" i="27"/>
  <c r="AD638" i="27"/>
  <c r="AD639" i="27"/>
  <c r="AD640" i="27"/>
  <c r="AD641" i="27"/>
  <c r="AD642" i="27"/>
  <c r="AD643" i="27"/>
  <c r="AD644" i="27"/>
  <c r="AD645" i="27"/>
  <c r="AD646" i="27"/>
  <c r="AD647" i="27"/>
  <c r="AD648" i="27"/>
  <c r="AD649" i="27"/>
  <c r="AD650" i="27"/>
  <c r="AD651" i="27"/>
  <c r="AD652" i="27"/>
  <c r="AD653" i="27"/>
  <c r="AD654" i="27"/>
  <c r="AD655" i="27"/>
  <c r="AD656" i="27"/>
  <c r="AD657" i="27"/>
  <c r="AD658" i="27"/>
  <c r="AD659" i="27"/>
  <c r="AD660" i="27"/>
  <c r="AD661" i="27"/>
  <c r="AD662" i="27"/>
  <c r="AD663" i="27"/>
  <c r="AD664" i="27"/>
  <c r="AD665" i="27"/>
  <c r="AD666" i="27"/>
  <c r="AD667" i="27"/>
  <c r="AD668" i="27"/>
  <c r="AD669" i="27"/>
  <c r="AD670" i="27"/>
  <c r="AD671" i="27"/>
  <c r="AD672" i="27"/>
  <c r="AD673" i="27"/>
  <c r="AD674" i="27"/>
  <c r="AD675" i="27"/>
  <c r="AD676" i="27"/>
  <c r="AD677" i="27"/>
  <c r="AD678" i="27"/>
  <c r="AD679" i="27"/>
  <c r="AD680" i="27"/>
  <c r="AD681" i="27"/>
  <c r="AD682" i="27"/>
  <c r="AD683" i="27"/>
  <c r="AD684" i="27"/>
  <c r="AD685" i="27"/>
  <c r="AD686" i="27"/>
  <c r="AD687" i="27"/>
  <c r="AD688" i="27"/>
  <c r="AD689" i="27"/>
  <c r="AD690" i="27"/>
  <c r="AD691" i="27"/>
  <c r="AD692" i="27"/>
  <c r="AD693" i="27"/>
  <c r="AD694" i="27"/>
  <c r="AD695" i="27"/>
  <c r="AD696" i="27"/>
  <c r="AD697" i="27"/>
  <c r="AD698" i="27"/>
  <c r="AD699" i="27"/>
  <c r="AD700" i="27"/>
  <c r="AD701" i="27"/>
  <c r="AD702" i="27"/>
  <c r="AD703" i="27"/>
  <c r="AD704" i="27"/>
  <c r="AD705" i="27"/>
  <c r="AD706" i="27"/>
  <c r="AD707" i="27"/>
  <c r="AD708" i="27"/>
  <c r="AD709" i="27"/>
  <c r="AD710" i="27"/>
  <c r="AD711" i="27"/>
  <c r="AD712" i="27"/>
  <c r="AD713" i="27"/>
  <c r="AD714" i="27"/>
  <c r="AD715" i="27"/>
  <c r="AD716" i="27"/>
  <c r="AD717" i="27"/>
  <c r="AD718" i="27"/>
  <c r="AD719" i="27"/>
  <c r="AD720" i="27"/>
  <c r="AD721" i="27"/>
  <c r="AD722" i="27"/>
  <c r="AD723" i="27"/>
  <c r="AD724" i="27"/>
  <c r="AD725" i="27"/>
  <c r="AD726" i="27"/>
  <c r="AD727" i="27"/>
  <c r="AD728" i="27"/>
  <c r="AD729" i="27"/>
  <c r="AD730" i="27"/>
  <c r="AD731" i="27"/>
  <c r="AD732" i="27"/>
  <c r="AD733" i="27"/>
  <c r="AD734" i="27"/>
  <c r="AD735" i="27"/>
  <c r="AD736" i="27"/>
  <c r="AD737" i="27"/>
  <c r="AD738" i="27"/>
  <c r="AD739" i="27"/>
  <c r="AD740" i="27"/>
  <c r="AD741" i="27"/>
  <c r="AD742" i="27"/>
  <c r="AD743" i="27"/>
  <c r="AD744" i="27"/>
  <c r="AD745" i="27"/>
  <c r="AD746" i="27"/>
  <c r="AD747" i="27"/>
  <c r="AD748" i="27"/>
  <c r="AD749" i="27"/>
  <c r="AD750" i="27"/>
  <c r="AD751" i="27"/>
  <c r="AD752" i="27"/>
  <c r="AD753" i="27"/>
  <c r="AD754" i="27"/>
  <c r="AD755" i="27"/>
  <c r="AD756" i="27"/>
  <c r="AD757" i="27"/>
  <c r="AD758" i="27"/>
  <c r="AD765" i="27"/>
  <c r="AD766" i="27"/>
  <c r="AD767" i="27"/>
  <c r="AD768" i="27"/>
  <c r="AD769" i="27"/>
  <c r="AD770" i="27"/>
  <c r="AD771" i="27"/>
  <c r="AD772" i="27"/>
  <c r="AD773" i="27"/>
  <c r="AD774" i="27"/>
  <c r="AD775" i="27"/>
  <c r="AD776" i="27"/>
  <c r="AD777" i="27"/>
  <c r="AD778" i="27"/>
  <c r="AD779" i="27"/>
  <c r="AD780" i="27"/>
  <c r="AD781" i="27"/>
  <c r="AD782" i="27"/>
  <c r="AD783" i="27"/>
  <c r="AD784" i="27"/>
  <c r="AD785" i="27"/>
  <c r="AD786" i="27"/>
  <c r="AD787" i="27"/>
  <c r="AD788" i="27"/>
  <c r="AD789" i="27"/>
  <c r="AD790" i="27"/>
  <c r="AD791" i="27"/>
  <c r="AD792" i="27"/>
  <c r="AD793" i="27"/>
  <c r="AD794" i="27"/>
  <c r="AD795" i="27"/>
  <c r="AD796" i="27"/>
  <c r="AD797" i="27"/>
  <c r="AD798" i="27"/>
  <c r="AD799" i="27"/>
  <c r="AD800" i="27"/>
  <c r="AD801" i="27"/>
  <c r="AD802" i="27"/>
  <c r="AD803" i="27"/>
  <c r="AD804" i="27"/>
  <c r="AD805" i="27"/>
  <c r="AD806" i="27"/>
  <c r="AD807" i="27"/>
  <c r="AD808" i="27"/>
  <c r="AD809" i="27"/>
  <c r="AD810" i="27"/>
  <c r="AD811" i="27"/>
  <c r="AD812" i="27"/>
  <c r="AD813" i="27"/>
  <c r="AD814" i="27"/>
  <c r="AD815" i="27"/>
  <c r="AD816" i="27"/>
  <c r="AD817" i="27"/>
  <c r="AD818" i="27"/>
  <c r="AD819" i="27"/>
  <c r="AD820" i="27"/>
  <c r="AD821" i="27"/>
  <c r="AD822" i="27"/>
  <c r="AD823" i="27"/>
  <c r="AD824" i="27"/>
  <c r="AD825" i="27"/>
  <c r="AD826" i="27"/>
  <c r="AD827" i="27"/>
  <c r="AD828" i="27"/>
  <c r="AD829" i="27"/>
  <c r="AD830" i="27"/>
  <c r="AD831" i="27"/>
  <c r="AD832" i="27"/>
  <c r="AD833" i="27"/>
  <c r="AD834" i="27"/>
  <c r="AD835" i="27"/>
  <c r="AD836" i="27"/>
  <c r="AD837" i="27"/>
  <c r="AD838" i="27"/>
  <c r="AD839" i="27"/>
  <c r="AD840" i="27"/>
  <c r="AD841" i="27"/>
  <c r="AD842" i="27"/>
  <c r="AD843" i="27"/>
  <c r="AD844" i="27"/>
  <c r="AD845" i="27"/>
  <c r="AD846" i="27"/>
  <c r="AD847" i="27"/>
  <c r="AD848" i="27"/>
  <c r="AD849" i="27"/>
  <c r="AD850" i="27"/>
  <c r="AD851" i="27"/>
  <c r="AD852" i="27"/>
  <c r="AD853" i="27"/>
  <c r="AD854" i="27"/>
  <c r="AD855" i="27"/>
  <c r="AD856" i="27"/>
  <c r="AD857" i="27"/>
  <c r="AD858" i="27"/>
  <c r="AD859" i="27"/>
  <c r="AD860" i="27"/>
  <c r="AD861" i="27"/>
  <c r="AD862" i="27"/>
  <c r="AD863" i="27"/>
  <c r="AD864" i="27"/>
  <c r="AD865" i="27"/>
  <c r="AD866" i="27"/>
  <c r="AD867" i="27"/>
  <c r="AD868" i="27"/>
  <c r="AD869" i="27"/>
  <c r="AD870" i="27"/>
  <c r="AD871" i="27"/>
  <c r="AD872" i="27"/>
  <c r="AD873" i="27"/>
  <c r="AD874" i="27"/>
  <c r="AD875" i="27"/>
  <c r="AD876" i="27"/>
  <c r="AD877" i="27"/>
  <c r="AD878" i="27"/>
  <c r="AD879" i="27"/>
  <c r="AD880" i="27"/>
  <c r="AD881" i="27"/>
  <c r="AD882" i="27"/>
  <c r="AD883" i="27"/>
  <c r="AD884" i="27"/>
  <c r="AD885" i="27"/>
  <c r="AD886" i="27"/>
  <c r="AD887" i="27"/>
  <c r="AD888" i="27"/>
  <c r="AD889" i="27"/>
  <c r="AD890" i="27"/>
  <c r="AD891" i="27"/>
  <c r="AD892" i="27"/>
  <c r="AD893" i="27"/>
  <c r="AD894" i="27"/>
  <c r="AD895" i="27"/>
  <c r="AD896" i="27"/>
  <c r="AD897" i="27"/>
  <c r="AD898" i="27"/>
  <c r="AD899" i="27"/>
  <c r="AD900" i="27"/>
  <c r="AD901" i="27"/>
  <c r="AD902" i="27"/>
  <c r="AD903" i="27"/>
  <c r="AD904" i="27"/>
  <c r="AD905" i="27"/>
  <c r="AD906" i="27"/>
  <c r="AD907" i="27"/>
  <c r="AD908" i="27"/>
  <c r="AD909" i="27"/>
  <c r="AD910" i="27"/>
  <c r="AD911" i="27"/>
  <c r="AD912" i="27"/>
  <c r="AD913" i="27"/>
  <c r="AD914" i="27"/>
  <c r="AD915" i="27"/>
  <c r="AD916" i="27"/>
  <c r="AD917" i="27"/>
  <c r="AD918" i="27"/>
  <c r="AD919" i="27"/>
  <c r="AD920" i="27"/>
  <c r="AD921" i="27"/>
  <c r="AD922" i="27"/>
  <c r="AD923" i="27"/>
  <c r="AD924" i="27"/>
  <c r="AD925" i="27"/>
  <c r="AD926" i="27"/>
  <c r="AD927" i="27"/>
  <c r="AD928" i="27"/>
  <c r="AD929" i="27"/>
  <c r="AD930" i="27"/>
  <c r="AD931" i="27"/>
  <c r="AD932" i="27"/>
  <c r="AD933" i="27"/>
  <c r="AD934" i="27"/>
  <c r="AD935" i="27"/>
  <c r="AD936" i="27"/>
  <c r="AD937" i="27"/>
  <c r="AD938" i="27"/>
  <c r="AD939" i="27"/>
  <c r="AD940" i="27"/>
  <c r="AD941" i="27"/>
  <c r="AD942" i="27"/>
  <c r="AD943" i="27"/>
  <c r="AD944" i="27"/>
  <c r="AD945" i="27"/>
  <c r="AD946" i="27"/>
  <c r="AD947" i="27"/>
  <c r="AD948" i="27"/>
  <c r="AD949" i="27"/>
  <c r="AD950" i="27"/>
  <c r="AD951" i="27"/>
  <c r="AD952" i="27"/>
  <c r="AD953" i="27"/>
  <c r="AD954" i="27"/>
  <c r="AD955" i="27"/>
  <c r="AD956" i="27"/>
  <c r="AD957" i="27"/>
  <c r="AD958" i="27"/>
  <c r="AD959" i="27"/>
  <c r="AD960" i="27"/>
  <c r="AD961" i="27"/>
  <c r="AD962" i="27"/>
  <c r="AD963" i="27"/>
  <c r="AD964" i="27"/>
  <c r="AD965" i="27"/>
  <c r="AD966" i="27"/>
  <c r="AD967" i="27"/>
  <c r="AD968" i="27"/>
  <c r="AD969" i="27"/>
  <c r="AD970" i="27"/>
  <c r="AD971" i="27"/>
  <c r="AD972" i="27"/>
  <c r="AD973" i="27"/>
  <c r="AD974" i="27"/>
  <c r="AD975" i="27"/>
  <c r="AD976" i="27"/>
  <c r="AD977" i="27"/>
  <c r="AD978" i="27"/>
  <c r="AD979" i="27"/>
  <c r="AD980" i="27"/>
  <c r="AD981" i="27"/>
  <c r="AD982" i="27"/>
  <c r="AD983" i="27"/>
  <c r="AD984" i="27"/>
  <c r="AD985" i="27"/>
  <c r="AD986" i="27"/>
  <c r="AD987" i="27"/>
  <c r="AD988" i="27"/>
  <c r="AD989" i="27"/>
  <c r="AD990" i="27"/>
  <c r="AD991" i="27"/>
  <c r="AD992" i="27"/>
  <c r="AD993" i="27"/>
  <c r="AD994" i="27"/>
  <c r="AD995" i="27"/>
  <c r="AD996" i="27"/>
  <c r="AD997" i="27"/>
  <c r="AD998" i="27"/>
  <c r="AD999" i="27"/>
  <c r="AD1000" i="27"/>
  <c r="AD1001" i="27"/>
  <c r="AD1002" i="27"/>
  <c r="AD1003" i="27"/>
  <c r="AD1004" i="27"/>
  <c r="AD1005" i="27"/>
  <c r="AD1006" i="27"/>
  <c r="AD1007" i="27"/>
  <c r="AD1008" i="27"/>
  <c r="AD1009" i="27"/>
  <c r="AD1010" i="27"/>
  <c r="AD1011" i="27"/>
  <c r="AD1012" i="27"/>
  <c r="AD1013" i="27"/>
  <c r="AD1014" i="27"/>
  <c r="AD1015" i="27"/>
  <c r="AD1016" i="27"/>
  <c r="AD1017" i="27"/>
  <c r="AD1018" i="27"/>
  <c r="AD1019" i="27"/>
  <c r="AD1020" i="27"/>
  <c r="AD1021" i="27"/>
  <c r="AD1022" i="27"/>
  <c r="AD1023" i="27"/>
  <c r="AD1024" i="27"/>
  <c r="AD1025" i="27"/>
  <c r="AD1026" i="27"/>
  <c r="AD1027" i="27"/>
  <c r="AD1028" i="27"/>
  <c r="AD1029" i="27"/>
  <c r="AD1030" i="27"/>
  <c r="AD1031" i="27"/>
  <c r="AD1032" i="27"/>
  <c r="AD1033" i="27"/>
  <c r="AD1034" i="27"/>
  <c r="AD1035" i="27"/>
  <c r="AD1036" i="27"/>
  <c r="AD1037" i="27"/>
  <c r="AD1038" i="27"/>
  <c r="AD1039" i="27"/>
  <c r="AD1040" i="27"/>
  <c r="AD1041" i="27"/>
  <c r="AD1042" i="27"/>
  <c r="AD1043" i="27"/>
  <c r="AD1044" i="27"/>
  <c r="AD1045" i="27"/>
  <c r="AD1046" i="27"/>
  <c r="AD1047" i="27"/>
  <c r="AD1048" i="27"/>
  <c r="AD1049" i="27"/>
  <c r="AD1050" i="27"/>
  <c r="AD1051" i="27"/>
  <c r="AD1052" i="27"/>
  <c r="AD1053" i="27"/>
  <c r="AD1054" i="27"/>
  <c r="AD1055" i="27"/>
  <c r="AD1061" i="27"/>
  <c r="AD1062" i="27"/>
  <c r="AD1063" i="27"/>
  <c r="AD1064" i="27"/>
  <c r="AD1065" i="27"/>
  <c r="AD1066" i="27"/>
  <c r="AD1067" i="27"/>
  <c r="AD1068" i="27"/>
  <c r="AD1069" i="27"/>
  <c r="AD1070" i="27"/>
  <c r="AD1071" i="27"/>
  <c r="AD1072" i="27"/>
  <c r="AD1073" i="27"/>
  <c r="AD1074" i="27"/>
  <c r="AD1075" i="27"/>
  <c r="AD1076" i="27"/>
  <c r="AD1077" i="27"/>
  <c r="AD1078" i="27"/>
  <c r="AD1079" i="27"/>
  <c r="AD1080" i="27"/>
  <c r="AD1081" i="27"/>
  <c r="AD1082" i="27"/>
  <c r="AD1083" i="27"/>
  <c r="AD1084" i="27"/>
  <c r="AD1085" i="27"/>
  <c r="AD1086" i="27"/>
  <c r="AD1087" i="27"/>
  <c r="AD1088" i="27"/>
  <c r="AD1089" i="27"/>
  <c r="AD1090" i="27"/>
  <c r="AD1091" i="27"/>
  <c r="AD1092" i="27"/>
  <c r="AD1093" i="27"/>
  <c r="AD1094" i="27"/>
  <c r="AD1095" i="27"/>
  <c r="AD1096" i="27"/>
  <c r="AD1097" i="27"/>
  <c r="AD1098" i="27"/>
  <c r="AD1099" i="27"/>
  <c r="AD1100" i="27"/>
  <c r="AD1101" i="27"/>
  <c r="AD1102" i="27"/>
  <c r="AD1103" i="27"/>
  <c r="AD1104" i="27"/>
  <c r="AD1105" i="27"/>
  <c r="AD1106" i="27"/>
  <c r="AD1107" i="27"/>
  <c r="AD1108" i="27"/>
  <c r="AD1109" i="27"/>
  <c r="AD1110" i="27"/>
  <c r="AD1111" i="27"/>
  <c r="AD1112" i="27"/>
  <c r="AD1113" i="27"/>
  <c r="AD1114" i="27"/>
  <c r="AD1115" i="27"/>
  <c r="AD1116" i="27"/>
  <c r="AD1117" i="27"/>
  <c r="AD1118" i="27"/>
  <c r="AD1119" i="27"/>
  <c r="AD1120" i="27"/>
  <c r="AD1121" i="27"/>
  <c r="AD1122" i="27"/>
  <c r="AD1123" i="27"/>
  <c r="AD1124" i="27"/>
  <c r="AD1125" i="27"/>
  <c r="AD1126" i="27"/>
  <c r="AD1127" i="27"/>
  <c r="AD1128" i="27"/>
  <c r="AD1129" i="27"/>
  <c r="AD1130" i="27"/>
  <c r="AD1131" i="27"/>
  <c r="AD1132" i="27"/>
  <c r="AD1135" i="27"/>
  <c r="AD1136" i="27"/>
  <c r="AD1137" i="27"/>
  <c r="AD1138" i="27"/>
  <c r="AD1139" i="27"/>
  <c r="AD1140" i="27"/>
  <c r="AD1141" i="27"/>
  <c r="AD1142" i="27"/>
  <c r="AD1143" i="27"/>
  <c r="AD1144" i="27"/>
  <c r="AD1145" i="27"/>
  <c r="AD1146" i="27"/>
  <c r="AD1147" i="27"/>
  <c r="AD1148" i="27"/>
  <c r="AD1149" i="27"/>
  <c r="AD1150" i="27"/>
  <c r="AD1151" i="27"/>
  <c r="AD1152" i="27"/>
  <c r="AD1153" i="27"/>
  <c r="AD1154" i="27"/>
  <c r="AD1155" i="27"/>
  <c r="AD1156" i="27"/>
  <c r="AD1157" i="27"/>
  <c r="AD1158" i="27"/>
  <c r="AD1159" i="27"/>
  <c r="AD1160" i="27"/>
  <c r="AD1161" i="27"/>
  <c r="AD1162" i="27"/>
  <c r="AD1163" i="27"/>
  <c r="AD1164" i="27"/>
  <c r="AD1165" i="27"/>
  <c r="AD1166" i="27"/>
  <c r="AD1167" i="27"/>
  <c r="AD1168" i="27"/>
  <c r="AD1169" i="27"/>
  <c r="AD1170" i="27"/>
  <c r="AD1171" i="27"/>
  <c r="AD1172" i="27"/>
  <c r="AD1173" i="27"/>
  <c r="AD1174" i="27"/>
  <c r="AD1175" i="27"/>
  <c r="AD1176" i="27"/>
  <c r="AD1177" i="27"/>
  <c r="AD1178" i="27"/>
  <c r="AD1179" i="27"/>
  <c r="AD1180" i="27"/>
  <c r="AD1181" i="27"/>
  <c r="AD1182" i="27"/>
  <c r="AD1183" i="27"/>
  <c r="AD1184" i="27"/>
  <c r="AD1185" i="27"/>
  <c r="AD1186" i="27"/>
  <c r="AD1187" i="27"/>
  <c r="AD1188" i="27"/>
  <c r="AD1189" i="27"/>
  <c r="AD1190" i="27"/>
  <c r="AD1191" i="27"/>
  <c r="AD1192" i="27"/>
  <c r="AD1193" i="27"/>
  <c r="AD1194" i="27"/>
  <c r="AD1195" i="27"/>
  <c r="AD1196" i="27"/>
  <c r="AD1197" i="27"/>
  <c r="AD1198" i="27"/>
  <c r="AD1199" i="27"/>
  <c r="AD1200" i="27"/>
  <c r="AD1201" i="27"/>
  <c r="AD1202" i="27"/>
  <c r="AD1203" i="27"/>
  <c r="AD1204" i="27"/>
  <c r="AD1205" i="27"/>
  <c r="AD1206" i="27"/>
  <c r="AD1207" i="27"/>
  <c r="AD1208" i="27"/>
  <c r="AD1209" i="27"/>
  <c r="AD1210" i="27"/>
  <c r="AD1211" i="27"/>
  <c r="AD1212" i="27"/>
  <c r="AD1213" i="27"/>
  <c r="AD1214" i="27"/>
  <c r="AD1215" i="27"/>
  <c r="AD1216" i="27"/>
  <c r="AD1217" i="27"/>
  <c r="AD1218" i="27"/>
  <c r="AD1219" i="27"/>
  <c r="AD1220" i="27"/>
  <c r="AD1221" i="27"/>
  <c r="AD1222" i="27"/>
  <c r="AD1223" i="27"/>
  <c r="AD1224" i="27"/>
  <c r="AD1225" i="27"/>
  <c r="AD1226" i="27"/>
  <c r="AD1227" i="27"/>
  <c r="AD1228" i="27"/>
  <c r="AD1229" i="27"/>
  <c r="AD1230" i="27"/>
  <c r="AD1231" i="27"/>
  <c r="AD1232" i="27"/>
  <c r="AD1233" i="27"/>
  <c r="AD1234" i="27"/>
  <c r="AD1235" i="27"/>
  <c r="AD1236" i="27"/>
  <c r="AD1237" i="27"/>
  <c r="AD1238" i="27"/>
  <c r="AD1239" i="27"/>
  <c r="AD1240" i="27"/>
  <c r="AD1241" i="27"/>
  <c r="AD1242" i="27"/>
  <c r="AD1243" i="27"/>
  <c r="AD1244" i="27"/>
  <c r="AD1245" i="27"/>
  <c r="AD1246" i="27"/>
  <c r="AD1247" i="27"/>
  <c r="AD1248" i="27"/>
  <c r="AD1249" i="27"/>
  <c r="AD1250" i="27"/>
  <c r="AD1251" i="27"/>
  <c r="AD1252" i="27"/>
  <c r="AD1253" i="27"/>
  <c r="AD1254" i="27"/>
  <c r="AD1255" i="27"/>
  <c r="AD1256" i="27"/>
  <c r="AD1257" i="27"/>
  <c r="AD1258" i="27"/>
  <c r="AD1259" i="27"/>
  <c r="AD1260" i="27"/>
  <c r="AD1261" i="27"/>
  <c r="AD1262" i="27"/>
  <c r="AD1263" i="27"/>
  <c r="AD1267" i="27"/>
  <c r="AD1268" i="27"/>
  <c r="AD1269" i="27"/>
  <c r="AD1270" i="27"/>
  <c r="AD1271" i="27"/>
  <c r="AD1272" i="27"/>
  <c r="AD1273" i="27"/>
  <c r="AD1274" i="27"/>
  <c r="AD1275" i="27"/>
  <c r="AD1276" i="27"/>
  <c r="AD1277" i="27"/>
  <c r="AD1278" i="27"/>
  <c r="AD1279" i="27"/>
  <c r="AD1280" i="27"/>
  <c r="AD1281" i="27"/>
  <c r="AD1282" i="27"/>
  <c r="AD1283" i="27"/>
  <c r="AD1284" i="27"/>
  <c r="AD9" i="27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U287" i="27" l="1"/>
  <c r="N10" i="27" l="1"/>
  <c r="O10" i="27"/>
  <c r="N11" i="27"/>
  <c r="O11" i="27"/>
  <c r="N12" i="27"/>
  <c r="O12" i="27"/>
  <c r="N13" i="27"/>
  <c r="O13" i="27"/>
  <c r="N14" i="27"/>
  <c r="O14" i="27"/>
  <c r="N15" i="27"/>
  <c r="O15" i="27"/>
  <c r="N16" i="27"/>
  <c r="O16" i="27"/>
  <c r="N17" i="27"/>
  <c r="O17" i="27"/>
  <c r="N20" i="27"/>
  <c r="O20" i="27"/>
  <c r="N21" i="27"/>
  <c r="O21" i="27"/>
  <c r="N22" i="27"/>
  <c r="O22" i="27"/>
  <c r="N23" i="27"/>
  <c r="O23" i="27"/>
  <c r="N25" i="27"/>
  <c r="O25" i="27"/>
  <c r="N26" i="27"/>
  <c r="O26" i="27"/>
  <c r="N28" i="27"/>
  <c r="O28" i="27"/>
  <c r="N29" i="27"/>
  <c r="O29" i="27"/>
  <c r="N30" i="27"/>
  <c r="O30" i="27"/>
  <c r="N31" i="27"/>
  <c r="O31" i="27"/>
  <c r="N32" i="27"/>
  <c r="O32" i="27"/>
  <c r="AG32" i="27" s="1"/>
  <c r="AG33" i="27" s="1"/>
  <c r="N33" i="27"/>
  <c r="O33" i="27"/>
  <c r="N34" i="27"/>
  <c r="O34" i="27"/>
  <c r="N35" i="27"/>
  <c r="O35" i="27"/>
  <c r="N36" i="27"/>
  <c r="O36" i="27"/>
  <c r="N38" i="27"/>
  <c r="O38" i="27"/>
  <c r="N39" i="27"/>
  <c r="O39" i="27"/>
  <c r="N40" i="27"/>
  <c r="O40" i="27"/>
  <c r="AB40" i="27" s="1"/>
  <c r="AC40" i="27" s="1"/>
  <c r="N41" i="27"/>
  <c r="O41" i="27"/>
  <c r="N43" i="27"/>
  <c r="O43" i="27"/>
  <c r="N44" i="27"/>
  <c r="O44" i="27"/>
  <c r="N46" i="27"/>
  <c r="O46" i="27"/>
  <c r="N47" i="27"/>
  <c r="O47" i="27"/>
  <c r="N48" i="27"/>
  <c r="O48" i="27"/>
  <c r="N49" i="27"/>
  <c r="O49" i="27"/>
  <c r="N50" i="27"/>
  <c r="O50" i="27"/>
  <c r="N52" i="27"/>
  <c r="O52" i="27"/>
  <c r="N53" i="27"/>
  <c r="O53" i="27"/>
  <c r="N54" i="27"/>
  <c r="O54" i="27"/>
  <c r="N55" i="27"/>
  <c r="O55" i="27"/>
  <c r="N56" i="27"/>
  <c r="O56" i="27"/>
  <c r="N57" i="27"/>
  <c r="O57" i="27"/>
  <c r="N58" i="27"/>
  <c r="O58" i="27"/>
  <c r="N59" i="27"/>
  <c r="O59" i="27"/>
  <c r="N61" i="27"/>
  <c r="O61" i="27"/>
  <c r="N62" i="27"/>
  <c r="O62" i="27"/>
  <c r="N63" i="27"/>
  <c r="O63" i="27"/>
  <c r="N64" i="27"/>
  <c r="O64" i="27"/>
  <c r="N65" i="27"/>
  <c r="O65" i="27"/>
  <c r="N66" i="27"/>
  <c r="O66" i="27"/>
  <c r="N68" i="27"/>
  <c r="O68" i="27"/>
  <c r="N69" i="27"/>
  <c r="O69" i="27"/>
  <c r="N70" i="27"/>
  <c r="O70" i="27"/>
  <c r="N71" i="27"/>
  <c r="O71" i="27"/>
  <c r="N72" i="27"/>
  <c r="O72" i="27"/>
  <c r="N73" i="27"/>
  <c r="O73" i="27"/>
  <c r="AB73" i="27" s="1"/>
  <c r="N74" i="27"/>
  <c r="O74" i="27"/>
  <c r="N75" i="27"/>
  <c r="O75" i="27"/>
  <c r="N76" i="27"/>
  <c r="O76" i="27"/>
  <c r="N77" i="27"/>
  <c r="O77" i="27"/>
  <c r="N78" i="27"/>
  <c r="O78" i="27"/>
  <c r="N79" i="27"/>
  <c r="O79" i="27"/>
  <c r="N80" i="27"/>
  <c r="O80" i="27"/>
  <c r="N81" i="27"/>
  <c r="O81" i="27"/>
  <c r="N82" i="27"/>
  <c r="O82" i="27"/>
  <c r="N83" i="27"/>
  <c r="O83" i="27"/>
  <c r="N84" i="27"/>
  <c r="O84" i="27"/>
  <c r="N85" i="27"/>
  <c r="O85" i="27"/>
  <c r="AG85" i="27" s="1"/>
  <c r="N86" i="27"/>
  <c r="O86" i="27"/>
  <c r="N87" i="27"/>
  <c r="O87" i="27"/>
  <c r="AG87" i="27" s="1"/>
  <c r="N88" i="27"/>
  <c r="O88" i="27"/>
  <c r="N89" i="27"/>
  <c r="O89" i="27"/>
  <c r="N90" i="27"/>
  <c r="O90" i="27"/>
  <c r="N91" i="27"/>
  <c r="O91" i="27"/>
  <c r="AD91" i="27" s="1"/>
  <c r="N92" i="27"/>
  <c r="O92" i="27"/>
  <c r="AD92" i="27" s="1"/>
  <c r="N93" i="27"/>
  <c r="O93" i="27"/>
  <c r="N94" i="27"/>
  <c r="O94" i="27"/>
  <c r="N95" i="27"/>
  <c r="O95" i="27"/>
  <c r="N96" i="27"/>
  <c r="O96" i="27"/>
  <c r="N97" i="27"/>
  <c r="O97" i="27"/>
  <c r="N98" i="27"/>
  <c r="O98" i="27"/>
  <c r="N99" i="27"/>
  <c r="O99" i="27"/>
  <c r="AB99" i="27" s="1"/>
  <c r="N100" i="27"/>
  <c r="O100" i="27"/>
  <c r="N101" i="27"/>
  <c r="O101" i="27"/>
  <c r="N102" i="27"/>
  <c r="O102" i="27"/>
  <c r="N103" i="27"/>
  <c r="O103" i="27"/>
  <c r="AB103" i="27" s="1"/>
  <c r="N104" i="27"/>
  <c r="O104" i="27"/>
  <c r="N106" i="27"/>
  <c r="O106" i="27"/>
  <c r="N107" i="27"/>
  <c r="O107" i="27"/>
  <c r="N108" i="27"/>
  <c r="O108" i="27"/>
  <c r="N109" i="27"/>
  <c r="O109" i="27"/>
  <c r="N110" i="27"/>
  <c r="O110" i="27"/>
  <c r="N111" i="27"/>
  <c r="O111" i="27"/>
  <c r="N112" i="27"/>
  <c r="O112" i="27"/>
  <c r="AB112" i="27" s="1"/>
  <c r="AC112" i="27" s="1"/>
  <c r="N113" i="27"/>
  <c r="O113" i="27"/>
  <c r="N115" i="27"/>
  <c r="O115" i="27"/>
  <c r="N116" i="27"/>
  <c r="O116" i="27"/>
  <c r="N117" i="27"/>
  <c r="O117" i="27"/>
  <c r="AB117" i="27" s="1"/>
  <c r="N118" i="27"/>
  <c r="O118" i="27"/>
  <c r="N119" i="27"/>
  <c r="O119" i="27"/>
  <c r="N120" i="27"/>
  <c r="O120" i="27"/>
  <c r="N121" i="27"/>
  <c r="O121" i="27"/>
  <c r="N122" i="27"/>
  <c r="O122" i="27"/>
  <c r="N123" i="27"/>
  <c r="O123" i="27"/>
  <c r="N124" i="27"/>
  <c r="O124" i="27"/>
  <c r="N125" i="27"/>
  <c r="O125" i="27"/>
  <c r="N126" i="27"/>
  <c r="O126" i="27"/>
  <c r="N127" i="27"/>
  <c r="O127" i="27"/>
  <c r="N129" i="27"/>
  <c r="O129" i="27"/>
  <c r="N130" i="27"/>
  <c r="O130" i="27"/>
  <c r="N131" i="27"/>
  <c r="O131" i="27"/>
  <c r="N132" i="27"/>
  <c r="O132" i="27"/>
  <c r="N133" i="27"/>
  <c r="O133" i="27"/>
  <c r="N134" i="27"/>
  <c r="O134" i="27"/>
  <c r="N135" i="27"/>
  <c r="O135" i="27"/>
  <c r="N136" i="27"/>
  <c r="O136" i="27"/>
  <c r="N137" i="27"/>
  <c r="O137" i="27"/>
  <c r="N138" i="27"/>
  <c r="O138" i="27"/>
  <c r="N139" i="27"/>
  <c r="O139" i="27"/>
  <c r="N140" i="27"/>
  <c r="O140" i="27"/>
  <c r="N141" i="27"/>
  <c r="O141" i="27"/>
  <c r="N142" i="27"/>
  <c r="O142" i="27"/>
  <c r="N143" i="27"/>
  <c r="O143" i="27"/>
  <c r="N144" i="27"/>
  <c r="O144" i="27"/>
  <c r="N145" i="27"/>
  <c r="O145" i="27"/>
  <c r="N146" i="27"/>
  <c r="O146" i="27"/>
  <c r="N147" i="27"/>
  <c r="O147" i="27"/>
  <c r="N148" i="27"/>
  <c r="O148" i="27"/>
  <c r="N149" i="27"/>
  <c r="O149" i="27"/>
  <c r="N150" i="27"/>
  <c r="O150" i="27"/>
  <c r="N151" i="27"/>
  <c r="O151" i="27"/>
  <c r="N152" i="27"/>
  <c r="O152" i="27"/>
  <c r="N153" i="27"/>
  <c r="O153" i="27"/>
  <c r="N154" i="27"/>
  <c r="O154" i="27"/>
  <c r="N155" i="27"/>
  <c r="O155" i="27"/>
  <c r="N156" i="27"/>
  <c r="O156" i="27"/>
  <c r="N157" i="27"/>
  <c r="O157" i="27"/>
  <c r="N158" i="27"/>
  <c r="O158" i="27"/>
  <c r="N159" i="27"/>
  <c r="O159" i="27"/>
  <c r="N160" i="27"/>
  <c r="O160" i="27"/>
  <c r="N161" i="27"/>
  <c r="O161" i="27"/>
  <c r="AA161" i="27" s="1"/>
  <c r="N162" i="27"/>
  <c r="O162" i="27"/>
  <c r="AA162" i="27" s="1"/>
  <c r="N163" i="27"/>
  <c r="O163" i="27"/>
  <c r="AG163" i="27" s="1"/>
  <c r="N164" i="27"/>
  <c r="O164" i="27"/>
  <c r="N165" i="27"/>
  <c r="O165" i="27"/>
  <c r="N166" i="27"/>
  <c r="O166" i="27"/>
  <c r="AA166" i="27" s="1"/>
  <c r="N167" i="27"/>
  <c r="O167" i="27"/>
  <c r="AA167" i="27" s="1"/>
  <c r="AB167" i="27" s="1"/>
  <c r="AC167" i="27" s="1"/>
  <c r="N168" i="27"/>
  <c r="O168" i="27"/>
  <c r="N169" i="27"/>
  <c r="O169" i="27"/>
  <c r="N170" i="27"/>
  <c r="O170" i="27"/>
  <c r="AG170" i="27" s="1"/>
  <c r="N171" i="27"/>
  <c r="O171" i="27"/>
  <c r="N172" i="27"/>
  <c r="O172" i="27"/>
  <c r="N173" i="27"/>
  <c r="O173" i="27"/>
  <c r="AA173" i="27" s="1"/>
  <c r="N174" i="27"/>
  <c r="O174" i="27"/>
  <c r="N175" i="27"/>
  <c r="O175" i="27"/>
  <c r="N176" i="27"/>
  <c r="O176" i="27"/>
  <c r="AD176" i="27" s="1"/>
  <c r="N177" i="27"/>
  <c r="O177" i="27"/>
  <c r="AD177" i="27" s="1"/>
  <c r="N178" i="27"/>
  <c r="O178" i="27"/>
  <c r="AD178" i="27" s="1"/>
  <c r="N179" i="27"/>
  <c r="O179" i="27"/>
  <c r="N180" i="27"/>
  <c r="O180" i="27"/>
  <c r="AD180" i="27" s="1"/>
  <c r="N181" i="27"/>
  <c r="O181" i="27"/>
  <c r="AD181" i="27" s="1"/>
  <c r="N182" i="27"/>
  <c r="O182" i="27"/>
  <c r="N183" i="27"/>
  <c r="O183" i="27"/>
  <c r="AD183" i="27" s="1"/>
  <c r="N184" i="27"/>
  <c r="O184" i="27"/>
  <c r="AD184" i="27" s="1"/>
  <c r="N185" i="27"/>
  <c r="O185" i="27"/>
  <c r="AD185" i="27" s="1"/>
  <c r="N186" i="27"/>
  <c r="O186" i="27"/>
  <c r="N187" i="27"/>
  <c r="O187" i="27"/>
  <c r="N188" i="27"/>
  <c r="O188" i="27"/>
  <c r="N189" i="27"/>
  <c r="O189" i="27"/>
  <c r="N190" i="27"/>
  <c r="O190" i="27"/>
  <c r="N191" i="27"/>
  <c r="O191" i="27"/>
  <c r="N192" i="27"/>
  <c r="O192" i="27"/>
  <c r="N193" i="27"/>
  <c r="O193" i="27"/>
  <c r="N194" i="27"/>
  <c r="O194" i="27"/>
  <c r="N195" i="27"/>
  <c r="O195" i="27"/>
  <c r="N196" i="27"/>
  <c r="O196" i="27"/>
  <c r="N197" i="27"/>
  <c r="O197" i="27"/>
  <c r="N198" i="27"/>
  <c r="O198" i="27"/>
  <c r="N199" i="27"/>
  <c r="O199" i="27"/>
  <c r="N200" i="27"/>
  <c r="O200" i="27"/>
  <c r="N201" i="27"/>
  <c r="O201" i="27"/>
  <c r="N202" i="27"/>
  <c r="O202" i="27"/>
  <c r="N203" i="27"/>
  <c r="O203" i="27"/>
  <c r="N204" i="27"/>
  <c r="O204" i="27"/>
  <c r="N205" i="27"/>
  <c r="O205" i="27"/>
  <c r="N206" i="27"/>
  <c r="O206" i="27"/>
  <c r="N207" i="27"/>
  <c r="O207" i="27"/>
  <c r="N208" i="27"/>
  <c r="O208" i="27"/>
  <c r="N209" i="27"/>
  <c r="O209" i="27"/>
  <c r="N210" i="27"/>
  <c r="O210" i="27"/>
  <c r="N212" i="27"/>
  <c r="O212" i="27"/>
  <c r="N213" i="27"/>
  <c r="O213" i="27"/>
  <c r="N214" i="27"/>
  <c r="O214" i="27"/>
  <c r="N215" i="27"/>
  <c r="O215" i="27"/>
  <c r="N216" i="27"/>
  <c r="O216" i="27"/>
  <c r="N217" i="27"/>
  <c r="O217" i="27"/>
  <c r="N218" i="27"/>
  <c r="O218" i="27"/>
  <c r="N219" i="27"/>
  <c r="O219" i="27"/>
  <c r="N220" i="27"/>
  <c r="O220" i="27"/>
  <c r="N221" i="27"/>
  <c r="O221" i="27"/>
  <c r="N222" i="27"/>
  <c r="O222" i="27"/>
  <c r="N223" i="27"/>
  <c r="O223" i="27"/>
  <c r="N224" i="27"/>
  <c r="O224" i="27"/>
  <c r="N225" i="27"/>
  <c r="O225" i="27"/>
  <c r="N226" i="27"/>
  <c r="O226" i="27"/>
  <c r="N228" i="27"/>
  <c r="O228" i="27"/>
  <c r="N229" i="27"/>
  <c r="O229" i="27"/>
  <c r="N230" i="27"/>
  <c r="O230" i="27"/>
  <c r="N231" i="27"/>
  <c r="O231" i="27"/>
  <c r="N232" i="27"/>
  <c r="O232" i="27"/>
  <c r="N233" i="27"/>
  <c r="O233" i="27"/>
  <c r="N234" i="27"/>
  <c r="O234" i="27"/>
  <c r="N235" i="27"/>
  <c r="O235" i="27"/>
  <c r="N236" i="27"/>
  <c r="O236" i="27"/>
  <c r="N237" i="27"/>
  <c r="O237" i="27"/>
  <c r="N238" i="27"/>
  <c r="O238" i="27"/>
  <c r="N239" i="27"/>
  <c r="O239" i="27"/>
  <c r="N240" i="27"/>
  <c r="O240" i="27"/>
  <c r="N241" i="27"/>
  <c r="O241" i="27"/>
  <c r="N242" i="27"/>
  <c r="O242" i="27"/>
  <c r="N243" i="27"/>
  <c r="O243" i="27"/>
  <c r="N245" i="27"/>
  <c r="O245" i="27"/>
  <c r="N246" i="27"/>
  <c r="O246" i="27"/>
  <c r="N247" i="27"/>
  <c r="O247" i="27"/>
  <c r="N248" i="27"/>
  <c r="O248" i="27"/>
  <c r="N249" i="27"/>
  <c r="O249" i="27"/>
  <c r="N250" i="27"/>
  <c r="O250" i="27"/>
  <c r="N251" i="27"/>
  <c r="O251" i="27"/>
  <c r="N252" i="27"/>
  <c r="O252" i="27"/>
  <c r="N253" i="27"/>
  <c r="O253" i="27"/>
  <c r="N254" i="27"/>
  <c r="O254" i="27"/>
  <c r="N255" i="27"/>
  <c r="O255" i="27"/>
  <c r="N256" i="27"/>
  <c r="O256" i="27"/>
  <c r="N257" i="27"/>
  <c r="O257" i="27"/>
  <c r="N258" i="27"/>
  <c r="O258" i="27"/>
  <c r="N259" i="27"/>
  <c r="O259" i="27"/>
  <c r="N260" i="27"/>
  <c r="O260" i="27"/>
  <c r="N261" i="27"/>
  <c r="O261" i="27"/>
  <c r="N262" i="27"/>
  <c r="O262" i="27"/>
  <c r="N263" i="27"/>
  <c r="O263" i="27"/>
  <c r="N264" i="27"/>
  <c r="O264" i="27"/>
  <c r="N265" i="27"/>
  <c r="O265" i="27"/>
  <c r="N266" i="27"/>
  <c r="O266" i="27"/>
  <c r="N267" i="27"/>
  <c r="O267" i="27"/>
  <c r="N268" i="27"/>
  <c r="O268" i="27"/>
  <c r="N269" i="27"/>
  <c r="O269" i="27"/>
  <c r="N270" i="27"/>
  <c r="O270" i="27"/>
  <c r="N271" i="27"/>
  <c r="O271" i="27"/>
  <c r="N272" i="27"/>
  <c r="O272" i="27"/>
  <c r="N273" i="27"/>
  <c r="O273" i="27"/>
  <c r="N274" i="27"/>
  <c r="O274" i="27"/>
  <c r="AA274" i="27" s="1"/>
  <c r="N275" i="27"/>
  <c r="O275" i="27"/>
  <c r="AG275" i="27" s="1"/>
  <c r="N276" i="27"/>
  <c r="O276" i="27"/>
  <c r="N277" i="27"/>
  <c r="O277" i="27"/>
  <c r="N278" i="27"/>
  <c r="O278" i="27"/>
  <c r="N279" i="27"/>
  <c r="O279" i="27"/>
  <c r="N280" i="27"/>
  <c r="O280" i="27"/>
  <c r="N281" i="27"/>
  <c r="O281" i="27"/>
  <c r="N282" i="27"/>
  <c r="O282" i="27"/>
  <c r="N283" i="27"/>
  <c r="O283" i="27"/>
  <c r="N284" i="27"/>
  <c r="O284" i="27"/>
  <c r="N285" i="27"/>
  <c r="O285" i="27"/>
  <c r="N286" i="27"/>
  <c r="O286" i="27"/>
  <c r="N288" i="27"/>
  <c r="O288" i="27"/>
  <c r="N289" i="27"/>
  <c r="O289" i="27"/>
  <c r="N290" i="27"/>
  <c r="O290" i="27"/>
  <c r="N291" i="27"/>
  <c r="O291" i="27"/>
  <c r="N292" i="27"/>
  <c r="O292" i="27"/>
  <c r="N293" i="27"/>
  <c r="O293" i="27"/>
  <c r="N294" i="27"/>
  <c r="O294" i="27"/>
  <c r="N295" i="27"/>
  <c r="O295" i="27"/>
  <c r="N296" i="27"/>
  <c r="O296" i="27"/>
  <c r="AB296" i="27" s="1"/>
  <c r="AC296" i="27" s="1"/>
  <c r="N297" i="27"/>
  <c r="O297" i="27"/>
  <c r="N298" i="27"/>
  <c r="O298" i="27"/>
  <c r="N299" i="27"/>
  <c r="O299" i="27"/>
  <c r="N300" i="27"/>
  <c r="O300" i="27"/>
  <c r="N301" i="27"/>
  <c r="O301" i="27"/>
  <c r="N302" i="27"/>
  <c r="O302" i="27"/>
  <c r="N303" i="27"/>
  <c r="O303" i="27"/>
  <c r="N304" i="27"/>
  <c r="O304" i="27"/>
  <c r="N305" i="27"/>
  <c r="O305" i="27"/>
  <c r="N306" i="27"/>
  <c r="O306" i="27"/>
  <c r="N307" i="27"/>
  <c r="O307" i="27"/>
  <c r="N308" i="27"/>
  <c r="O308" i="27"/>
  <c r="N309" i="27"/>
  <c r="O309" i="27"/>
  <c r="N310" i="27"/>
  <c r="O310" i="27"/>
  <c r="N311" i="27"/>
  <c r="O311" i="27"/>
  <c r="N312" i="27"/>
  <c r="O312" i="27"/>
  <c r="N313" i="27"/>
  <c r="O313" i="27"/>
  <c r="N314" i="27"/>
  <c r="O314" i="27"/>
  <c r="N315" i="27"/>
  <c r="O315" i="27"/>
  <c r="AG315" i="27" s="1"/>
  <c r="N316" i="27"/>
  <c r="O316" i="27"/>
  <c r="N317" i="27"/>
  <c r="O317" i="27"/>
  <c r="AA317" i="27" s="1"/>
  <c r="N318" i="27"/>
  <c r="O318" i="27"/>
  <c r="AA318" i="27" s="1"/>
  <c r="N319" i="27"/>
  <c r="O319" i="27"/>
  <c r="N320" i="27"/>
  <c r="O320" i="27"/>
  <c r="AD320" i="27" s="1"/>
  <c r="N321" i="27"/>
  <c r="O321" i="27"/>
  <c r="N322" i="27"/>
  <c r="O322" i="27"/>
  <c r="AD322" i="27" s="1"/>
  <c r="N323" i="27"/>
  <c r="O323" i="27"/>
  <c r="N324" i="27"/>
  <c r="O324" i="27"/>
  <c r="N325" i="27"/>
  <c r="O325" i="27"/>
  <c r="N326" i="27"/>
  <c r="O326" i="27"/>
  <c r="N328" i="27"/>
  <c r="O328" i="27"/>
  <c r="N329" i="27"/>
  <c r="O329" i="27"/>
  <c r="N330" i="27"/>
  <c r="O330" i="27"/>
  <c r="N331" i="27"/>
  <c r="O331" i="27"/>
  <c r="N332" i="27"/>
  <c r="O332" i="27"/>
  <c r="N333" i="27"/>
  <c r="O333" i="27"/>
  <c r="N334" i="27"/>
  <c r="O334" i="27"/>
  <c r="N335" i="27"/>
  <c r="O335" i="27"/>
  <c r="N336" i="27"/>
  <c r="O336" i="27"/>
  <c r="N337" i="27"/>
  <c r="O337" i="27"/>
  <c r="N338" i="27"/>
  <c r="O338" i="27"/>
  <c r="N339" i="27"/>
  <c r="O339" i="27"/>
  <c r="N340" i="27"/>
  <c r="O340" i="27"/>
  <c r="N341" i="27"/>
  <c r="O341" i="27"/>
  <c r="N342" i="27"/>
  <c r="O342" i="27"/>
  <c r="N343" i="27"/>
  <c r="O343" i="27"/>
  <c r="N344" i="27"/>
  <c r="O344" i="27"/>
  <c r="N345" i="27"/>
  <c r="O345" i="27"/>
  <c r="N346" i="27"/>
  <c r="O346" i="27"/>
  <c r="N347" i="27"/>
  <c r="O347" i="27"/>
  <c r="N348" i="27"/>
  <c r="O348" i="27"/>
  <c r="N349" i="27"/>
  <c r="O349" i="27"/>
  <c r="N350" i="27"/>
  <c r="O350" i="27"/>
  <c r="N351" i="27"/>
  <c r="O351" i="27"/>
  <c r="N352" i="27"/>
  <c r="O352" i="27"/>
  <c r="N353" i="27"/>
  <c r="O353" i="27"/>
  <c r="N354" i="27"/>
  <c r="O354" i="27"/>
  <c r="N355" i="27"/>
  <c r="O355" i="27"/>
  <c r="N356" i="27"/>
  <c r="O356" i="27"/>
  <c r="N357" i="27"/>
  <c r="O357" i="27"/>
  <c r="N358" i="27"/>
  <c r="O358" i="27"/>
  <c r="N359" i="27"/>
  <c r="O359" i="27"/>
  <c r="AA359" i="27" s="1"/>
  <c r="AB359" i="27" s="1"/>
  <c r="N360" i="27"/>
  <c r="O360" i="27"/>
  <c r="N361" i="27"/>
  <c r="O361" i="27"/>
  <c r="N362" i="27"/>
  <c r="O362" i="27"/>
  <c r="AA362" i="27" s="1"/>
  <c r="N363" i="27"/>
  <c r="O363" i="27"/>
  <c r="AA363" i="27" s="1"/>
  <c r="N364" i="27"/>
  <c r="O364" i="27"/>
  <c r="AG364" i="27" s="1"/>
  <c r="N365" i="27"/>
  <c r="O365" i="27"/>
  <c r="N366" i="27"/>
  <c r="O366" i="27"/>
  <c r="N367" i="27"/>
  <c r="O367" i="27"/>
  <c r="AG367" i="27" s="1"/>
  <c r="N368" i="27"/>
  <c r="O368" i="27"/>
  <c r="N369" i="27"/>
  <c r="O369" i="27"/>
  <c r="N370" i="27"/>
  <c r="O370" i="27"/>
  <c r="N371" i="27"/>
  <c r="O371" i="27"/>
  <c r="AD371" i="27" s="1"/>
  <c r="N372" i="27"/>
  <c r="O372" i="27"/>
  <c r="N373" i="27"/>
  <c r="O373" i="27"/>
  <c r="AD373" i="27" s="1"/>
  <c r="N374" i="27"/>
  <c r="O374" i="27"/>
  <c r="AD374" i="27" s="1"/>
  <c r="N375" i="27"/>
  <c r="O375" i="27"/>
  <c r="N376" i="27"/>
  <c r="O376" i="27"/>
  <c r="AD376" i="27" s="1"/>
  <c r="N377" i="27"/>
  <c r="O377" i="27"/>
  <c r="AD377" i="27" s="1"/>
  <c r="N378" i="27"/>
  <c r="O378" i="27"/>
  <c r="AD378" i="27" s="1"/>
  <c r="N379" i="27"/>
  <c r="O379" i="27"/>
  <c r="N380" i="27"/>
  <c r="O380" i="27"/>
  <c r="AD380" i="27" s="1"/>
  <c r="N381" i="27"/>
  <c r="O381" i="27"/>
  <c r="AD381" i="27" s="1"/>
  <c r="N382" i="27"/>
  <c r="O382" i="27"/>
  <c r="AD382" i="27" s="1"/>
  <c r="N383" i="27"/>
  <c r="O383" i="27"/>
  <c r="AD383" i="27" s="1"/>
  <c r="N384" i="27"/>
  <c r="O384" i="27"/>
  <c r="N385" i="27"/>
  <c r="O385" i="27"/>
  <c r="AD385" i="27" s="1"/>
  <c r="N386" i="27"/>
  <c r="O386" i="27"/>
  <c r="N387" i="27"/>
  <c r="O387" i="27"/>
  <c r="N388" i="27"/>
  <c r="O388" i="27"/>
  <c r="N389" i="27"/>
  <c r="O389" i="27"/>
  <c r="N390" i="27"/>
  <c r="O390" i="27"/>
  <c r="N391" i="27"/>
  <c r="O391" i="27"/>
  <c r="N392" i="27"/>
  <c r="O392" i="27"/>
  <c r="N393" i="27"/>
  <c r="O393" i="27"/>
  <c r="N394" i="27"/>
  <c r="O394" i="27"/>
  <c r="N395" i="27"/>
  <c r="O395" i="27"/>
  <c r="N396" i="27"/>
  <c r="O396" i="27"/>
  <c r="N397" i="27"/>
  <c r="O397" i="27"/>
  <c r="N398" i="27"/>
  <c r="O398" i="27"/>
  <c r="N399" i="27"/>
  <c r="O399" i="27"/>
  <c r="N400" i="27"/>
  <c r="O400" i="27"/>
  <c r="N401" i="27"/>
  <c r="O401" i="27"/>
  <c r="N402" i="27"/>
  <c r="O402" i="27"/>
  <c r="N403" i="27"/>
  <c r="O403" i="27"/>
  <c r="N404" i="27"/>
  <c r="O404" i="27"/>
  <c r="N405" i="27"/>
  <c r="O405" i="27"/>
  <c r="N407" i="27"/>
  <c r="O407" i="27"/>
  <c r="N408" i="27"/>
  <c r="O408" i="27"/>
  <c r="N409" i="27"/>
  <c r="O409" i="27"/>
  <c r="N410" i="27"/>
  <c r="O410" i="27"/>
  <c r="N412" i="27"/>
  <c r="O412" i="27"/>
  <c r="N413" i="27"/>
  <c r="O413" i="27"/>
  <c r="N414" i="27"/>
  <c r="O414" i="27"/>
  <c r="N415" i="27"/>
  <c r="O415" i="27"/>
  <c r="N416" i="27"/>
  <c r="O416" i="27"/>
  <c r="N417" i="27"/>
  <c r="O417" i="27"/>
  <c r="N418" i="27"/>
  <c r="O418" i="27"/>
  <c r="N419" i="27"/>
  <c r="O419" i="27"/>
  <c r="N420" i="27"/>
  <c r="O420" i="27"/>
  <c r="N421" i="27"/>
  <c r="O421" i="27"/>
  <c r="N422" i="27"/>
  <c r="O422" i="27"/>
  <c r="N423" i="27"/>
  <c r="O423" i="27"/>
  <c r="N424" i="27"/>
  <c r="O424" i="27"/>
  <c r="N425" i="27"/>
  <c r="O425" i="27"/>
  <c r="N426" i="27"/>
  <c r="O426" i="27"/>
  <c r="N427" i="27"/>
  <c r="O427" i="27"/>
  <c r="N428" i="27"/>
  <c r="O428" i="27"/>
  <c r="N429" i="27"/>
  <c r="O429" i="27"/>
  <c r="N430" i="27"/>
  <c r="O430" i="27"/>
  <c r="N431" i="27"/>
  <c r="O431" i="27"/>
  <c r="N432" i="27"/>
  <c r="O432" i="27"/>
  <c r="N433" i="27"/>
  <c r="O433" i="27"/>
  <c r="N434" i="27"/>
  <c r="O434" i="27"/>
  <c r="N435" i="27"/>
  <c r="O435" i="27"/>
  <c r="N436" i="27"/>
  <c r="O436" i="27"/>
  <c r="N437" i="27"/>
  <c r="O437" i="27"/>
  <c r="N438" i="27"/>
  <c r="O438" i="27"/>
  <c r="AG438" i="27" s="1"/>
  <c r="N439" i="27"/>
  <c r="O439" i="27"/>
  <c r="N440" i="27"/>
  <c r="O440" i="27"/>
  <c r="N441" i="27"/>
  <c r="O441" i="27"/>
  <c r="AG441" i="27" s="1"/>
  <c r="N442" i="27"/>
  <c r="O442" i="27"/>
  <c r="N443" i="27"/>
  <c r="O443" i="27"/>
  <c r="N444" i="27"/>
  <c r="O444" i="27"/>
  <c r="N445" i="27"/>
  <c r="O445" i="27"/>
  <c r="N446" i="27"/>
  <c r="O446" i="27"/>
  <c r="AA446" i="27" s="1"/>
  <c r="N447" i="27"/>
  <c r="O447" i="27"/>
  <c r="N448" i="27"/>
  <c r="O448" i="27"/>
  <c r="N449" i="27"/>
  <c r="O449" i="27"/>
  <c r="AG449" i="27" s="1"/>
  <c r="N450" i="27"/>
  <c r="O450" i="27"/>
  <c r="N451" i="27"/>
  <c r="O451" i="27"/>
  <c r="N452" i="27"/>
  <c r="O452" i="27"/>
  <c r="N453" i="27"/>
  <c r="O453" i="27"/>
  <c r="N454" i="27"/>
  <c r="O454" i="27"/>
  <c r="N455" i="27"/>
  <c r="O455" i="27"/>
  <c r="N456" i="27"/>
  <c r="O456" i="27"/>
  <c r="AD456" i="27" s="1"/>
  <c r="N457" i="27"/>
  <c r="O457" i="27"/>
  <c r="N458" i="27"/>
  <c r="O458" i="27"/>
  <c r="N459" i="27"/>
  <c r="O459" i="27"/>
  <c r="AD459" i="27" s="1"/>
  <c r="N460" i="27"/>
  <c r="O460" i="27"/>
  <c r="AD460" i="27" s="1"/>
  <c r="N461" i="27"/>
  <c r="O461" i="27"/>
  <c r="AD461" i="27" s="1"/>
  <c r="N462" i="27"/>
  <c r="O462" i="27"/>
  <c r="N463" i="27"/>
  <c r="O463" i="27"/>
  <c r="N464" i="27"/>
  <c r="O464" i="27"/>
  <c r="N465" i="27"/>
  <c r="O465" i="27"/>
  <c r="N466" i="27"/>
  <c r="O466" i="27"/>
  <c r="N467" i="27"/>
  <c r="O467" i="27"/>
  <c r="N468" i="27"/>
  <c r="O468" i="27"/>
  <c r="N469" i="27"/>
  <c r="O469" i="27"/>
  <c r="N470" i="27"/>
  <c r="O470" i="27"/>
  <c r="N471" i="27"/>
  <c r="O471" i="27"/>
  <c r="N472" i="27"/>
  <c r="O472" i="27"/>
  <c r="N474" i="27"/>
  <c r="O474" i="27"/>
  <c r="N475" i="27"/>
  <c r="O475" i="27"/>
  <c r="N476" i="27"/>
  <c r="O476" i="27"/>
  <c r="N477" i="27"/>
  <c r="O477" i="27"/>
  <c r="N478" i="27"/>
  <c r="O478" i="27"/>
  <c r="N479" i="27"/>
  <c r="O479" i="27"/>
  <c r="N480" i="27"/>
  <c r="O480" i="27"/>
  <c r="N481" i="27"/>
  <c r="O481" i="27"/>
  <c r="N482" i="27"/>
  <c r="O482" i="27"/>
  <c r="N483" i="27"/>
  <c r="O483" i="27"/>
  <c r="N484" i="27"/>
  <c r="O484" i="27"/>
  <c r="N485" i="27"/>
  <c r="O485" i="27"/>
  <c r="N486" i="27"/>
  <c r="O486" i="27"/>
  <c r="N487" i="27"/>
  <c r="O487" i="27"/>
  <c r="N488" i="27"/>
  <c r="O488" i="27"/>
  <c r="AB488" i="27" s="1"/>
  <c r="N489" i="27"/>
  <c r="O489" i="27"/>
  <c r="N490" i="27"/>
  <c r="O490" i="27"/>
  <c r="N491" i="27"/>
  <c r="O491" i="27"/>
  <c r="N492" i="27"/>
  <c r="O492" i="27"/>
  <c r="N493" i="27"/>
  <c r="O493" i="27"/>
  <c r="N494" i="27"/>
  <c r="O494" i="27"/>
  <c r="AA494" i="27" s="1"/>
  <c r="N495" i="27"/>
  <c r="O495" i="27"/>
  <c r="AG495" i="27" s="1"/>
  <c r="N496" i="27"/>
  <c r="O496" i="27"/>
  <c r="AG496" i="27" s="1"/>
  <c r="N497" i="27"/>
  <c r="O497" i="27"/>
  <c r="AA497" i="27" s="1"/>
  <c r="N498" i="27"/>
  <c r="O498" i="27"/>
  <c r="AG498" i="27" s="1"/>
  <c r="N499" i="27"/>
  <c r="O499" i="27"/>
  <c r="N500" i="27"/>
  <c r="O500" i="27"/>
  <c r="AG500" i="27" s="1"/>
  <c r="N501" i="27"/>
  <c r="O501" i="27"/>
  <c r="AA501" i="27" s="1"/>
  <c r="N502" i="27"/>
  <c r="O502" i="27"/>
  <c r="AG502" i="27" s="1"/>
  <c r="N503" i="27"/>
  <c r="O503" i="27"/>
  <c r="AG503" i="27" s="1"/>
  <c r="N504" i="27"/>
  <c r="O504" i="27"/>
  <c r="N505" i="27"/>
  <c r="O505" i="27"/>
  <c r="AD505" i="27" s="1"/>
  <c r="N506" i="27"/>
  <c r="O506" i="27"/>
  <c r="N507" i="27"/>
  <c r="O507" i="27"/>
  <c r="N508" i="27"/>
  <c r="O508" i="27"/>
  <c r="AD508" i="27" s="1"/>
  <c r="N509" i="27"/>
  <c r="O509" i="27"/>
  <c r="AD509" i="27" s="1"/>
  <c r="N510" i="27"/>
  <c r="O510" i="27"/>
  <c r="AD510" i="27" s="1"/>
  <c r="N511" i="27"/>
  <c r="O511" i="27"/>
  <c r="N512" i="27"/>
  <c r="O512" i="27"/>
  <c r="N513" i="27"/>
  <c r="O513" i="27"/>
  <c r="N514" i="27"/>
  <c r="O514" i="27"/>
  <c r="N515" i="27"/>
  <c r="O515" i="27"/>
  <c r="N516" i="27"/>
  <c r="O516" i="27"/>
  <c r="N517" i="27"/>
  <c r="O517" i="27"/>
  <c r="N518" i="27"/>
  <c r="O518" i="27"/>
  <c r="N519" i="27"/>
  <c r="O519" i="27"/>
  <c r="N520" i="27"/>
  <c r="O520" i="27"/>
  <c r="N521" i="27"/>
  <c r="O521" i="27"/>
  <c r="N523" i="27"/>
  <c r="O523" i="27"/>
  <c r="N524" i="27"/>
  <c r="O524" i="27"/>
  <c r="N525" i="27"/>
  <c r="O525" i="27"/>
  <c r="N526" i="27"/>
  <c r="O526" i="27"/>
  <c r="N527" i="27"/>
  <c r="O527" i="27"/>
  <c r="N528" i="27"/>
  <c r="O528" i="27"/>
  <c r="N529" i="27"/>
  <c r="O529" i="27"/>
  <c r="N530" i="27"/>
  <c r="O530" i="27"/>
  <c r="N531" i="27"/>
  <c r="O531" i="27"/>
  <c r="N532" i="27"/>
  <c r="O532" i="27"/>
  <c r="N533" i="27"/>
  <c r="O533" i="27"/>
  <c r="N534" i="27"/>
  <c r="O534" i="27"/>
  <c r="N535" i="27"/>
  <c r="O535" i="27"/>
  <c r="N536" i="27"/>
  <c r="O536" i="27"/>
  <c r="N537" i="27"/>
  <c r="O537" i="27"/>
  <c r="N538" i="27"/>
  <c r="O538" i="27"/>
  <c r="AG538" i="27" s="1"/>
  <c r="N539" i="27"/>
  <c r="O539" i="27"/>
  <c r="AA539" i="27" s="1"/>
  <c r="N540" i="27"/>
  <c r="O540" i="27"/>
  <c r="N541" i="27"/>
  <c r="O541" i="27"/>
  <c r="N542" i="27"/>
  <c r="O542" i="27"/>
  <c r="N543" i="27"/>
  <c r="O543" i="27"/>
  <c r="N544" i="27"/>
  <c r="O544" i="27"/>
  <c r="N545" i="27"/>
  <c r="O545" i="27"/>
  <c r="N546" i="27"/>
  <c r="O546" i="27"/>
  <c r="N547" i="27"/>
  <c r="O547" i="27"/>
  <c r="N548" i="27"/>
  <c r="O548" i="27"/>
  <c r="N549" i="27"/>
  <c r="O549" i="27"/>
  <c r="N550" i="27"/>
  <c r="O550" i="27"/>
  <c r="N551" i="27"/>
  <c r="O551" i="27"/>
  <c r="N552" i="27"/>
  <c r="O552" i="27"/>
  <c r="N553" i="27"/>
  <c r="O553" i="27"/>
  <c r="N554" i="27"/>
  <c r="O554" i="27"/>
  <c r="N555" i="27"/>
  <c r="O555" i="27"/>
  <c r="N557" i="27"/>
  <c r="O557" i="27"/>
  <c r="N558" i="27"/>
  <c r="O558" i="27"/>
  <c r="N559" i="27"/>
  <c r="O559" i="27"/>
  <c r="N560" i="27"/>
  <c r="O560" i="27"/>
  <c r="N561" i="27"/>
  <c r="O561" i="27"/>
  <c r="N562" i="27"/>
  <c r="O562" i="27"/>
  <c r="AG562" i="27" s="1"/>
  <c r="N563" i="27"/>
  <c r="O563" i="27"/>
  <c r="N564" i="27"/>
  <c r="O564" i="27"/>
  <c r="AG564" i="27" s="1"/>
  <c r="N565" i="27"/>
  <c r="O565" i="27"/>
  <c r="N566" i="27"/>
  <c r="O566" i="27"/>
  <c r="N567" i="27"/>
  <c r="O567" i="27"/>
  <c r="N568" i="27"/>
  <c r="O568" i="27"/>
  <c r="N569" i="27"/>
  <c r="O569" i="27"/>
  <c r="N571" i="27"/>
  <c r="O571" i="27"/>
  <c r="N572" i="27"/>
  <c r="O572" i="27"/>
  <c r="N573" i="27"/>
  <c r="O573" i="27"/>
  <c r="N574" i="27"/>
  <c r="O574" i="27"/>
  <c r="N575" i="27"/>
  <c r="O575" i="27"/>
  <c r="N576" i="27"/>
  <c r="O576" i="27"/>
  <c r="N577" i="27"/>
  <c r="O577" i="27"/>
  <c r="N578" i="27"/>
  <c r="O578" i="27"/>
  <c r="N579" i="27"/>
  <c r="O579" i="27"/>
  <c r="N580" i="27"/>
  <c r="O580" i="27"/>
  <c r="N581" i="27"/>
  <c r="O581" i="27"/>
  <c r="N582" i="27"/>
  <c r="O582" i="27"/>
  <c r="N583" i="27"/>
  <c r="O583" i="27"/>
  <c r="N584" i="27"/>
  <c r="O584" i="27"/>
  <c r="AA584" i="27" s="1"/>
  <c r="N585" i="27"/>
  <c r="O585" i="27"/>
  <c r="AG585" i="27" s="1"/>
  <c r="N586" i="27"/>
  <c r="O586" i="27"/>
  <c r="AG586" i="27" s="1"/>
  <c r="N587" i="27"/>
  <c r="O587" i="27"/>
  <c r="N588" i="27"/>
  <c r="O588" i="27"/>
  <c r="AG588" i="27" s="1"/>
  <c r="N589" i="27"/>
  <c r="O589" i="27"/>
  <c r="AG589" i="27" s="1"/>
  <c r="N590" i="27"/>
  <c r="O590" i="27"/>
  <c r="AG590" i="27" s="1"/>
  <c r="N591" i="27"/>
  <c r="O591" i="27"/>
  <c r="N592" i="27"/>
  <c r="O592" i="27"/>
  <c r="N593" i="27"/>
  <c r="O593" i="27"/>
  <c r="AD593" i="27" s="1"/>
  <c r="N594" i="27"/>
  <c r="O594" i="27"/>
  <c r="AD594" i="27" s="1"/>
  <c r="N595" i="27"/>
  <c r="O595" i="27"/>
  <c r="AD595" i="27" s="1"/>
  <c r="N596" i="27"/>
  <c r="O596" i="27"/>
  <c r="AD596" i="27" s="1"/>
  <c r="N597" i="27"/>
  <c r="O597" i="27"/>
  <c r="N598" i="27"/>
  <c r="O598" i="27"/>
  <c r="N599" i="27"/>
  <c r="O599" i="27"/>
  <c r="N600" i="27"/>
  <c r="O600" i="27"/>
  <c r="N601" i="27"/>
  <c r="O601" i="27"/>
  <c r="N602" i="27"/>
  <c r="O602" i="27"/>
  <c r="N603" i="27"/>
  <c r="O603" i="27"/>
  <c r="N604" i="27"/>
  <c r="O604" i="27"/>
  <c r="N606" i="27"/>
  <c r="O606" i="27"/>
  <c r="N607" i="27"/>
  <c r="O607" i="27"/>
  <c r="N608" i="27"/>
  <c r="O608" i="27"/>
  <c r="N609" i="27"/>
  <c r="O609" i="27"/>
  <c r="N610" i="27"/>
  <c r="O610" i="27"/>
  <c r="N611" i="27"/>
  <c r="O611" i="27"/>
  <c r="N612" i="27"/>
  <c r="O612" i="27"/>
  <c r="N613" i="27"/>
  <c r="O613" i="27"/>
  <c r="N614" i="27"/>
  <c r="O614" i="27"/>
  <c r="N615" i="27"/>
  <c r="O615" i="27"/>
  <c r="N616" i="27"/>
  <c r="O616" i="27"/>
  <c r="N617" i="27"/>
  <c r="O617" i="27"/>
  <c r="N618" i="27"/>
  <c r="O618" i="27"/>
  <c r="N619" i="27"/>
  <c r="O619" i="27"/>
  <c r="N620" i="27"/>
  <c r="O620" i="27"/>
  <c r="N621" i="27"/>
  <c r="O621" i="27"/>
  <c r="N622" i="27"/>
  <c r="O622" i="27"/>
  <c r="N623" i="27"/>
  <c r="O623" i="27"/>
  <c r="N624" i="27"/>
  <c r="O624" i="27"/>
  <c r="N625" i="27"/>
  <c r="O625" i="27"/>
  <c r="N626" i="27"/>
  <c r="O626" i="27"/>
  <c r="N627" i="27"/>
  <c r="O627" i="27"/>
  <c r="N628" i="27"/>
  <c r="O628" i="27"/>
  <c r="N629" i="27"/>
  <c r="O629" i="27"/>
  <c r="N630" i="27"/>
  <c r="O630" i="27"/>
  <c r="N631" i="27"/>
  <c r="O631" i="27"/>
  <c r="N632" i="27"/>
  <c r="O632" i="27"/>
  <c r="N633" i="27"/>
  <c r="O633" i="27"/>
  <c r="N634" i="27"/>
  <c r="O634" i="27"/>
  <c r="N635" i="27"/>
  <c r="O635" i="27"/>
  <c r="N636" i="27"/>
  <c r="O636" i="27"/>
  <c r="N637" i="27"/>
  <c r="O637" i="27"/>
  <c r="AG637" i="27" s="1"/>
  <c r="N638" i="27"/>
  <c r="O638" i="27"/>
  <c r="AG638" i="27" s="1"/>
  <c r="N639" i="27"/>
  <c r="O639" i="27"/>
  <c r="N640" i="27"/>
  <c r="O640" i="27"/>
  <c r="AG640" i="27" s="1"/>
  <c r="N641" i="27"/>
  <c r="O641" i="27"/>
  <c r="N642" i="27"/>
  <c r="O642" i="27"/>
  <c r="N643" i="27"/>
  <c r="O643" i="27"/>
  <c r="N644" i="27"/>
  <c r="O644" i="27"/>
  <c r="N645" i="27"/>
  <c r="O645" i="27"/>
  <c r="N646" i="27"/>
  <c r="O646" i="27"/>
  <c r="N647" i="27"/>
  <c r="O647" i="27"/>
  <c r="N648" i="27"/>
  <c r="O648" i="27"/>
  <c r="N649" i="27"/>
  <c r="O649" i="27"/>
  <c r="N650" i="27"/>
  <c r="O650" i="27"/>
  <c r="N651" i="27"/>
  <c r="O651" i="27"/>
  <c r="N652" i="27"/>
  <c r="O652" i="27"/>
  <c r="N653" i="27"/>
  <c r="O653" i="27"/>
  <c r="N654" i="27"/>
  <c r="O654" i="27"/>
  <c r="N655" i="27"/>
  <c r="O655" i="27"/>
  <c r="N656" i="27"/>
  <c r="O656" i="27"/>
  <c r="N657" i="27"/>
  <c r="O657" i="27"/>
  <c r="N658" i="27"/>
  <c r="O658" i="27"/>
  <c r="N659" i="27"/>
  <c r="O659" i="27"/>
  <c r="N660" i="27"/>
  <c r="O660" i="27"/>
  <c r="N662" i="27"/>
  <c r="O662" i="27"/>
  <c r="N663" i="27"/>
  <c r="O663" i="27"/>
  <c r="N664" i="27"/>
  <c r="O664" i="27"/>
  <c r="N665" i="27"/>
  <c r="O665" i="27"/>
  <c r="N667" i="27"/>
  <c r="O667" i="27"/>
  <c r="N668" i="27"/>
  <c r="O668" i="27"/>
  <c r="N669" i="27"/>
  <c r="O669" i="27"/>
  <c r="N670" i="27"/>
  <c r="O670" i="27"/>
  <c r="N671" i="27"/>
  <c r="O671" i="27"/>
  <c r="N673" i="27"/>
  <c r="O673" i="27"/>
  <c r="N674" i="27"/>
  <c r="O674" i="27"/>
  <c r="N675" i="27"/>
  <c r="O675" i="27"/>
  <c r="N676" i="27"/>
  <c r="O676" i="27"/>
  <c r="N677" i="27"/>
  <c r="O677" i="27"/>
  <c r="N678" i="27"/>
  <c r="O678" i="27"/>
  <c r="N679" i="27"/>
  <c r="O679" i="27"/>
  <c r="N680" i="27"/>
  <c r="O680" i="27"/>
  <c r="N681" i="27"/>
  <c r="O681" i="27"/>
  <c r="N683" i="27"/>
  <c r="O683" i="27"/>
  <c r="N684" i="27"/>
  <c r="O684" i="27"/>
  <c r="N685" i="27"/>
  <c r="O685" i="27"/>
  <c r="N686" i="27"/>
  <c r="O686" i="27"/>
  <c r="N687" i="27"/>
  <c r="O687" i="27"/>
  <c r="N688" i="27"/>
  <c r="O688" i="27"/>
  <c r="N689" i="27"/>
  <c r="O689" i="27"/>
  <c r="N690" i="27"/>
  <c r="O690" i="27"/>
  <c r="N691" i="27"/>
  <c r="O691" i="27"/>
  <c r="N692" i="27"/>
  <c r="O692" i="27"/>
  <c r="N693" i="27"/>
  <c r="O693" i="27"/>
  <c r="N694" i="27"/>
  <c r="O694" i="27"/>
  <c r="N695" i="27"/>
  <c r="O695" i="27"/>
  <c r="N696" i="27"/>
  <c r="O696" i="27"/>
  <c r="N697" i="27"/>
  <c r="O697" i="27"/>
  <c r="N698" i="27"/>
  <c r="O698" i="27"/>
  <c r="N699" i="27"/>
  <c r="O699" i="27"/>
  <c r="N700" i="27"/>
  <c r="O700" i="27"/>
  <c r="N701" i="27"/>
  <c r="O701" i="27"/>
  <c r="N702" i="27"/>
  <c r="O702" i="27"/>
  <c r="AG702" i="27" s="1"/>
  <c r="AG703" i="27" s="1"/>
  <c r="N703" i="27"/>
  <c r="O703" i="27"/>
  <c r="N705" i="27"/>
  <c r="O705" i="27"/>
  <c r="N706" i="27"/>
  <c r="O706" i="27"/>
  <c r="N707" i="27"/>
  <c r="O707" i="27"/>
  <c r="N708" i="27"/>
  <c r="O708" i="27"/>
  <c r="N709" i="27"/>
  <c r="O709" i="27"/>
  <c r="N710" i="27"/>
  <c r="O710" i="27"/>
  <c r="N711" i="27"/>
  <c r="O711" i="27"/>
  <c r="N712" i="27"/>
  <c r="O712" i="27"/>
  <c r="N713" i="27"/>
  <c r="O713" i="27"/>
  <c r="N714" i="27"/>
  <c r="O714" i="27"/>
  <c r="N715" i="27"/>
  <c r="O715" i="27"/>
  <c r="N716" i="27"/>
  <c r="O716" i="27"/>
  <c r="N718" i="27"/>
  <c r="O718" i="27"/>
  <c r="N719" i="27"/>
  <c r="O719" i="27"/>
  <c r="N721" i="27"/>
  <c r="O721" i="27"/>
  <c r="N722" i="27"/>
  <c r="O722" i="27"/>
  <c r="N723" i="27"/>
  <c r="O723" i="27"/>
  <c r="N724" i="27"/>
  <c r="O724" i="27"/>
  <c r="N725" i="27"/>
  <c r="O725" i="27"/>
  <c r="N726" i="27"/>
  <c r="O726" i="27"/>
  <c r="N727" i="27"/>
  <c r="O727" i="27"/>
  <c r="N728" i="27"/>
  <c r="O728" i="27"/>
  <c r="N729" i="27"/>
  <c r="O729" i="27"/>
  <c r="N730" i="27"/>
  <c r="O730" i="27"/>
  <c r="N731" i="27"/>
  <c r="O731" i="27"/>
  <c r="N732" i="27"/>
  <c r="O732" i="27"/>
  <c r="N733" i="27"/>
  <c r="O733" i="27"/>
  <c r="N734" i="27"/>
  <c r="O734" i="27"/>
  <c r="N735" i="27"/>
  <c r="O735" i="27"/>
  <c r="N736" i="27"/>
  <c r="O736" i="27"/>
  <c r="N737" i="27"/>
  <c r="O737" i="27"/>
  <c r="N738" i="27"/>
  <c r="O738" i="27"/>
  <c r="N739" i="27"/>
  <c r="O739" i="27"/>
  <c r="N740" i="27"/>
  <c r="O740" i="27"/>
  <c r="N741" i="27"/>
  <c r="O741" i="27"/>
  <c r="N742" i="27"/>
  <c r="O742" i="27"/>
  <c r="N743" i="27"/>
  <c r="O743" i="27"/>
  <c r="N744" i="27"/>
  <c r="O744" i="27"/>
  <c r="N745" i="27"/>
  <c r="O745" i="27"/>
  <c r="N746" i="27"/>
  <c r="O746" i="27"/>
  <c r="N747" i="27"/>
  <c r="O747" i="27"/>
  <c r="N748" i="27"/>
  <c r="O748" i="27"/>
  <c r="N749" i="27"/>
  <c r="O749" i="27"/>
  <c r="N750" i="27"/>
  <c r="O750" i="27"/>
  <c r="N751" i="27"/>
  <c r="O751" i="27"/>
  <c r="N752" i="27"/>
  <c r="O752" i="27"/>
  <c r="AG752" i="27" s="1"/>
  <c r="N753" i="27"/>
  <c r="O753" i="27"/>
  <c r="N754" i="27"/>
  <c r="O754" i="27"/>
  <c r="N755" i="27"/>
  <c r="O755" i="27"/>
  <c r="AG755" i="27" s="1"/>
  <c r="N756" i="27"/>
  <c r="O756" i="27"/>
  <c r="N757" i="27"/>
  <c r="O757" i="27"/>
  <c r="N758" i="27"/>
  <c r="O758" i="27"/>
  <c r="N759" i="27"/>
  <c r="O759" i="27"/>
  <c r="AD759" i="27" s="1"/>
  <c r="N760" i="27"/>
  <c r="O760" i="27"/>
  <c r="N761" i="27"/>
  <c r="O761" i="27"/>
  <c r="AD761" i="27" s="1"/>
  <c r="N762" i="27"/>
  <c r="O762" i="27"/>
  <c r="AD762" i="27" s="1"/>
  <c r="N763" i="27"/>
  <c r="O763" i="27"/>
  <c r="AD763" i="27" s="1"/>
  <c r="N764" i="27"/>
  <c r="O764" i="27"/>
  <c r="AD764" i="27" s="1"/>
  <c r="N766" i="27"/>
  <c r="O766" i="27"/>
  <c r="N767" i="27"/>
  <c r="O767" i="27"/>
  <c r="N768" i="27"/>
  <c r="O768" i="27"/>
  <c r="N769" i="27"/>
  <c r="O769" i="27"/>
  <c r="N770" i="27"/>
  <c r="O770" i="27"/>
  <c r="N771" i="27"/>
  <c r="O771" i="27"/>
  <c r="N772" i="27"/>
  <c r="O772" i="27"/>
  <c r="N774" i="27"/>
  <c r="O774" i="27"/>
  <c r="N775" i="27"/>
  <c r="O775" i="27"/>
  <c r="N776" i="27"/>
  <c r="O776" i="27"/>
  <c r="N777" i="27"/>
  <c r="O777" i="27"/>
  <c r="N779" i="27"/>
  <c r="O779" i="27"/>
  <c r="N780" i="27"/>
  <c r="O780" i="27"/>
  <c r="N781" i="27"/>
  <c r="O781" i="27"/>
  <c r="N783" i="27"/>
  <c r="O783" i="27"/>
  <c r="N784" i="27"/>
  <c r="O784" i="27"/>
  <c r="N785" i="27"/>
  <c r="O785" i="27"/>
  <c r="N786" i="27"/>
  <c r="O786" i="27"/>
  <c r="N787" i="27"/>
  <c r="O787" i="27"/>
  <c r="N788" i="27"/>
  <c r="O788" i="27"/>
  <c r="N789" i="27"/>
  <c r="O789" i="27"/>
  <c r="N790" i="27"/>
  <c r="O790" i="27"/>
  <c r="N791" i="27"/>
  <c r="O791" i="27"/>
  <c r="N792" i="27"/>
  <c r="O792" i="27"/>
  <c r="N793" i="27"/>
  <c r="O793" i="27"/>
  <c r="N794" i="27"/>
  <c r="O794" i="27"/>
  <c r="N795" i="27"/>
  <c r="O795" i="27"/>
  <c r="N796" i="27"/>
  <c r="O796" i="27"/>
  <c r="N797" i="27"/>
  <c r="O797" i="27"/>
  <c r="N798" i="27"/>
  <c r="O798" i="27"/>
  <c r="N799" i="27"/>
  <c r="O799" i="27"/>
  <c r="N800" i="27"/>
  <c r="O800" i="27"/>
  <c r="N801" i="27"/>
  <c r="O801" i="27"/>
  <c r="N802" i="27"/>
  <c r="O802" i="27"/>
  <c r="N803" i="27"/>
  <c r="O803" i="27"/>
  <c r="N804" i="27"/>
  <c r="O804" i="27"/>
  <c r="N805" i="27"/>
  <c r="O805" i="27"/>
  <c r="N806" i="27"/>
  <c r="O806" i="27"/>
  <c r="N807" i="27"/>
  <c r="O807" i="27"/>
  <c r="N808" i="27"/>
  <c r="O808" i="27"/>
  <c r="N809" i="27"/>
  <c r="O809" i="27"/>
  <c r="N810" i="27"/>
  <c r="O810" i="27"/>
  <c r="N811" i="27"/>
  <c r="O811" i="27"/>
  <c r="N812" i="27"/>
  <c r="O812" i="27"/>
  <c r="N813" i="27"/>
  <c r="O813" i="27"/>
  <c r="N814" i="27"/>
  <c r="O814" i="27"/>
  <c r="N815" i="27"/>
  <c r="O815" i="27"/>
  <c r="N816" i="27"/>
  <c r="O816" i="27"/>
  <c r="N817" i="27"/>
  <c r="O817" i="27"/>
  <c r="N818" i="27"/>
  <c r="O818" i="27"/>
  <c r="N819" i="27"/>
  <c r="O819" i="27"/>
  <c r="N820" i="27"/>
  <c r="O820" i="27"/>
  <c r="N821" i="27"/>
  <c r="O821" i="27"/>
  <c r="N822" i="27"/>
  <c r="O822" i="27"/>
  <c r="N823" i="27"/>
  <c r="O823" i="27"/>
  <c r="N824" i="27"/>
  <c r="O824" i="27"/>
  <c r="N825" i="27"/>
  <c r="O825" i="27"/>
  <c r="N826" i="27"/>
  <c r="O826" i="27"/>
  <c r="N827" i="27"/>
  <c r="O827" i="27"/>
  <c r="N828" i="27"/>
  <c r="O828" i="27"/>
  <c r="N829" i="27"/>
  <c r="O829" i="27"/>
  <c r="N830" i="27"/>
  <c r="O830" i="27"/>
  <c r="N831" i="27"/>
  <c r="O831" i="27"/>
  <c r="N832" i="27"/>
  <c r="O832" i="27"/>
  <c r="N833" i="27"/>
  <c r="O833" i="27"/>
  <c r="N835" i="27"/>
  <c r="O835" i="27"/>
  <c r="N836" i="27"/>
  <c r="O836" i="27"/>
  <c r="N837" i="27"/>
  <c r="O837" i="27"/>
  <c r="N839" i="27"/>
  <c r="O839" i="27"/>
  <c r="N840" i="27"/>
  <c r="O840" i="27"/>
  <c r="N841" i="27"/>
  <c r="O841" i="27"/>
  <c r="N842" i="27"/>
  <c r="O842" i="27"/>
  <c r="N843" i="27"/>
  <c r="O843" i="27"/>
  <c r="N844" i="27"/>
  <c r="O844" i="27"/>
  <c r="N845" i="27"/>
  <c r="O845" i="27"/>
  <c r="N846" i="27"/>
  <c r="O846" i="27"/>
  <c r="N847" i="27"/>
  <c r="O847" i="27"/>
  <c r="N848" i="27"/>
  <c r="O848" i="27"/>
  <c r="N849" i="27"/>
  <c r="O849" i="27"/>
  <c r="N850" i="27"/>
  <c r="O850" i="27"/>
  <c r="N851" i="27"/>
  <c r="O851" i="27"/>
  <c r="N852" i="27"/>
  <c r="O852" i="27"/>
  <c r="N853" i="27"/>
  <c r="O853" i="27"/>
  <c r="N854" i="27"/>
  <c r="O854" i="27"/>
  <c r="N855" i="27"/>
  <c r="O855" i="27"/>
  <c r="N856" i="27"/>
  <c r="O856" i="27"/>
  <c r="N857" i="27"/>
  <c r="O857" i="27"/>
  <c r="N858" i="27"/>
  <c r="O858" i="27"/>
  <c r="N859" i="27"/>
  <c r="O859" i="27"/>
  <c r="N860" i="27"/>
  <c r="O860" i="27"/>
  <c r="N861" i="27"/>
  <c r="O861" i="27"/>
  <c r="N862" i="27"/>
  <c r="O862" i="27"/>
  <c r="N863" i="27"/>
  <c r="O863" i="27"/>
  <c r="N864" i="27"/>
  <c r="O864" i="27"/>
  <c r="N865" i="27"/>
  <c r="O865" i="27"/>
  <c r="N866" i="27"/>
  <c r="O866" i="27"/>
  <c r="N867" i="27"/>
  <c r="O867" i="27"/>
  <c r="N868" i="27"/>
  <c r="O868" i="27"/>
  <c r="N869" i="27"/>
  <c r="O869" i="27"/>
  <c r="N870" i="27"/>
  <c r="O870" i="27"/>
  <c r="N871" i="27"/>
  <c r="O871" i="27"/>
  <c r="N872" i="27"/>
  <c r="O872" i="27"/>
  <c r="N873" i="27"/>
  <c r="O873" i="27"/>
  <c r="N874" i="27"/>
  <c r="O874" i="27"/>
  <c r="N875" i="27"/>
  <c r="O875" i="27"/>
  <c r="N876" i="27"/>
  <c r="O876" i="27"/>
  <c r="N877" i="27"/>
  <c r="O877" i="27"/>
  <c r="N878" i="27"/>
  <c r="O878" i="27"/>
  <c r="N879" i="27"/>
  <c r="O879" i="27"/>
  <c r="N880" i="27"/>
  <c r="O880" i="27"/>
  <c r="N881" i="27"/>
  <c r="O881" i="27"/>
  <c r="N882" i="27"/>
  <c r="O882" i="27"/>
  <c r="N883" i="27"/>
  <c r="O883" i="27"/>
  <c r="N884" i="27"/>
  <c r="O884" i="27"/>
  <c r="N885" i="27"/>
  <c r="O885" i="27"/>
  <c r="N886" i="27"/>
  <c r="O886" i="27"/>
  <c r="N887" i="27"/>
  <c r="O887" i="27"/>
  <c r="N888" i="27"/>
  <c r="O888" i="27"/>
  <c r="N889" i="27"/>
  <c r="O889" i="27"/>
  <c r="N890" i="27"/>
  <c r="O890" i="27"/>
  <c r="N891" i="27"/>
  <c r="O891" i="27"/>
  <c r="N892" i="27"/>
  <c r="O892" i="27"/>
  <c r="N893" i="27"/>
  <c r="O893" i="27"/>
  <c r="N894" i="27"/>
  <c r="O894" i="27"/>
  <c r="N895" i="27"/>
  <c r="O895" i="27"/>
  <c r="N896" i="27"/>
  <c r="O896" i="27"/>
  <c r="N897" i="27"/>
  <c r="O897" i="27"/>
  <c r="N898" i="27"/>
  <c r="O898" i="27"/>
  <c r="N899" i="27"/>
  <c r="O899" i="27"/>
  <c r="N900" i="27"/>
  <c r="O900" i="27"/>
  <c r="N901" i="27"/>
  <c r="O901" i="27"/>
  <c r="N902" i="27"/>
  <c r="O902" i="27"/>
  <c r="N903" i="27"/>
  <c r="O903" i="27"/>
  <c r="N904" i="27"/>
  <c r="O904" i="27"/>
  <c r="N905" i="27"/>
  <c r="O905" i="27"/>
  <c r="N906" i="27"/>
  <c r="O906" i="27"/>
  <c r="N907" i="27"/>
  <c r="O907" i="27"/>
  <c r="N908" i="27"/>
  <c r="O908" i="27"/>
  <c r="N909" i="27"/>
  <c r="O909" i="27"/>
  <c r="N910" i="27"/>
  <c r="O910" i="27"/>
  <c r="N911" i="27"/>
  <c r="O911" i="27"/>
  <c r="N912" i="27"/>
  <c r="O912" i="27"/>
  <c r="N913" i="27"/>
  <c r="O913" i="27"/>
  <c r="N914" i="27"/>
  <c r="O914" i="27"/>
  <c r="N915" i="27"/>
  <c r="O915" i="27"/>
  <c r="N916" i="27"/>
  <c r="O916" i="27"/>
  <c r="N917" i="27"/>
  <c r="O917" i="27"/>
  <c r="N918" i="27"/>
  <c r="O918" i="27"/>
  <c r="N919" i="27"/>
  <c r="O919" i="27"/>
  <c r="N920" i="27"/>
  <c r="O920" i="27"/>
  <c r="N921" i="27"/>
  <c r="O921" i="27"/>
  <c r="N922" i="27"/>
  <c r="O922" i="27"/>
  <c r="N923" i="27"/>
  <c r="O923" i="27"/>
  <c r="N924" i="27"/>
  <c r="O924" i="27"/>
  <c r="N925" i="27"/>
  <c r="O925" i="27"/>
  <c r="N926" i="27"/>
  <c r="O926" i="27"/>
  <c r="N927" i="27"/>
  <c r="O927" i="27"/>
  <c r="N928" i="27"/>
  <c r="O928" i="27"/>
  <c r="N929" i="27"/>
  <c r="O929" i="27"/>
  <c r="N930" i="27"/>
  <c r="O930" i="27"/>
  <c r="N931" i="27"/>
  <c r="O931" i="27"/>
  <c r="N932" i="27"/>
  <c r="O932" i="27"/>
  <c r="N933" i="27"/>
  <c r="O933" i="27"/>
  <c r="N934" i="27"/>
  <c r="O934" i="27"/>
  <c r="N935" i="27"/>
  <c r="O935" i="27"/>
  <c r="N936" i="27"/>
  <c r="O936" i="27"/>
  <c r="N937" i="27"/>
  <c r="O937" i="27"/>
  <c r="N938" i="27"/>
  <c r="O938" i="27"/>
  <c r="N939" i="27"/>
  <c r="O939" i="27"/>
  <c r="N940" i="27"/>
  <c r="O940" i="27"/>
  <c r="N941" i="27"/>
  <c r="O941" i="27"/>
  <c r="N942" i="27"/>
  <c r="O942" i="27"/>
  <c r="N943" i="27"/>
  <c r="O943" i="27"/>
  <c r="N944" i="27"/>
  <c r="O944" i="27"/>
  <c r="N945" i="27"/>
  <c r="O945" i="27"/>
  <c r="N946" i="27"/>
  <c r="O946" i="27"/>
  <c r="N947" i="27"/>
  <c r="O947" i="27"/>
  <c r="N948" i="27"/>
  <c r="O948" i="27"/>
  <c r="N949" i="27"/>
  <c r="O949" i="27"/>
  <c r="N950" i="27"/>
  <c r="O950" i="27"/>
  <c r="N951" i="27"/>
  <c r="O951" i="27"/>
  <c r="N952" i="27"/>
  <c r="O952" i="27"/>
  <c r="N953" i="27"/>
  <c r="O953" i="27"/>
  <c r="N954" i="27"/>
  <c r="O954" i="27"/>
  <c r="N955" i="27"/>
  <c r="O955" i="27"/>
  <c r="N956" i="27"/>
  <c r="O956" i="27"/>
  <c r="N957" i="27"/>
  <c r="O957" i="27"/>
  <c r="N958" i="27"/>
  <c r="O958" i="27"/>
  <c r="N959" i="27"/>
  <c r="O959" i="27"/>
  <c r="N960" i="27"/>
  <c r="O960" i="27"/>
  <c r="N961" i="27"/>
  <c r="O961" i="27"/>
  <c r="N962" i="27"/>
  <c r="O962" i="27"/>
  <c r="N963" i="27"/>
  <c r="O963" i="27"/>
  <c r="N964" i="27"/>
  <c r="O964" i="27"/>
  <c r="N965" i="27"/>
  <c r="O965" i="27"/>
  <c r="N966" i="27"/>
  <c r="O966" i="27"/>
  <c r="N967" i="27"/>
  <c r="O967" i="27"/>
  <c r="N968" i="27"/>
  <c r="O968" i="27"/>
  <c r="N969" i="27"/>
  <c r="O969" i="27"/>
  <c r="N970" i="27"/>
  <c r="O970" i="27"/>
  <c r="N971" i="27"/>
  <c r="O971" i="27"/>
  <c r="N972" i="27"/>
  <c r="O972" i="27"/>
  <c r="N973" i="27"/>
  <c r="O973" i="27"/>
  <c r="N974" i="27"/>
  <c r="O974" i="27"/>
  <c r="N975" i="27"/>
  <c r="O975" i="27"/>
  <c r="N976" i="27"/>
  <c r="O976" i="27"/>
  <c r="N977" i="27"/>
  <c r="O977" i="27"/>
  <c r="N978" i="27"/>
  <c r="O978" i="27"/>
  <c r="N979" i="27"/>
  <c r="O979" i="27"/>
  <c r="N980" i="27"/>
  <c r="O980" i="27"/>
  <c r="N981" i="27"/>
  <c r="O981" i="27"/>
  <c r="N982" i="27"/>
  <c r="O982" i="27"/>
  <c r="N983" i="27"/>
  <c r="O983" i="27"/>
  <c r="N984" i="27"/>
  <c r="O984" i="27"/>
  <c r="N985" i="27"/>
  <c r="O985" i="27"/>
  <c r="N986" i="27"/>
  <c r="O986" i="27"/>
  <c r="N987" i="27"/>
  <c r="O987" i="27"/>
  <c r="N988" i="27"/>
  <c r="O988" i="27"/>
  <c r="N989" i="27"/>
  <c r="O989" i="27"/>
  <c r="N990" i="27"/>
  <c r="O990" i="27"/>
  <c r="N991" i="27"/>
  <c r="O991" i="27"/>
  <c r="N992" i="27"/>
  <c r="O992" i="27"/>
  <c r="N993" i="27"/>
  <c r="O993" i="27"/>
  <c r="N994" i="27"/>
  <c r="O994" i="27"/>
  <c r="N995" i="27"/>
  <c r="O995" i="27"/>
  <c r="N996" i="27"/>
  <c r="O996" i="27"/>
  <c r="N997" i="27"/>
  <c r="O997" i="27"/>
  <c r="N998" i="27"/>
  <c r="O998" i="27"/>
  <c r="N999" i="27"/>
  <c r="O999" i="27"/>
  <c r="N1000" i="27"/>
  <c r="O1000" i="27"/>
  <c r="N1001" i="27"/>
  <c r="O1001" i="27"/>
  <c r="N1002" i="27"/>
  <c r="O1002" i="27"/>
  <c r="N1003" i="27"/>
  <c r="O1003" i="27"/>
  <c r="N1004" i="27"/>
  <c r="O1004" i="27"/>
  <c r="N1005" i="27"/>
  <c r="O1005" i="27"/>
  <c r="N1006" i="27"/>
  <c r="O1006" i="27"/>
  <c r="N1007" i="27"/>
  <c r="O1007" i="27"/>
  <c r="N1008" i="27"/>
  <c r="O1008" i="27"/>
  <c r="N1009" i="27"/>
  <c r="O1009" i="27"/>
  <c r="N1010" i="27"/>
  <c r="O1010" i="27"/>
  <c r="N1011" i="27"/>
  <c r="O1011" i="27"/>
  <c r="N1012" i="27"/>
  <c r="O1012" i="27"/>
  <c r="N1013" i="27"/>
  <c r="O1013" i="27"/>
  <c r="N1014" i="27"/>
  <c r="O1014" i="27"/>
  <c r="N1015" i="27"/>
  <c r="O1015" i="27"/>
  <c r="N1016" i="27"/>
  <c r="O1016" i="27"/>
  <c r="N1017" i="27"/>
  <c r="O1017" i="27"/>
  <c r="N1018" i="27"/>
  <c r="O1018" i="27"/>
  <c r="N1019" i="27"/>
  <c r="O1019" i="27"/>
  <c r="N1020" i="27"/>
  <c r="O1020" i="27"/>
  <c r="N1021" i="27"/>
  <c r="O1021" i="27"/>
  <c r="N1022" i="27"/>
  <c r="O1022" i="27"/>
  <c r="N1023" i="27"/>
  <c r="O1023" i="27"/>
  <c r="N1024" i="27"/>
  <c r="O1024" i="27"/>
  <c r="N1025" i="27"/>
  <c r="O1025" i="27"/>
  <c r="N1026" i="27"/>
  <c r="O1026" i="27"/>
  <c r="N1027" i="27"/>
  <c r="O1027" i="27"/>
  <c r="N1028" i="27"/>
  <c r="O1028" i="27"/>
  <c r="N1029" i="27"/>
  <c r="O1029" i="27"/>
  <c r="N1030" i="27"/>
  <c r="O1030" i="27"/>
  <c r="N1031" i="27"/>
  <c r="O1031" i="27"/>
  <c r="N1032" i="27"/>
  <c r="O1032" i="27"/>
  <c r="N1033" i="27"/>
  <c r="O1033" i="27"/>
  <c r="N1034" i="27"/>
  <c r="O1034" i="27"/>
  <c r="N1035" i="27"/>
  <c r="O1035" i="27"/>
  <c r="N1036" i="27"/>
  <c r="O1036" i="27"/>
  <c r="N1037" i="27"/>
  <c r="O1037" i="27"/>
  <c r="N1038" i="27"/>
  <c r="O1038" i="27"/>
  <c r="N1039" i="27"/>
  <c r="O1039" i="27"/>
  <c r="N1040" i="27"/>
  <c r="O1040" i="27"/>
  <c r="N1041" i="27"/>
  <c r="O1041" i="27"/>
  <c r="N1042" i="27"/>
  <c r="O1042" i="27"/>
  <c r="N1043" i="27"/>
  <c r="O1043" i="27"/>
  <c r="N1044" i="27"/>
  <c r="O1044" i="27"/>
  <c r="N1045" i="27"/>
  <c r="O1045" i="27"/>
  <c r="N1046" i="27"/>
  <c r="O1046" i="27"/>
  <c r="N1047" i="27"/>
  <c r="O1047" i="27"/>
  <c r="N1048" i="27"/>
  <c r="O1048" i="27"/>
  <c r="N1049" i="27"/>
  <c r="O1049" i="27"/>
  <c r="N1050" i="27"/>
  <c r="O1050" i="27"/>
  <c r="AG1050" i="27" s="1"/>
  <c r="N1051" i="27"/>
  <c r="O1051" i="27"/>
  <c r="N1052" i="27"/>
  <c r="O1052" i="27"/>
  <c r="AG1052" i="27" s="1"/>
  <c r="N1053" i="27"/>
  <c r="O1053" i="27"/>
  <c r="N1054" i="27"/>
  <c r="O1054" i="27"/>
  <c r="AG1054" i="27" s="1"/>
  <c r="N1055" i="27"/>
  <c r="O1055" i="27"/>
  <c r="N1056" i="27"/>
  <c r="O1056" i="27"/>
  <c r="N1057" i="27"/>
  <c r="O1057" i="27"/>
  <c r="N1058" i="27"/>
  <c r="O1058" i="27"/>
  <c r="N1059" i="27"/>
  <c r="O1059" i="27"/>
  <c r="AD1059" i="27" s="1"/>
  <c r="N1060" i="27"/>
  <c r="O1060" i="27"/>
  <c r="AD1060" i="27" s="1"/>
  <c r="N1061" i="27"/>
  <c r="O1061" i="27"/>
  <c r="N1062" i="27"/>
  <c r="O1062" i="27"/>
  <c r="N1063" i="27"/>
  <c r="O1063" i="27"/>
  <c r="N1064" i="27"/>
  <c r="O1064" i="27"/>
  <c r="N1065" i="27"/>
  <c r="O1065" i="27"/>
  <c r="N1066" i="27"/>
  <c r="O1066" i="27"/>
  <c r="N1067" i="27"/>
  <c r="O1067" i="27"/>
  <c r="N1068" i="27"/>
  <c r="O1068" i="27"/>
  <c r="N1069" i="27"/>
  <c r="O1069" i="27"/>
  <c r="N1070" i="27"/>
  <c r="O1070" i="27"/>
  <c r="N1071" i="27"/>
  <c r="O1071" i="27"/>
  <c r="N1072" i="27"/>
  <c r="O1072" i="27"/>
  <c r="N1073" i="27"/>
  <c r="O1073" i="27"/>
  <c r="N1074" i="27"/>
  <c r="O1074" i="27"/>
  <c r="N1075" i="27"/>
  <c r="O1075" i="27"/>
  <c r="N1076" i="27"/>
  <c r="O1076" i="27"/>
  <c r="N1077" i="27"/>
  <c r="O1077" i="27"/>
  <c r="N1078" i="27"/>
  <c r="O1078" i="27"/>
  <c r="N1079" i="27"/>
  <c r="O1079" i="27"/>
  <c r="N1080" i="27"/>
  <c r="O1080" i="27"/>
  <c r="N1081" i="27"/>
  <c r="O1081" i="27"/>
  <c r="N1082" i="27"/>
  <c r="O1082" i="27"/>
  <c r="N1083" i="27"/>
  <c r="O1083" i="27"/>
  <c r="N1084" i="27"/>
  <c r="O1084" i="27"/>
  <c r="N1085" i="27"/>
  <c r="O1085" i="27"/>
  <c r="N1086" i="27"/>
  <c r="O1086" i="27"/>
  <c r="N1087" i="27"/>
  <c r="O1087" i="27"/>
  <c r="N1088" i="27"/>
  <c r="O1088" i="27"/>
  <c r="N1089" i="27"/>
  <c r="O1089" i="27"/>
  <c r="N1090" i="27"/>
  <c r="O1090" i="27"/>
  <c r="N1091" i="27"/>
  <c r="O1091" i="27"/>
  <c r="N1092" i="27"/>
  <c r="O1092" i="27"/>
  <c r="N1093" i="27"/>
  <c r="O1093" i="27"/>
  <c r="N1094" i="27"/>
  <c r="O1094" i="27"/>
  <c r="N1095" i="27"/>
  <c r="O1095" i="27"/>
  <c r="N1096" i="27"/>
  <c r="O1096" i="27"/>
  <c r="N1097" i="27"/>
  <c r="O1097" i="27"/>
  <c r="N1098" i="27"/>
  <c r="O1098" i="27"/>
  <c r="N1099" i="27"/>
  <c r="O1099" i="27"/>
  <c r="N1100" i="27"/>
  <c r="O1100" i="27"/>
  <c r="N1101" i="27"/>
  <c r="O1101" i="27"/>
  <c r="N1102" i="27"/>
  <c r="O1102" i="27"/>
  <c r="N1103" i="27"/>
  <c r="O1103" i="27"/>
  <c r="N1104" i="27"/>
  <c r="O1104" i="27"/>
  <c r="N1105" i="27"/>
  <c r="O1105" i="27"/>
  <c r="N1106" i="27"/>
  <c r="O1106" i="27"/>
  <c r="N1107" i="27"/>
  <c r="O1107" i="27"/>
  <c r="N1108" i="27"/>
  <c r="O1108" i="27"/>
  <c r="N1109" i="27"/>
  <c r="O1109" i="27"/>
  <c r="N1110" i="27"/>
  <c r="O1110" i="27"/>
  <c r="N1111" i="27"/>
  <c r="O1111" i="27"/>
  <c r="N1112" i="27"/>
  <c r="O1112" i="27"/>
  <c r="N1113" i="27"/>
  <c r="O1113" i="27"/>
  <c r="N1114" i="27"/>
  <c r="O1114" i="27"/>
  <c r="N1116" i="27"/>
  <c r="O1116" i="27"/>
  <c r="N1117" i="27"/>
  <c r="O1117" i="27"/>
  <c r="N1118" i="27"/>
  <c r="O1118" i="27"/>
  <c r="N1119" i="27"/>
  <c r="O1119" i="27"/>
  <c r="N1120" i="27"/>
  <c r="O1120" i="27"/>
  <c r="N1122" i="27"/>
  <c r="O1122" i="27"/>
  <c r="N1123" i="27"/>
  <c r="O1123" i="27"/>
  <c r="N1125" i="27"/>
  <c r="O1125" i="27"/>
  <c r="N1126" i="27"/>
  <c r="O1126" i="27"/>
  <c r="N1127" i="27"/>
  <c r="O1127" i="27"/>
  <c r="N1128" i="27"/>
  <c r="O1128" i="27"/>
  <c r="N1129" i="27"/>
  <c r="O1129" i="27"/>
  <c r="N1130" i="27"/>
  <c r="O1130" i="27"/>
  <c r="N1131" i="27"/>
  <c r="O1131" i="27"/>
  <c r="N1132" i="27"/>
  <c r="O1132" i="27"/>
  <c r="N1133" i="27"/>
  <c r="O1133" i="27"/>
  <c r="N1134" i="27"/>
  <c r="O1134" i="27"/>
  <c r="AD1134" i="27" s="1"/>
  <c r="N1135" i="27"/>
  <c r="O1135" i="27"/>
  <c r="N1136" i="27"/>
  <c r="O1136" i="27"/>
  <c r="N1138" i="27"/>
  <c r="O1138" i="27"/>
  <c r="N1139" i="27"/>
  <c r="O1139" i="27"/>
  <c r="N1140" i="27"/>
  <c r="O1140" i="27"/>
  <c r="N1141" i="27"/>
  <c r="O1141" i="27"/>
  <c r="N1142" i="27"/>
  <c r="O1142" i="27"/>
  <c r="N1143" i="27"/>
  <c r="O1143" i="27"/>
  <c r="N1144" i="27"/>
  <c r="O1144" i="27"/>
  <c r="N1145" i="27"/>
  <c r="O1145" i="27"/>
  <c r="N1146" i="27"/>
  <c r="O1146" i="27"/>
  <c r="N1147" i="27"/>
  <c r="O1147" i="27"/>
  <c r="N1148" i="27"/>
  <c r="O1148" i="27"/>
  <c r="N1149" i="27"/>
  <c r="O1149" i="27"/>
  <c r="N1150" i="27"/>
  <c r="O1150" i="27"/>
  <c r="N1151" i="27"/>
  <c r="O1151" i="27"/>
  <c r="N1152" i="27"/>
  <c r="O1152" i="27"/>
  <c r="N1153" i="27"/>
  <c r="O1153" i="27"/>
  <c r="N1154" i="27"/>
  <c r="O1154" i="27"/>
  <c r="N1155" i="27"/>
  <c r="O1155" i="27"/>
  <c r="N1156" i="27"/>
  <c r="O1156" i="27"/>
  <c r="N1157" i="27"/>
  <c r="O1157" i="27"/>
  <c r="N1158" i="27"/>
  <c r="O1158" i="27"/>
  <c r="N1159" i="27"/>
  <c r="O1159" i="27"/>
  <c r="N1160" i="27"/>
  <c r="O1160" i="27"/>
  <c r="N1161" i="27"/>
  <c r="O1161" i="27"/>
  <c r="N1162" i="27"/>
  <c r="O1162" i="27"/>
  <c r="N1163" i="27"/>
  <c r="O1163" i="27"/>
  <c r="N1164" i="27"/>
  <c r="O1164" i="27"/>
  <c r="N1165" i="27"/>
  <c r="O1165" i="27"/>
  <c r="N1167" i="27"/>
  <c r="O1167" i="27"/>
  <c r="N1168" i="27"/>
  <c r="O1168" i="27"/>
  <c r="N1169" i="27"/>
  <c r="O1169" i="27"/>
  <c r="N1170" i="27"/>
  <c r="O1170" i="27"/>
  <c r="N1171" i="27"/>
  <c r="O1171" i="27"/>
  <c r="N1172" i="27"/>
  <c r="O1172" i="27"/>
  <c r="N1173" i="27"/>
  <c r="O1173" i="27"/>
  <c r="N1174" i="27"/>
  <c r="O1174" i="27"/>
  <c r="N1175" i="27"/>
  <c r="O1175" i="27"/>
  <c r="N1176" i="27"/>
  <c r="O1176" i="27"/>
  <c r="N1177" i="27"/>
  <c r="O1177" i="27"/>
  <c r="N1178" i="27"/>
  <c r="O1178" i="27"/>
  <c r="N1179" i="27"/>
  <c r="O1179" i="27"/>
  <c r="N1180" i="27"/>
  <c r="O1180" i="27"/>
  <c r="N1181" i="27"/>
  <c r="O1181" i="27"/>
  <c r="N1183" i="27"/>
  <c r="O1183" i="27"/>
  <c r="N1184" i="27"/>
  <c r="O1184" i="27"/>
  <c r="N1185" i="27"/>
  <c r="O1185" i="27"/>
  <c r="N1186" i="27"/>
  <c r="O1186" i="27"/>
  <c r="N1187" i="27"/>
  <c r="O1187" i="27"/>
  <c r="N1188" i="27"/>
  <c r="O1188" i="27"/>
  <c r="N1189" i="27"/>
  <c r="O1189" i="27"/>
  <c r="N1191" i="27"/>
  <c r="O1191" i="27"/>
  <c r="N1192" i="27"/>
  <c r="O1192" i="27"/>
  <c r="N1193" i="27"/>
  <c r="O1193" i="27"/>
  <c r="N1194" i="27"/>
  <c r="O1194" i="27"/>
  <c r="N1195" i="27"/>
  <c r="O1195" i="27"/>
  <c r="N1196" i="27"/>
  <c r="O1196" i="27"/>
  <c r="N1197" i="27"/>
  <c r="O1197" i="27"/>
  <c r="N1198" i="27"/>
  <c r="O1198" i="27"/>
  <c r="N1199" i="27"/>
  <c r="O1199" i="27"/>
  <c r="N1200" i="27"/>
  <c r="O1200" i="27"/>
  <c r="N1201" i="27"/>
  <c r="O1201" i="27"/>
  <c r="N1202" i="27"/>
  <c r="O1202" i="27"/>
  <c r="N1203" i="27"/>
  <c r="O1203" i="27"/>
  <c r="N1204" i="27"/>
  <c r="O1204" i="27"/>
  <c r="N1205" i="27"/>
  <c r="O1205" i="27"/>
  <c r="N1206" i="27"/>
  <c r="O1206" i="27"/>
  <c r="N1207" i="27"/>
  <c r="O1207" i="27"/>
  <c r="N1208" i="27"/>
  <c r="O1208" i="27"/>
  <c r="N1209" i="27"/>
  <c r="O1209" i="27"/>
  <c r="N1210" i="27"/>
  <c r="O1210" i="27"/>
  <c r="N1211" i="27"/>
  <c r="O1211" i="27"/>
  <c r="N1212" i="27"/>
  <c r="O1212" i="27"/>
  <c r="N1213" i="27"/>
  <c r="O1213" i="27"/>
  <c r="N1214" i="27"/>
  <c r="O1214" i="27"/>
  <c r="N1215" i="27"/>
  <c r="O1215" i="27"/>
  <c r="N1216" i="27"/>
  <c r="O1216" i="27"/>
  <c r="N1217" i="27"/>
  <c r="O1217" i="27"/>
  <c r="N1218" i="27"/>
  <c r="O1218" i="27"/>
  <c r="N1219" i="27"/>
  <c r="O1219" i="27"/>
  <c r="N1220" i="27"/>
  <c r="O1220" i="27"/>
  <c r="N1221" i="27"/>
  <c r="O1221" i="27"/>
  <c r="N1222" i="27"/>
  <c r="O1222" i="27"/>
  <c r="N1223" i="27"/>
  <c r="O1223" i="27"/>
  <c r="N1224" i="27"/>
  <c r="O1224" i="27"/>
  <c r="N1225" i="27"/>
  <c r="O1225" i="27"/>
  <c r="N1226" i="27"/>
  <c r="O1226" i="27"/>
  <c r="N1227" i="27"/>
  <c r="O1227" i="27"/>
  <c r="N1228" i="27"/>
  <c r="O1228" i="27"/>
  <c r="N1229" i="27"/>
  <c r="O1229" i="27"/>
  <c r="N1230" i="27"/>
  <c r="O1230" i="27"/>
  <c r="N1231" i="27"/>
  <c r="O1231" i="27"/>
  <c r="N1232" i="27"/>
  <c r="O1232" i="27"/>
  <c r="N1233" i="27"/>
  <c r="O1233" i="27"/>
  <c r="N1234" i="27"/>
  <c r="O1234" i="27"/>
  <c r="N1235" i="27"/>
  <c r="O1235" i="27"/>
  <c r="N1236" i="27"/>
  <c r="O1236" i="27"/>
  <c r="N1237" i="27"/>
  <c r="O1237" i="27"/>
  <c r="N1238" i="27"/>
  <c r="O1238" i="27"/>
  <c r="N1239" i="27"/>
  <c r="O1239" i="27"/>
  <c r="N1240" i="27"/>
  <c r="O1240" i="27"/>
  <c r="N1241" i="27"/>
  <c r="O1241" i="27"/>
  <c r="N1242" i="27"/>
  <c r="O1242" i="27"/>
  <c r="N1243" i="27"/>
  <c r="O1243" i="27"/>
  <c r="N1244" i="27"/>
  <c r="O1244" i="27"/>
  <c r="N1245" i="27"/>
  <c r="O1245" i="27"/>
  <c r="AG1245" i="27" s="1"/>
  <c r="N1246" i="27"/>
  <c r="O1246" i="27"/>
  <c r="N1247" i="27"/>
  <c r="O1247" i="27"/>
  <c r="N1248" i="27"/>
  <c r="O1248" i="27"/>
  <c r="N1249" i="27"/>
  <c r="O1249" i="27"/>
  <c r="AG1249" i="27" s="1"/>
  <c r="N1250" i="27"/>
  <c r="O1250" i="27"/>
  <c r="AG1250" i="27" s="1"/>
  <c r="N1251" i="27"/>
  <c r="O1251" i="27"/>
  <c r="N1252" i="27"/>
  <c r="O1252" i="27"/>
  <c r="N1253" i="27"/>
  <c r="O1253" i="27"/>
  <c r="AG1253" i="27" s="1"/>
  <c r="N1254" i="27"/>
  <c r="O1254" i="27"/>
  <c r="N1255" i="27"/>
  <c r="O1255" i="27"/>
  <c r="N1256" i="27"/>
  <c r="O1256" i="27"/>
  <c r="N1257" i="27"/>
  <c r="O1257" i="27"/>
  <c r="AG1257" i="27" s="1"/>
  <c r="N1258" i="27"/>
  <c r="O1258" i="27"/>
  <c r="N1259" i="27"/>
  <c r="O1259" i="27"/>
  <c r="N1260" i="27"/>
  <c r="O1260" i="27"/>
  <c r="N1261" i="27"/>
  <c r="O1261" i="27"/>
  <c r="AG1261" i="27" s="1"/>
  <c r="N1262" i="27"/>
  <c r="O1262" i="27"/>
  <c r="N1263" i="27"/>
  <c r="O1263" i="27"/>
  <c r="N1264" i="27"/>
  <c r="O1264" i="27"/>
  <c r="N1265" i="27"/>
  <c r="O1265" i="27"/>
  <c r="AD1265" i="27" s="1"/>
  <c r="N1266" i="27"/>
  <c r="O1266" i="27"/>
  <c r="AD1266" i="27" s="1"/>
  <c r="N1267" i="27"/>
  <c r="O1267" i="27"/>
  <c r="N1268" i="27"/>
  <c r="O1268" i="27"/>
  <c r="N1269" i="27"/>
  <c r="O1269" i="27"/>
  <c r="N1270" i="27"/>
  <c r="O1270" i="27"/>
  <c r="N1271" i="27"/>
  <c r="O1271" i="27"/>
  <c r="N1272" i="27"/>
  <c r="O1272" i="27"/>
  <c r="N1273" i="27"/>
  <c r="O1273" i="27"/>
  <c r="N1274" i="27"/>
  <c r="O1274" i="27"/>
  <c r="N1275" i="27"/>
  <c r="O1275" i="27"/>
  <c r="N1276" i="27"/>
  <c r="O1276" i="27"/>
  <c r="N1277" i="27"/>
  <c r="O1277" i="27"/>
  <c r="N1278" i="27"/>
  <c r="O1278" i="27"/>
  <c r="N1279" i="27"/>
  <c r="O1279" i="27"/>
  <c r="N1280" i="27"/>
  <c r="O1280" i="27"/>
  <c r="N1281" i="27"/>
  <c r="O1281" i="27"/>
  <c r="N1282" i="27"/>
  <c r="O1282" i="27"/>
  <c r="N1283" i="27"/>
  <c r="O1283" i="27"/>
  <c r="O9" i="27"/>
  <c r="N9" i="27"/>
  <c r="AG1282" i="27"/>
  <c r="AA1282" i="27"/>
  <c r="AG1281" i="27"/>
  <c r="AA1281" i="27"/>
  <c r="AG1280" i="27"/>
  <c r="AA1280" i="27"/>
  <c r="AG1278" i="27"/>
  <c r="AA1278" i="27"/>
  <c r="AG1277" i="27"/>
  <c r="AA1277" i="27"/>
  <c r="AG1276" i="27"/>
  <c r="AA1276" i="27"/>
  <c r="AG1274" i="27"/>
  <c r="AA1274" i="27"/>
  <c r="AG1273" i="27"/>
  <c r="AA1273" i="27"/>
  <c r="AG1272" i="27"/>
  <c r="AA1272" i="27"/>
  <c r="AG1271" i="27"/>
  <c r="AA1271" i="27"/>
  <c r="AG1270" i="27"/>
  <c r="AA1270" i="27"/>
  <c r="AG1268" i="27"/>
  <c r="AA1268" i="27"/>
  <c r="AG1267" i="27"/>
  <c r="AA1267" i="27"/>
  <c r="AG1265" i="27"/>
  <c r="AE1265" i="27"/>
  <c r="AG1264" i="27"/>
  <c r="AE1264" i="27"/>
  <c r="AH1262" i="27"/>
  <c r="AH1261" i="27"/>
  <c r="AH1260" i="27"/>
  <c r="AH1259" i="27"/>
  <c r="AH1258" i="27"/>
  <c r="AH1257" i="27"/>
  <c r="AH1256" i="27"/>
  <c r="AH1255" i="27"/>
  <c r="AH1254" i="27"/>
  <c r="AH1253" i="27"/>
  <c r="AH1252" i="27"/>
  <c r="AH1251" i="27"/>
  <c r="AH1250" i="27"/>
  <c r="AH1249" i="27"/>
  <c r="AH1248" i="27"/>
  <c r="AH1247" i="27"/>
  <c r="AH1246" i="27"/>
  <c r="AH1245" i="27"/>
  <c r="AH1244" i="27"/>
  <c r="AG1242" i="27"/>
  <c r="AG1243" i="27" s="1"/>
  <c r="AA1242" i="27"/>
  <c r="AA1243" i="27" s="1"/>
  <c r="AG1240" i="27"/>
  <c r="AA1240" i="27"/>
  <c r="AG1239" i="27"/>
  <c r="AA1239" i="27"/>
  <c r="AG1238" i="27"/>
  <c r="AA1238" i="27"/>
  <c r="AG1237" i="27"/>
  <c r="AA1237" i="27"/>
  <c r="AG1236" i="27"/>
  <c r="AA1236" i="27"/>
  <c r="AG1235" i="27"/>
  <c r="AA1235" i="27"/>
  <c r="AG1234" i="27"/>
  <c r="AA1234" i="27"/>
  <c r="AG1233" i="27"/>
  <c r="AA1233" i="27"/>
  <c r="AG1232" i="27"/>
  <c r="AA1232" i="27"/>
  <c r="AG1231" i="27"/>
  <c r="AA1231" i="27"/>
  <c r="AG1230" i="27"/>
  <c r="AA1230" i="27"/>
  <c r="AG1229" i="27"/>
  <c r="AA1229" i="27"/>
  <c r="AG1228" i="27"/>
  <c r="AA1228" i="27"/>
  <c r="AG1227" i="27"/>
  <c r="AA1227" i="27"/>
  <c r="AG1226" i="27"/>
  <c r="AA1226" i="27"/>
  <c r="AG1225" i="27"/>
  <c r="AA1225" i="27"/>
  <c r="AG1224" i="27"/>
  <c r="AA1224" i="27"/>
  <c r="AG1223" i="27"/>
  <c r="AA1223" i="27"/>
  <c r="AG1222" i="27"/>
  <c r="AA1222" i="27"/>
  <c r="AG1221" i="27"/>
  <c r="AA1221" i="27"/>
  <c r="AG1219" i="27"/>
  <c r="AA1219" i="27"/>
  <c r="AG1218" i="27"/>
  <c r="AA1218" i="27"/>
  <c r="AG1216" i="27"/>
  <c r="AA1216" i="27"/>
  <c r="AG1215" i="27"/>
  <c r="AA1215" i="27"/>
  <c r="AG1214" i="27"/>
  <c r="AA1214" i="27"/>
  <c r="AG1213" i="27"/>
  <c r="AA1213" i="27"/>
  <c r="AG1212" i="27"/>
  <c r="AA1212" i="27"/>
  <c r="AG1211" i="27"/>
  <c r="AA1211" i="27"/>
  <c r="AG1210" i="27"/>
  <c r="AA1210" i="27"/>
  <c r="AG1209" i="27"/>
  <c r="AA1209" i="27"/>
  <c r="AG1208" i="27"/>
  <c r="AA1208" i="27"/>
  <c r="AG1207" i="27"/>
  <c r="AA1207" i="27"/>
  <c r="AG1206" i="27"/>
  <c r="AA1206" i="27"/>
  <c r="AG1205" i="27"/>
  <c r="AA1205" i="27"/>
  <c r="AG1204" i="27"/>
  <c r="AA1204" i="27"/>
  <c r="AG1203" i="27"/>
  <c r="AA1203" i="27"/>
  <c r="AG1202" i="27"/>
  <c r="AA1202" i="27"/>
  <c r="AG1201" i="27"/>
  <c r="AA1201" i="27"/>
  <c r="AG1200" i="27"/>
  <c r="AA1200" i="27"/>
  <c r="AG1199" i="27"/>
  <c r="AA1199" i="27"/>
  <c r="AG1198" i="27"/>
  <c r="AA1198" i="27"/>
  <c r="AG1197" i="27"/>
  <c r="AA1197" i="27"/>
  <c r="AG1196" i="27"/>
  <c r="AA1196" i="27"/>
  <c r="AG1195" i="27"/>
  <c r="AA1195" i="27"/>
  <c r="AG1194" i="27"/>
  <c r="AA1194" i="27"/>
  <c r="AG1193" i="27"/>
  <c r="AA1193" i="27"/>
  <c r="AG1192" i="27"/>
  <c r="AA1192" i="27"/>
  <c r="AG1191" i="27"/>
  <c r="AA1191" i="27"/>
  <c r="AH1188" i="27"/>
  <c r="AH1189" i="27" s="1"/>
  <c r="AG1186" i="27"/>
  <c r="AG1187" i="27" s="1"/>
  <c r="AA1186" i="27"/>
  <c r="AA1187" i="27" s="1"/>
  <c r="AG1184" i="27"/>
  <c r="AA1184" i="27"/>
  <c r="AG1183" i="27"/>
  <c r="AA1183" i="27"/>
  <c r="AG1180" i="27"/>
  <c r="AG1181" i="27" s="1"/>
  <c r="AA1180" i="27"/>
  <c r="AG1178" i="27"/>
  <c r="AA1178" i="27"/>
  <c r="AG1177" i="27"/>
  <c r="AA1177" i="27"/>
  <c r="AG1176" i="27"/>
  <c r="AA1176" i="27"/>
  <c r="AG1175" i="27"/>
  <c r="AA1175" i="27"/>
  <c r="AG1174" i="27"/>
  <c r="AA1174" i="27"/>
  <c r="AG1173" i="27"/>
  <c r="AA1173" i="27"/>
  <c r="AG1172" i="27"/>
  <c r="AA1172" i="27"/>
  <c r="AG1171" i="27"/>
  <c r="AA1171" i="27"/>
  <c r="AG1170" i="27"/>
  <c r="AA1170" i="27"/>
  <c r="AG1169" i="27"/>
  <c r="AA1169" i="27"/>
  <c r="AG1168" i="27"/>
  <c r="AA1168" i="27"/>
  <c r="AG1167" i="27"/>
  <c r="AA1167" i="27"/>
  <c r="AG1164" i="27"/>
  <c r="AG1165" i="27" s="1"/>
  <c r="AA1164" i="27"/>
  <c r="AG1162" i="27"/>
  <c r="AG1163" i="27" s="1"/>
  <c r="AA1162" i="27"/>
  <c r="AA1163" i="27" s="1"/>
  <c r="AG1160" i="27"/>
  <c r="AA1160" i="27"/>
  <c r="AG1159" i="27"/>
  <c r="AA1159" i="27"/>
  <c r="AG1158" i="27"/>
  <c r="AA1158" i="27"/>
  <c r="AG1157" i="27"/>
  <c r="AA1157" i="27"/>
  <c r="AG1156" i="27"/>
  <c r="AA1156" i="27"/>
  <c r="AG1155" i="27"/>
  <c r="AA1155" i="27"/>
  <c r="AG1154" i="27"/>
  <c r="AA1154" i="27"/>
  <c r="AG1153" i="27"/>
  <c r="AA1153" i="27"/>
  <c r="AG1152" i="27"/>
  <c r="AA1152" i="27"/>
  <c r="AG1151" i="27"/>
  <c r="AA1151" i="27"/>
  <c r="AG1150" i="27"/>
  <c r="AA1150" i="27"/>
  <c r="AG1149" i="27"/>
  <c r="AA1149" i="27"/>
  <c r="AG1148" i="27"/>
  <c r="AA1148" i="27"/>
  <c r="AG1147" i="27"/>
  <c r="AA1147" i="27"/>
  <c r="AG1146" i="27"/>
  <c r="AA1146" i="27"/>
  <c r="AG1145" i="27"/>
  <c r="AA1145" i="27"/>
  <c r="AG1144" i="27"/>
  <c r="AA1144" i="27"/>
  <c r="AG1143" i="27"/>
  <c r="AA1143" i="27"/>
  <c r="AG1142" i="27"/>
  <c r="AA1142" i="27"/>
  <c r="AG1141" i="27"/>
  <c r="AA1141" i="27"/>
  <c r="AG1140" i="27"/>
  <c r="AA1140" i="27"/>
  <c r="AG1139" i="27"/>
  <c r="AA1139" i="27"/>
  <c r="AG1138" i="27"/>
  <c r="AA1138" i="27"/>
  <c r="AG1135" i="27"/>
  <c r="AG1136" i="27" s="1"/>
  <c r="AA1135" i="27"/>
  <c r="AA1136" i="27" s="1"/>
  <c r="AG1133" i="27"/>
  <c r="AG1134" i="27" s="1"/>
  <c r="AE1133" i="27"/>
  <c r="AE1134" i="27" s="1"/>
  <c r="AG1131" i="27"/>
  <c r="AA1131" i="27"/>
  <c r="AG1130" i="27"/>
  <c r="AA1130" i="27"/>
  <c r="AG1129" i="27"/>
  <c r="AA1129" i="27"/>
  <c r="AG1128" i="27"/>
  <c r="AA1128" i="27"/>
  <c r="AG1127" i="27"/>
  <c r="AA1127" i="27"/>
  <c r="AG1126" i="27"/>
  <c r="AA1126" i="27"/>
  <c r="AG1125" i="27"/>
  <c r="AA1125" i="27"/>
  <c r="AG1122" i="27"/>
  <c r="AA1122" i="27"/>
  <c r="AA1123" i="27" s="1"/>
  <c r="AG1119" i="27"/>
  <c r="AG1120" i="27" s="1"/>
  <c r="AA1119" i="27"/>
  <c r="AG1117" i="27"/>
  <c r="AA1117" i="27"/>
  <c r="AG1116" i="27"/>
  <c r="AA1116" i="27"/>
  <c r="AG1113" i="27"/>
  <c r="AG1114" i="27" s="1"/>
  <c r="AA1113" i="27"/>
  <c r="AG1111" i="27"/>
  <c r="AG1112" i="27" s="1"/>
  <c r="AA1111" i="27"/>
  <c r="AA1112" i="27" s="1"/>
  <c r="AG1109" i="27"/>
  <c r="AA1109" i="27"/>
  <c r="AG1107" i="27"/>
  <c r="AG1108" i="27" s="1"/>
  <c r="AA1107" i="27"/>
  <c r="AA1108" i="27" s="1"/>
  <c r="AG1105" i="27"/>
  <c r="AA1105" i="27"/>
  <c r="AG1104" i="27"/>
  <c r="AA1104" i="27"/>
  <c r="AG1103" i="27"/>
  <c r="AA1103" i="27"/>
  <c r="AG1102" i="27"/>
  <c r="AA1102" i="27"/>
  <c r="AG1101" i="27"/>
  <c r="AA1101" i="27"/>
  <c r="AG1100" i="27"/>
  <c r="AA1100" i="27"/>
  <c r="AG1099" i="27"/>
  <c r="AA1099" i="27"/>
  <c r="AG1097" i="27"/>
  <c r="AA1097" i="27"/>
  <c r="AG1096" i="27"/>
  <c r="AA1096" i="27"/>
  <c r="AG1095" i="27"/>
  <c r="AA1095" i="27"/>
  <c r="AG1094" i="27"/>
  <c r="AA1094" i="27"/>
  <c r="AG1093" i="27"/>
  <c r="AA1093" i="27"/>
  <c r="AG1092" i="27"/>
  <c r="AA1092" i="27"/>
  <c r="AG1090" i="27"/>
  <c r="AA1090" i="27"/>
  <c r="AG1089" i="27"/>
  <c r="AA1089" i="27"/>
  <c r="AG1088" i="27"/>
  <c r="AA1088" i="27"/>
  <c r="AG1087" i="27"/>
  <c r="AA1087" i="27"/>
  <c r="AG1086" i="27"/>
  <c r="AA1086" i="27"/>
  <c r="AG1085" i="27"/>
  <c r="AA1085" i="27"/>
  <c r="AG1084" i="27"/>
  <c r="AA1084" i="27"/>
  <c r="AG1083" i="27"/>
  <c r="AA1083" i="27"/>
  <c r="AG1082" i="27"/>
  <c r="AA1082" i="27"/>
  <c r="AG1081" i="27"/>
  <c r="AA1081" i="27"/>
  <c r="AG1080" i="27"/>
  <c r="AA1080" i="27"/>
  <c r="AG1079" i="27"/>
  <c r="AA1079" i="27"/>
  <c r="AG1078" i="27"/>
  <c r="AA1078" i="27"/>
  <c r="AG1077" i="27"/>
  <c r="AA1077" i="27"/>
  <c r="AG1076" i="27"/>
  <c r="AA1076" i="27"/>
  <c r="AG1075" i="27"/>
  <c r="AA1075" i="27"/>
  <c r="AG1074" i="27"/>
  <c r="AA1074" i="27"/>
  <c r="AG1073" i="27"/>
  <c r="AA1073" i="27"/>
  <c r="AG1072" i="27"/>
  <c r="AA1072" i="27"/>
  <c r="AG1071" i="27"/>
  <c r="AA1071" i="27"/>
  <c r="AG1070" i="27"/>
  <c r="AA1070" i="27"/>
  <c r="AG1069" i="27"/>
  <c r="AA1069" i="27"/>
  <c r="AG1068" i="27"/>
  <c r="AA1068" i="27"/>
  <c r="AG1067" i="27"/>
  <c r="AA1067" i="27"/>
  <c r="AG1066" i="27"/>
  <c r="AA1066" i="27"/>
  <c r="AG1065" i="27"/>
  <c r="AA1065" i="27"/>
  <c r="AG1064" i="27"/>
  <c r="AA1064" i="27"/>
  <c r="AG1063" i="27"/>
  <c r="AA1063" i="27"/>
  <c r="AG1062" i="27"/>
  <c r="AA1062" i="27"/>
  <c r="AG1061" i="27"/>
  <c r="AA1061" i="27"/>
  <c r="AG1059" i="27"/>
  <c r="AE1059" i="27"/>
  <c r="AG1058" i="27"/>
  <c r="AE1058" i="27"/>
  <c r="AG1057" i="27"/>
  <c r="AE1057" i="27"/>
  <c r="AG1056" i="27"/>
  <c r="AE1056" i="27"/>
  <c r="AH1054" i="27"/>
  <c r="AH1053" i="27"/>
  <c r="AH1052" i="27"/>
  <c r="AH1051" i="27"/>
  <c r="AH1050" i="27"/>
  <c r="AH1049" i="27"/>
  <c r="AH1048" i="27"/>
  <c r="AH1047" i="27"/>
  <c r="AH1046" i="27"/>
  <c r="AG1044" i="27"/>
  <c r="AA1044" i="27"/>
  <c r="AG1043" i="27"/>
  <c r="AA1043" i="27"/>
  <c r="AG1042" i="27"/>
  <c r="AA1042" i="27"/>
  <c r="AG1041" i="27"/>
  <c r="AA1041" i="27"/>
  <c r="AG1039" i="27"/>
  <c r="AA1039" i="27"/>
  <c r="AG1038" i="27"/>
  <c r="AA1038" i="27"/>
  <c r="AG1036" i="27"/>
  <c r="AA1036" i="27"/>
  <c r="AG1035" i="27"/>
  <c r="AA1035" i="27"/>
  <c r="AG1034" i="27"/>
  <c r="AA1034" i="27"/>
  <c r="AG1033" i="27"/>
  <c r="AA1033" i="27"/>
  <c r="AG1032" i="27"/>
  <c r="AA1032" i="27"/>
  <c r="AG1031" i="27"/>
  <c r="AA1031" i="27"/>
  <c r="AG1030" i="27"/>
  <c r="AA1030" i="27"/>
  <c r="AG1029" i="27"/>
  <c r="AA1029" i="27"/>
  <c r="AG1028" i="27"/>
  <c r="AA1028" i="27"/>
  <c r="AG1027" i="27"/>
  <c r="AA1027" i="27"/>
  <c r="AG1026" i="27"/>
  <c r="AA1026" i="27"/>
  <c r="AG1025" i="27"/>
  <c r="AA1025" i="27"/>
  <c r="AG1024" i="27"/>
  <c r="AA1024" i="27"/>
  <c r="AG1023" i="27"/>
  <c r="AA1023" i="27"/>
  <c r="AG1022" i="27"/>
  <c r="AA1022" i="27"/>
  <c r="AG1021" i="27"/>
  <c r="AA1021" i="27"/>
  <c r="AG1020" i="27"/>
  <c r="AA1020" i="27"/>
  <c r="AG1019" i="27"/>
  <c r="AA1019" i="27"/>
  <c r="AG1018" i="27"/>
  <c r="AA1018" i="27"/>
  <c r="AG1017" i="27"/>
  <c r="AA1017" i="27"/>
  <c r="AG1016" i="27"/>
  <c r="AA1016" i="27"/>
  <c r="AG1015" i="27"/>
  <c r="AA1015" i="27"/>
  <c r="AG1014" i="27"/>
  <c r="AA1014" i="27"/>
  <c r="AG1013" i="27"/>
  <c r="AA1013" i="27"/>
  <c r="AG1012" i="27"/>
  <c r="AA1012" i="27"/>
  <c r="AG1011" i="27"/>
  <c r="AA1011" i="27"/>
  <c r="AG1010" i="27"/>
  <c r="AA1010" i="27"/>
  <c r="AG1009" i="27"/>
  <c r="AA1009" i="27"/>
  <c r="AG1008" i="27"/>
  <c r="AA1008" i="27"/>
  <c r="AG1007" i="27"/>
  <c r="AA1007" i="27"/>
  <c r="AG1006" i="27"/>
  <c r="AA1006" i="27"/>
  <c r="AG1005" i="27"/>
  <c r="AA1005" i="27"/>
  <c r="AG1004" i="27"/>
  <c r="AA1004" i="27"/>
  <c r="AG1003" i="27"/>
  <c r="AA1003" i="27"/>
  <c r="AG1002" i="27"/>
  <c r="AA1002" i="27"/>
  <c r="AG1001" i="27"/>
  <c r="AA1001" i="27"/>
  <c r="AG1000" i="27"/>
  <c r="AA1000" i="27"/>
  <c r="AG999" i="27"/>
  <c r="AA999" i="27"/>
  <c r="AG998" i="27"/>
  <c r="AA998" i="27"/>
  <c r="AG997" i="27"/>
  <c r="AA997" i="27"/>
  <c r="AG996" i="27"/>
  <c r="AA996" i="27"/>
  <c r="AG995" i="27"/>
  <c r="AA995" i="27"/>
  <c r="AG993" i="27"/>
  <c r="AA993" i="27"/>
  <c r="AG992" i="27"/>
  <c r="AA992" i="27"/>
  <c r="AG991" i="27"/>
  <c r="AA991" i="27"/>
  <c r="AG990" i="27"/>
  <c r="AA990" i="27"/>
  <c r="AG989" i="27"/>
  <c r="AA989" i="27"/>
  <c r="AG988" i="27"/>
  <c r="AA988" i="27"/>
  <c r="AG987" i="27"/>
  <c r="AA987" i="27"/>
  <c r="AG986" i="27"/>
  <c r="AA986" i="27"/>
  <c r="AG985" i="27"/>
  <c r="AA985" i="27"/>
  <c r="AG984" i="27"/>
  <c r="AA984" i="27"/>
  <c r="AG983" i="27"/>
  <c r="AA983" i="27"/>
  <c r="AG982" i="27"/>
  <c r="AA982" i="27"/>
  <c r="AG981" i="27"/>
  <c r="AA981" i="27"/>
  <c r="AG980" i="27"/>
  <c r="AA980" i="27"/>
  <c r="AG979" i="27"/>
  <c r="AA979" i="27"/>
  <c r="AG978" i="27"/>
  <c r="AA978" i="27"/>
  <c r="AG977" i="27"/>
  <c r="AA977" i="27"/>
  <c r="AG976" i="27"/>
  <c r="AA976" i="27"/>
  <c r="AG975" i="27"/>
  <c r="AA975" i="27"/>
  <c r="AG974" i="27"/>
  <c r="AA974" i="27"/>
  <c r="AG973" i="27"/>
  <c r="AA973" i="27"/>
  <c r="AG972" i="27"/>
  <c r="AA972" i="27"/>
  <c r="AG971" i="27"/>
  <c r="AA971" i="27"/>
  <c r="AG970" i="27"/>
  <c r="AA970" i="27"/>
  <c r="AG969" i="27"/>
  <c r="AA969" i="27"/>
  <c r="AG968" i="27"/>
  <c r="AA968" i="27"/>
  <c r="AG967" i="27"/>
  <c r="AA967" i="27"/>
  <c r="AG966" i="27"/>
  <c r="AA966" i="27"/>
  <c r="AG965" i="27"/>
  <c r="AA965" i="27"/>
  <c r="AG964" i="27"/>
  <c r="AA964" i="27"/>
  <c r="AG963" i="27"/>
  <c r="AA963" i="27"/>
  <c r="AG962" i="27"/>
  <c r="AA962" i="27"/>
  <c r="AG961" i="27"/>
  <c r="AA961" i="27"/>
  <c r="AG960" i="27"/>
  <c r="AA960" i="27"/>
  <c r="AG959" i="27"/>
  <c r="AA959" i="27"/>
  <c r="AG958" i="27"/>
  <c r="AA958" i="27"/>
  <c r="AG957" i="27"/>
  <c r="AA957" i="27"/>
  <c r="AG956" i="27"/>
  <c r="AA956" i="27"/>
  <c r="AG955" i="27"/>
  <c r="AA955" i="27"/>
  <c r="AG954" i="27"/>
  <c r="AA954" i="27"/>
  <c r="AG953" i="27"/>
  <c r="AA953" i="27"/>
  <c r="AG952" i="27"/>
  <c r="AA952" i="27"/>
  <c r="AG951" i="27"/>
  <c r="AA951" i="27"/>
  <c r="AG950" i="27"/>
  <c r="AA950" i="27"/>
  <c r="AG949" i="27"/>
  <c r="AA949" i="27"/>
  <c r="AG948" i="27"/>
  <c r="AA948" i="27"/>
  <c r="AG947" i="27"/>
  <c r="AA947" i="27"/>
  <c r="AG946" i="27"/>
  <c r="AA946" i="27"/>
  <c r="AG945" i="27"/>
  <c r="AA945" i="27"/>
  <c r="AG944" i="27"/>
  <c r="AA944" i="27"/>
  <c r="AG943" i="27"/>
  <c r="AA943" i="27"/>
  <c r="AG942" i="27"/>
  <c r="AA942" i="27"/>
  <c r="AG941" i="27"/>
  <c r="AA941" i="27"/>
  <c r="AG940" i="27"/>
  <c r="AA940" i="27"/>
  <c r="AG939" i="27"/>
  <c r="AA939" i="27"/>
  <c r="AG938" i="27"/>
  <c r="AA938" i="27"/>
  <c r="AG937" i="27"/>
  <c r="AA937" i="27"/>
  <c r="AG936" i="27"/>
  <c r="AA936" i="27"/>
  <c r="AG935" i="27"/>
  <c r="AA935" i="27"/>
  <c r="AG934" i="27"/>
  <c r="AA934" i="27"/>
  <c r="AG933" i="27"/>
  <c r="AA933" i="27"/>
  <c r="AG932" i="27"/>
  <c r="AA932" i="27"/>
  <c r="AG931" i="27"/>
  <c r="AA931" i="27"/>
  <c r="AG930" i="27"/>
  <c r="AA930" i="27"/>
  <c r="AG929" i="27"/>
  <c r="AA929" i="27"/>
  <c r="AG928" i="27"/>
  <c r="AA928" i="27"/>
  <c r="AG927" i="27"/>
  <c r="AA927" i="27"/>
  <c r="AG926" i="27"/>
  <c r="AA926" i="27"/>
  <c r="AG925" i="27"/>
  <c r="AA925" i="27"/>
  <c r="AG924" i="27"/>
  <c r="AA924" i="27"/>
  <c r="AG923" i="27"/>
  <c r="AA923" i="27"/>
  <c r="AG922" i="27"/>
  <c r="AA922" i="27"/>
  <c r="AG921" i="27"/>
  <c r="AA921" i="27"/>
  <c r="AG920" i="27"/>
  <c r="AA920" i="27"/>
  <c r="AG919" i="27"/>
  <c r="AA919" i="27"/>
  <c r="AG918" i="27"/>
  <c r="AA918" i="27"/>
  <c r="AG917" i="27"/>
  <c r="AA917" i="27"/>
  <c r="AG916" i="27"/>
  <c r="AA916" i="27"/>
  <c r="AG915" i="27"/>
  <c r="AA915" i="27"/>
  <c r="AG914" i="27"/>
  <c r="AA914" i="27"/>
  <c r="AG913" i="27"/>
  <c r="AA913" i="27"/>
  <c r="AG912" i="27"/>
  <c r="AA912" i="27"/>
  <c r="AG911" i="27"/>
  <c r="AA911" i="27"/>
  <c r="AG910" i="27"/>
  <c r="AA910" i="27"/>
  <c r="AG909" i="27"/>
  <c r="AA909" i="27"/>
  <c r="AG908" i="27"/>
  <c r="AA908" i="27"/>
  <c r="AG907" i="27"/>
  <c r="AA907" i="27"/>
  <c r="AG906" i="27"/>
  <c r="AA906" i="27"/>
  <c r="AG905" i="27"/>
  <c r="AA905" i="27"/>
  <c r="AG904" i="27"/>
  <c r="AA904" i="27"/>
  <c r="AG903" i="27"/>
  <c r="AA903" i="27"/>
  <c r="AG902" i="27"/>
  <c r="AA902" i="27"/>
  <c r="AG901" i="27"/>
  <c r="AA901" i="27"/>
  <c r="AG900" i="27"/>
  <c r="AA900" i="27"/>
  <c r="AG899" i="27"/>
  <c r="AA899" i="27"/>
  <c r="AG898" i="27"/>
  <c r="AA898" i="27"/>
  <c r="AG897" i="27"/>
  <c r="AA897" i="27"/>
  <c r="AG896" i="27"/>
  <c r="AA896" i="27"/>
  <c r="AG895" i="27"/>
  <c r="AA895" i="27"/>
  <c r="AG894" i="27"/>
  <c r="AA894" i="27"/>
  <c r="AG893" i="27"/>
  <c r="AA893" i="27"/>
  <c r="AG892" i="27"/>
  <c r="AA892" i="27"/>
  <c r="AG891" i="27"/>
  <c r="AA891" i="27"/>
  <c r="AG890" i="27"/>
  <c r="AA890" i="27"/>
  <c r="AG889" i="27"/>
  <c r="AA889" i="27"/>
  <c r="AG888" i="27"/>
  <c r="AA888" i="27"/>
  <c r="AG887" i="27"/>
  <c r="AA887" i="27"/>
  <c r="AG886" i="27"/>
  <c r="AA886" i="27"/>
  <c r="AG885" i="27"/>
  <c r="AA885" i="27"/>
  <c r="AG884" i="27"/>
  <c r="AA884" i="27"/>
  <c r="AG883" i="27"/>
  <c r="AA883" i="27"/>
  <c r="AG882" i="27"/>
  <c r="AA882" i="27"/>
  <c r="AG881" i="27"/>
  <c r="AA881" i="27"/>
  <c r="AG880" i="27"/>
  <c r="AA880" i="27"/>
  <c r="AG879" i="27"/>
  <c r="AA879" i="27"/>
  <c r="AG878" i="27"/>
  <c r="AA878" i="27"/>
  <c r="AG877" i="27"/>
  <c r="AA877" i="27"/>
  <c r="AG876" i="27"/>
  <c r="AA876" i="27"/>
  <c r="AG875" i="27"/>
  <c r="AA875" i="27"/>
  <c r="AG874" i="27"/>
  <c r="AA874" i="27"/>
  <c r="AG873" i="27"/>
  <c r="AA873" i="27"/>
  <c r="AG872" i="27"/>
  <c r="AA872" i="27"/>
  <c r="AG871" i="27"/>
  <c r="AA871" i="27"/>
  <c r="AG870" i="27"/>
  <c r="AA870" i="27"/>
  <c r="AG869" i="27"/>
  <c r="AA869" i="27"/>
  <c r="AG868" i="27"/>
  <c r="AA868" i="27"/>
  <c r="AG867" i="27"/>
  <c r="AA867" i="27"/>
  <c r="AG866" i="27"/>
  <c r="AA866" i="27"/>
  <c r="AG865" i="27"/>
  <c r="AA865" i="27"/>
  <c r="AG864" i="27"/>
  <c r="AA864" i="27"/>
  <c r="AG863" i="27"/>
  <c r="AA863" i="27"/>
  <c r="AG862" i="27"/>
  <c r="AA862" i="27"/>
  <c r="AG861" i="27"/>
  <c r="AA861" i="27"/>
  <c r="AG860" i="27"/>
  <c r="AA860" i="27"/>
  <c r="AG859" i="27"/>
  <c r="AA859" i="27"/>
  <c r="AG858" i="27"/>
  <c r="AA858" i="27"/>
  <c r="AG857" i="27"/>
  <c r="AA857" i="27"/>
  <c r="AG856" i="27"/>
  <c r="AA856" i="27"/>
  <c r="AG855" i="27"/>
  <c r="AA855" i="27"/>
  <c r="AG854" i="27"/>
  <c r="AA854" i="27"/>
  <c r="AG853" i="27"/>
  <c r="AA853" i="27"/>
  <c r="AG852" i="27"/>
  <c r="AA852" i="27"/>
  <c r="AG851" i="27"/>
  <c r="AA851" i="27"/>
  <c r="AG850" i="27"/>
  <c r="AA850" i="27"/>
  <c r="AG849" i="27"/>
  <c r="AA849" i="27"/>
  <c r="AG848" i="27"/>
  <c r="AA848" i="27"/>
  <c r="AG847" i="27"/>
  <c r="AA847" i="27"/>
  <c r="AG846" i="27"/>
  <c r="AA846" i="27"/>
  <c r="AG845" i="27"/>
  <c r="AA845" i="27"/>
  <c r="AG844" i="27"/>
  <c r="AA844" i="27"/>
  <c r="AG843" i="27"/>
  <c r="AA843" i="27"/>
  <c r="AG842" i="27"/>
  <c r="AA842" i="27"/>
  <c r="AG841" i="27"/>
  <c r="AA841" i="27"/>
  <c r="AG840" i="27"/>
  <c r="AA840" i="27"/>
  <c r="AG839" i="27"/>
  <c r="AA839" i="27"/>
  <c r="AG836" i="27"/>
  <c r="AA836" i="27"/>
  <c r="AG835" i="27"/>
  <c r="AA835" i="27"/>
  <c r="AH832" i="27"/>
  <c r="AH831" i="27"/>
  <c r="AG829" i="27"/>
  <c r="AA829" i="27"/>
  <c r="AG828" i="27"/>
  <c r="AA828" i="27"/>
  <c r="AG827" i="27"/>
  <c r="AA827" i="27"/>
  <c r="AG826" i="27"/>
  <c r="AA826" i="27"/>
  <c r="AG825" i="27"/>
  <c r="AA825" i="27"/>
  <c r="AG824" i="27"/>
  <c r="AA824" i="27"/>
  <c r="AG822" i="27"/>
  <c r="AA822" i="27"/>
  <c r="AG821" i="27"/>
  <c r="AA821" i="27"/>
  <c r="AG820" i="27"/>
  <c r="AA820" i="27"/>
  <c r="AG819" i="27"/>
  <c r="AA819" i="27"/>
  <c r="AG818" i="27"/>
  <c r="AA818" i="27"/>
  <c r="AG817" i="27"/>
  <c r="AA817" i="27"/>
  <c r="AG816" i="27"/>
  <c r="AA816" i="27"/>
  <c r="AG815" i="27"/>
  <c r="AA815" i="27"/>
  <c r="AG814" i="27"/>
  <c r="AA814" i="27"/>
  <c r="AG813" i="27"/>
  <c r="AA813" i="27"/>
  <c r="AG812" i="27"/>
  <c r="AA812" i="27"/>
  <c r="AG811" i="27"/>
  <c r="AA811" i="27"/>
  <c r="AG810" i="27"/>
  <c r="AA810" i="27"/>
  <c r="AG809" i="27"/>
  <c r="AA809" i="27"/>
  <c r="AG808" i="27"/>
  <c r="AA808" i="27"/>
  <c r="AG807" i="27"/>
  <c r="AA807" i="27"/>
  <c r="AG806" i="27"/>
  <c r="AA806" i="27"/>
  <c r="AG805" i="27"/>
  <c r="AA805" i="27"/>
  <c r="AG804" i="27"/>
  <c r="AA804" i="27"/>
  <c r="AG803" i="27"/>
  <c r="AA803" i="27"/>
  <c r="AG802" i="27"/>
  <c r="AA802" i="27"/>
  <c r="AG801" i="27"/>
  <c r="AA801" i="27"/>
  <c r="AG800" i="27"/>
  <c r="AA800" i="27"/>
  <c r="AG799" i="27"/>
  <c r="AA799" i="27"/>
  <c r="AG798" i="27"/>
  <c r="AA798" i="27"/>
  <c r="AG797" i="27"/>
  <c r="AA797" i="27"/>
  <c r="AG796" i="27"/>
  <c r="AA796" i="27"/>
  <c r="AG795" i="27"/>
  <c r="AA795" i="27"/>
  <c r="AG794" i="27"/>
  <c r="AA794" i="27"/>
  <c r="AG793" i="27"/>
  <c r="AA793" i="27"/>
  <c r="AG792" i="27"/>
  <c r="AA792" i="27"/>
  <c r="AG791" i="27"/>
  <c r="AA791" i="27"/>
  <c r="AG790" i="27"/>
  <c r="AA790" i="27"/>
  <c r="AB790" i="27" s="1"/>
  <c r="AG788" i="27"/>
  <c r="AA788" i="27"/>
  <c r="AG787" i="27"/>
  <c r="AA787" i="27"/>
  <c r="AG786" i="27"/>
  <c r="AA786" i="27"/>
  <c r="AG785" i="27"/>
  <c r="AA785" i="27"/>
  <c r="AG784" i="27"/>
  <c r="AA784" i="27"/>
  <c r="AG783" i="27"/>
  <c r="AA783" i="27"/>
  <c r="AG780" i="27"/>
  <c r="AA780" i="27"/>
  <c r="AG779" i="27"/>
  <c r="AA779" i="27"/>
  <c r="AG776" i="27"/>
  <c r="AG777" i="27" s="1"/>
  <c r="AA776" i="27"/>
  <c r="AA777" i="27" s="1"/>
  <c r="AG774" i="27"/>
  <c r="AA774" i="27"/>
  <c r="AG771" i="27"/>
  <c r="AA771" i="27"/>
  <c r="AG770" i="27"/>
  <c r="AA770" i="27"/>
  <c r="AG769" i="27"/>
  <c r="AA769" i="27"/>
  <c r="AG768" i="27"/>
  <c r="AA768" i="27"/>
  <c r="AG767" i="27"/>
  <c r="AA767" i="27"/>
  <c r="AG766" i="27"/>
  <c r="AA766" i="27"/>
  <c r="AG763" i="27"/>
  <c r="AE763" i="27"/>
  <c r="AG762" i="27"/>
  <c r="AE762" i="27"/>
  <c r="AG761" i="27"/>
  <c r="AE761" i="27"/>
  <c r="AG760" i="27"/>
  <c r="AE760" i="27"/>
  <c r="AG759" i="27"/>
  <c r="AE759" i="27"/>
  <c r="AH757" i="27"/>
  <c r="AH756" i="27"/>
  <c r="AH755" i="27"/>
  <c r="AH754" i="27"/>
  <c r="AH753" i="27"/>
  <c r="AH752" i="27"/>
  <c r="AH751" i="27"/>
  <c r="AH750" i="27"/>
  <c r="AG748" i="27"/>
  <c r="AA748" i="27"/>
  <c r="AG747" i="27"/>
  <c r="AA747" i="27"/>
  <c r="AG746" i="27"/>
  <c r="AA746" i="27"/>
  <c r="AG745" i="27"/>
  <c r="AA745" i="27"/>
  <c r="AG744" i="27"/>
  <c r="AA744" i="27"/>
  <c r="AG742" i="27"/>
  <c r="AA742" i="27"/>
  <c r="AG741" i="27"/>
  <c r="AA741" i="27"/>
  <c r="AG739" i="27"/>
  <c r="AA739" i="27"/>
  <c r="AG738" i="27"/>
  <c r="AA738" i="27"/>
  <c r="AG737" i="27"/>
  <c r="AA737" i="27"/>
  <c r="AG736" i="27"/>
  <c r="AA736" i="27"/>
  <c r="AG735" i="27"/>
  <c r="AA735" i="27"/>
  <c r="AG734" i="27"/>
  <c r="AA734" i="27"/>
  <c r="AG733" i="27"/>
  <c r="AA733" i="27"/>
  <c r="AG732" i="27"/>
  <c r="AA732" i="27"/>
  <c r="AG731" i="27"/>
  <c r="AA731" i="27"/>
  <c r="AG730" i="27"/>
  <c r="AA730" i="27"/>
  <c r="AG729" i="27"/>
  <c r="AA729" i="27"/>
  <c r="AG728" i="27"/>
  <c r="AA728" i="27"/>
  <c r="AG727" i="27"/>
  <c r="AA727" i="27"/>
  <c r="AG726" i="27"/>
  <c r="AA726" i="27"/>
  <c r="AG725" i="27"/>
  <c r="AA725" i="27"/>
  <c r="AG723" i="27"/>
  <c r="AA723" i="27"/>
  <c r="AG722" i="27"/>
  <c r="AA722" i="27"/>
  <c r="AG721" i="27"/>
  <c r="AA721" i="27"/>
  <c r="AG718" i="27"/>
  <c r="AA718" i="27"/>
  <c r="AA719" i="27" s="1"/>
  <c r="AH715" i="27"/>
  <c r="AH716" i="27" s="1"/>
  <c r="AG713" i="27"/>
  <c r="AG714" i="27" s="1"/>
  <c r="AA713" i="27"/>
  <c r="AG711" i="27"/>
  <c r="AA711" i="27"/>
  <c r="AG710" i="27"/>
  <c r="AA710" i="27"/>
  <c r="AG708" i="27"/>
  <c r="AA708" i="27"/>
  <c r="AA709" i="27" s="1"/>
  <c r="AG706" i="27"/>
  <c r="AA706" i="27"/>
  <c r="AG705" i="27"/>
  <c r="AA705" i="27"/>
  <c r="AH702" i="27"/>
  <c r="AH703" i="27" s="1"/>
  <c r="AG700" i="27"/>
  <c r="AG701" i="27" s="1"/>
  <c r="AA700" i="27"/>
  <c r="AA701" i="27" s="1"/>
  <c r="AG698" i="27"/>
  <c r="AA698" i="27"/>
  <c r="AG697" i="27"/>
  <c r="AA697" i="27"/>
  <c r="AG696" i="27"/>
  <c r="AA696" i="27"/>
  <c r="AG695" i="27"/>
  <c r="AA695" i="27"/>
  <c r="AG694" i="27"/>
  <c r="AA694" i="27"/>
  <c r="AG693" i="27"/>
  <c r="AA693" i="27"/>
  <c r="AG692" i="27"/>
  <c r="AA692" i="27"/>
  <c r="AG691" i="27"/>
  <c r="AA691" i="27"/>
  <c r="AG690" i="27"/>
  <c r="AA690" i="27"/>
  <c r="AG688" i="27"/>
  <c r="AA688" i="27"/>
  <c r="AG687" i="27"/>
  <c r="AA687" i="27"/>
  <c r="AG686" i="27"/>
  <c r="AA686" i="27"/>
  <c r="AG685" i="27"/>
  <c r="AA685" i="27"/>
  <c r="AG684" i="27"/>
  <c r="AA684" i="27"/>
  <c r="AG683" i="27"/>
  <c r="AA683" i="27"/>
  <c r="AH680" i="27"/>
  <c r="AH681" i="27" s="1"/>
  <c r="AG678" i="27"/>
  <c r="AA678" i="27"/>
  <c r="AG677" i="27"/>
  <c r="AA677" i="27"/>
  <c r="AG676" i="27"/>
  <c r="AA676" i="27"/>
  <c r="AG675" i="27"/>
  <c r="AA675" i="27"/>
  <c r="AG673" i="27"/>
  <c r="AG674" i="27" s="1"/>
  <c r="AA673" i="27"/>
  <c r="AA674" i="27" s="1"/>
  <c r="AG670" i="27"/>
  <c r="AG671" i="27" s="1"/>
  <c r="AA670" i="27"/>
  <c r="AA671" i="27" s="1"/>
  <c r="AG668" i="27"/>
  <c r="AA668" i="27"/>
  <c r="AG667" i="27"/>
  <c r="AA667" i="27"/>
  <c r="AG664" i="27"/>
  <c r="AG665" i="27" s="1"/>
  <c r="AA664" i="27"/>
  <c r="AA665" i="27" s="1"/>
  <c r="AG662" i="27"/>
  <c r="AG663" i="27" s="1"/>
  <c r="AA662" i="27"/>
  <c r="AA663" i="27" s="1"/>
  <c r="AG659" i="27"/>
  <c r="AA659" i="27"/>
  <c r="AG658" i="27"/>
  <c r="AA658" i="27"/>
  <c r="AG657" i="27"/>
  <c r="AA657" i="27"/>
  <c r="AG656" i="27"/>
  <c r="AA656" i="27"/>
  <c r="AG655" i="27"/>
  <c r="AA655" i="27"/>
  <c r="AG653" i="27"/>
  <c r="AA653" i="27"/>
  <c r="AG652" i="27"/>
  <c r="AA652" i="27"/>
  <c r="AG651" i="27"/>
  <c r="AA651" i="27"/>
  <c r="AG650" i="27"/>
  <c r="AA650" i="27"/>
  <c r="AG649" i="27"/>
  <c r="AA649" i="27"/>
  <c r="AG648" i="27"/>
  <c r="AA648" i="27"/>
  <c r="AG647" i="27"/>
  <c r="AA647" i="27"/>
  <c r="AG646" i="27"/>
  <c r="AA646" i="27"/>
  <c r="AG645" i="27"/>
  <c r="AA645" i="27"/>
  <c r="AG644" i="27"/>
  <c r="AA644" i="27"/>
  <c r="AG643" i="27"/>
  <c r="AA643" i="27"/>
  <c r="AG642" i="27"/>
  <c r="AA642" i="27"/>
  <c r="AH640" i="27"/>
  <c r="AH639" i="27"/>
  <c r="AH638" i="27"/>
  <c r="AH637" i="27"/>
  <c r="AG635" i="27"/>
  <c r="AA635" i="27"/>
  <c r="AG634" i="27"/>
  <c r="AA634" i="27"/>
  <c r="AG633" i="27"/>
  <c r="AA633" i="27"/>
  <c r="AG632" i="27"/>
  <c r="AA632" i="27"/>
  <c r="AG631" i="27"/>
  <c r="AA631" i="27"/>
  <c r="AG629" i="27"/>
  <c r="AG630" i="27" s="1"/>
  <c r="AA629" i="27"/>
  <c r="AA630" i="27" s="1"/>
  <c r="AG627" i="27"/>
  <c r="AG628" i="27" s="1"/>
  <c r="AA627" i="27"/>
  <c r="AA628" i="27" s="1"/>
  <c r="AG625" i="27"/>
  <c r="AA625" i="27"/>
  <c r="AG624" i="27"/>
  <c r="AA624" i="27"/>
  <c r="AG623" i="27"/>
  <c r="AA623" i="27"/>
  <c r="AG622" i="27"/>
  <c r="AA622" i="27"/>
  <c r="AG621" i="27"/>
  <c r="AA621" i="27"/>
  <c r="AG620" i="27"/>
  <c r="AA620" i="27"/>
  <c r="AG619" i="27"/>
  <c r="AA619" i="27"/>
  <c r="AG618" i="27"/>
  <c r="AA618" i="27"/>
  <c r="AG617" i="27"/>
  <c r="AA617" i="27"/>
  <c r="AG616" i="27"/>
  <c r="AA616" i="27"/>
  <c r="AG615" i="27"/>
  <c r="AA615" i="27"/>
  <c r="AG614" i="27"/>
  <c r="AA614" i="27"/>
  <c r="AG612" i="27"/>
  <c r="AA612" i="27"/>
  <c r="AG611" i="27"/>
  <c r="AA611" i="27"/>
  <c r="AG610" i="27"/>
  <c r="AA610" i="27"/>
  <c r="AG609" i="27"/>
  <c r="AA609" i="27"/>
  <c r="AB609" i="27" s="1"/>
  <c r="AC609" i="27" s="1"/>
  <c r="AG608" i="27"/>
  <c r="AA608" i="27"/>
  <c r="AG607" i="27"/>
  <c r="AA607" i="27"/>
  <c r="AG606" i="27"/>
  <c r="AA606" i="27"/>
  <c r="AG603" i="27"/>
  <c r="AA603" i="27"/>
  <c r="AG602" i="27"/>
  <c r="AA602" i="27"/>
  <c r="AG601" i="27"/>
  <c r="AA601" i="27"/>
  <c r="AG600" i="27"/>
  <c r="AA600" i="27"/>
  <c r="AG598" i="27"/>
  <c r="AA598" i="27"/>
  <c r="AG597" i="27"/>
  <c r="AA597" i="27"/>
  <c r="AG595" i="27"/>
  <c r="AE595" i="27"/>
  <c r="AG594" i="27"/>
  <c r="AE594" i="27"/>
  <c r="AG593" i="27"/>
  <c r="AE593" i="27"/>
  <c r="AH591" i="27"/>
  <c r="AH590" i="27"/>
  <c r="AH589" i="27"/>
  <c r="AH588" i="27"/>
  <c r="AH587" i="27"/>
  <c r="AH586" i="27"/>
  <c r="AH585" i="27"/>
  <c r="AH584" i="27"/>
  <c r="AG584" i="27"/>
  <c r="AG582" i="27"/>
  <c r="AA582" i="27"/>
  <c r="AB582" i="27" s="1"/>
  <c r="AG581" i="27"/>
  <c r="AA581" i="27"/>
  <c r="AG580" i="27"/>
  <c r="AA580" i="27"/>
  <c r="AG579" i="27"/>
  <c r="AA579" i="27"/>
  <c r="AG578" i="27"/>
  <c r="AA578" i="27"/>
  <c r="AG577" i="27"/>
  <c r="AA577" i="27"/>
  <c r="AG575" i="27"/>
  <c r="AA575" i="27"/>
  <c r="AG574" i="27"/>
  <c r="AA574" i="27"/>
  <c r="AB574" i="27" s="1"/>
  <c r="AG573" i="27"/>
  <c r="AA573" i="27"/>
  <c r="AG572" i="27"/>
  <c r="AA572" i="27"/>
  <c r="AG571" i="27"/>
  <c r="AA571" i="27"/>
  <c r="AG568" i="27"/>
  <c r="AA568" i="27"/>
  <c r="AG567" i="27"/>
  <c r="AA567" i="27"/>
  <c r="AG566" i="27"/>
  <c r="AA566" i="27"/>
  <c r="AH564" i="27"/>
  <c r="AH563" i="27"/>
  <c r="AH562" i="27"/>
  <c r="AG560" i="27"/>
  <c r="AG561" i="27" s="1"/>
  <c r="AA560" i="27"/>
  <c r="AA561" i="27" s="1"/>
  <c r="AG558" i="27"/>
  <c r="AA558" i="27"/>
  <c r="AG557" i="27"/>
  <c r="AA557" i="27"/>
  <c r="AG554" i="27"/>
  <c r="AA554" i="27"/>
  <c r="AG553" i="27"/>
  <c r="AA553" i="27"/>
  <c r="AG551" i="27"/>
  <c r="AG552" i="27" s="1"/>
  <c r="AA551" i="27"/>
  <c r="AA552" i="27" s="1"/>
  <c r="AG549" i="27"/>
  <c r="AA549" i="27"/>
  <c r="AG548" i="27"/>
  <c r="AA548" i="27"/>
  <c r="AG547" i="27"/>
  <c r="AA547" i="27"/>
  <c r="AG546" i="27"/>
  <c r="AA546" i="27"/>
  <c r="AG545" i="27"/>
  <c r="AA545" i="27"/>
  <c r="AG544" i="27"/>
  <c r="AA544" i="27"/>
  <c r="AG543" i="27"/>
  <c r="AA543" i="27"/>
  <c r="AG541" i="27"/>
  <c r="AA541" i="27"/>
  <c r="AA542" i="27" s="1"/>
  <c r="AH539" i="27"/>
  <c r="AH538" i="27"/>
  <c r="AH537" i="27"/>
  <c r="AH536" i="27"/>
  <c r="AG536" i="27"/>
  <c r="AG534" i="27"/>
  <c r="AA534" i="27"/>
  <c r="AG533" i="27"/>
  <c r="AA533" i="27"/>
  <c r="AG531" i="27"/>
  <c r="AA531" i="27"/>
  <c r="AG530" i="27"/>
  <c r="AA530" i="27"/>
  <c r="AB530" i="27" s="1"/>
  <c r="AC530" i="27" s="1"/>
  <c r="AG529" i="27"/>
  <c r="AA529" i="27"/>
  <c r="AG528" i="27"/>
  <c r="AA528" i="27"/>
  <c r="AB528" i="27" s="1"/>
  <c r="AG527" i="27"/>
  <c r="AA527" i="27"/>
  <c r="AG526" i="27"/>
  <c r="AA526" i="27"/>
  <c r="AB526" i="27" s="1"/>
  <c r="AC526" i="27" s="1"/>
  <c r="AG525" i="27"/>
  <c r="AA525" i="27"/>
  <c r="AG524" i="27"/>
  <c r="AA524" i="27"/>
  <c r="AG523" i="27"/>
  <c r="AA523" i="27"/>
  <c r="AG520" i="27"/>
  <c r="AA520" i="27"/>
  <c r="AG519" i="27"/>
  <c r="AA519" i="27"/>
  <c r="AG518" i="27"/>
  <c r="AA518" i="27"/>
  <c r="AG517" i="27"/>
  <c r="AA517" i="27"/>
  <c r="AG516" i="27"/>
  <c r="AA516" i="27"/>
  <c r="AG515" i="27"/>
  <c r="AA515" i="27"/>
  <c r="AG514" i="27"/>
  <c r="AA514" i="27"/>
  <c r="AG512" i="27"/>
  <c r="AA512" i="27"/>
  <c r="AG511" i="27"/>
  <c r="AA511" i="27"/>
  <c r="AB511" i="27" s="1"/>
  <c r="AG509" i="27"/>
  <c r="AE509" i="27"/>
  <c r="AG508" i="27"/>
  <c r="AE508" i="27"/>
  <c r="AG507" i="27"/>
  <c r="AE507" i="27"/>
  <c r="AG506" i="27"/>
  <c r="AE506" i="27"/>
  <c r="AG505" i="27"/>
  <c r="AE505" i="27"/>
  <c r="AH503" i="27"/>
  <c r="AH502" i="27"/>
  <c r="AH501" i="27"/>
  <c r="AH500" i="27"/>
  <c r="AH499" i="27"/>
  <c r="AG499" i="27"/>
  <c r="AH498" i="27"/>
  <c r="AH497" i="27"/>
  <c r="AH496" i="27"/>
  <c r="AH495" i="27"/>
  <c r="AH494" i="27"/>
  <c r="AG492" i="27"/>
  <c r="AA492" i="27"/>
  <c r="AG491" i="27"/>
  <c r="AA491" i="27"/>
  <c r="AG490" i="27"/>
  <c r="AA490" i="27"/>
  <c r="AG489" i="27"/>
  <c r="AA489" i="27"/>
  <c r="AB489" i="27" s="1"/>
  <c r="AG488" i="27"/>
  <c r="AA488" i="27"/>
  <c r="AG487" i="27"/>
  <c r="AA487" i="27"/>
  <c r="AG486" i="27"/>
  <c r="AA486" i="27"/>
  <c r="AG484" i="27"/>
  <c r="AG485" i="27" s="1"/>
  <c r="AA484" i="27"/>
  <c r="AG482" i="27"/>
  <c r="AA482" i="27"/>
  <c r="AG481" i="27"/>
  <c r="AA481" i="27"/>
  <c r="AG480" i="27"/>
  <c r="AA480" i="27"/>
  <c r="AG479" i="27"/>
  <c r="AA479" i="27"/>
  <c r="AB479" i="27" s="1"/>
  <c r="AG478" i="27"/>
  <c r="AA478" i="27"/>
  <c r="AG477" i="27"/>
  <c r="AA477" i="27"/>
  <c r="AG476" i="27"/>
  <c r="AA476" i="27"/>
  <c r="AG475" i="27"/>
  <c r="AA475" i="27"/>
  <c r="AB475" i="27" s="1"/>
  <c r="AG474" i="27"/>
  <c r="AA474" i="27"/>
  <c r="AG471" i="27"/>
  <c r="AA471" i="27"/>
  <c r="AG470" i="27"/>
  <c r="AA470" i="27"/>
  <c r="AB470" i="27" s="1"/>
  <c r="AG469" i="27"/>
  <c r="AA469" i="27"/>
  <c r="AG467" i="27"/>
  <c r="AA467" i="27"/>
  <c r="AG466" i="27"/>
  <c r="AA466" i="27"/>
  <c r="AG464" i="27"/>
  <c r="AG465" i="27" s="1"/>
  <c r="AA464" i="27"/>
  <c r="AG462" i="27"/>
  <c r="AA462" i="27"/>
  <c r="AG460" i="27"/>
  <c r="AE460" i="27"/>
  <c r="AA460" i="27"/>
  <c r="AB460" i="27" s="1"/>
  <c r="AC460" i="27" s="1"/>
  <c r="AG459" i="27"/>
  <c r="AE459" i="27"/>
  <c r="AG458" i="27"/>
  <c r="AE458" i="27"/>
  <c r="AG457" i="27"/>
  <c r="AE457" i="27"/>
  <c r="AG456" i="27"/>
  <c r="AE456" i="27"/>
  <c r="AA456" i="27"/>
  <c r="AB456" i="27" s="1"/>
  <c r="AG455" i="27"/>
  <c r="AE455" i="27"/>
  <c r="AH453" i="27"/>
  <c r="AH452" i="27"/>
  <c r="AG452" i="27"/>
  <c r="AH451" i="27"/>
  <c r="AH450" i="27"/>
  <c r="AG450" i="27"/>
  <c r="AA450" i="27"/>
  <c r="AH449" i="27"/>
  <c r="AH448" i="27"/>
  <c r="AH447" i="27"/>
  <c r="AH446" i="27"/>
  <c r="AH445" i="27"/>
  <c r="AH444" i="27"/>
  <c r="AG444" i="27"/>
  <c r="AH443" i="27"/>
  <c r="AH442" i="27"/>
  <c r="AG442" i="27"/>
  <c r="AA442" i="27"/>
  <c r="AH441" i="27"/>
  <c r="AH440" i="27"/>
  <c r="AH439" i="27"/>
  <c r="AH438" i="27"/>
  <c r="AG436" i="27"/>
  <c r="AA436" i="27"/>
  <c r="AG435" i="27"/>
  <c r="AA435" i="27"/>
  <c r="AG434" i="27"/>
  <c r="AA434" i="27"/>
  <c r="AG433" i="27"/>
  <c r="AA433" i="27"/>
  <c r="AG432" i="27"/>
  <c r="AA432" i="27"/>
  <c r="AG431" i="27"/>
  <c r="AA431" i="27"/>
  <c r="AG429" i="27"/>
  <c r="AA429" i="27"/>
  <c r="AB429" i="27" s="1"/>
  <c r="AC429" i="27" s="1"/>
  <c r="AG428" i="27"/>
  <c r="AA428" i="27"/>
  <c r="AB428" i="27" s="1"/>
  <c r="AG427" i="27"/>
  <c r="AA427" i="27"/>
  <c r="AG426" i="27"/>
  <c r="AA426" i="27"/>
  <c r="AG425" i="27"/>
  <c r="AA425" i="27"/>
  <c r="AG424" i="27"/>
  <c r="AA424" i="27"/>
  <c r="AG423" i="27"/>
  <c r="AB423" i="27"/>
  <c r="AA423" i="27"/>
  <c r="AG422" i="27"/>
  <c r="AA422" i="27"/>
  <c r="AB422" i="27" s="1"/>
  <c r="AC422" i="27" s="1"/>
  <c r="AG421" i="27"/>
  <c r="AA421" i="27"/>
  <c r="AG420" i="27"/>
  <c r="AA420" i="27"/>
  <c r="AB420" i="27" s="1"/>
  <c r="AG419" i="27"/>
  <c r="AA419" i="27"/>
  <c r="AG418" i="27"/>
  <c r="AA418" i="27"/>
  <c r="AG417" i="27"/>
  <c r="AA417" i="27"/>
  <c r="AG416" i="27"/>
  <c r="AA416" i="27"/>
  <c r="AB416" i="27" s="1"/>
  <c r="AG415" i="27"/>
  <c r="AA415" i="27"/>
  <c r="AG414" i="27"/>
  <c r="AA414" i="27"/>
  <c r="AG413" i="27"/>
  <c r="AA413" i="27"/>
  <c r="AG412" i="27"/>
  <c r="AA412" i="27"/>
  <c r="AG409" i="27"/>
  <c r="AG410" i="27" s="1"/>
  <c r="AA409" i="27"/>
  <c r="AG407" i="27"/>
  <c r="AG408" i="27" s="1"/>
  <c r="AA407" i="27"/>
  <c r="AG404" i="27"/>
  <c r="AA404" i="27"/>
  <c r="AB404" i="27" s="1"/>
  <c r="AC404" i="27" s="1"/>
  <c r="AG403" i="27"/>
  <c r="AA403" i="27"/>
  <c r="AG402" i="27"/>
  <c r="AA402" i="27"/>
  <c r="AG401" i="27"/>
  <c r="AA401" i="27"/>
  <c r="AG400" i="27"/>
  <c r="AA400" i="27"/>
  <c r="AB400" i="27" s="1"/>
  <c r="AC400" i="27" s="1"/>
  <c r="AG399" i="27"/>
  <c r="AA399" i="27"/>
  <c r="AG398" i="27"/>
  <c r="AA398" i="27"/>
  <c r="AB398" i="27" s="1"/>
  <c r="AG396" i="27"/>
  <c r="AA396" i="27"/>
  <c r="AG395" i="27"/>
  <c r="AA395" i="27"/>
  <c r="AG394" i="27"/>
  <c r="AA394" i="27"/>
  <c r="AB394" i="27" s="1"/>
  <c r="AG393" i="27"/>
  <c r="AA393" i="27"/>
  <c r="AG392" i="27"/>
  <c r="AA392" i="27"/>
  <c r="AG391" i="27"/>
  <c r="AA391" i="27"/>
  <c r="AG390" i="27"/>
  <c r="AA390" i="27"/>
  <c r="AG389" i="27"/>
  <c r="AA389" i="27"/>
  <c r="AG388" i="27"/>
  <c r="AA388" i="27"/>
  <c r="AG386" i="27"/>
  <c r="AA386" i="27"/>
  <c r="AA387" i="27" s="1"/>
  <c r="AG384" i="27"/>
  <c r="AE384" i="27"/>
  <c r="AG383" i="27"/>
  <c r="AE383" i="27"/>
  <c r="AG382" i="27"/>
  <c r="AE382" i="27"/>
  <c r="AA382" i="27"/>
  <c r="AG381" i="27"/>
  <c r="AE381" i="27"/>
  <c r="AG380" i="27"/>
  <c r="AE380" i="27"/>
  <c r="AA380" i="27"/>
  <c r="AG379" i="27"/>
  <c r="AE379" i="27"/>
  <c r="AG378" i="27"/>
  <c r="AE378" i="27"/>
  <c r="AA378" i="27"/>
  <c r="AG377" i="27"/>
  <c r="AE377" i="27"/>
  <c r="AG376" i="27"/>
  <c r="AE376" i="27"/>
  <c r="AA376" i="27"/>
  <c r="AG375" i="27"/>
  <c r="AE375" i="27"/>
  <c r="AG374" i="27"/>
  <c r="AE374" i="27"/>
  <c r="AG373" i="27"/>
  <c r="AE373" i="27"/>
  <c r="AG372" i="27"/>
  <c r="AE372" i="27"/>
  <c r="AG371" i="27"/>
  <c r="AE371" i="27"/>
  <c r="AH369" i="27"/>
  <c r="AH368" i="27"/>
  <c r="AG368" i="27"/>
  <c r="AH367" i="27"/>
  <c r="AA367" i="27"/>
  <c r="AB367" i="27" s="1"/>
  <c r="AH366" i="27"/>
  <c r="AA366" i="27"/>
  <c r="AG366" i="27"/>
  <c r="AH365" i="27"/>
  <c r="AH364" i="27"/>
  <c r="AH363" i="27"/>
  <c r="AH362" i="27"/>
  <c r="AH361" i="27"/>
  <c r="AH360" i="27"/>
  <c r="AG360" i="27"/>
  <c r="AH359" i="27"/>
  <c r="AG359" i="27"/>
  <c r="AH358" i="27"/>
  <c r="AA358" i="27"/>
  <c r="AG358" i="27"/>
  <c r="AG356" i="27"/>
  <c r="AA356" i="27"/>
  <c r="AG355" i="27"/>
  <c r="AA355" i="27"/>
  <c r="AG354" i="27"/>
  <c r="AA354" i="27"/>
  <c r="AB354" i="27" s="1"/>
  <c r="AG353" i="27"/>
  <c r="AA353" i="27"/>
  <c r="AG352" i="27"/>
  <c r="AA352" i="27"/>
  <c r="AG351" i="27"/>
  <c r="AA351" i="27"/>
  <c r="AG350" i="27"/>
  <c r="AA350" i="27"/>
  <c r="AG349" i="27"/>
  <c r="AA349" i="27"/>
  <c r="AG348" i="27"/>
  <c r="AA348" i="27"/>
  <c r="AG347" i="27"/>
  <c r="AA347" i="27"/>
  <c r="AG346" i="27"/>
  <c r="AA346" i="27"/>
  <c r="AB346" i="27" s="1"/>
  <c r="AG344" i="27"/>
  <c r="AA344" i="27"/>
  <c r="AG343" i="27"/>
  <c r="AA343" i="27"/>
  <c r="AG342" i="27"/>
  <c r="AA342" i="27"/>
  <c r="AB342" i="27" s="1"/>
  <c r="AC342" i="27" s="1"/>
  <c r="AG341" i="27"/>
  <c r="AA341" i="27"/>
  <c r="AG340" i="27"/>
  <c r="AA340" i="27"/>
  <c r="AG339" i="27"/>
  <c r="AA339" i="27"/>
  <c r="AG338" i="27"/>
  <c r="AA338" i="27"/>
  <c r="AG337" i="27"/>
  <c r="AA337" i="27"/>
  <c r="AG336" i="27"/>
  <c r="AA336" i="27"/>
  <c r="AG335" i="27"/>
  <c r="AA335" i="27"/>
  <c r="AG334" i="27"/>
  <c r="AA334" i="27"/>
  <c r="AB334" i="27" s="1"/>
  <c r="AC334" i="27" s="1"/>
  <c r="AG333" i="27"/>
  <c r="AA333" i="27"/>
  <c r="AG332" i="27"/>
  <c r="AA332" i="27"/>
  <c r="AG331" i="27"/>
  <c r="AA331" i="27"/>
  <c r="AG330" i="27"/>
  <c r="AA330" i="27"/>
  <c r="AG329" i="27"/>
  <c r="AA329" i="27"/>
  <c r="AG328" i="27"/>
  <c r="AA328" i="27"/>
  <c r="AB328" i="27" s="1"/>
  <c r="AG325" i="27"/>
  <c r="AG326" i="27" s="1"/>
  <c r="AA325" i="27"/>
  <c r="AB325" i="27" s="1"/>
  <c r="AB326" i="27" s="1"/>
  <c r="AG323" i="27"/>
  <c r="AG324" i="27" s="1"/>
  <c r="AA323" i="27"/>
  <c r="AA324" i="27" s="1"/>
  <c r="AG321" i="27"/>
  <c r="AE321" i="27"/>
  <c r="AG320" i="27"/>
  <c r="AE320" i="27"/>
  <c r="AH318" i="27"/>
  <c r="AH317" i="27"/>
  <c r="AH316" i="27"/>
  <c r="AH315" i="27"/>
  <c r="AG313" i="27"/>
  <c r="AA313" i="27"/>
  <c r="AB313" i="27" s="1"/>
  <c r="AG312" i="27"/>
  <c r="AA312" i="27"/>
  <c r="AG311" i="27"/>
  <c r="AA311" i="27"/>
  <c r="AB311" i="27" s="1"/>
  <c r="AC311" i="27" s="1"/>
  <c r="AG310" i="27"/>
  <c r="AA310" i="27"/>
  <c r="AG309" i="27"/>
  <c r="AA309" i="27"/>
  <c r="AG308" i="27"/>
  <c r="AA308" i="27"/>
  <c r="AG307" i="27"/>
  <c r="AA307" i="27"/>
  <c r="AG306" i="27"/>
  <c r="AA306" i="27"/>
  <c r="AG305" i="27"/>
  <c r="AA305" i="27"/>
  <c r="AG304" i="27"/>
  <c r="AA304" i="27"/>
  <c r="AG303" i="27"/>
  <c r="AA303" i="27"/>
  <c r="AG302" i="27"/>
  <c r="AA302" i="27"/>
  <c r="AG301" i="27"/>
  <c r="AA301" i="27"/>
  <c r="AB301" i="27" s="1"/>
  <c r="AG300" i="27"/>
  <c r="AA300" i="27"/>
  <c r="AG299" i="27"/>
  <c r="AA299" i="27"/>
  <c r="AB299" i="27" s="1"/>
  <c r="AG298" i="27"/>
  <c r="AA298" i="27"/>
  <c r="AG296" i="27"/>
  <c r="AA296" i="27"/>
  <c r="AG295" i="27"/>
  <c r="AA295" i="27"/>
  <c r="AG294" i="27"/>
  <c r="AA294" i="27"/>
  <c r="AG293" i="27"/>
  <c r="AA293" i="27"/>
  <c r="AG292" i="27"/>
  <c r="AA292" i="27"/>
  <c r="AG291" i="27"/>
  <c r="AA291" i="27"/>
  <c r="AG290" i="27"/>
  <c r="AA290" i="27"/>
  <c r="AG289" i="27"/>
  <c r="AA289" i="27"/>
  <c r="AG288" i="27"/>
  <c r="AA288" i="27"/>
  <c r="AG285" i="27"/>
  <c r="AA285" i="27"/>
  <c r="AA286" i="27" s="1"/>
  <c r="AG283" i="27"/>
  <c r="AA283" i="27"/>
  <c r="AG282" i="27"/>
  <c r="AA282" i="27"/>
  <c r="AB282" i="27" s="1"/>
  <c r="AG281" i="27"/>
  <c r="AA281" i="27"/>
  <c r="AG279" i="27"/>
  <c r="AG280" i="27" s="1"/>
  <c r="AA279" i="27"/>
  <c r="AA280" i="27" s="1"/>
  <c r="AG277" i="27"/>
  <c r="AG278" i="27" s="1"/>
  <c r="AA277" i="27"/>
  <c r="AA278" i="27" s="1"/>
  <c r="AH275" i="27"/>
  <c r="AH274" i="27"/>
  <c r="AG272" i="27"/>
  <c r="AG273" i="27" s="1"/>
  <c r="AA272" i="27"/>
  <c r="AA273" i="27" s="1"/>
  <c r="AG270" i="27"/>
  <c r="AA270" i="27"/>
  <c r="AG269" i="27"/>
  <c r="AA269" i="27"/>
  <c r="AG268" i="27"/>
  <c r="AA268" i="27"/>
  <c r="AG267" i="27"/>
  <c r="AA267" i="27"/>
  <c r="AG266" i="27"/>
  <c r="AA266" i="27"/>
  <c r="AG265" i="27"/>
  <c r="AA265" i="27"/>
  <c r="AG264" i="27"/>
  <c r="AA264" i="27"/>
  <c r="AG263" i="27"/>
  <c r="AA263" i="27"/>
  <c r="AG261" i="27"/>
  <c r="AA261" i="27"/>
  <c r="AG260" i="27"/>
  <c r="AA260" i="27"/>
  <c r="AG259" i="27"/>
  <c r="AA259" i="27"/>
  <c r="AB259" i="27" s="1"/>
  <c r="AC259" i="27" s="1"/>
  <c r="AG258" i="27"/>
  <c r="AA258" i="27"/>
  <c r="AG257" i="27"/>
  <c r="AA257" i="27"/>
  <c r="AG256" i="27"/>
  <c r="AA256" i="27"/>
  <c r="AG255" i="27"/>
  <c r="AA255" i="27"/>
  <c r="AG254" i="27"/>
  <c r="AA254" i="27"/>
  <c r="AG253" i="27"/>
  <c r="AA253" i="27"/>
  <c r="AG252" i="27"/>
  <c r="AA252" i="27"/>
  <c r="AG251" i="27"/>
  <c r="AA251" i="27"/>
  <c r="AG250" i="27"/>
  <c r="AA250" i="27"/>
  <c r="AG249" i="27"/>
  <c r="AA249" i="27"/>
  <c r="AG247" i="27"/>
  <c r="AA247" i="27"/>
  <c r="AG246" i="27"/>
  <c r="AA246" i="27"/>
  <c r="AB246" i="27" s="1"/>
  <c r="AC246" i="27" s="1"/>
  <c r="AG245" i="27"/>
  <c r="AA245" i="27"/>
  <c r="AG242" i="27"/>
  <c r="AA242" i="27"/>
  <c r="AG241" i="27"/>
  <c r="AA241" i="27"/>
  <c r="AG239" i="27"/>
  <c r="AA239" i="27"/>
  <c r="AG238" i="27"/>
  <c r="AA238" i="27"/>
  <c r="AG237" i="27"/>
  <c r="AA237" i="27"/>
  <c r="AG236" i="27"/>
  <c r="AA236" i="27"/>
  <c r="AG235" i="27"/>
  <c r="AA235" i="27"/>
  <c r="AG234" i="27"/>
  <c r="AA234" i="27"/>
  <c r="AG232" i="27"/>
  <c r="AG233" i="27" s="1"/>
  <c r="AA232" i="27"/>
  <c r="AA233" i="27" s="1"/>
  <c r="AG230" i="27"/>
  <c r="AA230" i="27"/>
  <c r="AA231" i="27" s="1"/>
  <c r="AG228" i="27"/>
  <c r="AG229" i="27" s="1"/>
  <c r="AA228" i="27"/>
  <c r="AG225" i="27"/>
  <c r="AA225" i="27"/>
  <c r="AG224" i="27"/>
  <c r="AA224" i="27"/>
  <c r="AG222" i="27"/>
  <c r="AA222" i="27"/>
  <c r="AB222" i="27" s="1"/>
  <c r="AG221" i="27"/>
  <c r="AA221" i="27"/>
  <c r="AG220" i="27"/>
  <c r="AA220" i="27"/>
  <c r="AB220" i="27" s="1"/>
  <c r="AC220" i="27" s="1"/>
  <c r="AG219" i="27"/>
  <c r="AA219" i="27"/>
  <c r="AG218" i="27"/>
  <c r="AA218" i="27"/>
  <c r="AG217" i="27"/>
  <c r="AA217" i="27"/>
  <c r="AH215" i="27"/>
  <c r="AH216" i="27" s="1"/>
  <c r="AG213" i="27"/>
  <c r="AA213" i="27"/>
  <c r="AG212" i="27"/>
  <c r="AA212" i="27"/>
  <c r="AG209" i="27"/>
  <c r="AA209" i="27"/>
  <c r="AG208" i="27"/>
  <c r="AA208" i="27"/>
  <c r="AG207" i="27"/>
  <c r="AA207" i="27"/>
  <c r="AG206" i="27"/>
  <c r="AA206" i="27"/>
  <c r="AG205" i="27"/>
  <c r="AA205" i="27"/>
  <c r="AG204" i="27"/>
  <c r="AA204" i="27"/>
  <c r="AG203" i="27"/>
  <c r="AA203" i="27"/>
  <c r="AG202" i="27"/>
  <c r="AA202" i="27"/>
  <c r="AG200" i="27"/>
  <c r="AA200" i="27"/>
  <c r="AG199" i="27"/>
  <c r="AA199" i="27"/>
  <c r="AB199" i="27" s="1"/>
  <c r="AG198" i="27"/>
  <c r="AA198" i="27"/>
  <c r="AG197" i="27"/>
  <c r="AA197" i="27"/>
  <c r="AG196" i="27"/>
  <c r="AA196" i="27"/>
  <c r="AG195" i="27"/>
  <c r="AA195" i="27"/>
  <c r="AB195" i="27" s="1"/>
  <c r="AG194" i="27"/>
  <c r="AA194" i="27"/>
  <c r="AG193" i="27"/>
  <c r="AA193" i="27"/>
  <c r="AG192" i="27"/>
  <c r="AA192" i="27"/>
  <c r="AG191" i="27"/>
  <c r="AA191" i="27"/>
  <c r="AB191" i="27" s="1"/>
  <c r="AG190" i="27"/>
  <c r="AA190" i="27"/>
  <c r="AG189" i="27"/>
  <c r="AA189" i="27"/>
  <c r="AB189" i="27" s="1"/>
  <c r="AG187" i="27"/>
  <c r="AA187" i="27"/>
  <c r="AB187" i="27" s="1"/>
  <c r="AG186" i="27"/>
  <c r="AA186" i="27"/>
  <c r="AG184" i="27"/>
  <c r="AE184" i="27"/>
  <c r="AG183" i="27"/>
  <c r="AE183" i="27"/>
  <c r="AG182" i="27"/>
  <c r="AE182" i="27"/>
  <c r="AG181" i="27"/>
  <c r="AE181" i="27"/>
  <c r="AG180" i="27"/>
  <c r="AE180" i="27"/>
  <c r="AG179" i="27"/>
  <c r="AE179" i="27"/>
  <c r="AG178" i="27"/>
  <c r="AE178" i="27"/>
  <c r="AG177" i="27"/>
  <c r="AE177" i="27"/>
  <c r="AA177" i="27"/>
  <c r="AB177" i="27" s="1"/>
  <c r="AG176" i="27"/>
  <c r="AE176" i="27"/>
  <c r="AG175" i="27"/>
  <c r="AE175" i="27"/>
  <c r="AH173" i="27"/>
  <c r="AH172" i="27"/>
  <c r="AH171" i="27"/>
  <c r="AG171" i="27"/>
  <c r="AA171" i="27"/>
  <c r="AH170" i="27"/>
  <c r="AH169" i="27"/>
  <c r="AH168" i="27"/>
  <c r="AH167" i="27"/>
  <c r="AG167" i="27"/>
  <c r="AH166" i="27"/>
  <c r="AH165" i="27"/>
  <c r="AA165" i="27"/>
  <c r="AG165" i="27"/>
  <c r="AH164" i="27"/>
  <c r="AH163" i="27"/>
  <c r="AA163" i="27"/>
  <c r="AH162" i="27"/>
  <c r="AH161" i="27"/>
  <c r="AG159" i="27"/>
  <c r="AA159" i="27"/>
  <c r="AG158" i="27"/>
  <c r="AA158" i="27"/>
  <c r="AG157" i="27"/>
  <c r="AA157" i="27"/>
  <c r="AG156" i="27"/>
  <c r="AA156" i="27"/>
  <c r="AG155" i="27"/>
  <c r="AA155" i="27"/>
  <c r="AB155" i="27" s="1"/>
  <c r="AG154" i="27"/>
  <c r="AA154" i="27"/>
  <c r="AG153" i="27"/>
  <c r="AA153" i="27"/>
  <c r="AG152" i="27"/>
  <c r="AA152" i="27"/>
  <c r="AG151" i="27"/>
  <c r="AA151" i="27"/>
  <c r="AG150" i="27"/>
  <c r="AA150" i="27"/>
  <c r="AG149" i="27"/>
  <c r="AA149" i="27"/>
  <c r="AG148" i="27"/>
  <c r="AA148" i="27"/>
  <c r="AG146" i="27"/>
  <c r="AA146" i="27"/>
  <c r="AG145" i="27"/>
  <c r="AA145" i="27"/>
  <c r="AG144" i="27"/>
  <c r="AA144" i="27"/>
  <c r="AG143" i="27"/>
  <c r="AA143" i="27"/>
  <c r="AB143" i="27" s="1"/>
  <c r="AG142" i="27"/>
  <c r="AA142" i="27"/>
  <c r="AG141" i="27"/>
  <c r="AA141" i="27"/>
  <c r="AG140" i="27"/>
  <c r="AA140" i="27"/>
  <c r="AG139" i="27"/>
  <c r="AA139" i="27"/>
  <c r="AG138" i="27"/>
  <c r="AA138" i="27"/>
  <c r="AG137" i="27"/>
  <c r="AA137" i="27"/>
  <c r="AG136" i="27"/>
  <c r="AA136" i="27"/>
  <c r="AG135" i="27"/>
  <c r="AA135" i="27"/>
  <c r="AB135" i="27" s="1"/>
  <c r="AG134" i="27"/>
  <c r="AA134" i="27"/>
  <c r="AG133" i="27"/>
  <c r="AA133" i="27"/>
  <c r="AB133" i="27" s="1"/>
  <c r="AC133" i="27" s="1"/>
  <c r="AG132" i="27"/>
  <c r="AA132" i="27"/>
  <c r="AG131" i="27"/>
  <c r="AA131" i="27"/>
  <c r="AB131" i="27" s="1"/>
  <c r="AG130" i="27"/>
  <c r="AA130" i="27"/>
  <c r="AG129" i="27"/>
  <c r="AA129" i="27"/>
  <c r="AG126" i="27"/>
  <c r="AA126" i="27"/>
  <c r="AB126" i="27" s="1"/>
  <c r="AG125" i="27"/>
  <c r="AA125" i="27"/>
  <c r="AG124" i="27"/>
  <c r="AA124" i="27"/>
  <c r="AG123" i="27"/>
  <c r="AA123" i="27"/>
  <c r="AG122" i="27"/>
  <c r="AA122" i="27"/>
  <c r="AG120" i="27"/>
  <c r="AA120" i="27"/>
  <c r="AA121" i="27" s="1"/>
  <c r="AG118" i="27"/>
  <c r="AA118" i="27"/>
  <c r="AG117" i="27"/>
  <c r="AA117" i="27"/>
  <c r="AG115" i="27"/>
  <c r="AA115" i="27"/>
  <c r="AA116" i="27" s="1"/>
  <c r="AG112" i="27"/>
  <c r="AA112" i="27"/>
  <c r="AG111" i="27"/>
  <c r="AA111" i="27"/>
  <c r="AG109" i="27"/>
  <c r="AA109" i="27"/>
  <c r="AA110" i="27" s="1"/>
  <c r="AG107" i="27"/>
  <c r="AA107" i="27"/>
  <c r="AG106" i="27"/>
  <c r="AA106" i="27"/>
  <c r="AG103" i="27"/>
  <c r="AA103" i="27"/>
  <c r="AG102" i="27"/>
  <c r="AA102" i="27"/>
  <c r="AG101" i="27"/>
  <c r="AA101" i="27"/>
  <c r="AG100" i="27"/>
  <c r="AA100" i="27"/>
  <c r="AG99" i="27"/>
  <c r="AA99" i="27"/>
  <c r="AG98" i="27"/>
  <c r="AA98" i="27"/>
  <c r="AG96" i="27"/>
  <c r="AA96" i="27"/>
  <c r="AG95" i="27"/>
  <c r="AA95" i="27"/>
  <c r="AG93" i="27"/>
  <c r="AG94" i="27" s="1"/>
  <c r="AA93" i="27"/>
  <c r="AG91" i="27"/>
  <c r="AE91" i="27"/>
  <c r="AG90" i="27"/>
  <c r="AE90" i="27"/>
  <c r="AG89" i="27"/>
  <c r="AE89" i="27"/>
  <c r="AH87" i="27"/>
  <c r="AH86" i="27"/>
  <c r="AH85" i="27"/>
  <c r="AH84" i="27"/>
  <c r="AG84" i="27"/>
  <c r="AA84" i="27"/>
  <c r="AG82" i="27"/>
  <c r="AA82" i="27"/>
  <c r="AG81" i="27"/>
  <c r="AA81" i="27"/>
  <c r="AG80" i="27"/>
  <c r="AA80" i="27"/>
  <c r="AB80" i="27" s="1"/>
  <c r="AG79" i="27"/>
  <c r="AA79" i="27"/>
  <c r="AG77" i="27"/>
  <c r="AA77" i="27"/>
  <c r="AG76" i="27"/>
  <c r="AA76" i="27"/>
  <c r="AB76" i="27" s="1"/>
  <c r="AG75" i="27"/>
  <c r="AA75" i="27"/>
  <c r="AG74" i="27"/>
  <c r="AA74" i="27"/>
  <c r="AB74" i="27" s="1"/>
  <c r="AC74" i="27" s="1"/>
  <c r="AG73" i="27"/>
  <c r="AA73" i="27"/>
  <c r="AG72" i="27"/>
  <c r="AA72" i="27"/>
  <c r="AG71" i="27"/>
  <c r="AA71" i="27"/>
  <c r="AG70" i="27"/>
  <c r="AA70" i="27"/>
  <c r="AG69" i="27"/>
  <c r="AA69" i="27"/>
  <c r="AG68" i="27"/>
  <c r="AA68" i="27"/>
  <c r="AB68" i="27" s="1"/>
  <c r="AG65" i="27"/>
  <c r="AA65" i="27"/>
  <c r="AB65" i="27" s="1"/>
  <c r="AC65" i="27" s="1"/>
  <c r="AG64" i="27"/>
  <c r="AA64" i="27"/>
  <c r="AG63" i="27"/>
  <c r="AA63" i="27"/>
  <c r="AG62" i="27"/>
  <c r="AA62" i="27"/>
  <c r="AG61" i="27"/>
  <c r="AA61" i="27"/>
  <c r="AB61" i="27" s="1"/>
  <c r="AG58" i="27"/>
  <c r="AA58" i="27"/>
  <c r="AG57" i="27"/>
  <c r="AA57" i="27"/>
  <c r="AG56" i="27"/>
  <c r="AA56" i="27"/>
  <c r="AB56" i="27" s="1"/>
  <c r="AC56" i="27" s="1"/>
  <c r="AG55" i="27"/>
  <c r="AA55" i="27"/>
  <c r="AG54" i="27"/>
  <c r="AA54" i="27"/>
  <c r="AG53" i="27"/>
  <c r="AA53" i="27"/>
  <c r="AG52" i="27"/>
  <c r="AA52" i="27"/>
  <c r="AB52" i="27" s="1"/>
  <c r="AG49" i="27"/>
  <c r="AA49" i="27"/>
  <c r="AG48" i="27"/>
  <c r="AA48" i="27"/>
  <c r="AG47" i="27"/>
  <c r="AA47" i="27"/>
  <c r="AG46" i="27"/>
  <c r="AA46" i="27"/>
  <c r="AG43" i="27"/>
  <c r="AG45" i="27" s="1"/>
  <c r="AA43" i="27"/>
  <c r="AA45" i="27" s="1"/>
  <c r="AG40" i="27"/>
  <c r="AG41" i="27" s="1"/>
  <c r="AA40" i="27"/>
  <c r="AA41" i="27" s="1"/>
  <c r="AG38" i="27"/>
  <c r="AA38" i="27"/>
  <c r="AA39" i="27" s="1"/>
  <c r="AG35" i="27"/>
  <c r="AA35" i="27"/>
  <c r="AG34" i="27"/>
  <c r="AA34" i="27"/>
  <c r="AB34" i="27" s="1"/>
  <c r="AH32" i="27"/>
  <c r="AH33" i="27" s="1"/>
  <c r="AG30" i="27"/>
  <c r="AA30" i="27"/>
  <c r="AA31" i="27" s="1"/>
  <c r="AG28" i="27"/>
  <c r="AG29" i="27" s="1"/>
  <c r="AA28" i="27"/>
  <c r="AA29" i="27" s="1"/>
  <c r="AG25" i="27"/>
  <c r="AG27" i="27" s="1"/>
  <c r="AA25" i="27"/>
  <c r="AA27" i="27" s="1"/>
  <c r="AG22" i="27"/>
  <c r="AA22" i="27"/>
  <c r="AG21" i="27"/>
  <c r="AA21" i="27"/>
  <c r="AG20" i="27"/>
  <c r="AA20" i="27"/>
  <c r="AG17" i="27"/>
  <c r="AA17" i="27"/>
  <c r="AG16" i="27"/>
  <c r="AA16" i="27"/>
  <c r="AB16" i="27"/>
  <c r="AC16" i="27" s="1"/>
  <c r="AG15" i="27"/>
  <c r="AA15" i="27"/>
  <c r="AG14" i="27"/>
  <c r="AA14" i="27"/>
  <c r="AB14" i="27" s="1"/>
  <c r="AG13" i="27"/>
  <c r="AA13" i="27"/>
  <c r="AG12" i="27"/>
  <c r="AA12" i="27"/>
  <c r="AB12" i="27"/>
  <c r="AC12" i="27" s="1"/>
  <c r="AG11" i="27"/>
  <c r="AA11" i="27"/>
  <c r="AG10" i="27"/>
  <c r="AA10" i="27"/>
  <c r="AB10" i="27" s="1"/>
  <c r="AG9" i="27"/>
  <c r="AA9" i="27"/>
  <c r="AB21" i="27" l="1"/>
  <c r="AB347" i="27"/>
  <c r="AC347" i="27" s="1"/>
  <c r="AB474" i="27"/>
  <c r="AB520" i="27"/>
  <c r="AC520" i="27" s="1"/>
  <c r="AG539" i="27"/>
  <c r="AB549" i="27"/>
  <c r="S1282" i="27"/>
  <c r="S1278" i="27"/>
  <c r="S1274" i="27"/>
  <c r="S1270" i="27"/>
  <c r="R1262" i="27"/>
  <c r="S1262" i="27" s="1"/>
  <c r="X1262" i="27"/>
  <c r="Z1262" i="27" s="1"/>
  <c r="X1260" i="27"/>
  <c r="Z1260" i="27" s="1"/>
  <c r="R1260" i="27"/>
  <c r="X1256" i="27"/>
  <c r="Z1256" i="27" s="1"/>
  <c r="R1256" i="27"/>
  <c r="X1252" i="27"/>
  <c r="Z1252" i="27" s="1"/>
  <c r="S1252" i="27"/>
  <c r="R1252" i="27"/>
  <c r="X1248" i="27"/>
  <c r="Z1248" i="27" s="1"/>
  <c r="R1248" i="27"/>
  <c r="S1248" i="27" s="1"/>
  <c r="X1244" i="27"/>
  <c r="R1244" i="27"/>
  <c r="S1244" i="27" s="1"/>
  <c r="S1240" i="27"/>
  <c r="S1236" i="27"/>
  <c r="S1234" i="27"/>
  <c r="S1230" i="27"/>
  <c r="S1226" i="27"/>
  <c r="S1222" i="27"/>
  <c r="S1218" i="27"/>
  <c r="S1214" i="27"/>
  <c r="S1210" i="27"/>
  <c r="S1206" i="27"/>
  <c r="S1202" i="27"/>
  <c r="S1196" i="27"/>
  <c r="S1192" i="27"/>
  <c r="S1183" i="27"/>
  <c r="S1180" i="27"/>
  <c r="S1176" i="27"/>
  <c r="S1172" i="27"/>
  <c r="S1168" i="27"/>
  <c r="S1157" i="27"/>
  <c r="S1155" i="27"/>
  <c r="S1151" i="27"/>
  <c r="S1149" i="27"/>
  <c r="S1143" i="27"/>
  <c r="S1141" i="27"/>
  <c r="S1130" i="27"/>
  <c r="S1126" i="27"/>
  <c r="S1113" i="27"/>
  <c r="S1107" i="27"/>
  <c r="S1103" i="27"/>
  <c r="S1101" i="27"/>
  <c r="S1097" i="27"/>
  <c r="S1093" i="27"/>
  <c r="S1089" i="27"/>
  <c r="S1083" i="27"/>
  <c r="S1079" i="27"/>
  <c r="S1075" i="27"/>
  <c r="S1071" i="27"/>
  <c r="S1067" i="27"/>
  <c r="S1063" i="27"/>
  <c r="S1061" i="27"/>
  <c r="U1057" i="27"/>
  <c r="W1057" i="27" s="1"/>
  <c r="R1057" i="27"/>
  <c r="X1049" i="27"/>
  <c r="Z1049" i="27" s="1"/>
  <c r="R1049" i="27"/>
  <c r="S1049" i="27"/>
  <c r="S1041" i="27"/>
  <c r="S1033" i="27"/>
  <c r="S1029" i="27"/>
  <c r="S1023" i="27"/>
  <c r="S1017" i="27"/>
  <c r="S1013" i="27"/>
  <c r="S1009" i="27"/>
  <c r="S1007" i="27"/>
  <c r="S1003" i="27"/>
  <c r="S999" i="27"/>
  <c r="S997" i="27"/>
  <c r="S993" i="27"/>
  <c r="S989" i="27"/>
  <c r="S985" i="27"/>
  <c r="S983" i="27"/>
  <c r="S979" i="27"/>
  <c r="S975" i="27"/>
  <c r="S971" i="27"/>
  <c r="S967" i="27"/>
  <c r="S965" i="27"/>
  <c r="S961" i="27"/>
  <c r="S957" i="27"/>
  <c r="S953" i="27"/>
  <c r="S949" i="27"/>
  <c r="S945" i="27"/>
  <c r="S941" i="27"/>
  <c r="S937" i="27"/>
  <c r="S935" i="27"/>
  <c r="S931" i="27"/>
  <c r="S925" i="27"/>
  <c r="S921" i="27"/>
  <c r="S917" i="27"/>
  <c r="S913" i="27"/>
  <c r="S909" i="27"/>
  <c r="S905" i="27"/>
  <c r="S901" i="27"/>
  <c r="S897" i="27"/>
  <c r="S893" i="27"/>
  <c r="S889" i="27"/>
  <c r="S885" i="27"/>
  <c r="S881" i="27"/>
  <c r="S877" i="27"/>
  <c r="S875" i="27"/>
  <c r="S871" i="27"/>
  <c r="S867" i="27"/>
  <c r="S865" i="27"/>
  <c r="S861" i="27"/>
  <c r="S857" i="27"/>
  <c r="S853" i="27"/>
  <c r="S851" i="27"/>
  <c r="S847" i="27"/>
  <c r="S845" i="27"/>
  <c r="S841" i="27"/>
  <c r="S836" i="27"/>
  <c r="S829" i="27"/>
  <c r="S819" i="27"/>
  <c r="S815" i="27"/>
  <c r="S811" i="27"/>
  <c r="S807" i="27"/>
  <c r="S805" i="27"/>
  <c r="S801" i="27"/>
  <c r="S797" i="27"/>
  <c r="S793" i="27"/>
  <c r="S785" i="27"/>
  <c r="S780" i="27"/>
  <c r="S768" i="27"/>
  <c r="U763" i="27"/>
  <c r="W763" i="27" s="1"/>
  <c r="R763" i="27"/>
  <c r="U759" i="27"/>
  <c r="R759" i="27"/>
  <c r="S755" i="27"/>
  <c r="R755" i="27"/>
  <c r="X755" i="27"/>
  <c r="Z755" i="27" s="1"/>
  <c r="S751" i="27"/>
  <c r="R751" i="27"/>
  <c r="X751" i="27"/>
  <c r="Z751" i="27" s="1"/>
  <c r="S747" i="27"/>
  <c r="S741" i="27"/>
  <c r="S737" i="27"/>
  <c r="S735" i="27"/>
  <c r="S731" i="27"/>
  <c r="S727" i="27"/>
  <c r="S725" i="27"/>
  <c r="S721" i="27"/>
  <c r="S715" i="27"/>
  <c r="S716" i="27" s="1"/>
  <c r="R715" i="27"/>
  <c r="X715" i="27"/>
  <c r="S711" i="27"/>
  <c r="S705" i="27"/>
  <c r="S700" i="27"/>
  <c r="S698" i="27"/>
  <c r="S694" i="27"/>
  <c r="S692" i="27"/>
  <c r="S688" i="27"/>
  <c r="S684" i="27"/>
  <c r="S677" i="27"/>
  <c r="S670" i="27"/>
  <c r="S656" i="27"/>
  <c r="S650" i="27"/>
  <c r="S646" i="27"/>
  <c r="S642" i="27"/>
  <c r="R638" i="27"/>
  <c r="X638" i="27"/>
  <c r="Z638" i="27" s="1"/>
  <c r="S634" i="27"/>
  <c r="S620" i="27"/>
  <c r="S616" i="27"/>
  <c r="S614" i="27"/>
  <c r="S610" i="27"/>
  <c r="S606" i="27"/>
  <c r="S601" i="27"/>
  <c r="S597" i="27"/>
  <c r="S593" i="27"/>
  <c r="U593" i="27"/>
  <c r="R593" i="27"/>
  <c r="S589" i="27"/>
  <c r="R589" i="27"/>
  <c r="X589" i="27"/>
  <c r="Z589" i="27" s="1"/>
  <c r="S585" i="27"/>
  <c r="X585" i="27"/>
  <c r="Z585" i="27" s="1"/>
  <c r="R585" i="27"/>
  <c r="S579" i="27"/>
  <c r="S577" i="27"/>
  <c r="S573" i="27"/>
  <c r="S568" i="27"/>
  <c r="X564" i="27"/>
  <c r="Z564" i="27" s="1"/>
  <c r="R564" i="27"/>
  <c r="S564" i="27" s="1"/>
  <c r="R562" i="27"/>
  <c r="X562" i="27"/>
  <c r="S558" i="27"/>
  <c r="S553" i="27"/>
  <c r="S549" i="27"/>
  <c r="S545" i="27"/>
  <c r="S541" i="27"/>
  <c r="S537" i="27"/>
  <c r="R537" i="27"/>
  <c r="X537" i="27"/>
  <c r="Z537" i="27" s="1"/>
  <c r="S533" i="27"/>
  <c r="S531" i="27"/>
  <c r="S527" i="27"/>
  <c r="S523" i="27"/>
  <c r="S518" i="27"/>
  <c r="S514" i="27"/>
  <c r="R506" i="27"/>
  <c r="U506" i="27"/>
  <c r="W506" i="27" s="1"/>
  <c r="S506" i="27"/>
  <c r="Y506" i="27" s="1"/>
  <c r="Z506" i="27" s="1"/>
  <c r="R502" i="27"/>
  <c r="X502" i="27"/>
  <c r="Z502" i="27" s="1"/>
  <c r="X500" i="27"/>
  <c r="Z500" i="27" s="1"/>
  <c r="R500" i="27"/>
  <c r="S500" i="27"/>
  <c r="X496" i="27"/>
  <c r="Z496" i="27" s="1"/>
  <c r="R496" i="27"/>
  <c r="S496" i="27"/>
  <c r="S492" i="27"/>
  <c r="S486" i="27"/>
  <c r="S482" i="27"/>
  <c r="S480" i="27"/>
  <c r="S476" i="27"/>
  <c r="S474" i="27"/>
  <c r="S469" i="27"/>
  <c r="U459" i="27"/>
  <c r="W459" i="27" s="1"/>
  <c r="R459" i="27"/>
  <c r="X453" i="27"/>
  <c r="Z453" i="27" s="1"/>
  <c r="R453" i="27"/>
  <c r="X449" i="27"/>
  <c r="Z449" i="27" s="1"/>
  <c r="R449" i="27"/>
  <c r="R445" i="27"/>
  <c r="X445" i="27"/>
  <c r="Z445" i="27" s="1"/>
  <c r="X441" i="27"/>
  <c r="Z441" i="27" s="1"/>
  <c r="R441" i="27"/>
  <c r="S435" i="27"/>
  <c r="S431" i="27"/>
  <c r="S429" i="27"/>
  <c r="S425" i="27"/>
  <c r="S419" i="27"/>
  <c r="S415" i="27"/>
  <c r="S413" i="27"/>
  <c r="S403" i="27"/>
  <c r="S399" i="27"/>
  <c r="S395" i="27"/>
  <c r="S391" i="27"/>
  <c r="R383" i="27"/>
  <c r="S383" i="27"/>
  <c r="Y383" i="27" s="1"/>
  <c r="Z383" i="27" s="1"/>
  <c r="U383" i="27"/>
  <c r="W383" i="27" s="1"/>
  <c r="R379" i="27"/>
  <c r="S379" i="27"/>
  <c r="Y379" i="27" s="1"/>
  <c r="Z379" i="27" s="1"/>
  <c r="U379" i="27"/>
  <c r="W379" i="27" s="1"/>
  <c r="R375" i="27"/>
  <c r="S375" i="27" s="1"/>
  <c r="Y375" i="27" s="1"/>
  <c r="Z375" i="27" s="1"/>
  <c r="U375" i="27"/>
  <c r="W375" i="27" s="1"/>
  <c r="R371" i="27"/>
  <c r="U371" i="27"/>
  <c r="R365" i="27"/>
  <c r="S365" i="27" s="1"/>
  <c r="X365" i="27"/>
  <c r="Z365" i="27" s="1"/>
  <c r="R361" i="27"/>
  <c r="X361" i="27"/>
  <c r="Z361" i="27" s="1"/>
  <c r="S355" i="27"/>
  <c r="S351" i="27"/>
  <c r="S349" i="27"/>
  <c r="S343" i="27"/>
  <c r="S339" i="27"/>
  <c r="S337" i="27"/>
  <c r="S333" i="27"/>
  <c r="S329" i="27"/>
  <c r="R318" i="27"/>
  <c r="X318" i="27"/>
  <c r="Z318" i="27" s="1"/>
  <c r="S310" i="27"/>
  <c r="S306" i="27"/>
  <c r="S302" i="27"/>
  <c r="S298" i="27"/>
  <c r="S292" i="27"/>
  <c r="S288" i="27"/>
  <c r="S281" i="27"/>
  <c r="X275" i="27"/>
  <c r="Z275" i="27" s="1"/>
  <c r="R275" i="27"/>
  <c r="S275" i="27"/>
  <c r="S267" i="27"/>
  <c r="S263" i="27"/>
  <c r="S259" i="27"/>
  <c r="S255" i="27"/>
  <c r="S251" i="27"/>
  <c r="S247" i="27"/>
  <c r="S245" i="27"/>
  <c r="S236" i="27"/>
  <c r="S234" i="27"/>
  <c r="S228" i="27"/>
  <c r="S217" i="27"/>
  <c r="S213" i="27"/>
  <c r="S208" i="27"/>
  <c r="S206" i="27"/>
  <c r="S202" i="27"/>
  <c r="S198" i="27"/>
  <c r="S196" i="27"/>
  <c r="S192" i="27"/>
  <c r="U184" i="27"/>
  <c r="W184" i="27" s="1"/>
  <c r="R184" i="27"/>
  <c r="U182" i="27"/>
  <c r="W182" i="27" s="1"/>
  <c r="S182" i="27"/>
  <c r="Y182" i="27" s="1"/>
  <c r="Z182" i="27" s="1"/>
  <c r="R182" i="27"/>
  <c r="U178" i="27"/>
  <c r="W178" i="27" s="1"/>
  <c r="S178" i="27"/>
  <c r="Y178" i="27" s="1"/>
  <c r="Z178" i="27" s="1"/>
  <c r="R178" i="27"/>
  <c r="R172" i="27"/>
  <c r="X172" i="27"/>
  <c r="Z172" i="27" s="1"/>
  <c r="R170" i="27"/>
  <c r="S170" i="27" s="1"/>
  <c r="X170" i="27"/>
  <c r="Z170" i="27" s="1"/>
  <c r="R166" i="27"/>
  <c r="X166" i="27"/>
  <c r="Z166" i="27" s="1"/>
  <c r="R162" i="27"/>
  <c r="S162" i="27" s="1"/>
  <c r="X162" i="27"/>
  <c r="Z162" i="27" s="1"/>
  <c r="S156" i="27"/>
  <c r="S152" i="27"/>
  <c r="S146" i="27"/>
  <c r="S142" i="27"/>
  <c r="S138" i="27"/>
  <c r="S134" i="27"/>
  <c r="S130" i="27"/>
  <c r="S125" i="27"/>
  <c r="S117" i="27"/>
  <c r="S112" i="27"/>
  <c r="S103" i="27"/>
  <c r="S99" i="27"/>
  <c r="S95" i="27"/>
  <c r="U91" i="27"/>
  <c r="W91" i="27" s="1"/>
  <c r="R91" i="27"/>
  <c r="S91" i="27" s="1"/>
  <c r="Y91" i="27" s="1"/>
  <c r="Z91" i="27" s="1"/>
  <c r="R85" i="27"/>
  <c r="X85" i="27"/>
  <c r="Z85" i="27" s="1"/>
  <c r="S81" i="27"/>
  <c r="S77" i="27"/>
  <c r="S73" i="27"/>
  <c r="S69" i="27"/>
  <c r="S64" i="27"/>
  <c r="S55" i="27"/>
  <c r="S46" i="27"/>
  <c r="S40" i="27"/>
  <c r="S38" i="27"/>
  <c r="S17" i="27"/>
  <c r="S11" i="27"/>
  <c r="AB610" i="27"/>
  <c r="S9" i="27"/>
  <c r="AB624" i="27"/>
  <c r="AC624" i="27" s="1"/>
  <c r="AB255" i="27"/>
  <c r="AB349" i="27"/>
  <c r="AB355" i="27"/>
  <c r="AC355" i="27" s="1"/>
  <c r="AA383" i="27"/>
  <c r="AB383" i="27" s="1"/>
  <c r="AA459" i="27"/>
  <c r="AB476" i="27"/>
  <c r="AC476" i="27" s="1"/>
  <c r="AB480" i="27"/>
  <c r="AC480" i="27" s="1"/>
  <c r="AB518" i="27"/>
  <c r="AC518" i="27" s="1"/>
  <c r="AB545" i="27"/>
  <c r="S1280" i="27"/>
  <c r="S1276" i="27"/>
  <c r="S1272" i="27"/>
  <c r="S1268" i="27"/>
  <c r="R1264" i="27"/>
  <c r="S1264" i="27"/>
  <c r="U1264" i="27"/>
  <c r="R1258" i="27"/>
  <c r="S1258" i="27"/>
  <c r="X1258" i="27"/>
  <c r="Z1258" i="27" s="1"/>
  <c r="R1254" i="27"/>
  <c r="S1254" i="27"/>
  <c r="X1254" i="27"/>
  <c r="Z1254" i="27" s="1"/>
  <c r="R1250" i="27"/>
  <c r="X1250" i="27"/>
  <c r="Z1250" i="27" s="1"/>
  <c r="S1250" i="27"/>
  <c r="R1246" i="27"/>
  <c r="S1246" i="27"/>
  <c r="X1246" i="27"/>
  <c r="Z1246" i="27" s="1"/>
  <c r="S1242" i="27"/>
  <c r="S1238" i="27"/>
  <c r="S1232" i="27"/>
  <c r="S1228" i="27"/>
  <c r="S1224" i="27"/>
  <c r="S1216" i="27"/>
  <c r="S1212" i="27"/>
  <c r="S1208" i="27"/>
  <c r="S1204" i="27"/>
  <c r="S1200" i="27"/>
  <c r="S1198" i="27"/>
  <c r="S1194" i="27"/>
  <c r="S1178" i="27"/>
  <c r="S1174" i="27"/>
  <c r="S1170" i="27"/>
  <c r="S1159" i="27"/>
  <c r="S1153" i="27"/>
  <c r="S1147" i="27"/>
  <c r="S1145" i="27"/>
  <c r="S1139" i="27"/>
  <c r="S1128" i="27"/>
  <c r="S1116" i="27"/>
  <c r="S1111" i="27"/>
  <c r="S1109" i="27"/>
  <c r="S1105" i="27"/>
  <c r="S1099" i="27"/>
  <c r="S1095" i="27"/>
  <c r="S1087" i="27"/>
  <c r="S1085" i="27"/>
  <c r="S1081" i="27"/>
  <c r="S1077" i="27"/>
  <c r="S1073" i="27"/>
  <c r="S1069" i="27"/>
  <c r="S1065" i="27"/>
  <c r="R1059" i="27"/>
  <c r="S1059" i="27" s="1"/>
  <c r="Y1059" i="27" s="1"/>
  <c r="Z1059" i="27" s="1"/>
  <c r="U1059" i="27"/>
  <c r="W1059" i="27" s="1"/>
  <c r="X1053" i="27"/>
  <c r="Z1053" i="27" s="1"/>
  <c r="R1053" i="27"/>
  <c r="S1053" i="27"/>
  <c r="R1051" i="27"/>
  <c r="S1051" i="27" s="1"/>
  <c r="X1051" i="27"/>
  <c r="Z1051" i="27" s="1"/>
  <c r="R1047" i="27"/>
  <c r="X1047" i="27"/>
  <c r="Z1047" i="27" s="1"/>
  <c r="S1043" i="27"/>
  <c r="S1039" i="27"/>
  <c r="S1035" i="27"/>
  <c r="S1031" i="27"/>
  <c r="S1027" i="27"/>
  <c r="S1025" i="27"/>
  <c r="S1021" i="27"/>
  <c r="S1019" i="27"/>
  <c r="S1015" i="27"/>
  <c r="S1011" i="27"/>
  <c r="S1005" i="27"/>
  <c r="S1001" i="27"/>
  <c r="S995" i="27"/>
  <c r="S991" i="27"/>
  <c r="S987" i="27"/>
  <c r="S981" i="27"/>
  <c r="S977" i="27"/>
  <c r="S973" i="27"/>
  <c r="S969" i="27"/>
  <c r="S963" i="27"/>
  <c r="S959" i="27"/>
  <c r="S955" i="27"/>
  <c r="S951" i="27"/>
  <c r="S947" i="27"/>
  <c r="S943" i="27"/>
  <c r="S939" i="27"/>
  <c r="S933" i="27"/>
  <c r="S929" i="27"/>
  <c r="S927" i="27"/>
  <c r="S923" i="27"/>
  <c r="S919" i="27"/>
  <c r="S915" i="27"/>
  <c r="S911" i="27"/>
  <c r="S907" i="27"/>
  <c r="S903" i="27"/>
  <c r="S899" i="27"/>
  <c r="S895" i="27"/>
  <c r="S891" i="27"/>
  <c r="S887" i="27"/>
  <c r="S883" i="27"/>
  <c r="S879" i="27"/>
  <c r="S873" i="27"/>
  <c r="S869" i="27"/>
  <c r="S863" i="27"/>
  <c r="S859" i="27"/>
  <c r="S855" i="27"/>
  <c r="S849" i="27"/>
  <c r="S843" i="27"/>
  <c r="S839" i="27"/>
  <c r="R831" i="27"/>
  <c r="S831" i="27" s="1"/>
  <c r="X831" i="27"/>
  <c r="S827" i="27"/>
  <c r="S825" i="27"/>
  <c r="S821" i="27"/>
  <c r="S817" i="27"/>
  <c r="S813" i="27"/>
  <c r="S809" i="27"/>
  <c r="S803" i="27"/>
  <c r="S799" i="27"/>
  <c r="S795" i="27"/>
  <c r="S791" i="27"/>
  <c r="S787" i="27"/>
  <c r="S783" i="27"/>
  <c r="S770" i="27"/>
  <c r="S766" i="27"/>
  <c r="U761" i="27"/>
  <c r="W761" i="27" s="1"/>
  <c r="R761" i="27"/>
  <c r="R757" i="27"/>
  <c r="X757" i="27"/>
  <c r="Z757" i="27" s="1"/>
  <c r="R753" i="27"/>
  <c r="X753" i="27"/>
  <c r="Z753" i="27" s="1"/>
  <c r="S745" i="27"/>
  <c r="S739" i="27"/>
  <c r="S733" i="27"/>
  <c r="S729" i="27"/>
  <c r="S723" i="27"/>
  <c r="S718" i="27"/>
  <c r="S713" i="27"/>
  <c r="R702" i="27"/>
  <c r="S702" i="27" s="1"/>
  <c r="S703" i="27" s="1"/>
  <c r="X702" i="27"/>
  <c r="S696" i="27"/>
  <c r="S690" i="27"/>
  <c r="S686" i="27"/>
  <c r="S675" i="27"/>
  <c r="S673" i="27"/>
  <c r="S668" i="27"/>
  <c r="S658" i="27"/>
  <c r="S652" i="27"/>
  <c r="S648" i="27"/>
  <c r="S644" i="27"/>
  <c r="X640" i="27"/>
  <c r="Z640" i="27" s="1"/>
  <c r="R640" i="27"/>
  <c r="S632" i="27"/>
  <c r="S624" i="27"/>
  <c r="S622" i="27"/>
  <c r="S618" i="27"/>
  <c r="S612" i="27"/>
  <c r="S608" i="27"/>
  <c r="S603" i="27"/>
  <c r="U595" i="27"/>
  <c r="W595" i="27" s="1"/>
  <c r="R595" i="27"/>
  <c r="S595" i="27" s="1"/>
  <c r="Y595" i="27" s="1"/>
  <c r="Z595" i="27" s="1"/>
  <c r="S591" i="27"/>
  <c r="R591" i="27"/>
  <c r="X591" i="27"/>
  <c r="Z591" i="27" s="1"/>
  <c r="S587" i="27"/>
  <c r="R587" i="27"/>
  <c r="X587" i="27"/>
  <c r="Z587" i="27" s="1"/>
  <c r="S581" i="27"/>
  <c r="S575" i="27"/>
  <c r="S571" i="27"/>
  <c r="S566" i="27"/>
  <c r="S560" i="27"/>
  <c r="S551" i="27"/>
  <c r="S547" i="27"/>
  <c r="S543" i="27"/>
  <c r="S539" i="27"/>
  <c r="X539" i="27"/>
  <c r="Z539" i="27" s="1"/>
  <c r="R539" i="27"/>
  <c r="S529" i="27"/>
  <c r="S525" i="27"/>
  <c r="S520" i="27"/>
  <c r="S516" i="27"/>
  <c r="S512" i="27"/>
  <c r="R508" i="27"/>
  <c r="S508" i="27"/>
  <c r="Y508" i="27" s="1"/>
  <c r="Z508" i="27" s="1"/>
  <c r="U508" i="27"/>
  <c r="W508" i="27" s="1"/>
  <c r="R498" i="27"/>
  <c r="X498" i="27"/>
  <c r="Z498" i="27" s="1"/>
  <c r="S498" i="27"/>
  <c r="R494" i="27"/>
  <c r="X494" i="27"/>
  <c r="S494" i="27"/>
  <c r="S490" i="27"/>
  <c r="S488" i="27"/>
  <c r="S484" i="27"/>
  <c r="S478" i="27"/>
  <c r="S471" i="27"/>
  <c r="S467" i="27"/>
  <c r="U457" i="27"/>
  <c r="W457" i="27" s="1"/>
  <c r="R457" i="27"/>
  <c r="U455" i="27"/>
  <c r="S455" i="27"/>
  <c r="R455" i="27"/>
  <c r="R451" i="27"/>
  <c r="X451" i="27"/>
  <c r="Z451" i="27" s="1"/>
  <c r="R447" i="27"/>
  <c r="S447" i="27" s="1"/>
  <c r="X447" i="27"/>
  <c r="Z447" i="27" s="1"/>
  <c r="R443" i="27"/>
  <c r="X443" i="27"/>
  <c r="Z443" i="27" s="1"/>
  <c r="R439" i="27"/>
  <c r="X439" i="27"/>
  <c r="Z439" i="27" s="1"/>
  <c r="S433" i="27"/>
  <c r="S427" i="27"/>
  <c r="S423" i="27"/>
  <c r="S421" i="27"/>
  <c r="S417" i="27"/>
  <c r="S401" i="27"/>
  <c r="S393" i="27"/>
  <c r="S389" i="27"/>
  <c r="R381" i="27"/>
  <c r="U381" i="27"/>
  <c r="W381" i="27" s="1"/>
  <c r="R377" i="27"/>
  <c r="U377" i="27"/>
  <c r="W377" i="27" s="1"/>
  <c r="S377" i="27"/>
  <c r="Y377" i="27" s="1"/>
  <c r="Z377" i="27" s="1"/>
  <c r="R373" i="27"/>
  <c r="U373" i="27"/>
  <c r="W373" i="27" s="1"/>
  <c r="S373" i="27"/>
  <c r="Y373" i="27" s="1"/>
  <c r="Z373" i="27" s="1"/>
  <c r="R369" i="27"/>
  <c r="X369" i="27"/>
  <c r="Z369" i="27" s="1"/>
  <c r="X367" i="27"/>
  <c r="Z367" i="27" s="1"/>
  <c r="R367" i="27"/>
  <c r="S367" i="27"/>
  <c r="X363" i="27"/>
  <c r="Z363" i="27" s="1"/>
  <c r="R363" i="27"/>
  <c r="S363" i="27"/>
  <c r="X359" i="27"/>
  <c r="Z359" i="27" s="1"/>
  <c r="R359" i="27"/>
  <c r="S359" i="27"/>
  <c r="S353" i="27"/>
  <c r="S347" i="27"/>
  <c r="S341" i="27"/>
  <c r="S335" i="27"/>
  <c r="S331" i="27"/>
  <c r="U320" i="27"/>
  <c r="R320" i="27"/>
  <c r="X316" i="27"/>
  <c r="Z316" i="27" s="1"/>
  <c r="R316" i="27"/>
  <c r="S312" i="27"/>
  <c r="S308" i="27"/>
  <c r="S304" i="27"/>
  <c r="S300" i="27"/>
  <c r="S296" i="27"/>
  <c r="S294" i="27"/>
  <c r="S290" i="27"/>
  <c r="S285" i="27"/>
  <c r="S283" i="27"/>
  <c r="S279" i="27"/>
  <c r="S277" i="27"/>
  <c r="S269" i="27"/>
  <c r="S265" i="27"/>
  <c r="S261" i="27"/>
  <c r="S257" i="27"/>
  <c r="S253" i="27"/>
  <c r="S249" i="27"/>
  <c r="S242" i="27"/>
  <c r="S238" i="27"/>
  <c r="S232" i="27"/>
  <c r="S230" i="27"/>
  <c r="S225" i="27"/>
  <c r="S221" i="27"/>
  <c r="S219" i="27"/>
  <c r="R215" i="27"/>
  <c r="X215" i="27"/>
  <c r="S215" i="27"/>
  <c r="S216" i="27" s="1"/>
  <c r="S204" i="27"/>
  <c r="S200" i="27"/>
  <c r="S194" i="27"/>
  <c r="S190" i="27"/>
  <c r="S186" i="27"/>
  <c r="S180" i="27"/>
  <c r="Y180" i="27" s="1"/>
  <c r="Z180" i="27" s="1"/>
  <c r="U180" i="27"/>
  <c r="W180" i="27" s="1"/>
  <c r="R180" i="27"/>
  <c r="U176" i="27"/>
  <c r="W176" i="27" s="1"/>
  <c r="R176" i="27"/>
  <c r="S176" i="27" s="1"/>
  <c r="Y176" i="27" s="1"/>
  <c r="Z176" i="27" s="1"/>
  <c r="X168" i="27"/>
  <c r="Z168" i="27" s="1"/>
  <c r="R168" i="27"/>
  <c r="X164" i="27"/>
  <c r="Z164" i="27" s="1"/>
  <c r="R164" i="27"/>
  <c r="S158" i="27"/>
  <c r="S154" i="27"/>
  <c r="S150" i="27"/>
  <c r="S148" i="27"/>
  <c r="S144" i="27"/>
  <c r="S140" i="27"/>
  <c r="S136" i="27"/>
  <c r="S132" i="27"/>
  <c r="S123" i="27"/>
  <c r="S115" i="27"/>
  <c r="S106" i="27"/>
  <c r="S101" i="27"/>
  <c r="S93" i="27"/>
  <c r="R89" i="27"/>
  <c r="S89" i="27"/>
  <c r="U89" i="27"/>
  <c r="X87" i="27"/>
  <c r="Z87" i="27" s="1"/>
  <c r="R87" i="27"/>
  <c r="S87" i="27"/>
  <c r="S79" i="27"/>
  <c r="S75" i="27"/>
  <c r="S71" i="27"/>
  <c r="S62" i="27"/>
  <c r="S57" i="27"/>
  <c r="S53" i="27"/>
  <c r="S48" i="27"/>
  <c r="S43" i="27"/>
  <c r="S35" i="27"/>
  <c r="S21" i="27"/>
  <c r="S15" i="27"/>
  <c r="S13" i="27"/>
  <c r="AB15" i="27"/>
  <c r="AG23" i="27"/>
  <c r="AA91" i="27"/>
  <c r="AB91" i="27" s="1"/>
  <c r="AC91" i="27" s="1"/>
  <c r="AA170" i="27"/>
  <c r="AA498" i="27"/>
  <c r="AB498" i="27" s="1"/>
  <c r="S1281" i="27"/>
  <c r="S1277" i="27"/>
  <c r="S1273" i="27"/>
  <c r="S1271" i="27"/>
  <c r="S1267" i="27"/>
  <c r="S1265" i="27"/>
  <c r="Y1265" i="27" s="1"/>
  <c r="Z1265" i="27" s="1"/>
  <c r="R1265" i="27"/>
  <c r="U1265" i="27"/>
  <c r="W1265" i="27" s="1"/>
  <c r="S1261" i="27"/>
  <c r="X1261" i="27"/>
  <c r="Z1261" i="27" s="1"/>
  <c r="R1261" i="27"/>
  <c r="S1259" i="27"/>
  <c r="X1259" i="27"/>
  <c r="Z1259" i="27" s="1"/>
  <c r="R1259" i="27"/>
  <c r="S1257" i="27"/>
  <c r="R1257" i="27"/>
  <c r="X1257" i="27"/>
  <c r="Z1257" i="27" s="1"/>
  <c r="S1255" i="27"/>
  <c r="R1255" i="27"/>
  <c r="X1255" i="27"/>
  <c r="Z1255" i="27" s="1"/>
  <c r="S1253" i="27"/>
  <c r="R1253" i="27"/>
  <c r="X1253" i="27"/>
  <c r="Z1253" i="27" s="1"/>
  <c r="R1251" i="27"/>
  <c r="S1251" i="27" s="1"/>
  <c r="X1251" i="27"/>
  <c r="Z1251" i="27" s="1"/>
  <c r="S1249" i="27"/>
  <c r="X1249" i="27"/>
  <c r="Z1249" i="27" s="1"/>
  <c r="R1249" i="27"/>
  <c r="S1247" i="27"/>
  <c r="X1247" i="27"/>
  <c r="Z1247" i="27" s="1"/>
  <c r="R1247" i="27"/>
  <c r="S1245" i="27"/>
  <c r="R1245" i="27"/>
  <c r="X1245" i="27"/>
  <c r="Z1245" i="27" s="1"/>
  <c r="S1239" i="27"/>
  <c r="S1237" i="27"/>
  <c r="S1235" i="27"/>
  <c r="S1233" i="27"/>
  <c r="S1231" i="27"/>
  <c r="S1229" i="27"/>
  <c r="S1227" i="27"/>
  <c r="S1225" i="27"/>
  <c r="S1223" i="27"/>
  <c r="S1221" i="27"/>
  <c r="S1219" i="27"/>
  <c r="S1215" i="27"/>
  <c r="S1213" i="27"/>
  <c r="S1211" i="27"/>
  <c r="S1209" i="27"/>
  <c r="S1207" i="27"/>
  <c r="S1205" i="27"/>
  <c r="S1203" i="27"/>
  <c r="S1201" i="27"/>
  <c r="S1199" i="27"/>
  <c r="S1197" i="27"/>
  <c r="S1195" i="27"/>
  <c r="S1193" i="27"/>
  <c r="S1191" i="27"/>
  <c r="R1188" i="27"/>
  <c r="S1188" i="27" s="1"/>
  <c r="S1189" i="27" s="1"/>
  <c r="X1188" i="27"/>
  <c r="S1186" i="27"/>
  <c r="S1184" i="27"/>
  <c r="S1177" i="27"/>
  <c r="S1175" i="27"/>
  <c r="S1173" i="27"/>
  <c r="S1171" i="27"/>
  <c r="S1169" i="27"/>
  <c r="S1167" i="27"/>
  <c r="S1164" i="27"/>
  <c r="S1162" i="27"/>
  <c r="S1160" i="27"/>
  <c r="S1158" i="27"/>
  <c r="S1156" i="27"/>
  <c r="S1154" i="27"/>
  <c r="S1152" i="27"/>
  <c r="S1150" i="27"/>
  <c r="S1148" i="27"/>
  <c r="S1146" i="27"/>
  <c r="S1144" i="27"/>
  <c r="S1142" i="27"/>
  <c r="S1140" i="27"/>
  <c r="S1138" i="27"/>
  <c r="S1135" i="27"/>
  <c r="U1133" i="27"/>
  <c r="R1133" i="27"/>
  <c r="S1133" i="27"/>
  <c r="S1131" i="27"/>
  <c r="S1129" i="27"/>
  <c r="S1127" i="27"/>
  <c r="S1125" i="27"/>
  <c r="S1122" i="27"/>
  <c r="S1119" i="27"/>
  <c r="S1117" i="27"/>
  <c r="S1104" i="27"/>
  <c r="S1102" i="27"/>
  <c r="S1100" i="27"/>
  <c r="S1096" i="27"/>
  <c r="S1094" i="27"/>
  <c r="S1092" i="27"/>
  <c r="S1090" i="27"/>
  <c r="S1088" i="27"/>
  <c r="S1086" i="27"/>
  <c r="S1084" i="27"/>
  <c r="S1082" i="27"/>
  <c r="S1080" i="27"/>
  <c r="S1078" i="27"/>
  <c r="S1076" i="27"/>
  <c r="S1074" i="27"/>
  <c r="S1072" i="27"/>
  <c r="S1070" i="27"/>
  <c r="S1068" i="27"/>
  <c r="S1066" i="27"/>
  <c r="S1064" i="27"/>
  <c r="S1062" i="27"/>
  <c r="U1058" i="27"/>
  <c r="W1058" i="27" s="1"/>
  <c r="R1058" i="27"/>
  <c r="U1056" i="27"/>
  <c r="R1056" i="27"/>
  <c r="S1056" i="27" s="1"/>
  <c r="S1054" i="27"/>
  <c r="X1054" i="27"/>
  <c r="Z1054" i="27" s="1"/>
  <c r="R1054" i="27"/>
  <c r="R1052" i="27"/>
  <c r="X1052" i="27"/>
  <c r="Z1052" i="27" s="1"/>
  <c r="S1050" i="27"/>
  <c r="X1050" i="27"/>
  <c r="Z1050" i="27" s="1"/>
  <c r="R1050" i="27"/>
  <c r="R1048" i="27"/>
  <c r="X1048" i="27"/>
  <c r="Z1048" i="27" s="1"/>
  <c r="S1046" i="27"/>
  <c r="X1046" i="27"/>
  <c r="R1046" i="27"/>
  <c r="S1044" i="27"/>
  <c r="S1042" i="27"/>
  <c r="S1038" i="27"/>
  <c r="S1036" i="27"/>
  <c r="S1034" i="27"/>
  <c r="S1032" i="27"/>
  <c r="S1030" i="27"/>
  <c r="S1028" i="27"/>
  <c r="S1026" i="27"/>
  <c r="S1024" i="27"/>
  <c r="S1022" i="27"/>
  <c r="S1020" i="27"/>
  <c r="S1018" i="27"/>
  <c r="S1016" i="27"/>
  <c r="S1014" i="27"/>
  <c r="S1012" i="27"/>
  <c r="S1010" i="27"/>
  <c r="S1008" i="27"/>
  <c r="S1006" i="27"/>
  <c r="S1004" i="27"/>
  <c r="S1002" i="27"/>
  <c r="S1000" i="27"/>
  <c r="S998" i="27"/>
  <c r="S996" i="27"/>
  <c r="S992" i="27"/>
  <c r="S990" i="27"/>
  <c r="S988" i="27"/>
  <c r="S986" i="27"/>
  <c r="S984" i="27"/>
  <c r="S982" i="27"/>
  <c r="S980" i="27"/>
  <c r="S978" i="27"/>
  <c r="S976" i="27"/>
  <c r="S974" i="27"/>
  <c r="S972" i="27"/>
  <c r="S970" i="27"/>
  <c r="S968" i="27"/>
  <c r="S966" i="27"/>
  <c r="S964" i="27"/>
  <c r="S962" i="27"/>
  <c r="S960" i="27"/>
  <c r="S958" i="27"/>
  <c r="S956" i="27"/>
  <c r="S954" i="27"/>
  <c r="S952" i="27"/>
  <c r="S950" i="27"/>
  <c r="S948" i="27"/>
  <c r="S946" i="27"/>
  <c r="S944" i="27"/>
  <c r="S942" i="27"/>
  <c r="S940" i="27"/>
  <c r="S938" i="27"/>
  <c r="S936" i="27"/>
  <c r="S934" i="27"/>
  <c r="S932" i="27"/>
  <c r="S930" i="27"/>
  <c r="S928" i="27"/>
  <c r="S926" i="27"/>
  <c r="S924" i="27"/>
  <c r="S922" i="27"/>
  <c r="S920" i="27"/>
  <c r="S918" i="27"/>
  <c r="S916" i="27"/>
  <c r="S914" i="27"/>
  <c r="S912" i="27"/>
  <c r="S910" i="27"/>
  <c r="S908" i="27"/>
  <c r="S906" i="27"/>
  <c r="S904" i="27"/>
  <c r="S902" i="27"/>
  <c r="S900" i="27"/>
  <c r="S898" i="27"/>
  <c r="S896" i="27"/>
  <c r="S894" i="27"/>
  <c r="S892" i="27"/>
  <c r="S890" i="27"/>
  <c r="S888" i="27"/>
  <c r="S886" i="27"/>
  <c r="S884" i="27"/>
  <c r="S882" i="27"/>
  <c r="S880" i="27"/>
  <c r="S878" i="27"/>
  <c r="S876" i="27"/>
  <c r="S874" i="27"/>
  <c r="S872" i="27"/>
  <c r="S870" i="27"/>
  <c r="S868" i="27"/>
  <c r="S866" i="27"/>
  <c r="S864" i="27"/>
  <c r="S862" i="27"/>
  <c r="S860" i="27"/>
  <c r="S858" i="27"/>
  <c r="S856" i="27"/>
  <c r="S854" i="27"/>
  <c r="S852" i="27"/>
  <c r="S850" i="27"/>
  <c r="S848" i="27"/>
  <c r="S846" i="27"/>
  <c r="S844" i="27"/>
  <c r="S842" i="27"/>
  <c r="S840" i="27"/>
  <c r="S835" i="27"/>
  <c r="R832" i="27"/>
  <c r="X832" i="27"/>
  <c r="Z832" i="27" s="1"/>
  <c r="S828" i="27"/>
  <c r="S826" i="27"/>
  <c r="S824" i="27"/>
  <c r="S822" i="27"/>
  <c r="S820" i="27"/>
  <c r="S818" i="27"/>
  <c r="S816" i="27"/>
  <c r="S814" i="27"/>
  <c r="S812" i="27"/>
  <c r="S810" i="27"/>
  <c r="S808" i="27"/>
  <c r="S806" i="27"/>
  <c r="S804" i="27"/>
  <c r="S802" i="27"/>
  <c r="S800" i="27"/>
  <c r="S798" i="27"/>
  <c r="S796" i="27"/>
  <c r="S794" i="27"/>
  <c r="S792" i="27"/>
  <c r="S790" i="27"/>
  <c r="S788" i="27"/>
  <c r="S786" i="27"/>
  <c r="S784" i="27"/>
  <c r="S779" i="27"/>
  <c r="S776" i="27"/>
  <c r="S774" i="27"/>
  <c r="S771" i="27"/>
  <c r="S769" i="27"/>
  <c r="S767" i="27"/>
  <c r="R762" i="27"/>
  <c r="S762" i="27" s="1"/>
  <c r="Y762" i="27" s="1"/>
  <c r="Z762" i="27" s="1"/>
  <c r="U762" i="27"/>
  <c r="W762" i="27" s="1"/>
  <c r="R760" i="27"/>
  <c r="U760" i="27"/>
  <c r="W760" i="27" s="1"/>
  <c r="R756" i="27"/>
  <c r="S756" i="27" s="1"/>
  <c r="X756" i="27"/>
  <c r="Z756" i="27" s="1"/>
  <c r="X754" i="27"/>
  <c r="Z754" i="27" s="1"/>
  <c r="R754" i="27"/>
  <c r="S754" i="27" s="1"/>
  <c r="R752" i="27"/>
  <c r="X752" i="27"/>
  <c r="Z752" i="27" s="1"/>
  <c r="X750" i="27"/>
  <c r="R750" i="27"/>
  <c r="S750" i="27" s="1"/>
  <c r="S748" i="27"/>
  <c r="S746" i="27"/>
  <c r="S744" i="27"/>
  <c r="S742" i="27"/>
  <c r="S738" i="27"/>
  <c r="S736" i="27"/>
  <c r="S734" i="27"/>
  <c r="S732" i="27"/>
  <c r="S730" i="27"/>
  <c r="S728" i="27"/>
  <c r="S726" i="27"/>
  <c r="S722" i="27"/>
  <c r="S710" i="27"/>
  <c r="S708" i="27"/>
  <c r="S706" i="27"/>
  <c r="S697" i="27"/>
  <c r="S695" i="27"/>
  <c r="S693" i="27"/>
  <c r="S691" i="27"/>
  <c r="S687" i="27"/>
  <c r="S685" i="27"/>
  <c r="S683" i="27"/>
  <c r="X680" i="27"/>
  <c r="R680" i="27"/>
  <c r="S680" i="27" s="1"/>
  <c r="S681" i="27" s="1"/>
  <c r="S678" i="27"/>
  <c r="S676" i="27"/>
  <c r="S667" i="27"/>
  <c r="S664" i="27"/>
  <c r="S662" i="27"/>
  <c r="S659" i="27"/>
  <c r="S657" i="27"/>
  <c r="S655" i="27"/>
  <c r="S653" i="27"/>
  <c r="S651" i="27"/>
  <c r="S649" i="27"/>
  <c r="S647" i="27"/>
  <c r="S645" i="27"/>
  <c r="S643" i="27"/>
  <c r="S639" i="27"/>
  <c r="X639" i="27"/>
  <c r="Z639" i="27" s="1"/>
  <c r="R639" i="27"/>
  <c r="R637" i="27"/>
  <c r="X637" i="27"/>
  <c r="S635" i="27"/>
  <c r="S633" i="27"/>
  <c r="S631" i="27"/>
  <c r="S629" i="27"/>
  <c r="S627" i="27"/>
  <c r="S625" i="27"/>
  <c r="S623" i="27"/>
  <c r="S621" i="27"/>
  <c r="S619" i="27"/>
  <c r="S617" i="27"/>
  <c r="S615" i="27"/>
  <c r="S611" i="27"/>
  <c r="S609" i="27"/>
  <c r="S607" i="27"/>
  <c r="S602" i="27"/>
  <c r="S600" i="27"/>
  <c r="S598" i="27"/>
  <c r="R594" i="27"/>
  <c r="S594" i="27" s="1"/>
  <c r="Y594" i="27" s="1"/>
  <c r="Z594" i="27" s="1"/>
  <c r="U594" i="27"/>
  <c r="W594" i="27" s="1"/>
  <c r="R590" i="27"/>
  <c r="S590" i="27" s="1"/>
  <c r="X590" i="27"/>
  <c r="Z590" i="27" s="1"/>
  <c r="X588" i="27"/>
  <c r="Z588" i="27" s="1"/>
  <c r="R588" i="27"/>
  <c r="S588" i="27"/>
  <c r="R586" i="27"/>
  <c r="S586" i="27" s="1"/>
  <c r="X586" i="27"/>
  <c r="Z586" i="27" s="1"/>
  <c r="X584" i="27"/>
  <c r="R584" i="27"/>
  <c r="S584" i="27"/>
  <c r="S582" i="27"/>
  <c r="S580" i="27"/>
  <c r="S578" i="27"/>
  <c r="S574" i="27"/>
  <c r="S572" i="27"/>
  <c r="S567" i="27"/>
  <c r="S563" i="27"/>
  <c r="R563" i="27"/>
  <c r="X563" i="27"/>
  <c r="Z563" i="27" s="1"/>
  <c r="S557" i="27"/>
  <c r="S554" i="27"/>
  <c r="S548" i="27"/>
  <c r="S546" i="27"/>
  <c r="S544" i="27"/>
  <c r="R538" i="27"/>
  <c r="X538" i="27"/>
  <c r="Z538" i="27" s="1"/>
  <c r="S538" i="27"/>
  <c r="X536" i="27"/>
  <c r="R536" i="27"/>
  <c r="S534" i="27"/>
  <c r="S530" i="27"/>
  <c r="S528" i="27"/>
  <c r="S526" i="27"/>
  <c r="S524" i="27"/>
  <c r="S519" i="27"/>
  <c r="S517" i="27"/>
  <c r="S515" i="27"/>
  <c r="S511" i="27"/>
  <c r="S509" i="27"/>
  <c r="Y509" i="27" s="1"/>
  <c r="Z509" i="27" s="1"/>
  <c r="U509" i="27"/>
  <c r="W509" i="27" s="1"/>
  <c r="R509" i="27"/>
  <c r="U507" i="27"/>
  <c r="W507" i="27" s="1"/>
  <c r="S507" i="27"/>
  <c r="Y507" i="27" s="1"/>
  <c r="Z507" i="27" s="1"/>
  <c r="R507" i="27"/>
  <c r="U505" i="27"/>
  <c r="R505" i="27"/>
  <c r="X503" i="27"/>
  <c r="Z503" i="27" s="1"/>
  <c r="R503" i="27"/>
  <c r="S501" i="27"/>
  <c r="R501" i="27"/>
  <c r="X501" i="27"/>
  <c r="Z501" i="27" s="1"/>
  <c r="R499" i="27"/>
  <c r="X499" i="27"/>
  <c r="Z499" i="27" s="1"/>
  <c r="S497" i="27"/>
  <c r="R497" i="27"/>
  <c r="X497" i="27"/>
  <c r="Z497" i="27" s="1"/>
  <c r="R495" i="27"/>
  <c r="X495" i="27"/>
  <c r="Z495" i="27" s="1"/>
  <c r="S491" i="27"/>
  <c r="S489" i="27"/>
  <c r="S487" i="27"/>
  <c r="S481" i="27"/>
  <c r="S479" i="27"/>
  <c r="S477" i="27"/>
  <c r="S475" i="27"/>
  <c r="S470" i="27"/>
  <c r="S466" i="27"/>
  <c r="S464" i="27"/>
  <c r="S462" i="27"/>
  <c r="R460" i="27"/>
  <c r="U460" i="27"/>
  <c r="W460" i="27" s="1"/>
  <c r="R458" i="27"/>
  <c r="S458" i="27"/>
  <c r="Y458" i="27" s="1"/>
  <c r="Z458" i="27" s="1"/>
  <c r="U458" i="27"/>
  <c r="W458" i="27" s="1"/>
  <c r="R456" i="27"/>
  <c r="U456" i="27"/>
  <c r="W456" i="27" s="1"/>
  <c r="S456" i="27"/>
  <c r="Y456" i="27" s="1"/>
  <c r="Z456" i="27" s="1"/>
  <c r="X452" i="27"/>
  <c r="Z452" i="27" s="1"/>
  <c r="R452" i="27"/>
  <c r="S452" i="27"/>
  <c r="R450" i="27"/>
  <c r="X450" i="27"/>
  <c r="Z450" i="27" s="1"/>
  <c r="X448" i="27"/>
  <c r="Z448" i="27" s="1"/>
  <c r="R448" i="27"/>
  <c r="S448" i="27"/>
  <c r="R446" i="27"/>
  <c r="X446" i="27"/>
  <c r="Z446" i="27" s="1"/>
  <c r="X444" i="27"/>
  <c r="Z444" i="27" s="1"/>
  <c r="R444" i="27"/>
  <c r="S444" i="27"/>
  <c r="R442" i="27"/>
  <c r="X442" i="27"/>
  <c r="Z442" i="27" s="1"/>
  <c r="X440" i="27"/>
  <c r="Z440" i="27" s="1"/>
  <c r="R440" i="27"/>
  <c r="S440" i="27"/>
  <c r="R438" i="27"/>
  <c r="X438" i="27"/>
  <c r="S436" i="27"/>
  <c r="S434" i="27"/>
  <c r="S432" i="27"/>
  <c r="S428" i="27"/>
  <c r="S426" i="27"/>
  <c r="S424" i="27"/>
  <c r="S422" i="27"/>
  <c r="S420" i="27"/>
  <c r="S418" i="27"/>
  <c r="S416" i="27"/>
  <c r="S414" i="27"/>
  <c r="S412" i="27"/>
  <c r="S409" i="27"/>
  <c r="S407" i="27"/>
  <c r="S404" i="27"/>
  <c r="S402" i="27"/>
  <c r="S400" i="27"/>
  <c r="S398" i="27"/>
  <c r="S396" i="27"/>
  <c r="S394" i="27"/>
  <c r="S392" i="27"/>
  <c r="S390" i="27"/>
  <c r="S388" i="27"/>
  <c r="S386" i="27"/>
  <c r="S384" i="27"/>
  <c r="Y384" i="27" s="1"/>
  <c r="Z384" i="27" s="1"/>
  <c r="U384" i="27"/>
  <c r="W384" i="27" s="1"/>
  <c r="R384" i="27"/>
  <c r="U382" i="27"/>
  <c r="W382" i="27" s="1"/>
  <c r="S382" i="27"/>
  <c r="Y382" i="27" s="1"/>
  <c r="Z382" i="27" s="1"/>
  <c r="R382" i="27"/>
  <c r="U380" i="27"/>
  <c r="W380" i="27" s="1"/>
  <c r="R380" i="27"/>
  <c r="U378" i="27"/>
  <c r="W378" i="27" s="1"/>
  <c r="R378" i="27"/>
  <c r="S376" i="27"/>
  <c r="Y376" i="27" s="1"/>
  <c r="Z376" i="27" s="1"/>
  <c r="U376" i="27"/>
  <c r="W376" i="27" s="1"/>
  <c r="R376" i="27"/>
  <c r="U374" i="27"/>
  <c r="W374" i="27" s="1"/>
  <c r="S374" i="27"/>
  <c r="Y374" i="27" s="1"/>
  <c r="Z374" i="27" s="1"/>
  <c r="R374" i="27"/>
  <c r="U372" i="27"/>
  <c r="W372" i="27" s="1"/>
  <c r="R372" i="27"/>
  <c r="S368" i="27"/>
  <c r="R368" i="27"/>
  <c r="X368" i="27"/>
  <c r="Z368" i="27" s="1"/>
  <c r="X366" i="27"/>
  <c r="Z366" i="27" s="1"/>
  <c r="R366" i="27"/>
  <c r="S364" i="27"/>
  <c r="R364" i="27"/>
  <c r="X364" i="27"/>
  <c r="Z364" i="27" s="1"/>
  <c r="R362" i="27"/>
  <c r="X362" i="27"/>
  <c r="Z362" i="27" s="1"/>
  <c r="S360" i="27"/>
  <c r="R360" i="27"/>
  <c r="X360" i="27"/>
  <c r="Z360" i="27" s="1"/>
  <c r="R358" i="27"/>
  <c r="X358" i="27"/>
  <c r="S356" i="27"/>
  <c r="S354" i="27"/>
  <c r="S352" i="27"/>
  <c r="S350" i="27"/>
  <c r="S348" i="27"/>
  <c r="S346" i="27"/>
  <c r="S344" i="27"/>
  <c r="S342" i="27"/>
  <c r="S340" i="27"/>
  <c r="S338" i="27"/>
  <c r="S336" i="27"/>
  <c r="S334" i="27"/>
  <c r="S332" i="27"/>
  <c r="S330" i="27"/>
  <c r="S328" i="27"/>
  <c r="S325" i="27"/>
  <c r="S323" i="27"/>
  <c r="R321" i="27"/>
  <c r="S321" i="27"/>
  <c r="Y321" i="27" s="1"/>
  <c r="Z321" i="27" s="1"/>
  <c r="U321" i="27"/>
  <c r="W321" i="27" s="1"/>
  <c r="R317" i="27"/>
  <c r="X317" i="27"/>
  <c r="Z317" i="27" s="1"/>
  <c r="X315" i="27"/>
  <c r="R315" i="27"/>
  <c r="S313" i="27"/>
  <c r="S311" i="27"/>
  <c r="S309" i="27"/>
  <c r="S307" i="27"/>
  <c r="S305" i="27"/>
  <c r="S303" i="27"/>
  <c r="S301" i="27"/>
  <c r="S299" i="27"/>
  <c r="S295" i="27"/>
  <c r="S293" i="27"/>
  <c r="S291" i="27"/>
  <c r="S289" i="27"/>
  <c r="S282" i="27"/>
  <c r="S274" i="27"/>
  <c r="S276" i="27" s="1"/>
  <c r="R274" i="27"/>
  <c r="X274" i="27"/>
  <c r="S272" i="27"/>
  <c r="S270" i="27"/>
  <c r="S268" i="27"/>
  <c r="S266" i="27"/>
  <c r="S264" i="27"/>
  <c r="S260" i="27"/>
  <c r="S258" i="27"/>
  <c r="S256" i="27"/>
  <c r="S254" i="27"/>
  <c r="S252" i="27"/>
  <c r="S250" i="27"/>
  <c r="S246" i="27"/>
  <c r="S241" i="27"/>
  <c r="S239" i="27"/>
  <c r="S237" i="27"/>
  <c r="S235" i="27"/>
  <c r="S224" i="27"/>
  <c r="S222" i="27"/>
  <c r="S220" i="27"/>
  <c r="S218" i="27"/>
  <c r="S212" i="27"/>
  <c r="S209" i="27"/>
  <c r="S207" i="27"/>
  <c r="S205" i="27"/>
  <c r="S203" i="27"/>
  <c r="S199" i="27"/>
  <c r="S197" i="27"/>
  <c r="S195" i="27"/>
  <c r="S193" i="27"/>
  <c r="S191" i="27"/>
  <c r="S189" i="27"/>
  <c r="S187" i="27"/>
  <c r="R183" i="27"/>
  <c r="S183" i="27" s="1"/>
  <c r="Y183" i="27" s="1"/>
  <c r="Z183" i="27" s="1"/>
  <c r="U183" i="27"/>
  <c r="W183" i="27" s="1"/>
  <c r="R181" i="27"/>
  <c r="S181" i="27"/>
  <c r="Y181" i="27" s="1"/>
  <c r="Z181" i="27" s="1"/>
  <c r="U181" i="27"/>
  <c r="W181" i="27" s="1"/>
  <c r="R179" i="27"/>
  <c r="U179" i="27"/>
  <c r="W179" i="27" s="1"/>
  <c r="S179" i="27"/>
  <c r="Y179" i="27" s="1"/>
  <c r="Z179" i="27" s="1"/>
  <c r="R177" i="27"/>
  <c r="S177" i="27" s="1"/>
  <c r="Y177" i="27" s="1"/>
  <c r="Z177" i="27" s="1"/>
  <c r="U177" i="27"/>
  <c r="W177" i="27" s="1"/>
  <c r="R175" i="27"/>
  <c r="U175" i="27"/>
  <c r="R173" i="27"/>
  <c r="S173" i="27" s="1"/>
  <c r="X173" i="27"/>
  <c r="Z173" i="27" s="1"/>
  <c r="X171" i="27"/>
  <c r="Z171" i="27" s="1"/>
  <c r="R171" i="27"/>
  <c r="R169" i="27"/>
  <c r="S169" i="27" s="1"/>
  <c r="X169" i="27"/>
  <c r="Z169" i="27" s="1"/>
  <c r="X167" i="27"/>
  <c r="Z167" i="27" s="1"/>
  <c r="R167" i="27"/>
  <c r="S167" i="27" s="1"/>
  <c r="R165" i="27"/>
  <c r="X165" i="27"/>
  <c r="Z165" i="27" s="1"/>
  <c r="X163" i="27"/>
  <c r="Z163" i="27" s="1"/>
  <c r="R163" i="27"/>
  <c r="S163" i="27" s="1"/>
  <c r="R161" i="27"/>
  <c r="S161" i="27" s="1"/>
  <c r="X161" i="27"/>
  <c r="S159" i="27"/>
  <c r="S157" i="27"/>
  <c r="S155" i="27"/>
  <c r="S153" i="27"/>
  <c r="S151" i="27"/>
  <c r="S149" i="27"/>
  <c r="S145" i="27"/>
  <c r="S143" i="27"/>
  <c r="S141" i="27"/>
  <c r="S139" i="27"/>
  <c r="S137" i="27"/>
  <c r="S135" i="27"/>
  <c r="S133" i="27"/>
  <c r="S131" i="27"/>
  <c r="S129" i="27"/>
  <c r="S126" i="27"/>
  <c r="S124" i="27"/>
  <c r="S122" i="27"/>
  <c r="S120" i="27"/>
  <c r="S118" i="27"/>
  <c r="S111" i="27"/>
  <c r="S109" i="27"/>
  <c r="S107" i="27"/>
  <c r="S102" i="27"/>
  <c r="S100" i="27"/>
  <c r="S98" i="27"/>
  <c r="S96" i="27"/>
  <c r="U90" i="27"/>
  <c r="W90" i="27" s="1"/>
  <c r="R90" i="27"/>
  <c r="S90" i="27"/>
  <c r="Y90" i="27" s="1"/>
  <c r="Z90" i="27" s="1"/>
  <c r="R86" i="27"/>
  <c r="X86" i="27"/>
  <c r="Z86" i="27" s="1"/>
  <c r="S84" i="27"/>
  <c r="X84" i="27"/>
  <c r="R84" i="27"/>
  <c r="S82" i="27"/>
  <c r="S80" i="27"/>
  <c r="S76" i="27"/>
  <c r="S74" i="27"/>
  <c r="S72" i="27"/>
  <c r="S70" i="27"/>
  <c r="S68" i="27"/>
  <c r="S65" i="27"/>
  <c r="S63" i="27"/>
  <c r="S61" i="27"/>
  <c r="S58" i="27"/>
  <c r="S56" i="27"/>
  <c r="S54" i="27"/>
  <c r="S52" i="27"/>
  <c r="S49" i="27"/>
  <c r="S47" i="27"/>
  <c r="S34" i="27"/>
  <c r="X32" i="27"/>
  <c r="R32" i="27"/>
  <c r="S30" i="27"/>
  <c r="S28" i="27"/>
  <c r="S25" i="27"/>
  <c r="S22" i="27"/>
  <c r="S20" i="27"/>
  <c r="S16" i="27"/>
  <c r="S14" i="27"/>
  <c r="S12" i="27"/>
  <c r="S10" i="27"/>
  <c r="AG36" i="27"/>
  <c r="AA87" i="27"/>
  <c r="AB87" i="27" s="1"/>
  <c r="AC87" i="27" s="1"/>
  <c r="AG162" i="27"/>
  <c r="AA178" i="27"/>
  <c r="AB186" i="27"/>
  <c r="AC186" i="27" s="1"/>
  <c r="AB204" i="27"/>
  <c r="AB208" i="27"/>
  <c r="AB269" i="27"/>
  <c r="AB298" i="27"/>
  <c r="AC298" i="27" s="1"/>
  <c r="AB306" i="27"/>
  <c r="AC306" i="27" s="1"/>
  <c r="AB308" i="27"/>
  <c r="AB310" i="27"/>
  <c r="AC310" i="27" s="1"/>
  <c r="AA371" i="27"/>
  <c r="AB371" i="27" s="1"/>
  <c r="AC371" i="27" s="1"/>
  <c r="AB431" i="27"/>
  <c r="AC431" i="27" s="1"/>
  <c r="AB435" i="27"/>
  <c r="AC435" i="27" s="1"/>
  <c r="AB469" i="27"/>
  <c r="AC469" i="27" s="1"/>
  <c r="AB616" i="27"/>
  <c r="AC616" i="27" s="1"/>
  <c r="AB721" i="27"/>
  <c r="AE1266" i="27"/>
  <c r="AA1133" i="27"/>
  <c r="AA1134" i="27" s="1"/>
  <c r="AD1133" i="27"/>
  <c r="AA1058" i="27"/>
  <c r="AD1058" i="27"/>
  <c r="AF1058" i="27" s="1"/>
  <c r="AA1056" i="27"/>
  <c r="AB1056" i="27" s="1"/>
  <c r="AC1056" i="27" s="1"/>
  <c r="AD1056" i="27"/>
  <c r="AA760" i="27"/>
  <c r="AD760" i="27"/>
  <c r="AF760" i="27" s="1"/>
  <c r="AH760" i="27" s="1"/>
  <c r="AI760" i="27" s="1"/>
  <c r="AA507" i="27"/>
  <c r="AB507" i="27" s="1"/>
  <c r="AC507" i="27" s="1"/>
  <c r="AD507" i="27"/>
  <c r="AF507" i="27" s="1"/>
  <c r="AA458" i="27"/>
  <c r="AD458" i="27"/>
  <c r="AA384" i="27"/>
  <c r="AB384" i="27" s="1"/>
  <c r="AD384" i="27"/>
  <c r="AF384" i="27" s="1"/>
  <c r="AA372" i="27"/>
  <c r="AB372" i="27" s="1"/>
  <c r="AD372" i="27"/>
  <c r="AF372" i="27" s="1"/>
  <c r="AA321" i="27"/>
  <c r="AB321" i="27" s="1"/>
  <c r="AC321" i="27" s="1"/>
  <c r="AD321" i="27"/>
  <c r="AF321" i="27" s="1"/>
  <c r="AA179" i="27"/>
  <c r="AD179" i="27"/>
  <c r="AA175" i="27"/>
  <c r="AB175" i="27" s="1"/>
  <c r="AD175" i="27"/>
  <c r="AA90" i="27"/>
  <c r="AB90" i="27" s="1"/>
  <c r="AD90" i="27"/>
  <c r="AF90" i="27" s="1"/>
  <c r="AA1264" i="27"/>
  <c r="AB1264" i="27" s="1"/>
  <c r="AB1266" i="27" s="1"/>
  <c r="AD1264" i="27"/>
  <c r="AA1057" i="27"/>
  <c r="AD1057" i="27"/>
  <c r="AF1057" i="27" s="1"/>
  <c r="AA506" i="27"/>
  <c r="AD506" i="27"/>
  <c r="AF506" i="27" s="1"/>
  <c r="AA457" i="27"/>
  <c r="AD457" i="27"/>
  <c r="AA455" i="27"/>
  <c r="AA461" i="27" s="1"/>
  <c r="AD455" i="27"/>
  <c r="AA379" i="27"/>
  <c r="AD379" i="27"/>
  <c r="AA375" i="27"/>
  <c r="AB375" i="27" s="1"/>
  <c r="AC375" i="27" s="1"/>
  <c r="AD375" i="27"/>
  <c r="AF375" i="27" s="1"/>
  <c r="AA182" i="27"/>
  <c r="AD182" i="27"/>
  <c r="AF182" i="27" s="1"/>
  <c r="AA89" i="27"/>
  <c r="AB89" i="27" s="1"/>
  <c r="AD89" i="27"/>
  <c r="AA42" i="27"/>
  <c r="AB123" i="27"/>
  <c r="AC123" i="27" s="1"/>
  <c r="AB178" i="27"/>
  <c r="AB225" i="27"/>
  <c r="AC225" i="27" s="1"/>
  <c r="AB234" i="27"/>
  <c r="AB238" i="27"/>
  <c r="AC238" i="27" s="1"/>
  <c r="AB247" i="27"/>
  <c r="AC247" i="27" s="1"/>
  <c r="AG318" i="27"/>
  <c r="AI318" i="27" s="1"/>
  <c r="AB337" i="27"/>
  <c r="AB339" i="27"/>
  <c r="AC339" i="27" s="1"/>
  <c r="AB341" i="27"/>
  <c r="AC341" i="27" s="1"/>
  <c r="AB389" i="27"/>
  <c r="AC389" i="27" s="1"/>
  <c r="AB395" i="27"/>
  <c r="AB401" i="27"/>
  <c r="AC401" i="27" s="1"/>
  <c r="AB403" i="27"/>
  <c r="AC403" i="27" s="1"/>
  <c r="AB490" i="27"/>
  <c r="AC490" i="27" s="1"/>
  <c r="AB634" i="27"/>
  <c r="AB9" i="27"/>
  <c r="AC9" i="27" s="1"/>
  <c r="AB11" i="27"/>
  <c r="AC11" i="27" s="1"/>
  <c r="AB53" i="27"/>
  <c r="AC53" i="27" s="1"/>
  <c r="AB57" i="27"/>
  <c r="AB71" i="27"/>
  <c r="AC71" i="27" s="1"/>
  <c r="AB79" i="27"/>
  <c r="AC79" i="27" s="1"/>
  <c r="AB93" i="27"/>
  <c r="AB94" i="27" s="1"/>
  <c r="AB144" i="27"/>
  <c r="AA176" i="27"/>
  <c r="AB176" i="27" s="1"/>
  <c r="AC176" i="27" s="1"/>
  <c r="AA180" i="27"/>
  <c r="AB219" i="27"/>
  <c r="AC219" i="27" s="1"/>
  <c r="AB283" i="27"/>
  <c r="AB290" i="27"/>
  <c r="AC290" i="27" s="1"/>
  <c r="AB417" i="27"/>
  <c r="AC417" i="27" s="1"/>
  <c r="AB421" i="27"/>
  <c r="AC421" i="27" s="1"/>
  <c r="AB459" i="27"/>
  <c r="AG494" i="27"/>
  <c r="AI494" i="27" s="1"/>
  <c r="AA502" i="27"/>
  <c r="AB502" i="27" s="1"/>
  <c r="AC502" i="27" s="1"/>
  <c r="AB656" i="27"/>
  <c r="AC656" i="27" s="1"/>
  <c r="AB658" i="27"/>
  <c r="AF460" i="27"/>
  <c r="AH460" i="27" s="1"/>
  <c r="AI460" i="27" s="1"/>
  <c r="AE92" i="27"/>
  <c r="AG97" i="27"/>
  <c r="AA108" i="27"/>
  <c r="AA114" i="27" s="1"/>
  <c r="AA555" i="27"/>
  <c r="AG838" i="27"/>
  <c r="AG1040" i="27"/>
  <c r="AB1282" i="27"/>
  <c r="AC1282" i="27" s="1"/>
  <c r="AA23" i="27"/>
  <c r="AG1220" i="27"/>
  <c r="AG1269" i="27"/>
  <c r="AB1277" i="27"/>
  <c r="AC1277" i="27" s="1"/>
  <c r="AB1273" i="27"/>
  <c r="AC1273" i="27" s="1"/>
  <c r="AB1267" i="27"/>
  <c r="AC1267" i="27" s="1"/>
  <c r="AB1233" i="27"/>
  <c r="AC1233" i="27" s="1"/>
  <c r="AB1229" i="27"/>
  <c r="AC1229" i="27" s="1"/>
  <c r="AB1225" i="27"/>
  <c r="AC1225" i="27" s="1"/>
  <c r="AB1221" i="27"/>
  <c r="AC1221" i="27" s="1"/>
  <c r="AB1215" i="27"/>
  <c r="AC1215" i="27" s="1"/>
  <c r="AB1211" i="27"/>
  <c r="AC1211" i="27" s="1"/>
  <c r="AB1207" i="27"/>
  <c r="AB1203" i="27"/>
  <c r="AC1203" i="27" s="1"/>
  <c r="AB1199" i="27"/>
  <c r="AC1199" i="27" s="1"/>
  <c r="AB1195" i="27"/>
  <c r="AC1195" i="27" s="1"/>
  <c r="AB1191" i="27"/>
  <c r="AB1184" i="27"/>
  <c r="AC1184" i="27" s="1"/>
  <c r="AB1169" i="27"/>
  <c r="AC1169" i="27" s="1"/>
  <c r="AB1160" i="27"/>
  <c r="AC1160" i="27" s="1"/>
  <c r="AB1154" i="27"/>
  <c r="AB1150" i="27"/>
  <c r="AB1146" i="27"/>
  <c r="AC1146" i="27" s="1"/>
  <c r="AB1142" i="27"/>
  <c r="AC1142" i="27" s="1"/>
  <c r="AB1138" i="27"/>
  <c r="AB1102" i="27"/>
  <c r="AC1102" i="27" s="1"/>
  <c r="AB1094" i="27"/>
  <c r="AC1094" i="27" s="1"/>
  <c r="AB1064" i="27"/>
  <c r="AC1064" i="27" s="1"/>
  <c r="AI1052" i="27"/>
  <c r="AB1044" i="27"/>
  <c r="AC1044" i="27" s="1"/>
  <c r="AB1038" i="27"/>
  <c r="AC1038" i="27" s="1"/>
  <c r="AB1026" i="27"/>
  <c r="AC1026" i="27" s="1"/>
  <c r="AB1022" i="27"/>
  <c r="AC1022" i="27" s="1"/>
  <c r="AB1018" i="27"/>
  <c r="AC1018" i="27" s="1"/>
  <c r="AB1014" i="27"/>
  <c r="AC1014" i="27" s="1"/>
  <c r="AB1006" i="27"/>
  <c r="AC1006" i="27" s="1"/>
  <c r="AB1002" i="27"/>
  <c r="AB998" i="27"/>
  <c r="AC998" i="27" s="1"/>
  <c r="AB946" i="27"/>
  <c r="AC946" i="27" s="1"/>
  <c r="AB930" i="27"/>
  <c r="AC930" i="27" s="1"/>
  <c r="AB926" i="27"/>
  <c r="AC926" i="27" s="1"/>
  <c r="AB922" i="27"/>
  <c r="AC922" i="27" s="1"/>
  <c r="AB914" i="27"/>
  <c r="AC914" i="27" s="1"/>
  <c r="AB910" i="27"/>
  <c r="AC910" i="27" s="1"/>
  <c r="AB846" i="27"/>
  <c r="AC846" i="27" s="1"/>
  <c r="AB828" i="27"/>
  <c r="AB824" i="27"/>
  <c r="AC824" i="27" s="1"/>
  <c r="AB820" i="27"/>
  <c r="AC820" i="27" s="1"/>
  <c r="AB814" i="27"/>
  <c r="AC814" i="27" s="1"/>
  <c r="AB810" i="27"/>
  <c r="AC810" i="27" s="1"/>
  <c r="AB798" i="27"/>
  <c r="AC798" i="27" s="1"/>
  <c r="AB794" i="27"/>
  <c r="AC794" i="27" s="1"/>
  <c r="AB786" i="27"/>
  <c r="AC786" i="27" s="1"/>
  <c r="AB779" i="27"/>
  <c r="AB769" i="27"/>
  <c r="AC769" i="27" s="1"/>
  <c r="AB748" i="27"/>
  <c r="AC748" i="27" s="1"/>
  <c r="AB744" i="27"/>
  <c r="AC744" i="27" s="1"/>
  <c r="AB742" i="27"/>
  <c r="AC742" i="27" s="1"/>
  <c r="AB732" i="27"/>
  <c r="AC732" i="27" s="1"/>
  <c r="AB728" i="27"/>
  <c r="AC728" i="27" s="1"/>
  <c r="AB726" i="27"/>
  <c r="AB710" i="27"/>
  <c r="AB706" i="27"/>
  <c r="AC706" i="27" s="1"/>
  <c r="AB659" i="27"/>
  <c r="AC659" i="27" s="1"/>
  <c r="AB651" i="27"/>
  <c r="AC651" i="27" s="1"/>
  <c r="AB600" i="27"/>
  <c r="AC600" i="27" s="1"/>
  <c r="AI1253" i="27"/>
  <c r="AC117" i="27"/>
  <c r="AA226" i="27"/>
  <c r="AB224" i="27"/>
  <c r="AC224" i="27" s="1"/>
  <c r="AA119" i="27"/>
  <c r="AB1135" i="27"/>
  <c r="AC1135" i="27" s="1"/>
  <c r="AC1136" i="27" s="1"/>
  <c r="AB1131" i="27"/>
  <c r="AB1127" i="27"/>
  <c r="AC1127" i="27" s="1"/>
  <c r="AB1119" i="27"/>
  <c r="AB1120" i="27" s="1"/>
  <c r="AI1054" i="27"/>
  <c r="AB1034" i="27"/>
  <c r="AC1034" i="27" s="1"/>
  <c r="AB1030" i="27"/>
  <c r="AC1030" i="27" s="1"/>
  <c r="AB1010" i="27"/>
  <c r="AC1010" i="27" s="1"/>
  <c r="AB942" i="27"/>
  <c r="AC942" i="27" s="1"/>
  <c r="AB938" i="27"/>
  <c r="AB934" i="27"/>
  <c r="AC934" i="27" s="1"/>
  <c r="AB882" i="27"/>
  <c r="AC882" i="27" s="1"/>
  <c r="AB818" i="27"/>
  <c r="AC818" i="27" s="1"/>
  <c r="AB802" i="27"/>
  <c r="AC802" i="27" s="1"/>
  <c r="AB722" i="27"/>
  <c r="AB655" i="27"/>
  <c r="AC655" i="27" s="1"/>
  <c r="AB647" i="27"/>
  <c r="AC647" i="27" s="1"/>
  <c r="AB627" i="27"/>
  <c r="AB628" i="27" s="1"/>
  <c r="AC255" i="27"/>
  <c r="AA559" i="27"/>
  <c r="AB629" i="27"/>
  <c r="AB630" i="27" s="1"/>
  <c r="AG669" i="27"/>
  <c r="AF376" i="27"/>
  <c r="AA660" i="27"/>
  <c r="AB1278" i="27"/>
  <c r="AC1278" i="27" s="1"/>
  <c r="AB1272" i="27"/>
  <c r="AC1272" i="27" s="1"/>
  <c r="AB1268" i="27"/>
  <c r="AC1268" i="27" s="1"/>
  <c r="AB1240" i="27"/>
  <c r="AC1240" i="27" s="1"/>
  <c r="AB1236" i="27"/>
  <c r="AC1236" i="27" s="1"/>
  <c r="AB1234" i="27"/>
  <c r="AC1234" i="27" s="1"/>
  <c r="AB1230" i="27"/>
  <c r="AC1230" i="27" s="1"/>
  <c r="AB1226" i="27"/>
  <c r="AC1226" i="27" s="1"/>
  <c r="AB1222" i="27"/>
  <c r="AC1222" i="27" s="1"/>
  <c r="AB1216" i="27"/>
  <c r="AC1216" i="27" s="1"/>
  <c r="AB1212" i="27"/>
  <c r="AC1212" i="27" s="1"/>
  <c r="AB1174" i="27"/>
  <c r="AC1174" i="27" s="1"/>
  <c r="AB1170" i="27"/>
  <c r="AC1170" i="27" s="1"/>
  <c r="AB1159" i="27"/>
  <c r="AC1159" i="27" s="1"/>
  <c r="AB1155" i="27"/>
  <c r="AC1155" i="27" s="1"/>
  <c r="AB1151" i="27"/>
  <c r="AC1151" i="27" s="1"/>
  <c r="AB1147" i="27"/>
  <c r="AC1147" i="27" s="1"/>
  <c r="AB1143" i="27"/>
  <c r="AC1143" i="27" s="1"/>
  <c r="AG636" i="27"/>
  <c r="AA669" i="27"/>
  <c r="AA672" i="27" s="1"/>
  <c r="AB1139" i="27"/>
  <c r="AC1139" i="27" s="1"/>
  <c r="AB1109" i="27"/>
  <c r="AB1107" i="27"/>
  <c r="AB1103" i="27"/>
  <c r="AC1103" i="27" s="1"/>
  <c r="AB1099" i="27"/>
  <c r="AC1099" i="27" s="1"/>
  <c r="AB1097" i="27"/>
  <c r="AC1097" i="27" s="1"/>
  <c r="AB1093" i="27"/>
  <c r="AC1093" i="27" s="1"/>
  <c r="AB1087" i="27"/>
  <c r="AC1087" i="27" s="1"/>
  <c r="AB1083" i="27"/>
  <c r="AC1083" i="27" s="1"/>
  <c r="AB1079" i="27"/>
  <c r="AC1079" i="27" s="1"/>
  <c r="AB1075" i="27"/>
  <c r="AB1071" i="27"/>
  <c r="AC1071" i="27" s="1"/>
  <c r="AB1067" i="27"/>
  <c r="AC1067" i="27" s="1"/>
  <c r="AB1063" i="27"/>
  <c r="AC1063" i="27" s="1"/>
  <c r="AB1043" i="27"/>
  <c r="AC1043" i="27" s="1"/>
  <c r="AB1039" i="27"/>
  <c r="AC1039" i="27" s="1"/>
  <c r="AB1033" i="27"/>
  <c r="AC1033" i="27" s="1"/>
  <c r="AB1029" i="27"/>
  <c r="AC1029" i="27" s="1"/>
  <c r="AB1025" i="27"/>
  <c r="AC1025" i="27" s="1"/>
  <c r="AB1021" i="27"/>
  <c r="AC1021" i="27" s="1"/>
  <c r="AB1017" i="27"/>
  <c r="AC1017" i="27" s="1"/>
  <c r="AB1013" i="27"/>
  <c r="AC1013" i="27" s="1"/>
  <c r="AB1009" i="27"/>
  <c r="AC1009" i="27" s="1"/>
  <c r="AB991" i="27"/>
  <c r="AC991" i="27" s="1"/>
  <c r="AB949" i="27"/>
  <c r="AC949" i="27" s="1"/>
  <c r="AB945" i="27"/>
  <c r="AC945" i="27" s="1"/>
  <c r="AB941" i="27"/>
  <c r="AC941" i="27" s="1"/>
  <c r="AB937" i="27"/>
  <c r="AC937" i="27" s="1"/>
  <c r="AB933" i="27"/>
  <c r="AC933" i="27" s="1"/>
  <c r="AB929" i="27"/>
  <c r="AC929" i="27" s="1"/>
  <c r="AB925" i="27"/>
  <c r="AC925" i="27" s="1"/>
  <c r="AB921" i="27"/>
  <c r="AC921" i="27" s="1"/>
  <c r="AB917" i="27"/>
  <c r="AC917" i="27" s="1"/>
  <c r="AB875" i="27"/>
  <c r="AC875" i="27" s="1"/>
  <c r="AB871" i="27"/>
  <c r="AC871" i="27" s="1"/>
  <c r="AB863" i="27"/>
  <c r="AC863" i="27" s="1"/>
  <c r="AB859" i="27"/>
  <c r="AC859" i="27" s="1"/>
  <c r="AB855" i="27"/>
  <c r="AC855" i="27" s="1"/>
  <c r="AB851" i="27"/>
  <c r="AC851" i="27" s="1"/>
  <c r="AB815" i="27"/>
  <c r="AC815" i="27" s="1"/>
  <c r="AB811" i="27"/>
  <c r="AC811" i="27" s="1"/>
  <c r="AB803" i="27"/>
  <c r="AC803" i="27" s="1"/>
  <c r="AB799" i="27"/>
  <c r="AC799" i="27" s="1"/>
  <c r="AB791" i="27"/>
  <c r="AC791" i="27" s="1"/>
  <c r="AB745" i="27"/>
  <c r="AB737" i="27"/>
  <c r="AC737" i="27" s="1"/>
  <c r="AB729" i="27"/>
  <c r="AC729" i="27" s="1"/>
  <c r="AB725" i="27"/>
  <c r="AC725" i="27" s="1"/>
  <c r="AB713" i="27"/>
  <c r="AB714" i="27" s="1"/>
  <c r="AB698" i="27"/>
  <c r="AC698" i="27" s="1"/>
  <c r="AB696" i="27"/>
  <c r="AC696" i="27" s="1"/>
  <c r="AB692" i="27"/>
  <c r="AC692" i="27" s="1"/>
  <c r="AB577" i="27"/>
  <c r="AC577" i="27" s="1"/>
  <c r="AA240" i="27"/>
  <c r="AA599" i="27"/>
  <c r="AA44" i="27"/>
  <c r="AB232" i="27"/>
  <c r="AC395" i="27"/>
  <c r="AA532" i="27"/>
  <c r="AE596" i="27"/>
  <c r="AA702" i="27"/>
  <c r="AA703" i="27" s="1"/>
  <c r="AB978" i="27"/>
  <c r="AC978" i="27" s="1"/>
  <c r="AB43" i="27"/>
  <c r="AC43" i="27" s="1"/>
  <c r="AB277" i="27"/>
  <c r="AB285" i="27"/>
  <c r="AB286" i="27" s="1"/>
  <c r="AB323" i="27"/>
  <c r="AB324" i="27" s="1"/>
  <c r="AG472" i="27"/>
  <c r="AB958" i="27"/>
  <c r="AB766" i="27"/>
  <c r="AB736" i="27"/>
  <c r="AC736" i="27" s="1"/>
  <c r="AB386" i="27"/>
  <c r="AB387" i="27" s="1"/>
  <c r="AG513" i="27"/>
  <c r="AB541" i="27"/>
  <c r="AB542" i="27" s="1"/>
  <c r="AG604" i="27"/>
  <c r="AB913" i="27"/>
  <c r="AC913" i="27" s="1"/>
  <c r="AB867" i="27"/>
  <c r="AC867" i="27" s="1"/>
  <c r="AB819" i="27"/>
  <c r="AC819" i="27" s="1"/>
  <c r="AB817" i="27"/>
  <c r="AC817" i="27" s="1"/>
  <c r="AB785" i="27"/>
  <c r="AC785" i="27" s="1"/>
  <c r="AG753" i="27"/>
  <c r="AI753" i="27" s="1"/>
  <c r="AB733" i="27"/>
  <c r="AC733" i="27" s="1"/>
  <c r="AB723" i="27"/>
  <c r="AC723" i="27" s="1"/>
  <c r="AB697" i="27"/>
  <c r="AC697" i="27" s="1"/>
  <c r="AB643" i="27"/>
  <c r="AC643" i="27" s="1"/>
  <c r="AB633" i="27"/>
  <c r="AC633" i="27" s="1"/>
  <c r="AB621" i="27"/>
  <c r="AC621" i="27" s="1"/>
  <c r="AB601" i="27"/>
  <c r="AC601" i="27" s="1"/>
  <c r="AB581" i="27"/>
  <c r="AC581" i="27" s="1"/>
  <c r="AB575" i="27"/>
  <c r="AC575" i="27" s="1"/>
  <c r="AB571" i="27"/>
  <c r="AB567" i="27"/>
  <c r="AC567" i="27" s="1"/>
  <c r="AB533" i="27"/>
  <c r="AB425" i="27"/>
  <c r="AC425" i="27" s="1"/>
  <c r="AB419" i="27"/>
  <c r="AC419" i="27" s="1"/>
  <c r="AB399" i="27"/>
  <c r="AC399" i="27" s="1"/>
  <c r="AB351" i="27"/>
  <c r="AC351" i="27" s="1"/>
  <c r="AB331" i="27"/>
  <c r="AC331" i="27" s="1"/>
  <c r="AB329" i="27"/>
  <c r="AC329" i="27" s="1"/>
  <c r="AB309" i="27"/>
  <c r="AC309" i="27" s="1"/>
  <c r="AB251" i="27"/>
  <c r="AC251" i="27" s="1"/>
  <c r="AB205" i="27"/>
  <c r="AC205" i="27" s="1"/>
  <c r="AB193" i="27"/>
  <c r="AC193" i="27" s="1"/>
  <c r="AB171" i="27"/>
  <c r="AC171" i="27" s="1"/>
  <c r="AB145" i="27"/>
  <c r="AC145" i="27" s="1"/>
  <c r="AB139" i="27"/>
  <c r="AB137" i="27"/>
  <c r="AB129" i="27"/>
  <c r="AC129" i="27" s="1"/>
  <c r="AB109" i="27"/>
  <c r="AB110" i="27" s="1"/>
  <c r="AB69" i="27"/>
  <c r="AC69" i="27" s="1"/>
  <c r="AB63" i="27"/>
  <c r="AC63" i="27" s="1"/>
  <c r="AB55" i="27"/>
  <c r="AC55" i="27" s="1"/>
  <c r="AB35" i="27"/>
  <c r="AB17" i="27"/>
  <c r="AC17" i="27" s="1"/>
  <c r="AG837" i="27"/>
  <c r="AG689" i="27"/>
  <c r="AA699" i="27"/>
  <c r="AG749" i="27"/>
  <c r="AA782" i="27"/>
  <c r="AA743" i="27"/>
  <c r="AH833" i="27"/>
  <c r="AB688" i="27"/>
  <c r="AC688" i="27" s="1"/>
  <c r="AB684" i="27"/>
  <c r="AC684" i="27" s="1"/>
  <c r="AB664" i="27"/>
  <c r="AB665" i="27" s="1"/>
  <c r="AB650" i="27"/>
  <c r="AC650" i="27" s="1"/>
  <c r="AB646" i="27"/>
  <c r="AC646" i="27" s="1"/>
  <c r="AB642" i="27"/>
  <c r="AC642" i="27" s="1"/>
  <c r="AB632" i="27"/>
  <c r="AC632" i="27" s="1"/>
  <c r="AB622" i="27"/>
  <c r="AC622" i="27" s="1"/>
  <c r="AB620" i="27"/>
  <c r="AC620" i="27" s="1"/>
  <c r="AB618" i="27"/>
  <c r="AC618" i="27" s="1"/>
  <c r="AB614" i="27"/>
  <c r="AC614" i="27" s="1"/>
  <c r="AB612" i="27"/>
  <c r="AC612" i="27" s="1"/>
  <c r="AB608" i="27"/>
  <c r="AC608" i="27" s="1"/>
  <c r="AB606" i="27"/>
  <c r="AC606" i="27" s="1"/>
  <c r="AB602" i="27"/>
  <c r="AB598" i="27"/>
  <c r="AI586" i="27"/>
  <c r="AB580" i="27"/>
  <c r="AC580" i="27" s="1"/>
  <c r="AB572" i="27"/>
  <c r="AC572" i="27" s="1"/>
  <c r="AB558" i="27"/>
  <c r="AC558" i="27" s="1"/>
  <c r="AB546" i="27"/>
  <c r="AC546" i="27" s="1"/>
  <c r="AI538" i="27"/>
  <c r="AB524" i="27"/>
  <c r="AC524" i="27" s="1"/>
  <c r="AB516" i="27"/>
  <c r="AC516" i="27" s="1"/>
  <c r="AI496" i="27"/>
  <c r="AB484" i="27"/>
  <c r="AB478" i="27"/>
  <c r="AC478" i="27" s="1"/>
  <c r="AB414" i="27"/>
  <c r="AC414" i="27" s="1"/>
  <c r="AB376" i="27"/>
  <c r="AC376" i="27" s="1"/>
  <c r="AB338" i="27"/>
  <c r="AC338" i="27" s="1"/>
  <c r="AB336" i="27"/>
  <c r="AC336" i="27" s="1"/>
  <c r="AB292" i="27"/>
  <c r="AC292" i="27" s="1"/>
  <c r="AB288" i="27"/>
  <c r="AC288" i="27" s="1"/>
  <c r="AB242" i="27"/>
  <c r="AC242" i="27" s="1"/>
  <c r="AB202" i="27"/>
  <c r="AC202" i="27" s="1"/>
  <c r="AB196" i="27"/>
  <c r="AC196" i="27" s="1"/>
  <c r="AB152" i="27"/>
  <c r="AC152" i="27" s="1"/>
  <c r="AB148" i="27"/>
  <c r="AC148" i="27" s="1"/>
  <c r="AB122" i="27"/>
  <c r="AC122" i="27" s="1"/>
  <c r="AB106" i="27"/>
  <c r="AC106" i="27" s="1"/>
  <c r="AB100" i="27"/>
  <c r="AC100" i="27" s="1"/>
  <c r="AB96" i="27"/>
  <c r="AC96" i="27" s="1"/>
  <c r="AB72" i="27"/>
  <c r="AC72" i="27" s="1"/>
  <c r="AB62" i="27"/>
  <c r="AC62" i="27" s="1"/>
  <c r="AA214" i="27"/>
  <c r="AB1271" i="27"/>
  <c r="AC1271" i="27" s="1"/>
  <c r="AA1265" i="27"/>
  <c r="AB1265" i="27" s="1"/>
  <c r="AC1265" i="27" s="1"/>
  <c r="AA1259" i="27"/>
  <c r="AB1259" i="27" s="1"/>
  <c r="AC1259" i="27" s="1"/>
  <c r="AG1259" i="27"/>
  <c r="AI1259" i="27" s="1"/>
  <c r="AG1255" i="27"/>
  <c r="AI1255" i="27" s="1"/>
  <c r="AA1255" i="27"/>
  <c r="AB1255" i="27" s="1"/>
  <c r="AC1255" i="27" s="1"/>
  <c r="AA1251" i="27"/>
  <c r="AB1251" i="27" s="1"/>
  <c r="AC1251" i="27" s="1"/>
  <c r="AG1251" i="27"/>
  <c r="AB1239" i="27"/>
  <c r="AC1239" i="27" s="1"/>
  <c r="AB1231" i="27"/>
  <c r="AB1227" i="27"/>
  <c r="AC1227" i="27" s="1"/>
  <c r="AB1223" i="27"/>
  <c r="AB1209" i="27"/>
  <c r="AC1209" i="27" s="1"/>
  <c r="AB1175" i="27"/>
  <c r="AC1175" i="27" s="1"/>
  <c r="AB1153" i="27"/>
  <c r="AC1153" i="27" s="1"/>
  <c r="AB1145" i="27"/>
  <c r="AB1129" i="27"/>
  <c r="AC1129" i="27" s="1"/>
  <c r="AB1125" i="27"/>
  <c r="AC1125" i="27" s="1"/>
  <c r="AB1117" i="27"/>
  <c r="AB1111" i="27"/>
  <c r="AB1112" i="27" s="1"/>
  <c r="AB1105" i="27"/>
  <c r="AC1105" i="27" s="1"/>
  <c r="AB1089" i="27"/>
  <c r="AC1089" i="27" s="1"/>
  <c r="AB1085" i="27"/>
  <c r="AC1085" i="27" s="1"/>
  <c r="AB1081" i="27"/>
  <c r="AC1081" i="27" s="1"/>
  <c r="AB1077" i="27"/>
  <c r="AC1077" i="27" s="1"/>
  <c r="AA1059" i="27"/>
  <c r="AA1060" i="27" s="1"/>
  <c r="AG1053" i="27"/>
  <c r="AA1053" i="27"/>
  <c r="AB1053" i="27" s="1"/>
  <c r="AG1051" i="27"/>
  <c r="AI1051" i="27" s="1"/>
  <c r="AG1049" i="27"/>
  <c r="AI1049" i="27" s="1"/>
  <c r="AA1049" i="27"/>
  <c r="AB1049" i="27" s="1"/>
  <c r="AC1049" i="27" s="1"/>
  <c r="AB1007" i="27"/>
  <c r="AC1007" i="27" s="1"/>
  <c r="AB1003" i="27"/>
  <c r="AC1003" i="27" s="1"/>
  <c r="AB993" i="27"/>
  <c r="AC993" i="27" s="1"/>
  <c r="AB923" i="27"/>
  <c r="AB907" i="27"/>
  <c r="AB903" i="27"/>
  <c r="AC903" i="27" s="1"/>
  <c r="AB899" i="27"/>
  <c r="AC899" i="27" s="1"/>
  <c r="AB895" i="27"/>
  <c r="AC895" i="27" s="1"/>
  <c r="AB891" i="27"/>
  <c r="AC891" i="27" s="1"/>
  <c r="AB887" i="27"/>
  <c r="AC887" i="27" s="1"/>
  <c r="AB883" i="27"/>
  <c r="AC883" i="27" s="1"/>
  <c r="AB829" i="27"/>
  <c r="AC829" i="27" s="1"/>
  <c r="AB827" i="27"/>
  <c r="AC827" i="27" s="1"/>
  <c r="AB825" i="27"/>
  <c r="AC825" i="27" s="1"/>
  <c r="AB813" i="27"/>
  <c r="AC813" i="27" s="1"/>
  <c r="AB807" i="27"/>
  <c r="AC807" i="27" s="1"/>
  <c r="AB805" i="27"/>
  <c r="AC805" i="27" s="1"/>
  <c r="AB797" i="27"/>
  <c r="AC797" i="27" s="1"/>
  <c r="AB795" i="27"/>
  <c r="AC795" i="27" s="1"/>
  <c r="AA761" i="27"/>
  <c r="AB761" i="27" s="1"/>
  <c r="AA759" i="27"/>
  <c r="AB759" i="27" s="1"/>
  <c r="AC759" i="27" s="1"/>
  <c r="AA755" i="27"/>
  <c r="AB755" i="27" s="1"/>
  <c r="AC755" i="27" s="1"/>
  <c r="AG751" i="27"/>
  <c r="AI751" i="27" s="1"/>
  <c r="AA751" i="27"/>
  <c r="AB751" i="27" s="1"/>
  <c r="AC751" i="27" s="1"/>
  <c r="AB741" i="27"/>
  <c r="AC741" i="27" s="1"/>
  <c r="AB739" i="27"/>
  <c r="AB705" i="27"/>
  <c r="AB695" i="27"/>
  <c r="AC695" i="27" s="1"/>
  <c r="AB693" i="27"/>
  <c r="AC693" i="27" s="1"/>
  <c r="AB691" i="27"/>
  <c r="AC691" i="27" s="1"/>
  <c r="AB667" i="27"/>
  <c r="AC667" i="27" s="1"/>
  <c r="AB625" i="27"/>
  <c r="AC625" i="27" s="1"/>
  <c r="AB617" i="27"/>
  <c r="AC617" i="27" s="1"/>
  <c r="AA593" i="27"/>
  <c r="AC593" i="27" s="1"/>
  <c r="AB593" i="27"/>
  <c r="AB551" i="27"/>
  <c r="AI503" i="27"/>
  <c r="AB413" i="27"/>
  <c r="AC413" i="27" s="1"/>
  <c r="AB409" i="27"/>
  <c r="AB410" i="27" s="1"/>
  <c r="AB391" i="27"/>
  <c r="AC391" i="27" s="1"/>
  <c r="AB333" i="27"/>
  <c r="AC333" i="27" s="1"/>
  <c r="AB305" i="27"/>
  <c r="AC305" i="27" s="1"/>
  <c r="AB279" i="27"/>
  <c r="AB237" i="27"/>
  <c r="AC237" i="27" s="1"/>
  <c r="AB209" i="27"/>
  <c r="AC209" i="27" s="1"/>
  <c r="AB141" i="27"/>
  <c r="AC141" i="27" s="1"/>
  <c r="AB77" i="27"/>
  <c r="AC77" i="27" s="1"/>
  <c r="AB75" i="27"/>
  <c r="AC75" i="27" s="1"/>
  <c r="AB47" i="27"/>
  <c r="AC47" i="27" s="1"/>
  <c r="AB13" i="27"/>
  <c r="AG50" i="27"/>
  <c r="AC137" i="27"/>
  <c r="AA223" i="27"/>
  <c r="AA243" i="27"/>
  <c r="AC456" i="27"/>
  <c r="AC459" i="27"/>
  <c r="AC498" i="27"/>
  <c r="AB677" i="27"/>
  <c r="AC677" i="27" s="1"/>
  <c r="AB843" i="27"/>
  <c r="AB858" i="27"/>
  <c r="AC858" i="27" s="1"/>
  <c r="AE1060" i="27"/>
  <c r="AB1062" i="27"/>
  <c r="AC1062" i="27" s="1"/>
  <c r="AB1171" i="27"/>
  <c r="AC1171" i="27" s="1"/>
  <c r="AG1185" i="27"/>
  <c r="AA50" i="27"/>
  <c r="AG92" i="27"/>
  <c r="AA262" i="27"/>
  <c r="AA410" i="27"/>
  <c r="AG437" i="27"/>
  <c r="AB961" i="27"/>
  <c r="AC961" i="27" s="1"/>
  <c r="AB981" i="27"/>
  <c r="AC981" i="27" s="1"/>
  <c r="AB1280" i="27"/>
  <c r="AG1260" i="27"/>
  <c r="AI1260" i="27" s="1"/>
  <c r="AA1260" i="27"/>
  <c r="AB1260" i="27" s="1"/>
  <c r="AA1256" i="27"/>
  <c r="AG1256" i="27"/>
  <c r="AI1256" i="27" s="1"/>
  <c r="AB1256" i="27"/>
  <c r="AC1256" i="27" s="1"/>
  <c r="AG1252" i="27"/>
  <c r="AI1252" i="27" s="1"/>
  <c r="AA1252" i="27"/>
  <c r="AB1252" i="27" s="1"/>
  <c r="AC1252" i="27" s="1"/>
  <c r="AG1248" i="27"/>
  <c r="AI1248" i="27" s="1"/>
  <c r="AA1248" i="27"/>
  <c r="AB1248" i="27" s="1"/>
  <c r="AC1248" i="27" s="1"/>
  <c r="AA1246" i="27"/>
  <c r="AB1246" i="27" s="1"/>
  <c r="AC1246" i="27" s="1"/>
  <c r="AG1246" i="27"/>
  <c r="AI1246" i="27" s="1"/>
  <c r="AA1244" i="27"/>
  <c r="AB1244" i="27" s="1"/>
  <c r="AG1244" i="27"/>
  <c r="AB1218" i="27"/>
  <c r="AC1218" i="27" s="1"/>
  <c r="AB1214" i="27"/>
  <c r="AA1188" i="27"/>
  <c r="AA1189" i="27" s="1"/>
  <c r="AG1188" i="27"/>
  <c r="AB1140" i="27"/>
  <c r="AC1140" i="27" s="1"/>
  <c r="AB1126" i="27"/>
  <c r="AC1126" i="27" s="1"/>
  <c r="AB1122" i="27"/>
  <c r="AB1074" i="27"/>
  <c r="AC1074" i="27" s="1"/>
  <c r="AB1072" i="27"/>
  <c r="AC1072" i="27" s="1"/>
  <c r="AB1070" i="27"/>
  <c r="AB1068" i="27"/>
  <c r="AC1068" i="27" s="1"/>
  <c r="AB1066" i="27"/>
  <c r="AC1066" i="27" s="1"/>
  <c r="AA1048" i="27"/>
  <c r="AG1048" i="27"/>
  <c r="AI1048" i="27" s="1"/>
  <c r="AB1042" i="27"/>
  <c r="AC1042" i="27" s="1"/>
  <c r="AB1036" i="27"/>
  <c r="AB1032" i="27"/>
  <c r="AC1032" i="27" s="1"/>
  <c r="AB1028" i="27"/>
  <c r="AC1028" i="27" s="1"/>
  <c r="AB1020" i="27"/>
  <c r="AC1020" i="27" s="1"/>
  <c r="AB1016" i="27"/>
  <c r="AC1016" i="27" s="1"/>
  <c r="AB1012" i="27"/>
  <c r="AC1012" i="27" s="1"/>
  <c r="AB1004" i="27"/>
  <c r="AC1004" i="27" s="1"/>
  <c r="AB1000" i="27"/>
  <c r="AC1000" i="27" s="1"/>
  <c r="AB996" i="27"/>
  <c r="AC996" i="27" s="1"/>
  <c r="AB992" i="27"/>
  <c r="AC992" i="27" s="1"/>
  <c r="AB990" i="27"/>
  <c r="AB986" i="27"/>
  <c r="AC986" i="27" s="1"/>
  <c r="AB982" i="27"/>
  <c r="AC982" i="27" s="1"/>
  <c r="AB974" i="27"/>
  <c r="AC974" i="27" s="1"/>
  <c r="AB970" i="27"/>
  <c r="AC970" i="27" s="1"/>
  <c r="AB966" i="27"/>
  <c r="AC966" i="27" s="1"/>
  <c r="AB962" i="27"/>
  <c r="AB954" i="27"/>
  <c r="AC954" i="27" s="1"/>
  <c r="AB950" i="27"/>
  <c r="AC950" i="27" s="1"/>
  <c r="AB948" i="27"/>
  <c r="AC948" i="27" s="1"/>
  <c r="AB936" i="27"/>
  <c r="AC936" i="27" s="1"/>
  <c r="AB932" i="27"/>
  <c r="AB920" i="27"/>
  <c r="AC920" i="27" s="1"/>
  <c r="AB918" i="27"/>
  <c r="AC918" i="27" s="1"/>
  <c r="AB916" i="27"/>
  <c r="AC916" i="27" s="1"/>
  <c r="AB906" i="27"/>
  <c r="AC906" i="27" s="1"/>
  <c r="AB902" i="27"/>
  <c r="AC902" i="27" s="1"/>
  <c r="AB898" i="27"/>
  <c r="AC898" i="27" s="1"/>
  <c r="AB894" i="27"/>
  <c r="AC894" i="27" s="1"/>
  <c r="AB890" i="27"/>
  <c r="AC890" i="27" s="1"/>
  <c r="AB886" i="27"/>
  <c r="AC886" i="27" s="1"/>
  <c r="AB878" i="27"/>
  <c r="AC878" i="27" s="1"/>
  <c r="AB874" i="27"/>
  <c r="AC874" i="27" s="1"/>
  <c r="AB870" i="27"/>
  <c r="AC870" i="27" s="1"/>
  <c r="AB866" i="27"/>
  <c r="AC866" i="27" s="1"/>
  <c r="AB862" i="27"/>
  <c r="AC862" i="27" s="1"/>
  <c r="AB854" i="27"/>
  <c r="AC854" i="27" s="1"/>
  <c r="AB850" i="27"/>
  <c r="AC850" i="27" s="1"/>
  <c r="AB836" i="27"/>
  <c r="AC836" i="27" s="1"/>
  <c r="AA832" i="27"/>
  <c r="AG832" i="27"/>
  <c r="AI832" i="27" s="1"/>
  <c r="AB822" i="27"/>
  <c r="AC822" i="27" s="1"/>
  <c r="AB578" i="27"/>
  <c r="AB514" i="27"/>
  <c r="AC514" i="27" s="1"/>
  <c r="AB492" i="27"/>
  <c r="AC492" i="27" s="1"/>
  <c r="AB486" i="27"/>
  <c r="AC486" i="27" s="1"/>
  <c r="AB424" i="27"/>
  <c r="AC424" i="27" s="1"/>
  <c r="AB382" i="27"/>
  <c r="AC382" i="27" s="1"/>
  <c r="AB380" i="27"/>
  <c r="AC380" i="27" s="1"/>
  <c r="AI364" i="27"/>
  <c r="AB344" i="27"/>
  <c r="AC344" i="27" s="1"/>
  <c r="AB330" i="27"/>
  <c r="AC330" i="27" s="1"/>
  <c r="AB302" i="27"/>
  <c r="AC302" i="27" s="1"/>
  <c r="AB268" i="27"/>
  <c r="AC268" i="27" s="1"/>
  <c r="AB264" i="27"/>
  <c r="AC264" i="27" s="1"/>
  <c r="AB228" i="27"/>
  <c r="AB218" i="27"/>
  <c r="AC218" i="27" s="1"/>
  <c r="AB200" i="27"/>
  <c r="AB192" i="27"/>
  <c r="AC192" i="27" s="1"/>
  <c r="AB158" i="27"/>
  <c r="AC158" i="27" s="1"/>
  <c r="AB156" i="27"/>
  <c r="AC156" i="27" s="1"/>
  <c r="AB120" i="27"/>
  <c r="AB121" i="27" s="1"/>
  <c r="AB82" i="27"/>
  <c r="AC82" i="27" s="1"/>
  <c r="AB70" i="27"/>
  <c r="AB64" i="27"/>
  <c r="AC64" i="27" s="1"/>
  <c r="AB46" i="27"/>
  <c r="AC46" i="27" s="1"/>
  <c r="AB38" i="27"/>
  <c r="AB28" i="27"/>
  <c r="AB22" i="27"/>
  <c r="AC22" i="27" s="1"/>
  <c r="AB20" i="27"/>
  <c r="AA24" i="27"/>
  <c r="AG127" i="27"/>
  <c r="AC178" i="27"/>
  <c r="AG214" i="27"/>
  <c r="AH319" i="27"/>
  <c r="AF380" i="27"/>
  <c r="AC420" i="27"/>
  <c r="AE461" i="27"/>
  <c r="AG468" i="27"/>
  <c r="AB847" i="27"/>
  <c r="AC847" i="27" s="1"/>
  <c r="AB879" i="27"/>
  <c r="AC879" i="27" s="1"/>
  <c r="AB1057" i="27"/>
  <c r="AC1057" i="27" s="1"/>
  <c r="AB1178" i="27"/>
  <c r="AC1178" i="27" s="1"/>
  <c r="AB1180" i="27"/>
  <c r="AG24" i="27"/>
  <c r="AA32" i="27"/>
  <c r="AG60" i="27"/>
  <c r="AC76" i="27"/>
  <c r="AG83" i="27"/>
  <c r="AB151" i="27"/>
  <c r="AC151" i="27" s="1"/>
  <c r="AB153" i="27"/>
  <c r="AC153" i="27" s="1"/>
  <c r="AB159" i="27"/>
  <c r="AC159" i="27" s="1"/>
  <c r="AB163" i="27"/>
  <c r="AC163" i="27" s="1"/>
  <c r="AI165" i="27"/>
  <c r="AG169" i="27"/>
  <c r="AI169" i="27" s="1"/>
  <c r="AA169" i="27"/>
  <c r="AG188" i="27"/>
  <c r="AB197" i="27"/>
  <c r="AC197" i="27" s="1"/>
  <c r="AB206" i="27"/>
  <c r="AC206" i="27" s="1"/>
  <c r="AB230" i="27"/>
  <c r="AB252" i="27"/>
  <c r="AC252" i="27" s="1"/>
  <c r="AB289" i="27"/>
  <c r="AC289" i="27" s="1"/>
  <c r="AB294" i="27"/>
  <c r="AC294" i="27" s="1"/>
  <c r="AB303" i="27"/>
  <c r="AC303" i="27" s="1"/>
  <c r="AG357" i="27"/>
  <c r="AB350" i="27"/>
  <c r="AC350" i="27" s="1"/>
  <c r="AB352" i="27"/>
  <c r="AC352" i="27" s="1"/>
  <c r="AI358" i="27"/>
  <c r="AI359" i="27"/>
  <c r="AG363" i="27"/>
  <c r="AI363" i="27" s="1"/>
  <c r="AF373" i="27"/>
  <c r="AB390" i="27"/>
  <c r="AC390" i="27" s="1"/>
  <c r="AB392" i="27"/>
  <c r="AC392" i="27" s="1"/>
  <c r="AB427" i="27"/>
  <c r="AC427" i="27" s="1"/>
  <c r="AA438" i="27"/>
  <c r="AG446" i="27"/>
  <c r="AI446" i="27" s="1"/>
  <c r="AI450" i="27"/>
  <c r="AG483" i="27"/>
  <c r="AC479" i="27"/>
  <c r="AB482" i="27"/>
  <c r="AC482" i="27" s="1"/>
  <c r="AI498" i="27"/>
  <c r="AG501" i="27"/>
  <c r="AE510" i="27"/>
  <c r="AG576" i="27"/>
  <c r="AB652" i="27"/>
  <c r="AC652" i="27" s="1"/>
  <c r="AB676" i="27"/>
  <c r="AC676" i="27" s="1"/>
  <c r="AA1118" i="27"/>
  <c r="AA1121" i="27" s="1"/>
  <c r="AB806" i="27"/>
  <c r="AC806" i="27" s="1"/>
  <c r="AB788" i="27"/>
  <c r="AC788" i="27" s="1"/>
  <c r="AB768" i="27"/>
  <c r="AC768" i="27" s="1"/>
  <c r="AA762" i="27"/>
  <c r="AB762" i="27" s="1"/>
  <c r="AG750" i="27"/>
  <c r="AB708" i="27"/>
  <c r="AB690" i="27"/>
  <c r="AB662" i="27"/>
  <c r="AB663" i="27" s="1"/>
  <c r="AB666" i="27" s="1"/>
  <c r="AB648" i="27"/>
  <c r="AC648" i="27" s="1"/>
  <c r="AB644" i="27"/>
  <c r="AC644" i="27" s="1"/>
  <c r="AI640" i="27"/>
  <c r="AI590" i="27"/>
  <c r="AA588" i="27"/>
  <c r="AB588" i="27" s="1"/>
  <c r="AC588" i="27" s="1"/>
  <c r="AA26" i="27"/>
  <c r="AA78" i="27"/>
  <c r="AA83" i="27"/>
  <c r="AF91" i="27"/>
  <c r="AG104" i="27"/>
  <c r="AA128" i="27"/>
  <c r="AA160" i="27"/>
  <c r="AB150" i="27"/>
  <c r="AC150" i="27" s="1"/>
  <c r="AG161" i="27"/>
  <c r="AI161" i="27" s="1"/>
  <c r="AG166" i="27"/>
  <c r="AI166" i="27" s="1"/>
  <c r="AG173" i="27"/>
  <c r="AI173" i="27" s="1"/>
  <c r="AE185" i="27"/>
  <c r="AC187" i="27"/>
  <c r="AG240" i="27"/>
  <c r="AA248" i="27"/>
  <c r="AC283" i="27"/>
  <c r="AG317" i="27"/>
  <c r="AI317" i="27" s="1"/>
  <c r="AB318" i="27"/>
  <c r="AC318" i="27" s="1"/>
  <c r="AE322" i="27"/>
  <c r="AC337" i="27"/>
  <c r="AG362" i="27"/>
  <c r="AI362" i="27" s="1"/>
  <c r="AB363" i="27"/>
  <c r="AI366" i="27"/>
  <c r="AI367" i="27"/>
  <c r="AB379" i="27"/>
  <c r="AC379" i="27" s="1"/>
  <c r="AB407" i="27"/>
  <c r="AC407" i="27" s="1"/>
  <c r="AB412" i="27"/>
  <c r="AC412" i="27" s="1"/>
  <c r="AA437" i="27"/>
  <c r="AI442" i="27"/>
  <c r="AA468" i="27"/>
  <c r="AC475" i="27"/>
  <c r="AB494" i="27"/>
  <c r="AC494" i="27" s="1"/>
  <c r="AG497" i="27"/>
  <c r="AI497" i="27" s="1"/>
  <c r="AB506" i="27"/>
  <c r="AC506" i="27" s="1"/>
  <c r="AG535" i="27"/>
  <c r="AI539" i="27"/>
  <c r="AB554" i="27"/>
  <c r="AC554" i="27" s="1"/>
  <c r="AB560" i="27"/>
  <c r="AB561" i="27" s="1"/>
  <c r="AA640" i="27"/>
  <c r="AB640" i="27" s="1"/>
  <c r="AC640" i="27" s="1"/>
  <c r="AG666" i="27"/>
  <c r="AA712" i="27"/>
  <c r="AI750" i="27"/>
  <c r="AB760" i="27"/>
  <c r="AC760" i="27" s="1"/>
  <c r="AB780" i="27"/>
  <c r="AC780" i="27" s="1"/>
  <c r="AC828" i="27"/>
  <c r="AA1106" i="27"/>
  <c r="AG1118" i="27"/>
  <c r="AG1121" i="27" s="1"/>
  <c r="AG1123" i="27"/>
  <c r="AG1124" i="27"/>
  <c r="AA626" i="27"/>
  <c r="AG707" i="27"/>
  <c r="AG712" i="27"/>
  <c r="AE764" i="27"/>
  <c r="AC938" i="27"/>
  <c r="AB985" i="27"/>
  <c r="AC985" i="27" s="1"/>
  <c r="AG1283" i="27"/>
  <c r="AI564" i="27"/>
  <c r="AI584" i="27"/>
  <c r="AI588" i="27"/>
  <c r="AG599" i="27"/>
  <c r="AG613" i="27"/>
  <c r="AG654" i="27"/>
  <c r="AG660" i="27"/>
  <c r="AB957" i="27"/>
  <c r="AC957" i="27" s="1"/>
  <c r="AB973" i="27"/>
  <c r="AC973" i="27" s="1"/>
  <c r="AC1002" i="27"/>
  <c r="AG764" i="27"/>
  <c r="AA789" i="27"/>
  <c r="AB965" i="27"/>
  <c r="AC965" i="27" s="1"/>
  <c r="AB969" i="27"/>
  <c r="AC969" i="27" s="1"/>
  <c r="AB989" i="27"/>
  <c r="AC989" i="27" s="1"/>
  <c r="AA1110" i="27"/>
  <c r="AC1119" i="27"/>
  <c r="AC1120" i="27" s="1"/>
  <c r="AC1131" i="27"/>
  <c r="AC1154" i="27"/>
  <c r="AF763" i="27"/>
  <c r="AB953" i="27"/>
  <c r="AC953" i="27" s="1"/>
  <c r="AB977" i="27"/>
  <c r="AC977" i="27" s="1"/>
  <c r="AA1040" i="27"/>
  <c r="AG1161" i="27"/>
  <c r="AG1166" i="27" s="1"/>
  <c r="AI1250" i="27"/>
  <c r="AC1207" i="27"/>
  <c r="AG1275" i="27"/>
  <c r="AC1075" i="27"/>
  <c r="AA1185" i="27"/>
  <c r="AA1275" i="27"/>
  <c r="AG1217" i="27"/>
  <c r="AG1241" i="27"/>
  <c r="AG1266" i="27"/>
  <c r="AI1244" i="27"/>
  <c r="AG1279" i="27"/>
  <c r="AF509" i="27"/>
  <c r="AF1059" i="27"/>
  <c r="AF457" i="27"/>
  <c r="AF177" i="27"/>
  <c r="AI171" i="27"/>
  <c r="AH540" i="27"/>
  <c r="AI444" i="27"/>
  <c r="AI452" i="27"/>
  <c r="AH641" i="27"/>
  <c r="AI1249" i="27"/>
  <c r="AI1261" i="27"/>
  <c r="AF1265" i="27"/>
  <c r="AF381" i="27"/>
  <c r="AF377" i="27"/>
  <c r="AH276" i="27"/>
  <c r="AI360" i="27"/>
  <c r="AI87" i="27"/>
  <c r="AF374" i="27"/>
  <c r="AH88" i="27"/>
  <c r="AI163" i="27"/>
  <c r="AI167" i="27"/>
  <c r="AI170" i="27"/>
  <c r="AF176" i="27"/>
  <c r="AF178" i="27"/>
  <c r="AF181" i="27"/>
  <c r="AF378" i="27"/>
  <c r="AF382" i="27"/>
  <c r="AH454" i="27"/>
  <c r="AF458" i="27"/>
  <c r="AH504" i="27"/>
  <c r="AI499" i="27"/>
  <c r="AI500" i="27"/>
  <c r="AI502" i="27"/>
  <c r="AH565" i="27"/>
  <c r="AI755" i="27"/>
  <c r="AI85" i="27"/>
  <c r="AF179" i="27"/>
  <c r="AF183" i="27"/>
  <c r="AI275" i="27"/>
  <c r="AI368" i="27"/>
  <c r="AI441" i="27"/>
  <c r="AI449" i="27"/>
  <c r="AI495" i="27"/>
  <c r="AF762" i="27"/>
  <c r="AF595" i="27"/>
  <c r="AI638" i="27"/>
  <c r="AI702" i="27"/>
  <c r="AI703" i="27" s="1"/>
  <c r="AH1055" i="27"/>
  <c r="AI1050" i="27"/>
  <c r="AI1251" i="27"/>
  <c r="AI1257" i="27"/>
  <c r="AC41" i="27"/>
  <c r="AC52" i="27"/>
  <c r="AC10" i="27"/>
  <c r="AC14" i="27"/>
  <c r="AA92" i="27"/>
  <c r="AG18" i="27"/>
  <c r="AB41" i="27"/>
  <c r="AC57" i="27"/>
  <c r="AA59" i="27"/>
  <c r="AG66" i="27"/>
  <c r="AA97" i="27"/>
  <c r="AA104" i="27"/>
  <c r="AB107" i="27"/>
  <c r="AC107" i="27" s="1"/>
  <c r="AG121" i="27"/>
  <c r="AB130" i="27"/>
  <c r="AC130" i="27" s="1"/>
  <c r="AB146" i="27"/>
  <c r="AC146" i="27" s="1"/>
  <c r="AA168" i="27"/>
  <c r="AG168" i="27"/>
  <c r="AI168" i="27" s="1"/>
  <c r="AB194" i="27"/>
  <c r="AC194" i="27" s="1"/>
  <c r="AB436" i="27"/>
  <c r="AA505" i="27"/>
  <c r="AB505" i="27" s="1"/>
  <c r="AA18" i="27"/>
  <c r="AG51" i="27"/>
  <c r="AB54" i="27"/>
  <c r="AC54" i="27" s="1"/>
  <c r="AB58" i="27"/>
  <c r="AC58" i="27" s="1"/>
  <c r="AG59" i="27"/>
  <c r="AC61" i="27"/>
  <c r="AA66" i="27"/>
  <c r="AC68" i="27"/>
  <c r="AG78" i="27"/>
  <c r="AB81" i="27"/>
  <c r="AC81" i="27" s="1"/>
  <c r="AI84" i="27"/>
  <c r="AG86" i="27"/>
  <c r="AI86" i="27" s="1"/>
  <c r="AA94" i="27"/>
  <c r="AB95" i="27"/>
  <c r="AB97" i="27" s="1"/>
  <c r="AB98" i="27"/>
  <c r="AC98" i="27" s="1"/>
  <c r="AC99" i="27"/>
  <c r="AB102" i="27"/>
  <c r="AC102" i="27" s="1"/>
  <c r="AC103" i="27"/>
  <c r="AG108" i="27"/>
  <c r="AB118" i="27"/>
  <c r="AC118" i="27" s="1"/>
  <c r="AA127" i="27"/>
  <c r="AB125" i="27"/>
  <c r="AC125" i="27" s="1"/>
  <c r="AC126" i="27"/>
  <c r="AG147" i="27"/>
  <c r="AB149" i="27"/>
  <c r="AC149" i="27" s="1"/>
  <c r="AA164" i="27"/>
  <c r="AG164" i="27"/>
  <c r="AI164" i="27" s="1"/>
  <c r="AF184" i="27"/>
  <c r="AA201" i="27"/>
  <c r="AB190" i="27"/>
  <c r="AG210" i="27"/>
  <c r="AB221" i="27"/>
  <c r="AC221" i="27" s="1"/>
  <c r="AB245" i="27"/>
  <c r="AB272" i="27"/>
  <c r="AG387" i="27"/>
  <c r="AG448" i="27"/>
  <c r="AI448" i="27" s="1"/>
  <c r="AA448" i="27"/>
  <c r="AB448" i="27" s="1"/>
  <c r="AB457" i="27"/>
  <c r="AC457" i="27" s="1"/>
  <c r="AA113" i="27"/>
  <c r="AB134" i="27"/>
  <c r="AC134" i="27" s="1"/>
  <c r="AB138" i="27"/>
  <c r="AC138" i="27" s="1"/>
  <c r="AB142" i="27"/>
  <c r="AC142" i="27" s="1"/>
  <c r="AA183" i="27"/>
  <c r="AB183" i="27" s="1"/>
  <c r="AC189" i="27"/>
  <c r="AA210" i="27"/>
  <c r="AB203" i="27"/>
  <c r="AC203" i="27" s="1"/>
  <c r="AA215" i="27"/>
  <c r="AB215" i="27" s="1"/>
  <c r="AB216" i="27" s="1"/>
  <c r="AG215" i="27"/>
  <c r="AB263" i="27"/>
  <c r="AB267" i="27"/>
  <c r="AC267" i="27" s="1"/>
  <c r="AG274" i="27"/>
  <c r="AB274" i="27"/>
  <c r="AA550" i="27"/>
  <c r="AG626" i="27"/>
  <c r="AC21" i="27"/>
  <c r="AB25" i="27"/>
  <c r="AG26" i="27"/>
  <c r="AB30" i="27"/>
  <c r="AG31" i="27"/>
  <c r="AG37" i="27" s="1"/>
  <c r="AI32" i="27"/>
  <c r="AI33" i="27" s="1"/>
  <c r="AA51" i="27"/>
  <c r="AB48" i="27"/>
  <c r="AB49" i="27"/>
  <c r="AC49" i="27" s="1"/>
  <c r="AA60" i="27"/>
  <c r="AC73" i="27"/>
  <c r="AB84" i="27"/>
  <c r="AB101" i="27"/>
  <c r="AC101" i="27" s="1"/>
  <c r="AG113" i="27"/>
  <c r="AG119" i="27"/>
  <c r="AB124" i="27"/>
  <c r="AC124" i="27" s="1"/>
  <c r="AC131" i="27"/>
  <c r="AB132" i="27"/>
  <c r="AC135" i="27"/>
  <c r="AB136" i="27"/>
  <c r="AC136" i="27" s="1"/>
  <c r="AC139" i="27"/>
  <c r="AB140" i="27"/>
  <c r="AC140" i="27" s="1"/>
  <c r="AC143" i="27"/>
  <c r="AA147" i="27"/>
  <c r="AI162" i="27"/>
  <c r="AB180" i="27"/>
  <c r="AC180" i="27" s="1"/>
  <c r="AG201" i="27"/>
  <c r="AC200" i="27"/>
  <c r="AB217" i="27"/>
  <c r="AG231" i="27"/>
  <c r="AB236" i="27"/>
  <c r="AC236" i="27" s="1"/>
  <c r="AG262" i="27"/>
  <c r="AA271" i="27"/>
  <c r="AG286" i="27"/>
  <c r="AI315" i="27"/>
  <c r="AB388" i="27"/>
  <c r="AB418" i="27"/>
  <c r="AC418" i="27" s="1"/>
  <c r="AB462" i="27"/>
  <c r="AB463" i="27" s="1"/>
  <c r="AA463" i="27"/>
  <c r="AB477" i="27"/>
  <c r="AB481" i="27"/>
  <c r="AC481" i="27" s="1"/>
  <c r="AG775" i="27"/>
  <c r="AG778" i="27" s="1"/>
  <c r="AC80" i="27"/>
  <c r="AC15" i="27"/>
  <c r="AG19" i="27"/>
  <c r="AC34" i="27"/>
  <c r="AA36" i="27"/>
  <c r="AG39" i="27"/>
  <c r="AG42" i="27" s="1"/>
  <c r="AG44" i="27"/>
  <c r="AA67" i="27"/>
  <c r="AG67" i="27"/>
  <c r="AA85" i="27"/>
  <c r="AA86" i="27"/>
  <c r="AC90" i="27"/>
  <c r="AG110" i="27"/>
  <c r="AB111" i="27"/>
  <c r="AB113" i="27" s="1"/>
  <c r="AB115" i="27"/>
  <c r="AG116" i="27"/>
  <c r="AC144" i="27"/>
  <c r="AG160" i="27"/>
  <c r="AB154" i="27"/>
  <c r="AC154" i="27" s="1"/>
  <c r="AC155" i="27"/>
  <c r="AB157" i="27"/>
  <c r="AC157" i="27" s="1"/>
  <c r="AH174" i="27"/>
  <c r="AB168" i="27"/>
  <c r="AA172" i="27"/>
  <c r="AG172" i="27"/>
  <c r="AI172" i="27" s="1"/>
  <c r="AC177" i="27"/>
  <c r="AG185" i="27"/>
  <c r="AA181" i="27"/>
  <c r="AB181" i="27" s="1"/>
  <c r="AB198" i="27"/>
  <c r="AC198" i="27" s="1"/>
  <c r="AB207" i="27"/>
  <c r="AG226" i="27"/>
  <c r="AB241" i="27"/>
  <c r="AB250" i="27"/>
  <c r="AC250" i="27" s="1"/>
  <c r="AB254" i="27"/>
  <c r="AC254" i="27" s="1"/>
  <c r="AB258" i="27"/>
  <c r="AC258" i="27" s="1"/>
  <c r="AG271" i="27"/>
  <c r="AA284" i="27"/>
  <c r="AB281" i="27"/>
  <c r="AB284" i="27" s="1"/>
  <c r="AB335" i="27"/>
  <c r="AC335" i="27" s="1"/>
  <c r="AB356" i="27"/>
  <c r="AC356" i="27" s="1"/>
  <c r="AA374" i="27"/>
  <c r="AB374" i="27" s="1"/>
  <c r="AF383" i="27"/>
  <c r="AG405" i="27"/>
  <c r="AG440" i="27"/>
  <c r="AI440" i="27" s="1"/>
  <c r="AA440" i="27"/>
  <c r="AA483" i="27"/>
  <c r="AG493" i="27"/>
  <c r="AB161" i="27"/>
  <c r="AC161" i="27" s="1"/>
  <c r="AB165" i="27"/>
  <c r="AC165" i="27" s="1"/>
  <c r="AB169" i="27"/>
  <c r="AC169" i="27" s="1"/>
  <c r="AB173" i="27"/>
  <c r="AC173" i="27" s="1"/>
  <c r="AC234" i="27"/>
  <c r="AC269" i="27"/>
  <c r="AA275" i="27"/>
  <c r="AB275" i="27" s="1"/>
  <c r="AB293" i="27"/>
  <c r="AC293" i="27" s="1"/>
  <c r="AB300" i="27"/>
  <c r="AC301" i="27"/>
  <c r="AB304" i="27"/>
  <c r="AC304" i="27" s="1"/>
  <c r="AB307" i="27"/>
  <c r="AC307" i="27" s="1"/>
  <c r="AC308" i="27"/>
  <c r="AC325" i="27"/>
  <c r="AC328" i="27"/>
  <c r="AB340" i="27"/>
  <c r="AC340" i="27" s="1"/>
  <c r="AB343" i="27"/>
  <c r="AC343" i="27" s="1"/>
  <c r="AA357" i="27"/>
  <c r="AB348" i="27"/>
  <c r="AC348" i="27" s="1"/>
  <c r="AC349" i="27"/>
  <c r="AC359" i="27"/>
  <c r="AA361" i="27"/>
  <c r="AB361" i="27" s="1"/>
  <c r="AG361" i="27"/>
  <c r="AI361" i="27" s="1"/>
  <c r="AC367" i="27"/>
  <c r="AA369" i="27"/>
  <c r="AG369" i="27"/>
  <c r="AI369" i="27" s="1"/>
  <c r="AE385" i="27"/>
  <c r="AB393" i="27"/>
  <c r="AC393" i="27" s="1"/>
  <c r="AC394" i="27"/>
  <c r="AB396" i="27"/>
  <c r="AC396" i="27" s="1"/>
  <c r="AB402" i="27"/>
  <c r="AC402" i="27" s="1"/>
  <c r="AG430" i="27"/>
  <c r="AA439" i="27"/>
  <c r="AG439" i="27"/>
  <c r="AI439" i="27" s="1"/>
  <c r="AA447" i="27"/>
  <c r="AB447" i="27" s="1"/>
  <c r="AG447" i="27"/>
  <c r="AI447" i="27" s="1"/>
  <c r="AG461" i="27"/>
  <c r="AA513" i="27"/>
  <c r="AB544" i="27"/>
  <c r="AC544" i="27" s="1"/>
  <c r="AA636" i="27"/>
  <c r="AA679" i="27"/>
  <c r="AB747" i="27"/>
  <c r="AC747" i="27" s="1"/>
  <c r="AB162" i="27"/>
  <c r="AC162" i="27" s="1"/>
  <c r="AB166" i="27"/>
  <c r="AC166" i="27" s="1"/>
  <c r="AB170" i="27"/>
  <c r="AC170" i="27" s="1"/>
  <c r="AB182" i="27"/>
  <c r="AC182" i="27" s="1"/>
  <c r="AA184" i="27"/>
  <c r="AB184" i="27" s="1"/>
  <c r="AA188" i="27"/>
  <c r="AB212" i="27"/>
  <c r="AB213" i="27"/>
  <c r="AC213" i="27" s="1"/>
  <c r="AG223" i="27"/>
  <c r="AA229" i="27"/>
  <c r="AA244" i="27" s="1"/>
  <c r="AB235" i="27"/>
  <c r="AB239" i="27"/>
  <c r="AC239" i="27" s="1"/>
  <c r="AG248" i="27"/>
  <c r="AB249" i="27"/>
  <c r="AB253" i="27"/>
  <c r="AC253" i="27" s="1"/>
  <c r="AB256" i="27"/>
  <c r="AC256" i="27" s="1"/>
  <c r="AB257" i="27"/>
  <c r="AC257" i="27" s="1"/>
  <c r="AB260" i="27"/>
  <c r="AC260" i="27" s="1"/>
  <c r="AB261" i="27"/>
  <c r="AC261" i="27" s="1"/>
  <c r="AB265" i="27"/>
  <c r="AC265" i="27" s="1"/>
  <c r="AB266" i="27"/>
  <c r="AC266" i="27" s="1"/>
  <c r="AB270" i="27"/>
  <c r="AC270" i="27" s="1"/>
  <c r="AG284" i="27"/>
  <c r="AA297" i="27"/>
  <c r="AG297" i="27"/>
  <c r="AA345" i="27"/>
  <c r="AG385" i="27"/>
  <c r="AA397" i="27"/>
  <c r="AC428" i="27"/>
  <c r="AI438" i="27"/>
  <c r="AB464" i="27"/>
  <c r="AB465" i="27" s="1"/>
  <c r="AA509" i="27"/>
  <c r="AB509" i="27" s="1"/>
  <c r="AG532" i="27"/>
  <c r="AA537" i="27"/>
  <c r="AG537" i="27"/>
  <c r="AI537" i="27" s="1"/>
  <c r="AG596" i="27"/>
  <c r="AB657" i="27"/>
  <c r="AC779" i="27"/>
  <c r="AA19" i="27"/>
  <c r="AB179" i="27"/>
  <c r="AC179" i="27" s="1"/>
  <c r="AF180" i="27"/>
  <c r="AC191" i="27"/>
  <c r="AC195" i="27"/>
  <c r="AC199" i="27"/>
  <c r="AC204" i="27"/>
  <c r="AC208" i="27"/>
  <c r="AC222" i="27"/>
  <c r="AG243" i="27"/>
  <c r="AC282" i="27"/>
  <c r="AB291" i="27"/>
  <c r="AB295" i="27"/>
  <c r="AC295" i="27" s="1"/>
  <c r="AG314" i="27"/>
  <c r="AA314" i="27"/>
  <c r="AB312" i="27"/>
  <c r="AC312" i="27" s="1"/>
  <c r="AC313" i="27"/>
  <c r="AA316" i="27"/>
  <c r="AG316" i="27"/>
  <c r="AI316" i="27" s="1"/>
  <c r="AG322" i="27"/>
  <c r="AB332" i="27"/>
  <c r="AB353" i="27"/>
  <c r="AC353" i="27" s="1"/>
  <c r="AC354" i="27"/>
  <c r="AH370" i="27"/>
  <c r="AC363" i="27"/>
  <c r="AA365" i="27"/>
  <c r="AG365" i="27"/>
  <c r="AI365" i="27" s="1"/>
  <c r="AB369" i="27"/>
  <c r="AC372" i="27"/>
  <c r="AB378" i="27"/>
  <c r="AC378" i="27" s="1"/>
  <c r="AF379" i="27"/>
  <c r="AC383" i="27"/>
  <c r="AA405" i="27"/>
  <c r="AC398" i="27"/>
  <c r="AB415" i="27"/>
  <c r="AC416" i="27"/>
  <c r="AB426" i="27"/>
  <c r="AC426" i="27" s="1"/>
  <c r="AB432" i="27"/>
  <c r="AG445" i="27"/>
  <c r="AI445" i="27" s="1"/>
  <c r="AA445" i="27"/>
  <c r="AB445" i="27" s="1"/>
  <c r="AG453" i="27"/>
  <c r="AI453" i="27" s="1"/>
  <c r="AA453" i="27"/>
  <c r="AB458" i="27"/>
  <c r="AC458" i="27" s="1"/>
  <c r="AF459" i="27"/>
  <c r="AA472" i="27"/>
  <c r="AB487" i="27"/>
  <c r="AC487" i="27" s="1"/>
  <c r="AC489" i="27"/>
  <c r="AB491" i="27"/>
  <c r="AC491" i="27" s="1"/>
  <c r="AA493" i="27"/>
  <c r="AA521" i="27"/>
  <c r="AA535" i="27"/>
  <c r="AG542" i="27"/>
  <c r="AB548" i="27"/>
  <c r="AC548" i="27" s="1"/>
  <c r="AG569" i="27"/>
  <c r="AA591" i="27"/>
  <c r="AB591" i="27" s="1"/>
  <c r="AG591" i="27"/>
  <c r="AI591" i="27" s="1"/>
  <c r="AB597" i="27"/>
  <c r="AA654" i="27"/>
  <c r="AB686" i="27"/>
  <c r="AC686" i="27" s="1"/>
  <c r="AG720" i="27"/>
  <c r="AG719" i="27"/>
  <c r="AG724" i="27"/>
  <c r="AB738" i="27"/>
  <c r="AC738" i="27" s="1"/>
  <c r="AC299" i="27"/>
  <c r="AB317" i="27"/>
  <c r="AC317" i="27" s="1"/>
  <c r="AA326" i="27"/>
  <c r="AB358" i="27"/>
  <c r="AB362" i="27"/>
  <c r="AC362" i="27" s="1"/>
  <c r="AB366" i="27"/>
  <c r="AC366" i="27" s="1"/>
  <c r="AG397" i="27"/>
  <c r="AA408" i="27"/>
  <c r="AA411" i="27" s="1"/>
  <c r="AA430" i="27"/>
  <c r="AA441" i="27"/>
  <c r="AB441" i="27" s="1"/>
  <c r="AB442" i="27"/>
  <c r="AC442" i="27" s="1"/>
  <c r="AA449" i="27"/>
  <c r="AB449" i="27" s="1"/>
  <c r="AB450" i="27"/>
  <c r="AC450" i="27" s="1"/>
  <c r="AF456" i="27"/>
  <c r="AG463" i="27"/>
  <c r="AC470" i="27"/>
  <c r="AA495" i="27"/>
  <c r="AA496" i="27"/>
  <c r="AB501" i="27"/>
  <c r="AC501" i="27" s="1"/>
  <c r="AA503" i="27"/>
  <c r="AF508" i="27"/>
  <c r="AG510" i="27"/>
  <c r="AB515" i="27"/>
  <c r="AB519" i="27"/>
  <c r="AC519" i="27" s="1"/>
  <c r="AB525" i="27"/>
  <c r="AC525" i="27" s="1"/>
  <c r="AC528" i="27"/>
  <c r="AB529" i="27"/>
  <c r="AC529" i="27" s="1"/>
  <c r="AI536" i="27"/>
  <c r="AA538" i="27"/>
  <c r="AB539" i="27"/>
  <c r="AC539" i="27" s="1"/>
  <c r="AC545" i="27"/>
  <c r="AC549" i="27"/>
  <c r="AB553" i="27"/>
  <c r="AG555" i="27"/>
  <c r="AA563" i="27"/>
  <c r="AB563" i="27" s="1"/>
  <c r="AB566" i="27"/>
  <c r="AC566" i="27" s="1"/>
  <c r="AB573" i="27"/>
  <c r="AC573" i="27" s="1"/>
  <c r="AC574" i="27"/>
  <c r="AB579" i="27"/>
  <c r="AC579" i="27" s="1"/>
  <c r="AH592" i="27"/>
  <c r="AI585" i="27"/>
  <c r="AC602" i="27"/>
  <c r="AC610" i="27"/>
  <c r="AB615" i="27"/>
  <c r="AC615" i="27" s="1"/>
  <c r="AB619" i="27"/>
  <c r="AC619" i="27" s="1"/>
  <c r="AB623" i="27"/>
  <c r="AC623" i="27" s="1"/>
  <c r="AC627" i="27"/>
  <c r="AB631" i="27"/>
  <c r="AB635" i="27"/>
  <c r="AC635" i="27" s="1"/>
  <c r="AB645" i="27"/>
  <c r="AB649" i="27"/>
  <c r="AC649" i="27" s="1"/>
  <c r="AB653" i="27"/>
  <c r="AC653" i="27" s="1"/>
  <c r="AC664" i="27"/>
  <c r="AA680" i="27"/>
  <c r="AG680" i="27"/>
  <c r="AB694" i="27"/>
  <c r="AC694" i="27" s="1"/>
  <c r="AG740" i="27"/>
  <c r="AB730" i="27"/>
  <c r="AC730" i="27" s="1"/>
  <c r="AB792" i="27"/>
  <c r="AC792" i="27" s="1"/>
  <c r="AB808" i="27"/>
  <c r="AC808" i="27" s="1"/>
  <c r="AB821" i="27"/>
  <c r="AC821" i="27" s="1"/>
  <c r="AA315" i="27"/>
  <c r="AB315" i="27" s="1"/>
  <c r="AA320" i="27"/>
  <c r="AG345" i="27"/>
  <c r="AA360" i="27"/>
  <c r="AA364" i="27"/>
  <c r="AB364" i="27" s="1"/>
  <c r="AA368" i="27"/>
  <c r="AA373" i="27"/>
  <c r="AB373" i="27" s="1"/>
  <c r="AA377" i="27"/>
  <c r="AA381" i="27"/>
  <c r="AB381" i="27" s="1"/>
  <c r="AG411" i="27"/>
  <c r="AC436" i="27"/>
  <c r="AA443" i="27"/>
  <c r="AB443" i="27" s="1"/>
  <c r="AA444" i="27"/>
  <c r="AA451" i="27"/>
  <c r="AB451" i="27" s="1"/>
  <c r="AA452" i="27"/>
  <c r="AB452" i="27" s="1"/>
  <c r="AB471" i="27"/>
  <c r="AC471" i="27" s="1"/>
  <c r="AA485" i="27"/>
  <c r="AG521" i="27"/>
  <c r="AB543" i="27"/>
  <c r="AG550" i="27"/>
  <c r="AB547" i="27"/>
  <c r="AC547" i="27" s="1"/>
  <c r="AI562" i="27"/>
  <c r="AA564" i="27"/>
  <c r="AB564" i="27" s="1"/>
  <c r="AA569" i="27"/>
  <c r="AA587" i="27"/>
  <c r="AG587" i="27"/>
  <c r="AI587" i="27" s="1"/>
  <c r="AB685" i="27"/>
  <c r="AC685" i="27" s="1"/>
  <c r="AG709" i="27"/>
  <c r="AA720" i="27"/>
  <c r="AA740" i="27"/>
  <c r="AB735" i="27"/>
  <c r="AC735" i="27" s="1"/>
  <c r="AC346" i="27"/>
  <c r="AC423" i="27"/>
  <c r="AB433" i="27"/>
  <c r="AC433" i="27" s="1"/>
  <c r="AB434" i="27"/>
  <c r="AC434" i="27" s="1"/>
  <c r="AB438" i="27"/>
  <c r="AC438" i="27" s="1"/>
  <c r="AG443" i="27"/>
  <c r="AI443" i="27" s="1"/>
  <c r="AB446" i="27"/>
  <c r="AC446" i="27" s="1"/>
  <c r="AG451" i="27"/>
  <c r="AI451" i="27" s="1"/>
  <c r="AB455" i="27"/>
  <c r="AA465" i="27"/>
  <c r="AB466" i="27"/>
  <c r="AB467" i="27"/>
  <c r="AC467" i="27" s="1"/>
  <c r="AC474" i="27"/>
  <c r="AC488" i="27"/>
  <c r="AB497" i="27"/>
  <c r="AC497" i="27" s="1"/>
  <c r="AA499" i="27"/>
  <c r="AA500" i="27"/>
  <c r="AC511" i="27"/>
  <c r="AB512" i="27"/>
  <c r="AC512" i="27" s="1"/>
  <c r="AB517" i="27"/>
  <c r="AC517" i="27" s="1"/>
  <c r="AB523" i="27"/>
  <c r="AB527" i="27"/>
  <c r="AC527" i="27" s="1"/>
  <c r="AB531" i="27"/>
  <c r="AC531" i="27" s="1"/>
  <c r="AC533" i="27"/>
  <c r="AB534" i="27"/>
  <c r="AC534" i="27" s="1"/>
  <c r="AB557" i="27"/>
  <c r="AG559" i="27"/>
  <c r="AG563" i="27"/>
  <c r="AI563" i="27" s="1"/>
  <c r="AB568" i="27"/>
  <c r="AC568" i="27" s="1"/>
  <c r="AC571" i="27"/>
  <c r="AG583" i="27"/>
  <c r="AA583" i="27"/>
  <c r="AC582" i="27"/>
  <c r="AB584" i="27"/>
  <c r="AI589" i="27"/>
  <c r="AF594" i="27"/>
  <c r="AC598" i="27"/>
  <c r="AB603" i="27"/>
  <c r="AC603" i="27" s="1"/>
  <c r="AA604" i="27"/>
  <c r="AB607" i="27"/>
  <c r="AC607" i="27" s="1"/>
  <c r="AB611" i="27"/>
  <c r="AC611" i="27" s="1"/>
  <c r="AC634" i="27"/>
  <c r="AA639" i="27"/>
  <c r="AG639" i="27"/>
  <c r="AI639" i="27" s="1"/>
  <c r="AC658" i="27"/>
  <c r="AB670" i="27"/>
  <c r="AB675" i="27"/>
  <c r="AG679" i="27"/>
  <c r="AC690" i="27"/>
  <c r="AG699" i="27"/>
  <c r="AB700" i="27"/>
  <c r="AB701" i="27" s="1"/>
  <c r="AB711" i="27"/>
  <c r="AB731" i="27"/>
  <c r="AC731" i="27" s="1"/>
  <c r="AA763" i="27"/>
  <c r="AB771" i="27"/>
  <c r="AC771" i="27" s="1"/>
  <c r="AB776" i="27"/>
  <c r="AB777" i="27" s="1"/>
  <c r="AG781" i="27"/>
  <c r="AG782" i="27"/>
  <c r="AB783" i="27"/>
  <c r="AB800" i="27"/>
  <c r="AC800" i="27" s="1"/>
  <c r="AB816" i="27"/>
  <c r="AC816" i="27" s="1"/>
  <c r="AB826" i="27"/>
  <c r="AA1037" i="27"/>
  <c r="AA508" i="27"/>
  <c r="AB508" i="27" s="1"/>
  <c r="AA536" i="27"/>
  <c r="AA562" i="27"/>
  <c r="AB562" i="27" s="1"/>
  <c r="AA576" i="27"/>
  <c r="AC578" i="27"/>
  <c r="AA585" i="27"/>
  <c r="AA589" i="27"/>
  <c r="AB589" i="27" s="1"/>
  <c r="AA594" i="27"/>
  <c r="AA613" i="27"/>
  <c r="AC629" i="27"/>
  <c r="AA637" i="27"/>
  <c r="AI637" i="27"/>
  <c r="AB683" i="27"/>
  <c r="AB687" i="27"/>
  <c r="AC687" i="27" s="1"/>
  <c r="AC710" i="27"/>
  <c r="AA714" i="27"/>
  <c r="AA715" i="27"/>
  <c r="AB727" i="27"/>
  <c r="AC727" i="27" s="1"/>
  <c r="AA756" i="27"/>
  <c r="AG756" i="27"/>
  <c r="AI756" i="27" s="1"/>
  <c r="AG757" i="27"/>
  <c r="AI757" i="27" s="1"/>
  <c r="AB774" i="27"/>
  <c r="AG831" i="27"/>
  <c r="AB835" i="27"/>
  <c r="AC835" i="27" s="1"/>
  <c r="AB839" i="27"/>
  <c r="AC839" i="27" s="1"/>
  <c r="AA994" i="27"/>
  <c r="AB877" i="27"/>
  <c r="AC877" i="27" s="1"/>
  <c r="AA586" i="27"/>
  <c r="AA590" i="27"/>
  <c r="AA595" i="27"/>
  <c r="AA638" i="27"/>
  <c r="AB638" i="27" s="1"/>
  <c r="AG672" i="27"/>
  <c r="AB668" i="27"/>
  <c r="AC668" i="27" s="1"/>
  <c r="AB673" i="27"/>
  <c r="AB678" i="27"/>
  <c r="AC678" i="27" s="1"/>
  <c r="AA707" i="27"/>
  <c r="AG715" i="27"/>
  <c r="AB718" i="27"/>
  <c r="AC718" i="27" s="1"/>
  <c r="AB734" i="27"/>
  <c r="AC734" i="27" s="1"/>
  <c r="AA749" i="27"/>
  <c r="AI752" i="27"/>
  <c r="AA757" i="27"/>
  <c r="AB757" i="27" s="1"/>
  <c r="AA773" i="27"/>
  <c r="AC766" i="27"/>
  <c r="AB767" i="27"/>
  <c r="AC767" i="27" s="1"/>
  <c r="AB770" i="27"/>
  <c r="AA772" i="27"/>
  <c r="AB784" i="27"/>
  <c r="AC784" i="27" s="1"/>
  <c r="AB787" i="27"/>
  <c r="AC787" i="27" s="1"/>
  <c r="AC790" i="27"/>
  <c r="AB793" i="27"/>
  <c r="AC793" i="27" s="1"/>
  <c r="AB796" i="27"/>
  <c r="AC796" i="27" s="1"/>
  <c r="AB801" i="27"/>
  <c r="AC801" i="27" s="1"/>
  <c r="AB804" i="27"/>
  <c r="AC804" i="27" s="1"/>
  <c r="AB809" i="27"/>
  <c r="AC809" i="27" s="1"/>
  <c r="AB812" i="27"/>
  <c r="AC812" i="27" s="1"/>
  <c r="AA830" i="27"/>
  <c r="AA831" i="27"/>
  <c r="AB841" i="27"/>
  <c r="AC841" i="27" s="1"/>
  <c r="AB893" i="27"/>
  <c r="AC893" i="27" s="1"/>
  <c r="AA1046" i="27"/>
  <c r="AB1046" i="27" s="1"/>
  <c r="AG1046" i="27"/>
  <c r="AA666" i="27"/>
  <c r="AA689" i="27"/>
  <c r="AB702" i="27"/>
  <c r="AB703" i="27" s="1"/>
  <c r="AA724" i="27"/>
  <c r="AC721" i="27"/>
  <c r="AC726" i="27"/>
  <c r="AG743" i="27"/>
  <c r="AG754" i="27"/>
  <c r="AI754" i="27" s="1"/>
  <c r="AA754" i="27"/>
  <c r="AB842" i="27"/>
  <c r="AC842" i="27" s="1"/>
  <c r="AB909" i="27"/>
  <c r="AC909" i="27" s="1"/>
  <c r="AC745" i="27"/>
  <c r="AA750" i="27"/>
  <c r="AB750" i="27" s="1"/>
  <c r="AF761" i="27"/>
  <c r="AG772" i="27"/>
  <c r="AG773" i="27"/>
  <c r="AA775" i="27"/>
  <c r="AA778" i="27" s="1"/>
  <c r="AC826" i="27"/>
  <c r="AA837" i="27"/>
  <c r="AA838" i="27"/>
  <c r="AC843" i="27"/>
  <c r="AB845" i="27"/>
  <c r="AC845" i="27" s="1"/>
  <c r="AB881" i="27"/>
  <c r="AC881" i="27" s="1"/>
  <c r="AB897" i="27"/>
  <c r="AC897" i="27" s="1"/>
  <c r="AB939" i="27"/>
  <c r="AC939" i="27" s="1"/>
  <c r="AC739" i="27"/>
  <c r="AB746" i="27"/>
  <c r="AH758" i="27"/>
  <c r="AA752" i="27"/>
  <c r="AA753" i="27"/>
  <c r="AA781" i="27"/>
  <c r="AG789" i="27"/>
  <c r="AA823" i="27"/>
  <c r="AG823" i="27"/>
  <c r="AG830" i="27"/>
  <c r="AB849" i="27"/>
  <c r="AC849" i="27" s="1"/>
  <c r="AB885" i="27"/>
  <c r="AC885" i="27" s="1"/>
  <c r="AB901" i="27"/>
  <c r="AC901" i="27" s="1"/>
  <c r="AG1106" i="27"/>
  <c r="AB853" i="27"/>
  <c r="AC853" i="27" s="1"/>
  <c r="AB857" i="27"/>
  <c r="AC857" i="27" s="1"/>
  <c r="AB861" i="27"/>
  <c r="AC861" i="27" s="1"/>
  <c r="AB865" i="27"/>
  <c r="AC865" i="27" s="1"/>
  <c r="AB869" i="27"/>
  <c r="AC869" i="27" s="1"/>
  <c r="AB873" i="27"/>
  <c r="AC873" i="27" s="1"/>
  <c r="AB889" i="27"/>
  <c r="AC889" i="27" s="1"/>
  <c r="AB905" i="27"/>
  <c r="AC905" i="27" s="1"/>
  <c r="AC907" i="27"/>
  <c r="AB911" i="27"/>
  <c r="AC911" i="27" s="1"/>
  <c r="AB924" i="27"/>
  <c r="AC924" i="27" s="1"/>
  <c r="AB927" i="27"/>
  <c r="AC927" i="27" s="1"/>
  <c r="AB940" i="27"/>
  <c r="AC940" i="27" s="1"/>
  <c r="AB943" i="27"/>
  <c r="AC943" i="27" s="1"/>
  <c r="AB1005" i="27"/>
  <c r="AC1005" i="27" s="1"/>
  <c r="AB1078" i="27"/>
  <c r="AC1078" i="27" s="1"/>
  <c r="AB840" i="27"/>
  <c r="AC840" i="27" s="1"/>
  <c r="AB844" i="27"/>
  <c r="AC844" i="27" s="1"/>
  <c r="AB848" i="27"/>
  <c r="AC848" i="27" s="1"/>
  <c r="AB852" i="27"/>
  <c r="AC852" i="27" s="1"/>
  <c r="AB856" i="27"/>
  <c r="AC856" i="27" s="1"/>
  <c r="AB860" i="27"/>
  <c r="AC860" i="27" s="1"/>
  <c r="AB864" i="27"/>
  <c r="AC864" i="27" s="1"/>
  <c r="AB868" i="27"/>
  <c r="AC868" i="27" s="1"/>
  <c r="AB872" i="27"/>
  <c r="AC872" i="27" s="1"/>
  <c r="AB876" i="27"/>
  <c r="AC876" i="27" s="1"/>
  <c r="AB880" i="27"/>
  <c r="AC880" i="27" s="1"/>
  <c r="AB884" i="27"/>
  <c r="AC884" i="27" s="1"/>
  <c r="AB888" i="27"/>
  <c r="AC888" i="27" s="1"/>
  <c r="AB892" i="27"/>
  <c r="AC892" i="27" s="1"/>
  <c r="AB896" i="27"/>
  <c r="AC896" i="27" s="1"/>
  <c r="AB900" i="27"/>
  <c r="AC900" i="27" s="1"/>
  <c r="AB904" i="27"/>
  <c r="AC904" i="27" s="1"/>
  <c r="AB908" i="27"/>
  <c r="AC908" i="27" s="1"/>
  <c r="AB912" i="27"/>
  <c r="AC912" i="27" s="1"/>
  <c r="AB915" i="27"/>
  <c r="AC915" i="27" s="1"/>
  <c r="AB928" i="27"/>
  <c r="AC928" i="27" s="1"/>
  <c r="AB931" i="27"/>
  <c r="AC931" i="27" s="1"/>
  <c r="AC932" i="27"/>
  <c r="AB944" i="27"/>
  <c r="AC944" i="27" s="1"/>
  <c r="AB947" i="27"/>
  <c r="AC947" i="27" s="1"/>
  <c r="AB997" i="27"/>
  <c r="AC997" i="27" s="1"/>
  <c r="AB1023" i="27"/>
  <c r="AC1023" i="27" s="1"/>
  <c r="AG1045" i="27"/>
  <c r="AB919" i="27"/>
  <c r="AC919" i="27" s="1"/>
  <c r="AC923" i="27"/>
  <c r="AB935" i="27"/>
  <c r="AC935" i="27" s="1"/>
  <c r="AB952" i="27"/>
  <c r="AC952" i="27" s="1"/>
  <c r="AB956" i="27"/>
  <c r="AC956" i="27" s="1"/>
  <c r="AB960" i="27"/>
  <c r="AC960" i="27" s="1"/>
  <c r="AB964" i="27"/>
  <c r="AC964" i="27" s="1"/>
  <c r="AB968" i="27"/>
  <c r="AC968" i="27" s="1"/>
  <c r="AB972" i="27"/>
  <c r="AC972" i="27" s="1"/>
  <c r="AB976" i="27"/>
  <c r="AC976" i="27" s="1"/>
  <c r="AB980" i="27"/>
  <c r="AC980" i="27" s="1"/>
  <c r="AB984" i="27"/>
  <c r="AC984" i="27" s="1"/>
  <c r="AB988" i="27"/>
  <c r="AC988" i="27" s="1"/>
  <c r="AB1001" i="27"/>
  <c r="AC1001" i="27" s="1"/>
  <c r="AA1091" i="27"/>
  <c r="AB1065" i="27"/>
  <c r="AC1065" i="27" s="1"/>
  <c r="AB1069" i="27"/>
  <c r="AC1069" i="27" s="1"/>
  <c r="AB1073" i="27"/>
  <c r="AC1073" i="27" s="1"/>
  <c r="AG1110" i="27"/>
  <c r="AC958" i="27"/>
  <c r="AC962" i="27"/>
  <c r="AC990" i="27"/>
  <c r="AB1008" i="27"/>
  <c r="AC1008" i="27" s="1"/>
  <c r="AB1011" i="27"/>
  <c r="AC1011" i="27" s="1"/>
  <c r="AB1024" i="27"/>
  <c r="AC1024" i="27" s="1"/>
  <c r="AB1027" i="27"/>
  <c r="AC1027" i="27" s="1"/>
  <c r="AB1041" i="27"/>
  <c r="AA1045" i="27"/>
  <c r="AG1060" i="27"/>
  <c r="AB1082" i="27"/>
  <c r="AC1082" i="27" s="1"/>
  <c r="AG1098" i="27"/>
  <c r="AB951" i="27"/>
  <c r="AC951" i="27" s="1"/>
  <c r="AB955" i="27"/>
  <c r="AC955" i="27" s="1"/>
  <c r="AB959" i="27"/>
  <c r="AC959" i="27" s="1"/>
  <c r="AB963" i="27"/>
  <c r="AC963" i="27" s="1"/>
  <c r="AB967" i="27"/>
  <c r="AC967" i="27" s="1"/>
  <c r="AB971" i="27"/>
  <c r="AC971" i="27" s="1"/>
  <c r="AB975" i="27"/>
  <c r="AC975" i="27" s="1"/>
  <c r="AB979" i="27"/>
  <c r="AC979" i="27" s="1"/>
  <c r="AB983" i="27"/>
  <c r="AC983" i="27" s="1"/>
  <c r="AB987" i="27"/>
  <c r="AC987" i="27" s="1"/>
  <c r="AG1037" i="27"/>
  <c r="AB1015" i="27"/>
  <c r="AC1015" i="27" s="1"/>
  <c r="AB1031" i="27"/>
  <c r="AC1031" i="27" s="1"/>
  <c r="AB1086" i="27"/>
  <c r="AC1086" i="27" s="1"/>
  <c r="AB1090" i="27"/>
  <c r="AC1090" i="27" s="1"/>
  <c r="AC1107" i="27"/>
  <c r="AB1108" i="27"/>
  <c r="AG994" i="27"/>
  <c r="AB995" i="27"/>
  <c r="AB999" i="27"/>
  <c r="AC999" i="27" s="1"/>
  <c r="AB1019" i="27"/>
  <c r="AC1019" i="27" s="1"/>
  <c r="AB1035" i="27"/>
  <c r="AC1035" i="27" s="1"/>
  <c r="AC1036" i="27"/>
  <c r="AI1053" i="27"/>
  <c r="AB1061" i="27"/>
  <c r="AG1047" i="27"/>
  <c r="AI1047" i="27" s="1"/>
  <c r="AB1048" i="27"/>
  <c r="AC1048" i="27" s="1"/>
  <c r="AA1050" i="27"/>
  <c r="AA1051" i="27"/>
  <c r="AB1058" i="27"/>
  <c r="AC1058" i="27" s="1"/>
  <c r="AA1098" i="27"/>
  <c r="AA1132" i="27"/>
  <c r="AB1130" i="27"/>
  <c r="AC1130" i="27" s="1"/>
  <c r="AB1156" i="27"/>
  <c r="AC1156" i="27" s="1"/>
  <c r="AA1052" i="27"/>
  <c r="AB1052" i="27" s="1"/>
  <c r="AG1091" i="27"/>
  <c r="AB1092" i="27"/>
  <c r="AB1095" i="27"/>
  <c r="AC1095" i="27" s="1"/>
  <c r="AB1100" i="27"/>
  <c r="AC1100" i="27" s="1"/>
  <c r="AA1047" i="27"/>
  <c r="AA1054" i="27"/>
  <c r="AC1070" i="27"/>
  <c r="AB1076" i="27"/>
  <c r="AC1076" i="27" s="1"/>
  <c r="AB1080" i="27"/>
  <c r="AC1080" i="27" s="1"/>
  <c r="AB1084" i="27"/>
  <c r="AC1084" i="27" s="1"/>
  <c r="AB1088" i="27"/>
  <c r="AC1088" i="27" s="1"/>
  <c r="AB1096" i="27"/>
  <c r="AC1096" i="27" s="1"/>
  <c r="AB1101" i="27"/>
  <c r="AC1101" i="27" s="1"/>
  <c r="AB1104" i="27"/>
  <c r="AB1113" i="27"/>
  <c r="AB1114" i="27" s="1"/>
  <c r="AA1114" i="27"/>
  <c r="AB1116" i="27"/>
  <c r="AC1116" i="27" s="1"/>
  <c r="AA1124" i="27"/>
  <c r="AB1133" i="27"/>
  <c r="AB1134" i="27" s="1"/>
  <c r="AB1141" i="27"/>
  <c r="AB1144" i="27"/>
  <c r="AC1144" i="27" s="1"/>
  <c r="AC1145" i="27"/>
  <c r="AB1157" i="27"/>
  <c r="AC1157" i="27" s="1"/>
  <c r="AB1173" i="27"/>
  <c r="AC1173" i="27" s="1"/>
  <c r="AB1177" i="27"/>
  <c r="AC1177" i="27" s="1"/>
  <c r="AB1183" i="27"/>
  <c r="AC1183" i="27" s="1"/>
  <c r="AA1120" i="27"/>
  <c r="AG1132" i="27"/>
  <c r="AG1137" i="27" s="1"/>
  <c r="AB1148" i="27"/>
  <c r="AC1148" i="27" s="1"/>
  <c r="AB1164" i="27"/>
  <c r="AB1165" i="27" s="1"/>
  <c r="AC1117" i="27"/>
  <c r="AB1128" i="27"/>
  <c r="AC1128" i="27" s="1"/>
  <c r="AB1149" i="27"/>
  <c r="AC1149" i="27" s="1"/>
  <c r="AC1150" i="27"/>
  <c r="AB1152" i="27"/>
  <c r="AC1152" i="27" s="1"/>
  <c r="AB1162" i="27"/>
  <c r="AB1163" i="27" s="1"/>
  <c r="AB1167" i="27"/>
  <c r="AC1167" i="27" s="1"/>
  <c r="AB1196" i="27"/>
  <c r="AC1196" i="27" s="1"/>
  <c r="AA1161" i="27"/>
  <c r="AA1166" i="27" s="1"/>
  <c r="AB1158" i="27"/>
  <c r="AC1158" i="27" s="1"/>
  <c r="AA1179" i="27"/>
  <c r="AA1182" i="27" s="1"/>
  <c r="AB1168" i="27"/>
  <c r="AC1168" i="27" s="1"/>
  <c r="AA1181" i="27"/>
  <c r="AB1192" i="27"/>
  <c r="AC1192" i="27" s="1"/>
  <c r="AB1213" i="27"/>
  <c r="AC1213" i="27" s="1"/>
  <c r="AB1172" i="27"/>
  <c r="AC1172" i="27" s="1"/>
  <c r="AB1176" i="27"/>
  <c r="AC1176" i="27" s="1"/>
  <c r="AB1186" i="27"/>
  <c r="AB1187" i="27" s="1"/>
  <c r="AC1191" i="27"/>
  <c r="AB1204" i="27"/>
  <c r="AC1204" i="27" s="1"/>
  <c r="AB1205" i="27"/>
  <c r="AC1205" i="27" s="1"/>
  <c r="AC1138" i="27"/>
  <c r="AA1165" i="27"/>
  <c r="AG1179" i="27"/>
  <c r="AG1182" i="27" s="1"/>
  <c r="AB1200" i="27"/>
  <c r="AC1200" i="27" s="1"/>
  <c r="AB1193" i="27"/>
  <c r="AB1194" i="27"/>
  <c r="AC1194" i="27" s="1"/>
  <c r="AB1197" i="27"/>
  <c r="AC1197" i="27" s="1"/>
  <c r="AB1198" i="27"/>
  <c r="AC1198" i="27" s="1"/>
  <c r="AB1201" i="27"/>
  <c r="AC1201" i="27" s="1"/>
  <c r="AB1202" i="27"/>
  <c r="AC1202" i="27" s="1"/>
  <c r="AB1206" i="27"/>
  <c r="AC1206" i="27" s="1"/>
  <c r="AB1210" i="27"/>
  <c r="AC1210" i="27" s="1"/>
  <c r="AA1241" i="27"/>
  <c r="AB1224" i="27"/>
  <c r="AC1224" i="27" s="1"/>
  <c r="AB1228" i="27"/>
  <c r="AC1228" i="27" s="1"/>
  <c r="AB1232" i="27"/>
  <c r="AC1232" i="27" s="1"/>
  <c r="AB1235" i="27"/>
  <c r="AC1235" i="27" s="1"/>
  <c r="AB1238" i="27"/>
  <c r="AC1238" i="27" s="1"/>
  <c r="AB1242" i="27"/>
  <c r="AB1243" i="27" s="1"/>
  <c r="AA1247" i="27"/>
  <c r="AG1247" i="27"/>
  <c r="AI1247" i="27" s="1"/>
  <c r="AB1219" i="27"/>
  <c r="AC1219" i="27" s="1"/>
  <c r="AA1220" i="27"/>
  <c r="AB1208" i="27"/>
  <c r="AC1208" i="27" s="1"/>
  <c r="AC1214" i="27"/>
  <c r="AC1223" i="27"/>
  <c r="AC1231" i="27"/>
  <c r="AG1254" i="27"/>
  <c r="AI1254" i="27" s="1"/>
  <c r="AA1254" i="27"/>
  <c r="AB1254" i="27" s="1"/>
  <c r="AA1217" i="27"/>
  <c r="AB1237" i="27"/>
  <c r="AC1237" i="27" s="1"/>
  <c r="AI1245" i="27"/>
  <c r="AG1262" i="27"/>
  <c r="AI1262" i="27" s="1"/>
  <c r="AA1262" i="27"/>
  <c r="AB1262" i="27" s="1"/>
  <c r="AA1245" i="27"/>
  <c r="AA1249" i="27"/>
  <c r="AB1249" i="27"/>
  <c r="AA1250" i="27"/>
  <c r="AB1250" i="27" s="1"/>
  <c r="AA1253" i="27"/>
  <c r="AB1253" i="27" s="1"/>
  <c r="AA1258" i="27"/>
  <c r="AG1258" i="27"/>
  <c r="AI1258" i="27" s="1"/>
  <c r="AH1263" i="27"/>
  <c r="AA1279" i="27"/>
  <c r="AB1276" i="27"/>
  <c r="AA1283" i="27"/>
  <c r="AA1257" i="27"/>
  <c r="AA1261" i="27"/>
  <c r="AB1261" i="27" s="1"/>
  <c r="AB1270" i="27"/>
  <c r="AB1274" i="27"/>
  <c r="AC1274" i="27" s="1"/>
  <c r="AB1281" i="27"/>
  <c r="AC1280" i="27"/>
  <c r="AA1269" i="27"/>
  <c r="Y1056" i="27" l="1"/>
  <c r="T16" i="27"/>
  <c r="R33" i="27"/>
  <c r="R37" i="27"/>
  <c r="S78" i="27"/>
  <c r="S105" i="27" s="1"/>
  <c r="T68" i="27"/>
  <c r="S113" i="27"/>
  <c r="T111" i="27"/>
  <c r="T113" i="27" s="1"/>
  <c r="T133" i="27"/>
  <c r="T141" i="27"/>
  <c r="T151" i="27"/>
  <c r="T159" i="27"/>
  <c r="R185" i="27"/>
  <c r="R211" i="27" s="1"/>
  <c r="S226" i="27"/>
  <c r="T224" i="27"/>
  <c r="T254" i="27"/>
  <c r="T258" i="27"/>
  <c r="T268" i="27"/>
  <c r="S273" i="27"/>
  <c r="T272" i="27"/>
  <c r="T273" i="27" s="1"/>
  <c r="T366" i="27"/>
  <c r="T392" i="27"/>
  <c r="S410" i="27"/>
  <c r="T409" i="27"/>
  <c r="T410" i="27" s="1"/>
  <c r="R454" i="27"/>
  <c r="R473" i="27" s="1"/>
  <c r="T442" i="27"/>
  <c r="S465" i="27"/>
  <c r="T464" i="27"/>
  <c r="T465" i="27" s="1"/>
  <c r="R510" i="27"/>
  <c r="T505" i="27"/>
  <c r="S559" i="27"/>
  <c r="T557" i="27"/>
  <c r="X592" i="27"/>
  <c r="Z584" i="27"/>
  <c r="Z592" i="27" s="1"/>
  <c r="X605" i="27"/>
  <c r="T598" i="27"/>
  <c r="S712" i="27"/>
  <c r="T710" i="27"/>
  <c r="T712" i="27" s="1"/>
  <c r="T730" i="27"/>
  <c r="T738" i="27"/>
  <c r="T748" i="27"/>
  <c r="T784" i="27"/>
  <c r="T792" i="27"/>
  <c r="T796" i="27"/>
  <c r="T800" i="27"/>
  <c r="T808" i="27"/>
  <c r="T812" i="27"/>
  <c r="T820" i="27"/>
  <c r="T844" i="27"/>
  <c r="T852" i="27"/>
  <c r="T856" i="27"/>
  <c r="T864" i="27"/>
  <c r="T872" i="27"/>
  <c r="T880" i="27"/>
  <c r="T888" i="27"/>
  <c r="T896" i="27"/>
  <c r="T900" i="27"/>
  <c r="T908" i="27"/>
  <c r="T916" i="27"/>
  <c r="T924" i="27"/>
  <c r="T932" i="27"/>
  <c r="T940" i="27"/>
  <c r="T948" i="27"/>
  <c r="T956" i="27"/>
  <c r="T964" i="27"/>
  <c r="T972" i="27"/>
  <c r="T976" i="27"/>
  <c r="T984" i="27"/>
  <c r="T992" i="27"/>
  <c r="T998" i="27"/>
  <c r="T1006" i="27"/>
  <c r="X1055" i="27"/>
  <c r="X1115" i="27" s="1"/>
  <c r="Z1046" i="27"/>
  <c r="Z1055" i="27" s="1"/>
  <c r="U1060" i="27"/>
  <c r="U1115" i="27" s="1"/>
  <c r="W1056" i="27"/>
  <c r="W1060" i="27" s="1"/>
  <c r="T1104" i="27"/>
  <c r="T1169" i="27"/>
  <c r="S1187" i="27"/>
  <c r="T1186" i="27"/>
  <c r="T1187" i="27" s="1"/>
  <c r="T1209" i="27"/>
  <c r="S1269" i="27"/>
  <c r="T1267" i="27"/>
  <c r="S92" i="27"/>
  <c r="Y89" i="27"/>
  <c r="T225" i="27"/>
  <c r="T261" i="27"/>
  <c r="T269" i="27"/>
  <c r="T285" i="27"/>
  <c r="T286" i="27" s="1"/>
  <c r="S286" i="27"/>
  <c r="R322" i="27"/>
  <c r="T320" i="27"/>
  <c r="T478" i="27"/>
  <c r="T488" i="27"/>
  <c r="T547" i="27"/>
  <c r="S576" i="27"/>
  <c r="S605" i="27" s="1"/>
  <c r="T571" i="27"/>
  <c r="T696" i="27"/>
  <c r="S719" i="27"/>
  <c r="S720" i="27"/>
  <c r="T718" i="27"/>
  <c r="T761" i="27"/>
  <c r="S789" i="27"/>
  <c r="T783" i="27"/>
  <c r="T791" i="27"/>
  <c r="T809" i="27"/>
  <c r="T817" i="27"/>
  <c r="T825" i="27"/>
  <c r="T839" i="27"/>
  <c r="S994" i="27"/>
  <c r="T859" i="27"/>
  <c r="T879" i="27"/>
  <c r="T895" i="27"/>
  <c r="T903" i="27"/>
  <c r="T919" i="27"/>
  <c r="T933" i="27"/>
  <c r="T951" i="27"/>
  <c r="T987" i="27"/>
  <c r="T1021" i="27"/>
  <c r="T1139" i="27"/>
  <c r="T1200" i="27"/>
  <c r="T1216" i="27"/>
  <c r="T81" i="27"/>
  <c r="T247" i="27"/>
  <c r="S271" i="27"/>
  <c r="T263" i="27"/>
  <c r="T339" i="27"/>
  <c r="T355" i="27"/>
  <c r="T449" i="27"/>
  <c r="Y593" i="27"/>
  <c r="S596" i="27"/>
  <c r="T601" i="27"/>
  <c r="T638" i="27"/>
  <c r="T711" i="27"/>
  <c r="S740" i="27"/>
  <c r="T725" i="27"/>
  <c r="T737" i="27"/>
  <c r="T763" i="27"/>
  <c r="T785" i="27"/>
  <c r="T797" i="27"/>
  <c r="T811" i="27"/>
  <c r="T819" i="27"/>
  <c r="T845" i="27"/>
  <c r="T857" i="27"/>
  <c r="T871" i="27"/>
  <c r="T877" i="27"/>
  <c r="T893" i="27"/>
  <c r="T909" i="27"/>
  <c r="T925" i="27"/>
  <c r="T941" i="27"/>
  <c r="T971" i="27"/>
  <c r="T979" i="27"/>
  <c r="T1013" i="27"/>
  <c r="T1033" i="27"/>
  <c r="T1063" i="27"/>
  <c r="T1097" i="27"/>
  <c r="T1151" i="27"/>
  <c r="T1172" i="27"/>
  <c r="T1274" i="27"/>
  <c r="AB66" i="27"/>
  <c r="S26" i="27"/>
  <c r="S27" i="27"/>
  <c r="T25" i="27"/>
  <c r="X33" i="27"/>
  <c r="Z32" i="27"/>
  <c r="Z33" i="27" s="1"/>
  <c r="T61" i="27"/>
  <c r="S66" i="27"/>
  <c r="S67" i="27"/>
  <c r="T70" i="27"/>
  <c r="T100" i="27"/>
  <c r="T124" i="27"/>
  <c r="T181" i="27"/>
  <c r="T191" i="27"/>
  <c r="T199" i="27"/>
  <c r="T209" i="27"/>
  <c r="T239" i="27"/>
  <c r="T295" i="27"/>
  <c r="T305" i="27"/>
  <c r="T315" i="27"/>
  <c r="R319" i="27"/>
  <c r="R327" i="27" s="1"/>
  <c r="T321" i="27"/>
  <c r="T330" i="27"/>
  <c r="T338" i="27"/>
  <c r="S357" i="27"/>
  <c r="T346" i="27"/>
  <c r="T354" i="27"/>
  <c r="T416" i="27"/>
  <c r="T424" i="27"/>
  <c r="T434" i="27"/>
  <c r="T460" i="27"/>
  <c r="T481" i="27"/>
  <c r="T499" i="27"/>
  <c r="T528" i="27"/>
  <c r="R540" i="27"/>
  <c r="R556" i="27" s="1"/>
  <c r="T546" i="27"/>
  <c r="T554" i="27"/>
  <c r="T574" i="27"/>
  <c r="T580" i="27"/>
  <c r="T609" i="27"/>
  <c r="T619" i="27"/>
  <c r="T623" i="27"/>
  <c r="S636" i="27"/>
  <c r="T631" i="27"/>
  <c r="T649" i="27"/>
  <c r="Z680" i="27"/>
  <c r="Z681" i="27" s="1"/>
  <c r="X681" i="27"/>
  <c r="X682" i="27"/>
  <c r="T685" i="27"/>
  <c r="T695" i="27"/>
  <c r="T752" i="27"/>
  <c r="T771" i="27"/>
  <c r="T1010" i="27"/>
  <c r="T1018" i="27"/>
  <c r="T1026" i="27"/>
  <c r="T1034" i="27"/>
  <c r="S1040" i="27"/>
  <c r="T1038" i="27"/>
  <c r="T1062" i="27"/>
  <c r="T1070" i="27"/>
  <c r="T1074" i="27"/>
  <c r="T1082" i="27"/>
  <c r="T1090" i="27"/>
  <c r="T1133" i="27"/>
  <c r="T1134" i="27" s="1"/>
  <c r="R1134" i="27"/>
  <c r="R1137" i="27" s="1"/>
  <c r="T1171" i="27"/>
  <c r="X1189" i="27"/>
  <c r="Z1188" i="27"/>
  <c r="Z1189" i="27" s="1"/>
  <c r="X1190" i="27"/>
  <c r="T1195" i="27"/>
  <c r="T1203" i="27"/>
  <c r="T1215" i="27"/>
  <c r="T1261" i="27"/>
  <c r="T1273" i="27"/>
  <c r="T1281" i="27"/>
  <c r="T15" i="27"/>
  <c r="T71" i="27"/>
  <c r="S83" i="27"/>
  <c r="T79" i="27"/>
  <c r="T83" i="27" s="1"/>
  <c r="T89" i="27"/>
  <c r="R92" i="27"/>
  <c r="S116" i="27"/>
  <c r="S128" i="27"/>
  <c r="T115" i="27"/>
  <c r="T140" i="27"/>
  <c r="Z215" i="27"/>
  <c r="Z216" i="27" s="1"/>
  <c r="X216" i="27"/>
  <c r="X227" i="27"/>
  <c r="T300" i="27"/>
  <c r="T335" i="27"/>
  <c r="S369" i="27"/>
  <c r="T369" i="27" s="1"/>
  <c r="T417" i="27"/>
  <c r="T433" i="27"/>
  <c r="S443" i="27"/>
  <c r="T443" i="27" s="1"/>
  <c r="S451" i="27"/>
  <c r="T451" i="27" s="1"/>
  <c r="Z494" i="27"/>
  <c r="Z504" i="27" s="1"/>
  <c r="X504" i="27"/>
  <c r="X522" i="27" s="1"/>
  <c r="T516" i="27"/>
  <c r="T539" i="27"/>
  <c r="S569" i="27"/>
  <c r="T566" i="27"/>
  <c r="T603" i="27"/>
  <c r="S674" i="27"/>
  <c r="S682" i="27"/>
  <c r="T673" i="27"/>
  <c r="T729" i="27"/>
  <c r="T770" i="27"/>
  <c r="T1001" i="27"/>
  <c r="T1174" i="27"/>
  <c r="Y1264" i="27"/>
  <c r="S1266" i="27"/>
  <c r="S1283" i="27"/>
  <c r="T1280" i="27"/>
  <c r="T1283" i="27" s="1"/>
  <c r="S18" i="27"/>
  <c r="S19" i="27"/>
  <c r="T9" i="27"/>
  <c r="S50" i="27"/>
  <c r="T46" i="27"/>
  <c r="S51" i="27"/>
  <c r="T73" i="27"/>
  <c r="T85" i="27"/>
  <c r="T130" i="27"/>
  <c r="T198" i="27"/>
  <c r="T206" i="27"/>
  <c r="S229" i="27"/>
  <c r="T228" i="27"/>
  <c r="T236" i="27"/>
  <c r="T302" i="27"/>
  <c r="T415" i="27"/>
  <c r="T425" i="27"/>
  <c r="S483" i="27"/>
  <c r="T474" i="27"/>
  <c r="S493" i="27"/>
  <c r="T486" i="27"/>
  <c r="S532" i="27"/>
  <c r="S556" i="27" s="1"/>
  <c r="T523" i="27"/>
  <c r="T531" i="27"/>
  <c r="S542" i="27"/>
  <c r="T541" i="27"/>
  <c r="T542" i="27" s="1"/>
  <c r="R565" i="27"/>
  <c r="R570" i="27"/>
  <c r="T573" i="27"/>
  <c r="S626" i="27"/>
  <c r="T614" i="27"/>
  <c r="S654" i="27"/>
  <c r="T642" i="27"/>
  <c r="S671" i="27"/>
  <c r="T670" i="27"/>
  <c r="T671" i="27" s="1"/>
  <c r="T692" i="27"/>
  <c r="R764" i="27"/>
  <c r="T759" i="27"/>
  <c r="T780" i="27"/>
  <c r="T953" i="27"/>
  <c r="T961" i="27"/>
  <c r="T989" i="27"/>
  <c r="T1017" i="27"/>
  <c r="T1029" i="27"/>
  <c r="T1210" i="27"/>
  <c r="Z1244" i="27"/>
  <c r="Z1263" i="27" s="1"/>
  <c r="X1263" i="27"/>
  <c r="X1284" i="27"/>
  <c r="AB1283" i="27"/>
  <c r="AA1266" i="27"/>
  <c r="AB408" i="27"/>
  <c r="AB411" i="27" s="1"/>
  <c r="AC713" i="27"/>
  <c r="AC714" i="27" s="1"/>
  <c r="AB782" i="27"/>
  <c r="T10" i="27"/>
  <c r="T14" i="27"/>
  <c r="S24" i="27"/>
  <c r="S23" i="27"/>
  <c r="T20" i="27"/>
  <c r="T30" i="27"/>
  <c r="T31" i="27" s="1"/>
  <c r="S31" i="27"/>
  <c r="S32" i="27"/>
  <c r="S33" i="27" s="1"/>
  <c r="S60" i="27"/>
  <c r="S59" i="27"/>
  <c r="T52" i="27"/>
  <c r="T56" i="27"/>
  <c r="T80" i="27"/>
  <c r="S86" i="27"/>
  <c r="T86" i="27" s="1"/>
  <c r="T90" i="27"/>
  <c r="S104" i="27"/>
  <c r="T98" i="27"/>
  <c r="T102" i="27"/>
  <c r="T109" i="27"/>
  <c r="T110" i="27" s="1"/>
  <c r="S110" i="27"/>
  <c r="T118" i="27"/>
  <c r="S127" i="27"/>
  <c r="T122" i="27"/>
  <c r="T127" i="27" s="1"/>
  <c r="T126" i="27"/>
  <c r="T139" i="27"/>
  <c r="T143" i="27"/>
  <c r="T153" i="27"/>
  <c r="T157" i="27"/>
  <c r="S165" i="27"/>
  <c r="T165" i="27" s="1"/>
  <c r="S171" i="27"/>
  <c r="T171" i="27" s="1"/>
  <c r="S175" i="27"/>
  <c r="T175" i="27" s="1"/>
  <c r="T179" i="27"/>
  <c r="T218" i="27"/>
  <c r="T222" i="27"/>
  <c r="T246" i="27"/>
  <c r="T252" i="27"/>
  <c r="T256" i="27"/>
  <c r="T260" i="27"/>
  <c r="T266" i="27"/>
  <c r="T270" i="27"/>
  <c r="Z274" i="27"/>
  <c r="Z276" i="27" s="1"/>
  <c r="X276" i="27"/>
  <c r="X287" i="27" s="1"/>
  <c r="T282" i="27"/>
  <c r="X319" i="27"/>
  <c r="X327" i="27" s="1"/>
  <c r="Z315" i="27"/>
  <c r="Z319" i="27" s="1"/>
  <c r="T317" i="27"/>
  <c r="S324" i="27"/>
  <c r="T323" i="27"/>
  <c r="T324" i="27" s="1"/>
  <c r="T360" i="27"/>
  <c r="T364" i="27"/>
  <c r="T368" i="27"/>
  <c r="S372" i="27"/>
  <c r="Y372" i="27" s="1"/>
  <c r="Z372" i="27" s="1"/>
  <c r="T376" i="27"/>
  <c r="S378" i="27"/>
  <c r="Y378" i="27" s="1"/>
  <c r="Z378" i="27" s="1"/>
  <c r="S380" i="27"/>
  <c r="Y380" i="27" s="1"/>
  <c r="Z380" i="27" s="1"/>
  <c r="T384" i="27"/>
  <c r="S387" i="27"/>
  <c r="T386" i="27"/>
  <c r="T387" i="27" s="1"/>
  <c r="T390" i="27"/>
  <c r="T394" i="27"/>
  <c r="S405" i="27"/>
  <c r="T398" i="27"/>
  <c r="T405" i="27" s="1"/>
  <c r="S408" i="27"/>
  <c r="S411" i="27" s="1"/>
  <c r="T407" i="27"/>
  <c r="Z438" i="27"/>
  <c r="Z454" i="27" s="1"/>
  <c r="X454" i="27"/>
  <c r="X473" i="27"/>
  <c r="T458" i="27"/>
  <c r="S463" i="27"/>
  <c r="T462" i="27"/>
  <c r="T463" i="27" s="1"/>
  <c r="S468" i="27"/>
  <c r="T466" i="27"/>
  <c r="T497" i="27"/>
  <c r="T501" i="27"/>
  <c r="S505" i="27"/>
  <c r="T509" i="27"/>
  <c r="S513" i="27"/>
  <c r="T511" i="27"/>
  <c r="T517" i="27"/>
  <c r="X540" i="27"/>
  <c r="X556" i="27" s="1"/>
  <c r="Z536" i="27"/>
  <c r="Z540" i="27" s="1"/>
  <c r="T538" i="27"/>
  <c r="T563" i="27"/>
  <c r="T567" i="27"/>
  <c r="S604" i="27"/>
  <c r="T600" i="27"/>
  <c r="T639" i="27"/>
  <c r="S665" i="27"/>
  <c r="T664" i="27"/>
  <c r="T665" i="27" s="1"/>
  <c r="T676" i="27"/>
  <c r="S709" i="27"/>
  <c r="S717" i="27" s="1"/>
  <c r="T708" i="27"/>
  <c r="T709" i="27" s="1"/>
  <c r="T722" i="27"/>
  <c r="T728" i="27"/>
  <c r="T732" i="27"/>
  <c r="T736" i="27"/>
  <c r="T742" i="27"/>
  <c r="T746" i="27"/>
  <c r="S752" i="27"/>
  <c r="S758" i="27" s="1"/>
  <c r="S775" i="27"/>
  <c r="S778" i="27" s="1"/>
  <c r="T774" i="27"/>
  <c r="T786" i="27"/>
  <c r="S823" i="27"/>
  <c r="T790" i="27"/>
  <c r="T794" i="27"/>
  <c r="T798" i="27"/>
  <c r="T802" i="27"/>
  <c r="T806" i="27"/>
  <c r="T810" i="27"/>
  <c r="T814" i="27"/>
  <c r="T818" i="27"/>
  <c r="T822" i="27"/>
  <c r="T826" i="27"/>
  <c r="S832" i="27"/>
  <c r="T832" i="27" s="1"/>
  <c r="T842" i="27"/>
  <c r="T846" i="27"/>
  <c r="T850" i="27"/>
  <c r="T854" i="27"/>
  <c r="T858" i="27"/>
  <c r="T862" i="27"/>
  <c r="T866" i="27"/>
  <c r="T870" i="27"/>
  <c r="T874" i="27"/>
  <c r="T878" i="27"/>
  <c r="T882" i="27"/>
  <c r="T886" i="27"/>
  <c r="T890" i="27"/>
  <c r="T894" i="27"/>
  <c r="T898" i="27"/>
  <c r="T902" i="27"/>
  <c r="T906" i="27"/>
  <c r="T910" i="27"/>
  <c r="T914" i="27"/>
  <c r="T918" i="27"/>
  <c r="T922" i="27"/>
  <c r="T926" i="27"/>
  <c r="T930" i="27"/>
  <c r="T934" i="27"/>
  <c r="T938" i="27"/>
  <c r="T942" i="27"/>
  <c r="T946" i="27"/>
  <c r="T950" i="27"/>
  <c r="T954" i="27"/>
  <c r="T958" i="27"/>
  <c r="T962" i="27"/>
  <c r="T966" i="27"/>
  <c r="T970" i="27"/>
  <c r="T974" i="27"/>
  <c r="T978" i="27"/>
  <c r="T982" i="27"/>
  <c r="T986" i="27"/>
  <c r="T990" i="27"/>
  <c r="T1016" i="27"/>
  <c r="T1020" i="27"/>
  <c r="T1024" i="27"/>
  <c r="T1028" i="27"/>
  <c r="T1032" i="27"/>
  <c r="T1036" i="27"/>
  <c r="R1055" i="27"/>
  <c r="R1115" i="27" s="1"/>
  <c r="T1046" i="27"/>
  <c r="T1050" i="27"/>
  <c r="S1052" i="27"/>
  <c r="T1052" i="27" s="1"/>
  <c r="T1054" i="27"/>
  <c r="T1064" i="27"/>
  <c r="T1068" i="27"/>
  <c r="T1072" i="27"/>
  <c r="T1076" i="27"/>
  <c r="T1080" i="27"/>
  <c r="T1084" i="27"/>
  <c r="T1088" i="27"/>
  <c r="S1098" i="27"/>
  <c r="T1092" i="27"/>
  <c r="T1096" i="27"/>
  <c r="T1127" i="27"/>
  <c r="T1131" i="27"/>
  <c r="W1133" i="27"/>
  <c r="W1134" i="27" s="1"/>
  <c r="U1134" i="27"/>
  <c r="U1137" i="27"/>
  <c r="S1166" i="27"/>
  <c r="S1161" i="27"/>
  <c r="T1138" i="27"/>
  <c r="T1142" i="27"/>
  <c r="T1146" i="27"/>
  <c r="T1150" i="27"/>
  <c r="T1154" i="27"/>
  <c r="T1158" i="27"/>
  <c r="S1163" i="27"/>
  <c r="T1162" i="27"/>
  <c r="T1163" i="27" s="1"/>
  <c r="T1229" i="27"/>
  <c r="T1237" i="27"/>
  <c r="T1247" i="27"/>
  <c r="T1259" i="27"/>
  <c r="T1265" i="27"/>
  <c r="T1271" i="27"/>
  <c r="T48" i="27"/>
  <c r="T93" i="27"/>
  <c r="T94" i="27" s="1"/>
  <c r="S94" i="27"/>
  <c r="S108" i="27"/>
  <c r="S114" i="27" s="1"/>
  <c r="T106" i="27"/>
  <c r="T221" i="27"/>
  <c r="S262" i="27"/>
  <c r="T249" i="27"/>
  <c r="T257" i="27"/>
  <c r="T265" i="27"/>
  <c r="T277" i="27"/>
  <c r="T278" i="27" s="1"/>
  <c r="S278" i="27"/>
  <c r="T283" i="27"/>
  <c r="S320" i="27"/>
  <c r="T377" i="27"/>
  <c r="T389" i="27"/>
  <c r="R461" i="27"/>
  <c r="T455" i="27"/>
  <c r="S485" i="27"/>
  <c r="T484" i="27"/>
  <c r="T485" i="27" s="1"/>
  <c r="T490" i="27"/>
  <c r="T508" i="27"/>
  <c r="T525" i="27"/>
  <c r="S550" i="27"/>
  <c r="T543" i="27"/>
  <c r="S552" i="27"/>
  <c r="T551" i="27"/>
  <c r="T552" i="27" s="1"/>
  <c r="T575" i="27"/>
  <c r="T608" i="27"/>
  <c r="T618" i="27"/>
  <c r="T624" i="27"/>
  <c r="S640" i="27"/>
  <c r="T640" i="27" s="1"/>
  <c r="T644" i="27"/>
  <c r="T652" i="27"/>
  <c r="T668" i="27"/>
  <c r="T690" i="27"/>
  <c r="S699" i="27"/>
  <c r="T787" i="27"/>
  <c r="T795" i="27"/>
  <c r="T803" i="27"/>
  <c r="T813" i="27"/>
  <c r="T821" i="27"/>
  <c r="T827" i="27"/>
  <c r="T843" i="27"/>
  <c r="T855" i="27"/>
  <c r="T863" i="27"/>
  <c r="T873" i="27"/>
  <c r="T883" i="27"/>
  <c r="T891" i="27"/>
  <c r="T899" i="27"/>
  <c r="T907" i="27"/>
  <c r="T915" i="27"/>
  <c r="T923" i="27"/>
  <c r="T929" i="27"/>
  <c r="T939" i="27"/>
  <c r="T947" i="27"/>
  <c r="T955" i="27"/>
  <c r="T963" i="27"/>
  <c r="T991" i="27"/>
  <c r="T1011" i="27"/>
  <c r="T1025" i="27"/>
  <c r="S1047" i="27"/>
  <c r="T1047" i="27" s="1"/>
  <c r="T1077" i="27"/>
  <c r="T1085" i="27"/>
  <c r="T1095" i="27"/>
  <c r="T1105" i="27"/>
  <c r="T1111" i="27"/>
  <c r="T1112" i="27" s="1"/>
  <c r="S1112" i="27"/>
  <c r="T1128" i="27"/>
  <c r="T1145" i="27"/>
  <c r="T1153" i="27"/>
  <c r="T1204" i="27"/>
  <c r="T1212" i="27"/>
  <c r="T1224" i="27"/>
  <c r="T1232" i="27"/>
  <c r="T1242" i="27"/>
  <c r="T1243" i="27" s="1"/>
  <c r="S1243" i="27"/>
  <c r="T1264" i="27"/>
  <c r="T1266" i="27" s="1"/>
  <c r="R1266" i="27"/>
  <c r="T1272" i="27"/>
  <c r="T17" i="27"/>
  <c r="T55" i="27"/>
  <c r="T69" i="27"/>
  <c r="T77" i="27"/>
  <c r="S97" i="27"/>
  <c r="T95" i="27"/>
  <c r="T103" i="27"/>
  <c r="T156" i="27"/>
  <c r="S166" i="27"/>
  <c r="T166" i="27" s="1"/>
  <c r="S172" i="27"/>
  <c r="T172" i="27" s="1"/>
  <c r="T182" i="27"/>
  <c r="S223" i="27"/>
  <c r="T217" i="27"/>
  <c r="S248" i="27"/>
  <c r="S287" i="27" s="1"/>
  <c r="T245" i="27"/>
  <c r="T251" i="27"/>
  <c r="T259" i="27"/>
  <c r="T267" i="27"/>
  <c r="T275" i="27"/>
  <c r="T329" i="27"/>
  <c r="T337" i="27"/>
  <c r="T343" i="27"/>
  <c r="T351" i="27"/>
  <c r="S361" i="27"/>
  <c r="T361" i="27" s="1"/>
  <c r="U385" i="27"/>
  <c r="W371" i="27"/>
  <c r="W385" i="27" s="1"/>
  <c r="U406" i="27"/>
  <c r="T379" i="27"/>
  <c r="T391" i="27"/>
  <c r="T518" i="27"/>
  <c r="T537" i="27"/>
  <c r="S562" i="27"/>
  <c r="S565" i="27" s="1"/>
  <c r="T568" i="27"/>
  <c r="T585" i="27"/>
  <c r="R596" i="27"/>
  <c r="T593" i="27"/>
  <c r="S599" i="27"/>
  <c r="T597" i="27"/>
  <c r="S707" i="27"/>
  <c r="T705" i="27"/>
  <c r="X716" i="27"/>
  <c r="Z715" i="27"/>
  <c r="Z716" i="27" s="1"/>
  <c r="X717" i="27"/>
  <c r="S724" i="27"/>
  <c r="S765" i="27" s="1"/>
  <c r="T721" i="27"/>
  <c r="T727" i="27"/>
  <c r="T735" i="27"/>
  <c r="S743" i="27"/>
  <c r="T741" i="27"/>
  <c r="T743" i="27" s="1"/>
  <c r="T755" i="27"/>
  <c r="W759" i="27"/>
  <c r="W764" i="27" s="1"/>
  <c r="U764" i="27"/>
  <c r="U765" i="27"/>
  <c r="S763" i="27"/>
  <c r="Y763" i="27" s="1"/>
  <c r="Z763" i="27" s="1"/>
  <c r="T793" i="27"/>
  <c r="T801" i="27"/>
  <c r="T807" i="27"/>
  <c r="T815" i="27"/>
  <c r="T829" i="27"/>
  <c r="T841" i="27"/>
  <c r="T847" i="27"/>
  <c r="T853" i="27"/>
  <c r="T861" i="27"/>
  <c r="T867" i="27"/>
  <c r="T875" i="27"/>
  <c r="T881" i="27"/>
  <c r="T889" i="27"/>
  <c r="T897" i="27"/>
  <c r="T905" i="27"/>
  <c r="T913" i="27"/>
  <c r="T921" i="27"/>
  <c r="T931" i="27"/>
  <c r="T937" i="27"/>
  <c r="T945" i="27"/>
  <c r="T967" i="27"/>
  <c r="T975" i="27"/>
  <c r="T983" i="27"/>
  <c r="T1003" i="27"/>
  <c r="S1045" i="27"/>
  <c r="T1041" i="27"/>
  <c r="T1045" i="27" s="1"/>
  <c r="S1091" i="27"/>
  <c r="T1061" i="27"/>
  <c r="T1067" i="27"/>
  <c r="T1075" i="27"/>
  <c r="T1083" i="27"/>
  <c r="T1093" i="27"/>
  <c r="T1101" i="27"/>
  <c r="S1108" i="27"/>
  <c r="T1107" i="27"/>
  <c r="T1108" i="27" s="1"/>
  <c r="T1155" i="27"/>
  <c r="T1168" i="27"/>
  <c r="T1176" i="27"/>
  <c r="S1190" i="27"/>
  <c r="S1185" i="27"/>
  <c r="T1183" i="27"/>
  <c r="T1196" i="27"/>
  <c r="T1236" i="27"/>
  <c r="T1252" i="27"/>
  <c r="S1260" i="27"/>
  <c r="S1263" i="27" s="1"/>
  <c r="S1275" i="27"/>
  <c r="T1270" i="27"/>
  <c r="T1275" i="27" s="1"/>
  <c r="T1278" i="27"/>
  <c r="T12" i="27"/>
  <c r="T22" i="27"/>
  <c r="S29" i="27"/>
  <c r="S37" i="27"/>
  <c r="T28" i="27"/>
  <c r="S36" i="27"/>
  <c r="T34" i="27"/>
  <c r="T36" i="27" s="1"/>
  <c r="T54" i="27"/>
  <c r="T72" i="27"/>
  <c r="T76" i="27"/>
  <c r="S88" i="27"/>
  <c r="T107" i="27"/>
  <c r="S147" i="27"/>
  <c r="T129" i="27"/>
  <c r="T137" i="27"/>
  <c r="T145" i="27"/>
  <c r="T155" i="27"/>
  <c r="T163" i="27"/>
  <c r="T167" i="27"/>
  <c r="T183" i="27"/>
  <c r="S214" i="27"/>
  <c r="S227" i="27" s="1"/>
  <c r="T212" i="27"/>
  <c r="T220" i="27"/>
  <c r="T250" i="27"/>
  <c r="T264" i="27"/>
  <c r="T325" i="27"/>
  <c r="T326" i="27" s="1"/>
  <c r="S326" i="27"/>
  <c r="X370" i="27"/>
  <c r="X406" i="27" s="1"/>
  <c r="Z358" i="27"/>
  <c r="Z370" i="27" s="1"/>
  <c r="S397" i="27"/>
  <c r="T388" i="27"/>
  <c r="T396" i="27"/>
  <c r="T446" i="27"/>
  <c r="T470" i="27"/>
  <c r="T503" i="27"/>
  <c r="T515" i="27"/>
  <c r="T519" i="27"/>
  <c r="T586" i="27"/>
  <c r="T590" i="27"/>
  <c r="T602" i="27"/>
  <c r="R641" i="27"/>
  <c r="R661" i="27"/>
  <c r="S663" i="27"/>
  <c r="S666" i="27" s="1"/>
  <c r="T662" i="27"/>
  <c r="T678" i="27"/>
  <c r="T680" i="27"/>
  <c r="T681" i="27" s="1"/>
  <c r="R681" i="27"/>
  <c r="R682" i="27"/>
  <c r="T706" i="27"/>
  <c r="T726" i="27"/>
  <c r="T734" i="27"/>
  <c r="S749" i="27"/>
  <c r="T744" i="27"/>
  <c r="T750" i="27"/>
  <c r="R758" i="27"/>
  <c r="R765" i="27"/>
  <c r="T754" i="27"/>
  <c r="S777" i="27"/>
  <c r="T776" i="27"/>
  <c r="T777" i="27" s="1"/>
  <c r="T788" i="27"/>
  <c r="T804" i="27"/>
  <c r="T816" i="27"/>
  <c r="S830" i="27"/>
  <c r="S834" i="27" s="1"/>
  <c r="T824" i="27"/>
  <c r="T828" i="27"/>
  <c r="T840" i="27"/>
  <c r="T848" i="27"/>
  <c r="T860" i="27"/>
  <c r="T868" i="27"/>
  <c r="T876" i="27"/>
  <c r="T884" i="27"/>
  <c r="T892" i="27"/>
  <c r="T904" i="27"/>
  <c r="T912" i="27"/>
  <c r="T920" i="27"/>
  <c r="T928" i="27"/>
  <c r="T936" i="27"/>
  <c r="T944" i="27"/>
  <c r="T952" i="27"/>
  <c r="T960" i="27"/>
  <c r="T968" i="27"/>
  <c r="T980" i="27"/>
  <c r="T988" i="27"/>
  <c r="T1044" i="27"/>
  <c r="T1100" i="27"/>
  <c r="T1119" i="27"/>
  <c r="T1120" i="27" s="1"/>
  <c r="S1120" i="27"/>
  <c r="S1134" i="27"/>
  <c r="Y1133" i="27"/>
  <c r="T1173" i="27"/>
  <c r="T1177" i="27"/>
  <c r="T1188" i="27"/>
  <c r="T1189" i="27" s="1"/>
  <c r="R1189" i="27"/>
  <c r="R1190" i="27"/>
  <c r="T1201" i="27"/>
  <c r="T1251" i="27"/>
  <c r="T101" i="27"/>
  <c r="T176" i="27"/>
  <c r="T219" i="27"/>
  <c r="T253" i="27"/>
  <c r="S280" i="27"/>
  <c r="T279" i="27"/>
  <c r="T280" i="27" s="1"/>
  <c r="T393" i="27"/>
  <c r="T447" i="27"/>
  <c r="W455" i="27"/>
  <c r="W461" i="27" s="1"/>
  <c r="U461" i="27"/>
  <c r="U473" i="27" s="1"/>
  <c r="U1285" i="27" s="1"/>
  <c r="T529" i="27"/>
  <c r="T581" i="27"/>
  <c r="T612" i="27"/>
  <c r="T622" i="27"/>
  <c r="T632" i="27"/>
  <c r="T648" i="27"/>
  <c r="T658" i="27"/>
  <c r="T686" i="27"/>
  <c r="T799" i="27"/>
  <c r="Z831" i="27"/>
  <c r="Z833" i="27" s="1"/>
  <c r="X833" i="27"/>
  <c r="X834" i="27"/>
  <c r="T849" i="27"/>
  <c r="T869" i="27"/>
  <c r="T887" i="27"/>
  <c r="T911" i="27"/>
  <c r="T927" i="27"/>
  <c r="T943" i="27"/>
  <c r="T959" i="27"/>
  <c r="S1037" i="27"/>
  <c r="T995" i="27"/>
  <c r="T1051" i="27"/>
  <c r="T1073" i="27"/>
  <c r="T1087" i="27"/>
  <c r="S1106" i="27"/>
  <c r="T1099" i="27"/>
  <c r="S1118" i="27"/>
  <c r="T1116" i="27"/>
  <c r="S1121" i="27"/>
  <c r="T1147" i="27"/>
  <c r="T1159" i="27"/>
  <c r="T1208" i="27"/>
  <c r="T1228" i="27"/>
  <c r="U1266" i="27"/>
  <c r="W1264" i="27"/>
  <c r="W1266" i="27" s="1"/>
  <c r="U1284" i="27"/>
  <c r="T11" i="27"/>
  <c r="T99" i="27"/>
  <c r="T112" i="27"/>
  <c r="T152" i="27"/>
  <c r="T213" i="27"/>
  <c r="T255" i="27"/>
  <c r="S284" i="27"/>
  <c r="T281" i="27"/>
  <c r="T333" i="27"/>
  <c r="T349" i="27"/>
  <c r="R385" i="27"/>
  <c r="T395" i="27"/>
  <c r="T453" i="27"/>
  <c r="S472" i="27"/>
  <c r="T469" i="27"/>
  <c r="S521" i="27"/>
  <c r="T514" i="27"/>
  <c r="T558" i="27"/>
  <c r="T564" i="27"/>
  <c r="T677" i="27"/>
  <c r="T731" i="27"/>
  <c r="T747" i="27"/>
  <c r="T805" i="27"/>
  <c r="T851" i="27"/>
  <c r="T865" i="27"/>
  <c r="T885" i="27"/>
  <c r="T901" i="27"/>
  <c r="T917" i="27"/>
  <c r="T935" i="27"/>
  <c r="T949" i="27"/>
  <c r="T1071" i="27"/>
  <c r="T1079" i="27"/>
  <c r="T1103" i="27"/>
  <c r="S1114" i="27"/>
  <c r="T1113" i="27"/>
  <c r="T1114" i="27" s="1"/>
  <c r="T1143" i="27"/>
  <c r="T1157" i="27"/>
  <c r="T1180" i="27"/>
  <c r="T1181" i="27" s="1"/>
  <c r="S1181" i="27"/>
  <c r="T1192" i="27"/>
  <c r="T1240" i="27"/>
  <c r="T1248" i="27"/>
  <c r="T1282" i="27"/>
  <c r="AC662" i="27"/>
  <c r="AC175" i="27"/>
  <c r="T47" i="27"/>
  <c r="T65" i="27"/>
  <c r="T74" i="27"/>
  <c r="T84" i="27"/>
  <c r="R88" i="27"/>
  <c r="R105" i="27" s="1"/>
  <c r="T96" i="27"/>
  <c r="S121" i="27"/>
  <c r="T120" i="27"/>
  <c r="T121" i="27" s="1"/>
  <c r="T161" i="27"/>
  <c r="R174" i="27"/>
  <c r="T169" i="27"/>
  <c r="T173" i="27"/>
  <c r="T187" i="27"/>
  <c r="T195" i="27"/>
  <c r="T205" i="27"/>
  <c r="T235" i="27"/>
  <c r="T291" i="27"/>
  <c r="T301" i="27"/>
  <c r="T309" i="27"/>
  <c r="T313" i="27"/>
  <c r="T334" i="27"/>
  <c r="T342" i="27"/>
  <c r="T350" i="27"/>
  <c r="T358" i="27"/>
  <c r="R370" i="27"/>
  <c r="R406" i="27" s="1"/>
  <c r="T402" i="27"/>
  <c r="S430" i="27"/>
  <c r="T412" i="27"/>
  <c r="T420" i="27"/>
  <c r="T428" i="27"/>
  <c r="S438" i="27"/>
  <c r="S442" i="27"/>
  <c r="S446" i="27"/>
  <c r="S450" i="27"/>
  <c r="T450" i="27" s="1"/>
  <c r="T477" i="27"/>
  <c r="T489" i="27"/>
  <c r="W505" i="27"/>
  <c r="W510" i="27" s="1"/>
  <c r="U510" i="27"/>
  <c r="U522" i="27"/>
  <c r="T524" i="27"/>
  <c r="T534" i="27"/>
  <c r="S592" i="27"/>
  <c r="T615" i="27"/>
  <c r="S628" i="27"/>
  <c r="T627" i="27"/>
  <c r="T628" i="27" s="1"/>
  <c r="T635" i="27"/>
  <c r="S637" i="27"/>
  <c r="S641" i="27" s="1"/>
  <c r="T645" i="27"/>
  <c r="T653" i="27"/>
  <c r="T657" i="27"/>
  <c r="S669" i="27"/>
  <c r="S672" i="27" s="1"/>
  <c r="T667" i="27"/>
  <c r="T691" i="27"/>
  <c r="X758" i="27"/>
  <c r="Z750" i="27"/>
  <c r="Z758" i="27" s="1"/>
  <c r="X765" i="27"/>
  <c r="T756" i="27"/>
  <c r="T767" i="27"/>
  <c r="T1002" i="27"/>
  <c r="T1014" i="27"/>
  <c r="T1022" i="27"/>
  <c r="T1030" i="27"/>
  <c r="T1058" i="27"/>
  <c r="T1066" i="27"/>
  <c r="T1078" i="27"/>
  <c r="T1086" i="27"/>
  <c r="T1094" i="27"/>
  <c r="S1132" i="27"/>
  <c r="S1137" i="27"/>
  <c r="T1125" i="27"/>
  <c r="T1129" i="27"/>
  <c r="S1179" i="27"/>
  <c r="S1182" i="27" s="1"/>
  <c r="T1167" i="27"/>
  <c r="T1175" i="27"/>
  <c r="T1184" i="27"/>
  <c r="T1191" i="27"/>
  <c r="S1217" i="27"/>
  <c r="T1199" i="27"/>
  <c r="T1207" i="27"/>
  <c r="T1211" i="27"/>
  <c r="S1241" i="27"/>
  <c r="T1221" i="27"/>
  <c r="T1225" i="27"/>
  <c r="T1233" i="27"/>
  <c r="T1249" i="27"/>
  <c r="T35" i="27"/>
  <c r="T57" i="27"/>
  <c r="T87" i="27"/>
  <c r="T132" i="27"/>
  <c r="S160" i="27"/>
  <c r="T148" i="27"/>
  <c r="T154" i="27"/>
  <c r="T190" i="27"/>
  <c r="T200" i="27"/>
  <c r="S233" i="27"/>
  <c r="T232" i="27"/>
  <c r="T233" i="27" s="1"/>
  <c r="T242" i="27"/>
  <c r="T294" i="27"/>
  <c r="T308" i="27"/>
  <c r="W320" i="27"/>
  <c r="W322" i="27" s="1"/>
  <c r="U322" i="27"/>
  <c r="U327" i="27"/>
  <c r="T347" i="27"/>
  <c r="T423" i="27"/>
  <c r="S439" i="27"/>
  <c r="T439" i="27" s="1"/>
  <c r="T457" i="27"/>
  <c r="T467" i="27"/>
  <c r="T595" i="27"/>
  <c r="T702" i="27"/>
  <c r="T703" i="27" s="1"/>
  <c r="R703" i="27"/>
  <c r="R704" i="27"/>
  <c r="T739" i="27"/>
  <c r="T757" i="27"/>
  <c r="S761" i="27"/>
  <c r="Y761" i="27" s="1"/>
  <c r="Z761" i="27" s="1"/>
  <c r="T831" i="27"/>
  <c r="R833" i="27"/>
  <c r="R834" i="27"/>
  <c r="T973" i="27"/>
  <c r="T981" i="27"/>
  <c r="T1019" i="27"/>
  <c r="T1031" i="27"/>
  <c r="T1039" i="27"/>
  <c r="T1065" i="27"/>
  <c r="T1081" i="27"/>
  <c r="S1110" i="27"/>
  <c r="T1109" i="27"/>
  <c r="T1110" i="27" s="1"/>
  <c r="T1194" i="27"/>
  <c r="T1238" i="27"/>
  <c r="S39" i="27"/>
  <c r="S42" i="27" s="1"/>
  <c r="T38" i="27"/>
  <c r="T64" i="27"/>
  <c r="T117" i="27"/>
  <c r="T119" i="27" s="1"/>
  <c r="S119" i="27"/>
  <c r="T138" i="27"/>
  <c r="T146" i="27"/>
  <c r="T162" i="27"/>
  <c r="T170" i="27"/>
  <c r="T192" i="27"/>
  <c r="T292" i="27"/>
  <c r="T310" i="27"/>
  <c r="S318" i="27"/>
  <c r="T318" i="27" s="1"/>
  <c r="T365" i="27"/>
  <c r="T383" i="27"/>
  <c r="T403" i="27"/>
  <c r="S437" i="27"/>
  <c r="T431" i="27"/>
  <c r="S459" i="27"/>
  <c r="Y459" i="27" s="1"/>
  <c r="Z459" i="27" s="1"/>
  <c r="T480" i="27"/>
  <c r="S502" i="27"/>
  <c r="T502" i="27" s="1"/>
  <c r="T549" i="27"/>
  <c r="T579" i="27"/>
  <c r="S613" i="27"/>
  <c r="S661" i="27"/>
  <c r="T606" i="27"/>
  <c r="T620" i="27"/>
  <c r="S638" i="27"/>
  <c r="T650" i="27"/>
  <c r="T684" i="27"/>
  <c r="T698" i="27"/>
  <c r="T997" i="27"/>
  <c r="T1009" i="27"/>
  <c r="T1049" i="27"/>
  <c r="T1089" i="27"/>
  <c r="T1130" i="27"/>
  <c r="T1202" i="27"/>
  <c r="S1220" i="27"/>
  <c r="T1218" i="27"/>
  <c r="T1226" i="27"/>
  <c r="T1234" i="27"/>
  <c r="T1262" i="27"/>
  <c r="AC384" i="27"/>
  <c r="AH384" i="27" s="1"/>
  <c r="AI384" i="27" s="1"/>
  <c r="AC323" i="27"/>
  <c r="AH176" i="27"/>
  <c r="AI176" i="27" s="1"/>
  <c r="T49" i="27"/>
  <c r="T58" i="27"/>
  <c r="T63" i="27"/>
  <c r="T82" i="27"/>
  <c r="X88" i="27"/>
  <c r="Z84" i="27"/>
  <c r="Z88" i="27" s="1"/>
  <c r="X105" i="27"/>
  <c r="T131" i="27"/>
  <c r="T135" i="27"/>
  <c r="T149" i="27"/>
  <c r="Z161" i="27"/>
  <c r="Z174" i="27" s="1"/>
  <c r="X174" i="27"/>
  <c r="X211" i="27" s="1"/>
  <c r="W175" i="27"/>
  <c r="W185" i="27" s="1"/>
  <c r="U185" i="27"/>
  <c r="U211" i="27"/>
  <c r="T177" i="27"/>
  <c r="S201" i="27"/>
  <c r="T189" i="27"/>
  <c r="T201" i="27" s="1"/>
  <c r="T193" i="27"/>
  <c r="T197" i="27"/>
  <c r="T203" i="27"/>
  <c r="T207" i="27"/>
  <c r="T237" i="27"/>
  <c r="S243" i="27"/>
  <c r="T241" i="27"/>
  <c r="T243" i="27" s="1"/>
  <c r="T274" i="27"/>
  <c r="R276" i="27"/>
  <c r="R287" i="27"/>
  <c r="T289" i="27"/>
  <c r="T293" i="27"/>
  <c r="T299" i="27"/>
  <c r="T303" i="27"/>
  <c r="T307" i="27"/>
  <c r="T311" i="27"/>
  <c r="S315" i="27"/>
  <c r="S317" i="27"/>
  <c r="S345" i="27"/>
  <c r="T328" i="27"/>
  <c r="T332" i="27"/>
  <c r="T336" i="27"/>
  <c r="T340" i="27"/>
  <c r="T344" i="27"/>
  <c r="T348" i="27"/>
  <c r="T352" i="27"/>
  <c r="T356" i="27"/>
  <c r="S358" i="27"/>
  <c r="S362" i="27"/>
  <c r="T362" i="27" s="1"/>
  <c r="S366" i="27"/>
  <c r="T374" i="27"/>
  <c r="T382" i="27"/>
  <c r="T400" i="27"/>
  <c r="T404" i="27"/>
  <c r="T414" i="27"/>
  <c r="T418" i="27"/>
  <c r="T422" i="27"/>
  <c r="T426" i="27"/>
  <c r="T432" i="27"/>
  <c r="T436" i="27"/>
  <c r="T440" i="27"/>
  <c r="T444" i="27"/>
  <c r="T448" i="27"/>
  <c r="T452" i="27"/>
  <c r="T456" i="27"/>
  <c r="S460" i="27"/>
  <c r="Y460" i="27" s="1"/>
  <c r="Z460" i="27" s="1"/>
  <c r="T475" i="27"/>
  <c r="T479" i="27"/>
  <c r="T487" i="27"/>
  <c r="T491" i="27"/>
  <c r="S495" i="27"/>
  <c r="S499" i="27"/>
  <c r="S503" i="27"/>
  <c r="T507" i="27"/>
  <c r="T526" i="27"/>
  <c r="T530" i="27"/>
  <c r="S536" i="27"/>
  <c r="S540" i="27" s="1"/>
  <c r="T544" i="27"/>
  <c r="T548" i="27"/>
  <c r="T572" i="27"/>
  <c r="T578" i="27"/>
  <c r="T582" i="27"/>
  <c r="T584" i="27"/>
  <c r="R592" i="27"/>
  <c r="R605" i="27" s="1"/>
  <c r="T588" i="27"/>
  <c r="T594" i="27"/>
  <c r="T607" i="27"/>
  <c r="T611" i="27"/>
  <c r="T617" i="27"/>
  <c r="T621" i="27"/>
  <c r="T625" i="27"/>
  <c r="S630" i="27"/>
  <c r="T629" i="27"/>
  <c r="T630" i="27" s="1"/>
  <c r="T633" i="27"/>
  <c r="Z637" i="27"/>
  <c r="Z641" i="27" s="1"/>
  <c r="X641" i="27"/>
  <c r="X661" i="27" s="1"/>
  <c r="T643" i="27"/>
  <c r="T647" i="27"/>
  <c r="T651" i="27"/>
  <c r="S660" i="27"/>
  <c r="T655" i="27"/>
  <c r="T659" i="27"/>
  <c r="S689" i="27"/>
  <c r="S704" i="27"/>
  <c r="T683" i="27"/>
  <c r="T687" i="27"/>
  <c r="T693" i="27"/>
  <c r="T697" i="27"/>
  <c r="S760" i="27"/>
  <c r="Y760" i="27" s="1"/>
  <c r="Z760" i="27" s="1"/>
  <c r="T762" i="27"/>
  <c r="T769" i="27"/>
  <c r="S781" i="27"/>
  <c r="S782" i="27"/>
  <c r="T779" i="27"/>
  <c r="S837" i="27"/>
  <c r="S838" i="27"/>
  <c r="T835" i="27"/>
  <c r="T996" i="27"/>
  <c r="T1000" i="27"/>
  <c r="T1004" i="27"/>
  <c r="T1008" i="27"/>
  <c r="T1012" i="27"/>
  <c r="T1042" i="27"/>
  <c r="S1048" i="27"/>
  <c r="T1048" i="27" s="1"/>
  <c r="R1060" i="27"/>
  <c r="T1056" i="27"/>
  <c r="S1058" i="27"/>
  <c r="Y1058" i="27" s="1"/>
  <c r="Z1058" i="27" s="1"/>
  <c r="T1102" i="27"/>
  <c r="T1117" i="27"/>
  <c r="S1123" i="27"/>
  <c r="S1124" i="27"/>
  <c r="T1122" i="27"/>
  <c r="T1135" i="27"/>
  <c r="T1136" i="27" s="1"/>
  <c r="S1136" i="27"/>
  <c r="T1140" i="27"/>
  <c r="T1144" i="27"/>
  <c r="T1148" i="27"/>
  <c r="T1152" i="27"/>
  <c r="T1156" i="27"/>
  <c r="T1160" i="27"/>
  <c r="T1164" i="27"/>
  <c r="T1165" i="27" s="1"/>
  <c r="S1165" i="27"/>
  <c r="T1193" i="27"/>
  <c r="T1197" i="27"/>
  <c r="T1205" i="27"/>
  <c r="T1213" i="27"/>
  <c r="T1219" i="27"/>
  <c r="T1223" i="27"/>
  <c r="T1227" i="27"/>
  <c r="T1231" i="27"/>
  <c r="T1235" i="27"/>
  <c r="T1239" i="27"/>
  <c r="T1245" i="27"/>
  <c r="T1253" i="27"/>
  <c r="T1255" i="27"/>
  <c r="T1257" i="27"/>
  <c r="T1277" i="27"/>
  <c r="T13" i="27"/>
  <c r="T21" i="27"/>
  <c r="S44" i="27"/>
  <c r="S45" i="27"/>
  <c r="T43" i="27"/>
  <c r="T53" i="27"/>
  <c r="T62" i="27"/>
  <c r="T75" i="27"/>
  <c r="W89" i="27"/>
  <c r="W92" i="27" s="1"/>
  <c r="U92" i="27"/>
  <c r="U105" i="27"/>
  <c r="T123" i="27"/>
  <c r="T136" i="27"/>
  <c r="T144" i="27"/>
  <c r="T150" i="27"/>
  <c r="T158" i="27"/>
  <c r="S164" i="27"/>
  <c r="S174" i="27" s="1"/>
  <c r="S168" i="27"/>
  <c r="T168" i="27" s="1"/>
  <c r="T180" i="27"/>
  <c r="S188" i="27"/>
  <c r="T186" i="27"/>
  <c r="T188" i="27" s="1"/>
  <c r="T194" i="27"/>
  <c r="T204" i="27"/>
  <c r="T215" i="27"/>
  <c r="T216" i="27" s="1"/>
  <c r="R216" i="27"/>
  <c r="R227" i="27"/>
  <c r="S231" i="27"/>
  <c r="S244" i="27" s="1"/>
  <c r="T230" i="27"/>
  <c r="T231" i="27" s="1"/>
  <c r="T238" i="27"/>
  <c r="T290" i="27"/>
  <c r="T296" i="27"/>
  <c r="T304" i="27"/>
  <c r="T312" i="27"/>
  <c r="S316" i="27"/>
  <c r="T316" i="27" s="1"/>
  <c r="T331" i="27"/>
  <c r="T341" i="27"/>
  <c r="T353" i="27"/>
  <c r="T359" i="27"/>
  <c r="T363" i="27"/>
  <c r="T367" i="27"/>
  <c r="T373" i="27"/>
  <c r="S381" i="27"/>
  <c r="Y381" i="27" s="1"/>
  <c r="Z381" i="27" s="1"/>
  <c r="T401" i="27"/>
  <c r="T421" i="27"/>
  <c r="T427" i="27"/>
  <c r="Y455" i="27"/>
  <c r="S461" i="27"/>
  <c r="S457" i="27"/>
  <c r="Y457" i="27" s="1"/>
  <c r="Z457" i="27" s="1"/>
  <c r="T471" i="27"/>
  <c r="T494" i="27"/>
  <c r="R504" i="27"/>
  <c r="R522" i="27" s="1"/>
  <c r="T498" i="27"/>
  <c r="T512" i="27"/>
  <c r="T520" i="27"/>
  <c r="S561" i="27"/>
  <c r="S570" i="27" s="1"/>
  <c r="T560" i="27"/>
  <c r="T561" i="27" s="1"/>
  <c r="T587" i="27"/>
  <c r="T591" i="27"/>
  <c r="S679" i="27"/>
  <c r="T675" i="27"/>
  <c r="Z702" i="27"/>
  <c r="Z703" i="27" s="1"/>
  <c r="X703" i="27"/>
  <c r="X704" i="27"/>
  <c r="S714" i="27"/>
  <c r="T713" i="27"/>
  <c r="T714" i="27" s="1"/>
  <c r="T723" i="27"/>
  <c r="T733" i="27"/>
  <c r="T745" i="27"/>
  <c r="S753" i="27"/>
  <c r="T753" i="27" s="1"/>
  <c r="S757" i="27"/>
  <c r="T766" i="27"/>
  <c r="S773" i="27"/>
  <c r="S772" i="27"/>
  <c r="T969" i="27"/>
  <c r="T977" i="27"/>
  <c r="T1005" i="27"/>
  <c r="T1015" i="27"/>
  <c r="T1027" i="27"/>
  <c r="T1035" i="27"/>
  <c r="T1043" i="27"/>
  <c r="T1053" i="27"/>
  <c r="T1059" i="27"/>
  <c r="T1069" i="27"/>
  <c r="T1170" i="27"/>
  <c r="T1178" i="27"/>
  <c r="T1198" i="27"/>
  <c r="T1246" i="27"/>
  <c r="T1250" i="27"/>
  <c r="T1254" i="27"/>
  <c r="T1258" i="27"/>
  <c r="T1268" i="27"/>
  <c r="S1279" i="27"/>
  <c r="T1276" i="27"/>
  <c r="T40" i="27"/>
  <c r="T41" i="27" s="1"/>
  <c r="S41" i="27"/>
  <c r="S85" i="27"/>
  <c r="T91" i="27"/>
  <c r="T125" i="27"/>
  <c r="T134" i="27"/>
  <c r="T142" i="27"/>
  <c r="T178" i="27"/>
  <c r="S184" i="27"/>
  <c r="Y184" i="27" s="1"/>
  <c r="Z184" i="27" s="1"/>
  <c r="T196" i="27"/>
  <c r="S210" i="27"/>
  <c r="T202" i="27"/>
  <c r="T210" i="27" s="1"/>
  <c r="T208" i="27"/>
  <c r="S240" i="27"/>
  <c r="T234" i="27"/>
  <c r="S297" i="27"/>
  <c r="T288" i="27"/>
  <c r="S314" i="27"/>
  <c r="T298" i="27"/>
  <c r="T314" i="27" s="1"/>
  <c r="T306" i="27"/>
  <c r="S371" i="27"/>
  <c r="T375" i="27"/>
  <c r="T399" i="27"/>
  <c r="T413" i="27"/>
  <c r="T419" i="27"/>
  <c r="T429" i="27"/>
  <c r="T435" i="27"/>
  <c r="S441" i="27"/>
  <c r="T441" i="27" s="1"/>
  <c r="S445" i="27"/>
  <c r="T445" i="27" s="1"/>
  <c r="S449" i="27"/>
  <c r="S453" i="27"/>
  <c r="T476" i="27"/>
  <c r="T482" i="27"/>
  <c r="T492" i="27"/>
  <c r="T496" i="27"/>
  <c r="T500" i="27"/>
  <c r="T506" i="27"/>
  <c r="T527" i="27"/>
  <c r="S535" i="27"/>
  <c r="T533" i="27"/>
  <c r="T535" i="27" s="1"/>
  <c r="T545" i="27"/>
  <c r="S555" i="27"/>
  <c r="T553" i="27"/>
  <c r="Z562" i="27"/>
  <c r="Z565" i="27" s="1"/>
  <c r="X565" i="27"/>
  <c r="X570" i="27"/>
  <c r="S583" i="27"/>
  <c r="T577" i="27"/>
  <c r="T589" i="27"/>
  <c r="W593" i="27"/>
  <c r="W596" i="27" s="1"/>
  <c r="U596" i="27"/>
  <c r="U605" i="27"/>
  <c r="T610" i="27"/>
  <c r="T616" i="27"/>
  <c r="T634" i="27"/>
  <c r="T646" i="27"/>
  <c r="T656" i="27"/>
  <c r="T688" i="27"/>
  <c r="T694" i="27"/>
  <c r="S701" i="27"/>
  <c r="T700" i="27"/>
  <c r="T701" i="27" s="1"/>
  <c r="R716" i="27"/>
  <c r="T715" i="27"/>
  <c r="T716" i="27" s="1"/>
  <c r="R717" i="27"/>
  <c r="T751" i="27"/>
  <c r="S759" i="27"/>
  <c r="T768" i="27"/>
  <c r="T836" i="27"/>
  <c r="T957" i="27"/>
  <c r="T965" i="27"/>
  <c r="T985" i="27"/>
  <c r="T993" i="27"/>
  <c r="T999" i="27"/>
  <c r="T1007" i="27"/>
  <c r="T1023" i="27"/>
  <c r="S1057" i="27"/>
  <c r="Y1057" i="27" s="1"/>
  <c r="Z1057" i="27" s="1"/>
  <c r="T1126" i="27"/>
  <c r="T1141" i="27"/>
  <c r="T1149" i="27"/>
  <c r="T1206" i="27"/>
  <c r="T1214" i="27"/>
  <c r="T1222" i="27"/>
  <c r="T1230" i="27"/>
  <c r="T1244" i="27"/>
  <c r="R1263" i="27"/>
  <c r="R1284" i="27" s="1"/>
  <c r="S1256" i="27"/>
  <c r="T1256" i="27" s="1"/>
  <c r="AB226" i="27"/>
  <c r="AB1040" i="27"/>
  <c r="AA704" i="27"/>
  <c r="AB743" i="27"/>
  <c r="AB1136" i="27"/>
  <c r="AB1275" i="27"/>
  <c r="AB1279" i="27"/>
  <c r="AA764" i="27"/>
  <c r="AB599" i="27"/>
  <c r="AB781" i="27"/>
  <c r="AB223" i="27"/>
  <c r="AB188" i="27"/>
  <c r="AB712" i="27"/>
  <c r="AC464" i="27"/>
  <c r="AC109" i="27"/>
  <c r="AC93" i="27"/>
  <c r="AC94" i="27" s="1"/>
  <c r="AH458" i="27"/>
  <c r="AI458" i="27" s="1"/>
  <c r="AH179" i="27"/>
  <c r="AI179" i="27" s="1"/>
  <c r="AI501" i="27"/>
  <c r="AI504" i="27" s="1"/>
  <c r="AG504" i="27"/>
  <c r="AC28" i="27"/>
  <c r="AB29" i="27"/>
  <c r="AC70" i="27"/>
  <c r="AC78" i="27" s="1"/>
  <c r="AB78" i="27"/>
  <c r="AC228" i="27"/>
  <c r="AC229" i="27" s="1"/>
  <c r="AB229" i="27"/>
  <c r="AB552" i="27"/>
  <c r="AC551" i="27"/>
  <c r="AG244" i="27"/>
  <c r="AB1110" i="27"/>
  <c r="AC1109" i="27"/>
  <c r="AC1110" i="27" s="1"/>
  <c r="AC722" i="27"/>
  <c r="AB724" i="27"/>
  <c r="AA717" i="27"/>
  <c r="AB660" i="27"/>
  <c r="AB1045" i="27"/>
  <c r="AB749" i="27"/>
  <c r="AH372" i="27"/>
  <c r="AI372" i="27" s="1"/>
  <c r="AH378" i="27"/>
  <c r="AI378" i="27" s="1"/>
  <c r="AH321" i="27"/>
  <c r="AI321" i="27" s="1"/>
  <c r="AH90" i="27"/>
  <c r="AI90" i="27" s="1"/>
  <c r="AH91" i="27"/>
  <c r="AI91" i="27" s="1"/>
  <c r="AB1188" i="27"/>
  <c r="AB1189" i="27" s="1"/>
  <c r="AB472" i="27"/>
  <c r="AC44" i="27"/>
  <c r="AC45" i="27"/>
  <c r="M17" i="28" s="1"/>
  <c r="AC708" i="27"/>
  <c r="AC709" i="27" s="1"/>
  <c r="AB709" i="27"/>
  <c r="AB1181" i="27"/>
  <c r="AC1180" i="27"/>
  <c r="AC1181" i="27" s="1"/>
  <c r="AC13" i="27"/>
  <c r="AC18" i="27" s="1"/>
  <c r="AB19" i="27"/>
  <c r="AC1111" i="27"/>
  <c r="AC1112" i="27" s="1"/>
  <c r="AC1269" i="27"/>
  <c r="AC230" i="27"/>
  <c r="AC231" i="27" s="1"/>
  <c r="AB231" i="27"/>
  <c r="AB45" i="27"/>
  <c r="AB44" i="27"/>
  <c r="AB233" i="27"/>
  <c r="AC232" i="27"/>
  <c r="AC233" i="27" s="1"/>
  <c r="AB1269" i="27"/>
  <c r="AC1242" i="27"/>
  <c r="AG834" i="27"/>
  <c r="AC597" i="27"/>
  <c r="AB345" i="27"/>
  <c r="AH182" i="27"/>
  <c r="AI182" i="27" s="1"/>
  <c r="AA174" i="27"/>
  <c r="AH376" i="27"/>
  <c r="AI376" i="27" s="1"/>
  <c r="AB210" i="27"/>
  <c r="AB201" i="27"/>
  <c r="AB92" i="27"/>
  <c r="AH1265" i="27"/>
  <c r="AI1265" i="27" s="1"/>
  <c r="AG704" i="27"/>
  <c r="AG540" i="27"/>
  <c r="AG556" i="27" s="1"/>
  <c r="AH1057" i="27"/>
  <c r="AI1057" i="27" s="1"/>
  <c r="AC432" i="27"/>
  <c r="AC437" i="27" s="1"/>
  <c r="AB437" i="27"/>
  <c r="AC285" i="27"/>
  <c r="AC286" i="27" s="1"/>
  <c r="AB39" i="27"/>
  <c r="AB42" i="27" s="1"/>
  <c r="AC38" i="27"/>
  <c r="AB280" i="27"/>
  <c r="AC279" i="27"/>
  <c r="AC280" i="27" s="1"/>
  <c r="AC705" i="27"/>
  <c r="AC707" i="27" s="1"/>
  <c r="AB707" i="27"/>
  <c r="AC300" i="27"/>
  <c r="AC314" i="27" s="1"/>
  <c r="AB314" i="27"/>
  <c r="AC1270" i="27"/>
  <c r="AB1220" i="27"/>
  <c r="AC1164" i="27"/>
  <c r="AC1165" i="27" s="1"/>
  <c r="AA33" i="27"/>
  <c r="AA37" i="27" s="1"/>
  <c r="AB32" i="27"/>
  <c r="AB33" i="27" s="1"/>
  <c r="AB485" i="27"/>
  <c r="AC484" i="27"/>
  <c r="AC485" i="27" s="1"/>
  <c r="AC35" i="27"/>
  <c r="AC36" i="27" s="1"/>
  <c r="AB36" i="27"/>
  <c r="AH1058" i="27"/>
  <c r="AI1058" i="27" s="1"/>
  <c r="AG682" i="27"/>
  <c r="AA370" i="27"/>
  <c r="AG522" i="27"/>
  <c r="AB24" i="27"/>
  <c r="AH456" i="27"/>
  <c r="AI456" i="27" s="1"/>
  <c r="AB297" i="27"/>
  <c r="AG128" i="27"/>
  <c r="AB67" i="27"/>
  <c r="AB830" i="27"/>
  <c r="AB278" i="27"/>
  <c r="AC277" i="27"/>
  <c r="AC278" i="27" s="1"/>
  <c r="AC386" i="27"/>
  <c r="AC387" i="27" s="1"/>
  <c r="AC472" i="27"/>
  <c r="AB240" i="27"/>
  <c r="AA1190" i="27"/>
  <c r="AH178" i="27"/>
  <c r="AI178" i="27" s="1"/>
  <c r="AH380" i="27"/>
  <c r="AI380" i="27" s="1"/>
  <c r="AG1190" i="27"/>
  <c r="AC541" i="27"/>
  <c r="AC542" i="27" s="1"/>
  <c r="AC408" i="27"/>
  <c r="AA1137" i="27"/>
  <c r="AC291" i="27"/>
  <c r="AB147" i="27"/>
  <c r="AB1123" i="27"/>
  <c r="AB1124" i="27"/>
  <c r="AG1263" i="27"/>
  <c r="AG1284" i="27" s="1"/>
  <c r="AC1122" i="27"/>
  <c r="AC1124" i="27" s="1"/>
  <c r="M94" i="28" s="1"/>
  <c r="AA834" i="27"/>
  <c r="AB773" i="27"/>
  <c r="AC762" i="27"/>
  <c r="AH762" i="27" s="1"/>
  <c r="AI762" i="27" s="1"/>
  <c r="AC711" i="27"/>
  <c r="AB654" i="27"/>
  <c r="AB636" i="27"/>
  <c r="AB569" i="27"/>
  <c r="AC560" i="27"/>
  <c r="AC561" i="27" s="1"/>
  <c r="AB430" i="27"/>
  <c r="AB23" i="27"/>
  <c r="AC217" i="27"/>
  <c r="AC223" i="27" s="1"/>
  <c r="AI174" i="27"/>
  <c r="AB18" i="27"/>
  <c r="AI88" i="27"/>
  <c r="AB59" i="27"/>
  <c r="AC1260" i="27"/>
  <c r="AC409" i="27"/>
  <c r="AC410" i="27" s="1"/>
  <c r="AC761" i="27"/>
  <c r="AH761" i="27" s="1"/>
  <c r="AI761" i="27" s="1"/>
  <c r="AB1059" i="27"/>
  <c r="AC1059" i="27" s="1"/>
  <c r="AB1161" i="27"/>
  <c r="AG1189" i="27"/>
  <c r="AI1188" i="27"/>
  <c r="AI1189" i="27" s="1"/>
  <c r="AC120" i="27"/>
  <c r="AC121" i="27" s="1"/>
  <c r="AC1053" i="27"/>
  <c r="AC1264" i="27"/>
  <c r="AC1266" i="27" s="1"/>
  <c r="AA1263" i="27"/>
  <c r="AA1284" i="27" s="1"/>
  <c r="AB1217" i="27"/>
  <c r="AC1186" i="27"/>
  <c r="AC1187" i="27" s="1"/>
  <c r="AB1106" i="27"/>
  <c r="AB1037" i="27"/>
  <c r="AC746" i="27"/>
  <c r="AB576" i="27"/>
  <c r="AG565" i="27"/>
  <c r="AG570" i="27" s="1"/>
  <c r="AB699" i="27"/>
  <c r="AB493" i="27"/>
  <c r="AH459" i="27"/>
  <c r="AI459" i="27" s="1"/>
  <c r="AH383" i="27"/>
  <c r="AI383" i="27" s="1"/>
  <c r="AC415" i="27"/>
  <c r="AC430" i="27" s="1"/>
  <c r="AC132" i="27"/>
  <c r="AC147" i="27" s="1"/>
  <c r="AG114" i="27"/>
  <c r="AC462" i="27"/>
  <c r="AC463" i="27" s="1"/>
  <c r="AB50" i="27"/>
  <c r="AC20" i="27"/>
  <c r="AC24" i="27" s="1"/>
  <c r="M11" i="28" s="1"/>
  <c r="AB832" i="27"/>
  <c r="AC832" i="27" s="1"/>
  <c r="AI758" i="27"/>
  <c r="AH507" i="27"/>
  <c r="AI507" i="27" s="1"/>
  <c r="AH375" i="27"/>
  <c r="AI375" i="27" s="1"/>
  <c r="AH382" i="27"/>
  <c r="AI382" i="27" s="1"/>
  <c r="AH177" i="27"/>
  <c r="AI177" i="27" s="1"/>
  <c r="AH457" i="27"/>
  <c r="AI457" i="27" s="1"/>
  <c r="AI1263" i="27"/>
  <c r="AI592" i="27"/>
  <c r="AH506" i="27"/>
  <c r="AI506" i="27" s="1"/>
  <c r="AH379" i="27"/>
  <c r="AI379" i="27" s="1"/>
  <c r="AI370" i="27"/>
  <c r="AH180" i="27"/>
  <c r="AI180" i="27" s="1"/>
  <c r="AC104" i="27"/>
  <c r="AC1220" i="27"/>
  <c r="AC720" i="27"/>
  <c r="M76" i="28" s="1"/>
  <c r="AC719" i="27"/>
  <c r="AC626" i="27"/>
  <c r="AC1193" i="27"/>
  <c r="AB1054" i="27"/>
  <c r="AC1054" i="27" s="1"/>
  <c r="AA833" i="27"/>
  <c r="AA716" i="27"/>
  <c r="AB789" i="27"/>
  <c r="AA596" i="27"/>
  <c r="AB86" i="27"/>
  <c r="AC86" i="27" s="1"/>
  <c r="AC388" i="27"/>
  <c r="AB397" i="27"/>
  <c r="AB583" i="27"/>
  <c r="AB535" i="27"/>
  <c r="AG276" i="27"/>
  <c r="AG287" i="27" s="1"/>
  <c r="AI274" i="27"/>
  <c r="AI276" i="27" s="1"/>
  <c r="AB510" i="27"/>
  <c r="AC111" i="27"/>
  <c r="AC29" i="27"/>
  <c r="AC1261" i="27"/>
  <c r="AB1258" i="27"/>
  <c r="AC1258" i="27" s="1"/>
  <c r="AC1253" i="27"/>
  <c r="AC1249" i="27"/>
  <c r="AC1254" i="27"/>
  <c r="AC1185" i="27"/>
  <c r="AB1241" i="27"/>
  <c r="AB1247" i="27"/>
  <c r="AC1247" i="27" s="1"/>
  <c r="AC1162" i="27"/>
  <c r="AC1118" i="27"/>
  <c r="AC1121" i="27" s="1"/>
  <c r="M93" i="28" s="1"/>
  <c r="AB1047" i="27"/>
  <c r="AC1104" i="27"/>
  <c r="AB1098" i="27"/>
  <c r="AC1108" i="27"/>
  <c r="AC1040" i="27"/>
  <c r="AB753" i="27"/>
  <c r="AC753" i="27" s="1"/>
  <c r="AC838" i="27"/>
  <c r="M86" i="28" s="1"/>
  <c r="AC837" i="27"/>
  <c r="AB772" i="27"/>
  <c r="AI1046" i="27"/>
  <c r="AI1055" i="27" s="1"/>
  <c r="AG1055" i="27"/>
  <c r="AG1115" i="27" s="1"/>
  <c r="AB823" i="27"/>
  <c r="AI715" i="27"/>
  <c r="AI716" i="27" s="1"/>
  <c r="AG716" i="27"/>
  <c r="AC700" i="27"/>
  <c r="AB994" i="27"/>
  <c r="AB831" i="27"/>
  <c r="AB833" i="27" s="1"/>
  <c r="AB775" i="27"/>
  <c r="AB778" i="27" s="1"/>
  <c r="AC774" i="27"/>
  <c r="AC740" i="27"/>
  <c r="AC712" i="27"/>
  <c r="AA641" i="27"/>
  <c r="AA661" i="27" s="1"/>
  <c r="AC508" i="27"/>
  <c r="AH508" i="27" s="1"/>
  <c r="AI508" i="27" s="1"/>
  <c r="AC776" i="27"/>
  <c r="AC749" i="27"/>
  <c r="AG717" i="27"/>
  <c r="AB679" i="27"/>
  <c r="AC675" i="27"/>
  <c r="AC670" i="27"/>
  <c r="AB671" i="27"/>
  <c r="AC576" i="27"/>
  <c r="AB532" i="27"/>
  <c r="AC523" i="27"/>
  <c r="AB500" i="27"/>
  <c r="AC500" i="27" s="1"/>
  <c r="AC657" i="27"/>
  <c r="AC660" i="27" s="1"/>
  <c r="AB613" i="27"/>
  <c r="AC599" i="27"/>
  <c r="AC452" i="27"/>
  <c r="AA681" i="27"/>
  <c r="AB637" i="27"/>
  <c r="AC637" i="27" s="1"/>
  <c r="AC628" i="27"/>
  <c r="AC563" i="27"/>
  <c r="AC449" i="27"/>
  <c r="AC702" i="27"/>
  <c r="AC703" i="27" s="1"/>
  <c r="AB316" i="27"/>
  <c r="AB319" i="27" s="1"/>
  <c r="AI454" i="27"/>
  <c r="AB377" i="27"/>
  <c r="AC377" i="27" s="1"/>
  <c r="AH377" i="27" s="1"/>
  <c r="AI377" i="27" s="1"/>
  <c r="AG370" i="27"/>
  <c r="AG406" i="27" s="1"/>
  <c r="AC631" i="27"/>
  <c r="AC369" i="27"/>
  <c r="AC275" i="27"/>
  <c r="AB595" i="27"/>
  <c r="AC595" i="27" s="1"/>
  <c r="AH595" i="27" s="1"/>
  <c r="AI595" i="27" s="1"/>
  <c r="AG592" i="27"/>
  <c r="AG605" i="27" s="1"/>
  <c r="AC281" i="27"/>
  <c r="AB243" i="27"/>
  <c r="AC241" i="27"/>
  <c r="AC207" i="27"/>
  <c r="AB119" i="27"/>
  <c r="AB116" i="27"/>
  <c r="AC115" i="27"/>
  <c r="AC477" i="27"/>
  <c r="AI319" i="27"/>
  <c r="AC235" i="27"/>
  <c r="AB185" i="27"/>
  <c r="AG174" i="27"/>
  <c r="AG211" i="27" s="1"/>
  <c r="AC30" i="27"/>
  <c r="AB31" i="27"/>
  <c r="AC25" i="27"/>
  <c r="AB26" i="27"/>
  <c r="AB27" i="27"/>
  <c r="AA454" i="27"/>
  <c r="AC183" i="27"/>
  <c r="AH183" i="27" s="1"/>
  <c r="AI183" i="27" s="1"/>
  <c r="AC190" i="27"/>
  <c r="AC48" i="27"/>
  <c r="AC60" i="27"/>
  <c r="M27" i="28" s="1"/>
  <c r="AC59" i="27"/>
  <c r="AC83" i="27"/>
  <c r="AB51" i="27"/>
  <c r="AC1141" i="27"/>
  <c r="AB740" i="27"/>
  <c r="AC465" i="27"/>
  <c r="AB496" i="27"/>
  <c r="AC496" i="27" s="1"/>
  <c r="AC226" i="27"/>
  <c r="AB262" i="27"/>
  <c r="AC324" i="27"/>
  <c r="AC240" i="27"/>
  <c r="AB585" i="27"/>
  <c r="AC583" i="27"/>
  <c r="AC1281" i="27"/>
  <c r="AC1276" i="27"/>
  <c r="AC1243" i="27"/>
  <c r="AC1262" i="27"/>
  <c r="AC1133" i="27"/>
  <c r="AC1052" i="27"/>
  <c r="AB1051" i="27"/>
  <c r="AC1051" i="27" s="1"/>
  <c r="AB1132" i="27"/>
  <c r="AB1091" i="27"/>
  <c r="AF1056" i="27"/>
  <c r="AF1060" i="27" s="1"/>
  <c r="AC1061" i="27"/>
  <c r="AC830" i="27"/>
  <c r="AC783" i="27"/>
  <c r="AC724" i="27"/>
  <c r="AC663" i="27"/>
  <c r="AC666" i="27" s="1"/>
  <c r="M63" i="28" s="1"/>
  <c r="AA1055" i="27"/>
  <c r="AA1115" i="27" s="1"/>
  <c r="AC1046" i="27"/>
  <c r="AC823" i="27"/>
  <c r="AB715" i="27"/>
  <c r="AB716" i="27" s="1"/>
  <c r="AB674" i="27"/>
  <c r="AC994" i="27"/>
  <c r="AC770" i="27"/>
  <c r="AC772" i="27" s="1"/>
  <c r="AC669" i="27"/>
  <c r="AC672" i="27" s="1"/>
  <c r="M68" i="28" s="1"/>
  <c r="AA565" i="27"/>
  <c r="AA570" i="27" s="1"/>
  <c r="AC562" i="27"/>
  <c r="AA540" i="27"/>
  <c r="AA556" i="27" s="1"/>
  <c r="AC699" i="27"/>
  <c r="AB639" i="27"/>
  <c r="AC639" i="27" s="1"/>
  <c r="AB626" i="27"/>
  <c r="AC535" i="27"/>
  <c r="AC513" i="27"/>
  <c r="AB669" i="27"/>
  <c r="AB672" i="27" s="1"/>
  <c r="AC564" i="27"/>
  <c r="AA322" i="27"/>
  <c r="AA319" i="27"/>
  <c r="AC315" i="27"/>
  <c r="AC673" i="27"/>
  <c r="AC665" i="27"/>
  <c r="AC584" i="27"/>
  <c r="AC553" i="27"/>
  <c r="AB555" i="27"/>
  <c r="AB538" i="27"/>
  <c r="AC538" i="27" s="1"/>
  <c r="AB495" i="27"/>
  <c r="AC495" i="27" s="1"/>
  <c r="AA473" i="27"/>
  <c r="AC645" i="27"/>
  <c r="AC591" i="27"/>
  <c r="AC405" i="27"/>
  <c r="AC188" i="27"/>
  <c r="AB604" i="27"/>
  <c r="AC509" i="27"/>
  <c r="AH509" i="27" s="1"/>
  <c r="AI509" i="27" s="1"/>
  <c r="AC493" i="27"/>
  <c r="AG454" i="27"/>
  <c r="AG473" i="27" s="1"/>
  <c r="AB214" i="27"/>
  <c r="AB227" i="27" s="1"/>
  <c r="AB483" i="27"/>
  <c r="AC447" i="27"/>
  <c r="AB439" i="27"/>
  <c r="AC361" i="27"/>
  <c r="AC326" i="27"/>
  <c r="AB586" i="27"/>
  <c r="AC586" i="27" s="1"/>
  <c r="AB444" i="27"/>
  <c r="AC444" i="27" s="1"/>
  <c r="AC374" i="27"/>
  <c r="AH374" i="27" s="1"/>
  <c r="AI374" i="27" s="1"/>
  <c r="AC108" i="27"/>
  <c r="AB85" i="27"/>
  <c r="AC85" i="27" s="1"/>
  <c r="AB357" i="27"/>
  <c r="AG319" i="27"/>
  <c r="AG327" i="27" s="1"/>
  <c r="AB108" i="27"/>
  <c r="AB114" i="27" s="1"/>
  <c r="AC84" i="27"/>
  <c r="AC272" i="27"/>
  <c r="AB273" i="27"/>
  <c r="AB164" i="27"/>
  <c r="AC164" i="27" s="1"/>
  <c r="AC160" i="27"/>
  <c r="AC127" i="27"/>
  <c r="AC66" i="27"/>
  <c r="AC67" i="27"/>
  <c r="M31" i="28" s="1"/>
  <c r="AC89" i="27"/>
  <c r="AB60" i="27"/>
  <c r="AA276" i="27"/>
  <c r="AA287" i="27" s="1"/>
  <c r="AB83" i="27"/>
  <c r="AC1250" i="27"/>
  <c r="AC1241" i="27"/>
  <c r="AC1132" i="27"/>
  <c r="AB1050" i="27"/>
  <c r="AC995" i="27"/>
  <c r="AC750" i="27"/>
  <c r="AA758" i="27"/>
  <c r="AA765" i="27" s="1"/>
  <c r="AB719" i="27"/>
  <c r="AB720" i="27"/>
  <c r="AC589" i="27"/>
  <c r="AC455" i="27"/>
  <c r="AB461" i="27"/>
  <c r="AC569" i="27"/>
  <c r="AI680" i="27"/>
  <c r="AI681" i="27" s="1"/>
  <c r="AG681" i="27"/>
  <c r="AC515" i="27"/>
  <c r="AB521" i="27"/>
  <c r="AA504" i="27"/>
  <c r="AC781" i="27"/>
  <c r="AC782" i="27"/>
  <c r="M84" i="28" s="1"/>
  <c r="AB565" i="27"/>
  <c r="AB513" i="27"/>
  <c r="AC249" i="27"/>
  <c r="AB172" i="27"/>
  <c r="AC172" i="27" s="1"/>
  <c r="AA88" i="27"/>
  <c r="AA216" i="27"/>
  <c r="AA227" i="27" s="1"/>
  <c r="AC215" i="27"/>
  <c r="AC216" i="27" s="1"/>
  <c r="AC552" i="27"/>
  <c r="AC110" i="27"/>
  <c r="AC119" i="27"/>
  <c r="AB1257" i="27"/>
  <c r="AC1257" i="27" s="1"/>
  <c r="AB1245" i="27"/>
  <c r="AC1245" i="27" s="1"/>
  <c r="AC1244" i="27"/>
  <c r="AC1179" i="27"/>
  <c r="AB1179" i="27"/>
  <c r="AB1182" i="27" s="1"/>
  <c r="AB1185" i="27"/>
  <c r="AB1190" i="27" s="1"/>
  <c r="AB1166" i="27"/>
  <c r="AB1118" i="27"/>
  <c r="AB1121" i="27" s="1"/>
  <c r="AC1113" i="27"/>
  <c r="AC1092" i="27"/>
  <c r="AB1137" i="27"/>
  <c r="AC1041" i="27"/>
  <c r="AB752" i="27"/>
  <c r="AB754" i="27"/>
  <c r="AC754" i="27" s="1"/>
  <c r="AC757" i="27"/>
  <c r="AC743" i="27"/>
  <c r="AC638" i="27"/>
  <c r="AB837" i="27"/>
  <c r="AB838" i="27"/>
  <c r="AI831" i="27"/>
  <c r="AI833" i="27" s="1"/>
  <c r="AG833" i="27"/>
  <c r="AB756" i="27"/>
  <c r="AC756" i="27" s="1"/>
  <c r="AG758" i="27"/>
  <c r="AG765" i="27" s="1"/>
  <c r="AB689" i="27"/>
  <c r="AC683" i="27"/>
  <c r="AI641" i="27"/>
  <c r="AC630" i="27"/>
  <c r="AC613" i="27"/>
  <c r="AB763" i="27"/>
  <c r="AB764" i="27" s="1"/>
  <c r="AB559" i="27"/>
  <c r="AC557" i="27"/>
  <c r="AB536" i="27"/>
  <c r="AC536" i="27" s="1"/>
  <c r="AB499" i="27"/>
  <c r="AC499" i="27" s="1"/>
  <c r="AB468" i="27"/>
  <c r="AC466" i="27"/>
  <c r="AC357" i="27"/>
  <c r="AG641" i="27"/>
  <c r="AG661" i="27" s="1"/>
  <c r="AB590" i="27"/>
  <c r="AC590" i="27" s="1"/>
  <c r="AB587" i="27"/>
  <c r="AC587" i="27" s="1"/>
  <c r="AI565" i="27"/>
  <c r="AB550" i="27"/>
  <c r="AC543" i="27"/>
  <c r="AC451" i="27"/>
  <c r="AC443" i="27"/>
  <c r="AC381" i="27"/>
  <c r="AH381" i="27" s="1"/>
  <c r="AI381" i="27" s="1"/>
  <c r="AC373" i="27"/>
  <c r="AH373" i="27" s="1"/>
  <c r="AI373" i="27" s="1"/>
  <c r="AC364" i="27"/>
  <c r="AB680" i="27"/>
  <c r="AB681" i="27" s="1"/>
  <c r="AA682" i="27"/>
  <c r="AA592" i="27"/>
  <c r="AA605" i="27" s="1"/>
  <c r="AI540" i="27"/>
  <c r="AB503" i="27"/>
  <c r="AC503" i="27" s="1"/>
  <c r="AC441" i="27"/>
  <c r="AB594" i="27"/>
  <c r="AB453" i="27"/>
  <c r="AC453" i="27" s="1"/>
  <c r="AC445" i="27"/>
  <c r="AB365" i="27"/>
  <c r="AC365" i="27" s="1"/>
  <c r="AC297" i="27"/>
  <c r="AC604" i="27"/>
  <c r="AB537" i="27"/>
  <c r="AC537" i="27" s="1"/>
  <c r="AB368" i="27"/>
  <c r="AC368" i="27" s="1"/>
  <c r="AB360" i="27"/>
  <c r="AC360" i="27" s="1"/>
  <c r="AC332" i="27"/>
  <c r="AB320" i="27"/>
  <c r="AB322" i="27" s="1"/>
  <c r="AC184" i="27"/>
  <c r="AH184" i="27" s="1"/>
  <c r="AI184" i="27" s="1"/>
  <c r="AC212" i="27"/>
  <c r="AA185" i="27"/>
  <c r="AB440" i="27"/>
  <c r="AC440" i="27" s="1"/>
  <c r="AA385" i="27"/>
  <c r="AC181" i="27"/>
  <c r="AH181" i="27" s="1"/>
  <c r="AI181" i="27" s="1"/>
  <c r="AB405" i="27"/>
  <c r="AB276" i="27"/>
  <c r="AB271" i="27"/>
  <c r="AC263" i="27"/>
  <c r="AI215" i="27"/>
  <c r="AI216" i="27" s="1"/>
  <c r="AG216" i="27"/>
  <c r="AG227" i="27" s="1"/>
  <c r="AC448" i="27"/>
  <c r="AB248" i="27"/>
  <c r="AC245" i="27"/>
  <c r="AB104" i="27"/>
  <c r="AA510" i="27"/>
  <c r="AC505" i="27"/>
  <c r="AC358" i="27"/>
  <c r="AC168" i="27"/>
  <c r="AC95" i="27"/>
  <c r="AB127" i="27"/>
  <c r="AG88" i="27"/>
  <c r="AC274" i="27"/>
  <c r="AC276" i="27" s="1"/>
  <c r="AB160" i="27"/>
  <c r="S327" i="27" l="1"/>
  <c r="S1284" i="27"/>
  <c r="R1285" i="27"/>
  <c r="S473" i="27"/>
  <c r="X1285" i="27"/>
  <c r="T689" i="27"/>
  <c r="T704" i="27" s="1"/>
  <c r="G70" i="28" s="1"/>
  <c r="T430" i="27"/>
  <c r="T88" i="27"/>
  <c r="T1106" i="27"/>
  <c r="T223" i="27"/>
  <c r="T699" i="27"/>
  <c r="T408" i="27"/>
  <c r="T411" i="27"/>
  <c r="G53" i="28" s="1"/>
  <c r="T654" i="27"/>
  <c r="T532" i="27"/>
  <c r="T493" i="27"/>
  <c r="T19" i="27"/>
  <c r="T18" i="27"/>
  <c r="T319" i="27"/>
  <c r="T327" i="27" s="1"/>
  <c r="T1260" i="27"/>
  <c r="T1263" i="27" s="1"/>
  <c r="T1284" i="27" s="1"/>
  <c r="T740" i="27"/>
  <c r="T789" i="27"/>
  <c r="T834" i="27" s="1"/>
  <c r="AC19" i="27"/>
  <c r="M10" i="28" s="1"/>
  <c r="Y371" i="27"/>
  <c r="S385" i="27"/>
  <c r="T679" i="27"/>
  <c r="T381" i="27"/>
  <c r="T1241" i="27"/>
  <c r="T1217" i="27"/>
  <c r="T370" i="27"/>
  <c r="T1118" i="27"/>
  <c r="T1121" i="27" s="1"/>
  <c r="G93" i="28" s="1"/>
  <c r="T666" i="27"/>
  <c r="G63" i="28" s="1"/>
  <c r="T663" i="27"/>
  <c r="T147" i="27"/>
  <c r="T1091" i="27"/>
  <c r="T596" i="27"/>
  <c r="T775" i="27"/>
  <c r="T778" i="27" s="1"/>
  <c r="G79" i="28" s="1"/>
  <c r="T764" i="27"/>
  <c r="Z1264" i="27"/>
  <c r="Z1266" i="27" s="1"/>
  <c r="Y1266" i="27"/>
  <c r="T536" i="27"/>
  <c r="T540" i="27" s="1"/>
  <c r="T495" i="27"/>
  <c r="T504" i="27" s="1"/>
  <c r="T720" i="27"/>
  <c r="G76" i="28" s="1"/>
  <c r="T719" i="27"/>
  <c r="Y92" i="27"/>
  <c r="Z89" i="27"/>
  <c r="Z92" i="27" s="1"/>
  <c r="AC1182" i="27"/>
  <c r="M98" i="28" s="1"/>
  <c r="M32" i="28"/>
  <c r="T1279" i="27"/>
  <c r="T772" i="27"/>
  <c r="T773" i="27"/>
  <c r="T45" i="27"/>
  <c r="G17" i="28" s="1"/>
  <c r="T44" i="27"/>
  <c r="T1123" i="27"/>
  <c r="T1124" i="27"/>
  <c r="G94" i="28" s="1"/>
  <c r="T838" i="27"/>
  <c r="T837" i="27"/>
  <c r="T782" i="27"/>
  <c r="G84" i="28" s="1"/>
  <c r="T781" i="27"/>
  <c r="T660" i="27"/>
  <c r="T345" i="27"/>
  <c r="T276" i="27"/>
  <c r="T613" i="27"/>
  <c r="T437" i="27"/>
  <c r="T833" i="27"/>
  <c r="T160" i="27"/>
  <c r="T1179" i="27"/>
  <c r="T1182" i="27" s="1"/>
  <c r="G98" i="28" s="1"/>
  <c r="T672" i="27"/>
  <c r="G68" i="28" s="1"/>
  <c r="T669" i="27"/>
  <c r="T472" i="27"/>
  <c r="S504" i="27"/>
  <c r="S522" i="27" s="1"/>
  <c r="T758" i="27"/>
  <c r="T637" i="27"/>
  <c r="T641" i="27" s="1"/>
  <c r="T214" i="27"/>
  <c r="T227" i="27" s="1"/>
  <c r="T1185" i="27"/>
  <c r="T1190" i="27" s="1"/>
  <c r="T707" i="27"/>
  <c r="T717" i="27" s="1"/>
  <c r="G71" i="28" s="1"/>
  <c r="T599" i="27"/>
  <c r="T97" i="27"/>
  <c r="T1098" i="27"/>
  <c r="T468" i="27"/>
  <c r="T104" i="27"/>
  <c r="T562" i="27"/>
  <c r="T565" i="27" s="1"/>
  <c r="T116" i="27"/>
  <c r="T128" i="27" s="1"/>
  <c r="G46" i="28" s="1"/>
  <c r="T1040" i="27"/>
  <c r="T636" i="27"/>
  <c r="T357" i="27"/>
  <c r="X37" i="27"/>
  <c r="T994" i="27"/>
  <c r="T380" i="27"/>
  <c r="T226" i="27"/>
  <c r="T32" i="27"/>
  <c r="T33" i="27" s="1"/>
  <c r="S833" i="27"/>
  <c r="T297" i="27"/>
  <c r="T1137" i="27"/>
  <c r="T1132" i="27"/>
  <c r="T1037" i="27"/>
  <c r="T1115" i="27" s="1"/>
  <c r="Z1133" i="27"/>
  <c r="Z1134" i="27" s="1"/>
  <c r="Y1134" i="27"/>
  <c r="T248" i="27"/>
  <c r="T287" i="27" s="1"/>
  <c r="T823" i="27"/>
  <c r="T67" i="27"/>
  <c r="T66" i="27"/>
  <c r="T576" i="27"/>
  <c r="T605" i="27" s="1"/>
  <c r="T559" i="27"/>
  <c r="T570" i="27" s="1"/>
  <c r="T510" i="27"/>
  <c r="T78" i="27"/>
  <c r="T105" i="27" s="1"/>
  <c r="Y1060" i="27"/>
  <c r="Z1056" i="27"/>
  <c r="Z1060" i="27" s="1"/>
  <c r="T583" i="27"/>
  <c r="Y461" i="27"/>
  <c r="Z455" i="27"/>
  <c r="Z461" i="27" s="1"/>
  <c r="T592" i="27"/>
  <c r="T1057" i="27"/>
  <c r="T371" i="27"/>
  <c r="T262" i="27"/>
  <c r="T1161" i="27"/>
  <c r="T1166" i="27" s="1"/>
  <c r="G96" i="28" s="1"/>
  <c r="T229" i="27"/>
  <c r="T244" i="27"/>
  <c r="T184" i="27"/>
  <c r="T185" i="27" s="1"/>
  <c r="T51" i="27"/>
  <c r="T50" i="27"/>
  <c r="T569" i="27"/>
  <c r="S1055" i="27"/>
  <c r="S1115" i="27" s="1"/>
  <c r="T27" i="27"/>
  <c r="G12" i="28" s="1"/>
  <c r="T26" i="27"/>
  <c r="Y596" i="27"/>
  <c r="Z593" i="27"/>
  <c r="Z596" i="27" s="1"/>
  <c r="T322" i="27"/>
  <c r="T760" i="27"/>
  <c r="AC32" i="27"/>
  <c r="AC33" i="27" s="1"/>
  <c r="AC23" i="27"/>
  <c r="AB37" i="27"/>
  <c r="AC1188" i="27"/>
  <c r="AC1189" i="27" s="1"/>
  <c r="Y759" i="27"/>
  <c r="S764" i="27"/>
  <c r="T555" i="27"/>
  <c r="T240" i="27"/>
  <c r="T1060" i="27"/>
  <c r="S370" i="27"/>
  <c r="S406" i="27" s="1"/>
  <c r="S319" i="27"/>
  <c r="T1220" i="27"/>
  <c r="T39" i="27"/>
  <c r="T42" i="27"/>
  <c r="G14" i="28" s="1"/>
  <c r="S454" i="27"/>
  <c r="T521" i="27"/>
  <c r="T284" i="27"/>
  <c r="T164" i="27"/>
  <c r="T830" i="27"/>
  <c r="T749" i="27"/>
  <c r="T397" i="27"/>
  <c r="T29" i="27"/>
  <c r="T37" i="27" s="1"/>
  <c r="G13" i="28" s="1"/>
  <c r="T724" i="27"/>
  <c r="T765" i="27"/>
  <c r="T550" i="27"/>
  <c r="Y320" i="27"/>
  <c r="S322" i="27"/>
  <c r="T108" i="27"/>
  <c r="T114" i="27"/>
  <c r="G41" i="28" s="1"/>
  <c r="T1055" i="27"/>
  <c r="T604" i="27"/>
  <c r="T513" i="27"/>
  <c r="Y505" i="27"/>
  <c r="S510" i="27"/>
  <c r="Y175" i="27"/>
  <c r="S185" i="27"/>
  <c r="T59" i="27"/>
  <c r="T60" i="27"/>
  <c r="T23" i="27"/>
  <c r="T24" i="27"/>
  <c r="G11" i="28" s="1"/>
  <c r="T626" i="27"/>
  <c r="T661" i="27" s="1"/>
  <c r="T483" i="27"/>
  <c r="T522" i="27" s="1"/>
  <c r="T674" i="27"/>
  <c r="T682" i="27"/>
  <c r="G69" i="28" s="1"/>
  <c r="T92" i="27"/>
  <c r="T378" i="27"/>
  <c r="T459" i="27"/>
  <c r="T461" i="27" s="1"/>
  <c r="T271" i="27"/>
  <c r="T1269" i="27"/>
  <c r="T438" i="27"/>
  <c r="T454" i="27" s="1"/>
  <c r="T372" i="27"/>
  <c r="S1060" i="27"/>
  <c r="AB244" i="27"/>
  <c r="AC773" i="27"/>
  <c r="M78" i="28" s="1"/>
  <c r="AC316" i="27"/>
  <c r="AC319" i="27" s="1"/>
  <c r="AB704" i="27"/>
  <c r="AA211" i="27"/>
  <c r="AC1275" i="27"/>
  <c r="AC1190" i="27"/>
  <c r="M99" i="28" s="1"/>
  <c r="AB287" i="27"/>
  <c r="AA406" i="27"/>
  <c r="AB1060" i="27"/>
  <c r="AC39" i="27"/>
  <c r="AC42" i="27" s="1"/>
  <c r="M14" i="28" s="1"/>
  <c r="AA522" i="27"/>
  <c r="AC483" i="27"/>
  <c r="AB88" i="27"/>
  <c r="AB105" i="27" s="1"/>
  <c r="AC411" i="27"/>
  <c r="M53" i="28" s="1"/>
  <c r="AH1059" i="27"/>
  <c r="AI1059" i="27" s="1"/>
  <c r="AC1060" i="27"/>
  <c r="AB682" i="27"/>
  <c r="AB592" i="27"/>
  <c r="AB834" i="27"/>
  <c r="AC1106" i="27"/>
  <c r="AC244" i="27"/>
  <c r="M49" i="28" s="1"/>
  <c r="AC1217" i="27"/>
  <c r="AC1050" i="27"/>
  <c r="AB174" i="27"/>
  <c r="AB211" i="27" s="1"/>
  <c r="AC114" i="27"/>
  <c r="M41" i="28" s="1"/>
  <c r="AB327" i="27"/>
  <c r="AC1123" i="27"/>
  <c r="AC715" i="27"/>
  <c r="AC716" i="27" s="1"/>
  <c r="AC174" i="27"/>
  <c r="AB1055" i="27"/>
  <c r="AB1115" i="27" s="1"/>
  <c r="AB570" i="27"/>
  <c r="AB385" i="27"/>
  <c r="AC565" i="27"/>
  <c r="AB128" i="27"/>
  <c r="AC1047" i="27"/>
  <c r="AC1161" i="27"/>
  <c r="AC504" i="27"/>
  <c r="AC540" i="27"/>
  <c r="G22" i="28"/>
  <c r="G23" i="28" s="1"/>
  <c r="AC370" i="27"/>
  <c r="AC248" i="27"/>
  <c r="AC550" i="27"/>
  <c r="AC461" i="27"/>
  <c r="AC284" i="27"/>
  <c r="AB454" i="27"/>
  <c r="AB473" i="27" s="1"/>
  <c r="AC679" i="27"/>
  <c r="AC641" i="27"/>
  <c r="AC1163" i="27"/>
  <c r="AC113" i="27"/>
  <c r="AC439" i="27"/>
  <c r="AC454" i="27" s="1"/>
  <c r="AC97" i="27"/>
  <c r="G31" i="28"/>
  <c r="G86" i="28"/>
  <c r="AC559" i="27"/>
  <c r="AC689" i="27"/>
  <c r="AC1045" i="27"/>
  <c r="AC262" i="27"/>
  <c r="AC521" i="27"/>
  <c r="AC92" i="27"/>
  <c r="AF175" i="27"/>
  <c r="AB504" i="27"/>
  <c r="AB522" i="27" s="1"/>
  <c r="AA327" i="27"/>
  <c r="AC1134" i="27"/>
  <c r="AC1137" i="27" s="1"/>
  <c r="M95" i="28" s="1"/>
  <c r="AC585" i="27"/>
  <c r="AC592" i="27" s="1"/>
  <c r="AC201" i="27"/>
  <c r="AC31" i="27"/>
  <c r="AC243" i="27"/>
  <c r="AB370" i="27"/>
  <c r="AB406" i="27" s="1"/>
  <c r="AB641" i="27"/>
  <c r="AB661" i="27" s="1"/>
  <c r="AC680" i="27"/>
  <c r="AC681" i="27" s="1"/>
  <c r="AC777" i="27"/>
  <c r="AC775" i="27"/>
  <c r="AC778" i="27" s="1"/>
  <c r="M79" i="28" s="1"/>
  <c r="G78" i="28"/>
  <c r="AC397" i="27"/>
  <c r="AC385" i="27"/>
  <c r="AB758" i="27"/>
  <c r="AB765" i="27" s="1"/>
  <c r="AC1114" i="27"/>
  <c r="AC555" i="27"/>
  <c r="AC1279" i="27"/>
  <c r="AC51" i="27"/>
  <c r="M22" i="28" s="1"/>
  <c r="M23" i="28" s="1"/>
  <c r="G49" i="28"/>
  <c r="AC271" i="27"/>
  <c r="AC214" i="27"/>
  <c r="AC227" i="27" s="1"/>
  <c r="M48" i="28" s="1"/>
  <c r="AB540" i="27"/>
  <c r="AB556" i="27" s="1"/>
  <c r="AC752" i="27"/>
  <c r="AC1263" i="27"/>
  <c r="AB1263" i="27"/>
  <c r="AB1284" i="27" s="1"/>
  <c r="G10" i="28"/>
  <c r="AC273" i="27"/>
  <c r="AC674" i="27"/>
  <c r="AC320" i="27"/>
  <c r="AF1133" i="27"/>
  <c r="AC1283" i="27"/>
  <c r="AF320" i="27"/>
  <c r="AF322" i="27" s="1"/>
  <c r="AC654" i="27"/>
  <c r="AC185" i="27"/>
  <c r="AC116" i="27"/>
  <c r="AC128" i="27" s="1"/>
  <c r="M46" i="28" s="1"/>
  <c r="AC532" i="27"/>
  <c r="AA105" i="27"/>
  <c r="AG105" i="27"/>
  <c r="AG1285" i="27" s="1"/>
  <c r="AC50" i="27"/>
  <c r="AF455" i="27"/>
  <c r="AF461" i="27" s="1"/>
  <c r="G27" i="28"/>
  <c r="AC1091" i="27"/>
  <c r="AC510" i="27"/>
  <c r="AB596" i="27"/>
  <c r="AC468" i="27"/>
  <c r="AC1098" i="27"/>
  <c r="AC1037" i="27"/>
  <c r="AC88" i="27"/>
  <c r="AC763" i="27"/>
  <c r="AC789" i="27"/>
  <c r="AC26" i="27"/>
  <c r="AC27" i="27"/>
  <c r="M12" i="28" s="1"/>
  <c r="AC210" i="27"/>
  <c r="AC345" i="27"/>
  <c r="AC636" i="27"/>
  <c r="AC671" i="27"/>
  <c r="AC701" i="27"/>
  <c r="AF505" i="27"/>
  <c r="AF510" i="27" s="1"/>
  <c r="AC594" i="27"/>
  <c r="AC831" i="27"/>
  <c r="AC833" i="27" s="1"/>
  <c r="AH1056" i="27"/>
  <c r="AB717" i="27"/>
  <c r="T473" i="27" l="1"/>
  <c r="S1285" i="27"/>
  <c r="AC37" i="27"/>
  <c r="M13" i="28" s="1"/>
  <c r="Z175" i="27"/>
  <c r="Z185" i="27" s="1"/>
  <c r="Y185" i="27"/>
  <c r="T385" i="27"/>
  <c r="T406" i="27" s="1"/>
  <c r="G52" i="28" s="1"/>
  <c r="S211" i="27"/>
  <c r="T174" i="27"/>
  <c r="T211" i="27" s="1"/>
  <c r="Z371" i="27"/>
  <c r="Z385" i="27" s="1"/>
  <c r="Y385" i="27"/>
  <c r="T556" i="27"/>
  <c r="Y510" i="27"/>
  <c r="Z505" i="27"/>
  <c r="Z510" i="27" s="1"/>
  <c r="M18" i="28"/>
  <c r="M34" i="28" s="1"/>
  <c r="Y764" i="27"/>
  <c r="Z759" i="27"/>
  <c r="Z764" i="27" s="1"/>
  <c r="AC570" i="27"/>
  <c r="M60" i="28" s="1"/>
  <c r="Y322" i="27"/>
  <c r="Z320" i="27"/>
  <c r="Z322" i="27" s="1"/>
  <c r="G72" i="28"/>
  <c r="AC661" i="27"/>
  <c r="M62" i="28" s="1"/>
  <c r="G18" i="28"/>
  <c r="AB605" i="27"/>
  <c r="AC556" i="27"/>
  <c r="M59" i="28" s="1"/>
  <c r="AC1055" i="27"/>
  <c r="AC1115" i="27" s="1"/>
  <c r="M92" i="28" s="1"/>
  <c r="M104" i="28" s="1"/>
  <c r="M106" i="28" s="1"/>
  <c r="G32" i="28"/>
  <c r="G95" i="28"/>
  <c r="AC1166" i="27"/>
  <c r="M96" i="28" s="1"/>
  <c r="Q1164" i="27"/>
  <c r="V1164" i="27" s="1"/>
  <c r="G85" i="28"/>
  <c r="G88" i="28" s="1"/>
  <c r="AC105" i="27"/>
  <c r="M38" i="28" s="1"/>
  <c r="M42" i="28" s="1"/>
  <c r="AC682" i="27"/>
  <c r="M69" i="28" s="1"/>
  <c r="M72" i="28" s="1"/>
  <c r="AC406" i="27"/>
  <c r="M52" i="28" s="1"/>
  <c r="AC1284" i="27"/>
  <c r="M102" i="28" s="1"/>
  <c r="G102" i="28"/>
  <c r="AA1285" i="27"/>
  <c r="AC704" i="27"/>
  <c r="M70" i="28" s="1"/>
  <c r="G51" i="28"/>
  <c r="AC211" i="27"/>
  <c r="M47" i="28" s="1"/>
  <c r="M64" i="28" s="1"/>
  <c r="AC287" i="27"/>
  <c r="M50" i="28" s="1"/>
  <c r="AC717" i="27"/>
  <c r="M71" i="28" s="1"/>
  <c r="G48" i="28"/>
  <c r="AC834" i="27"/>
  <c r="M85" i="28" s="1"/>
  <c r="M88" i="28" s="1"/>
  <c r="G99" i="28"/>
  <c r="AC522" i="27"/>
  <c r="M58" i="28" s="1"/>
  <c r="G50" i="28"/>
  <c r="G60" i="28"/>
  <c r="G92" i="28"/>
  <c r="G57" i="28"/>
  <c r="G61" i="28"/>
  <c r="G58" i="28"/>
  <c r="G77" i="28"/>
  <c r="G80" i="28" s="1"/>
  <c r="G59" i="28"/>
  <c r="AH594" i="27"/>
  <c r="AI594" i="27" s="1"/>
  <c r="AC596" i="27"/>
  <c r="AC605" i="27" s="1"/>
  <c r="M61" i="28" s="1"/>
  <c r="AF1264" i="27"/>
  <c r="AF185" i="27"/>
  <c r="AH175" i="27"/>
  <c r="AF593" i="27"/>
  <c r="AB1285" i="27"/>
  <c r="AH455" i="27"/>
  <c r="AC473" i="27"/>
  <c r="M57" i="28" s="1"/>
  <c r="G62" i="28"/>
  <c r="AH763" i="27"/>
  <c r="AI763" i="27" s="1"/>
  <c r="AC764" i="27"/>
  <c r="AH505" i="27"/>
  <c r="AC322" i="27"/>
  <c r="AC327" i="27" s="1"/>
  <c r="M51" i="28" s="1"/>
  <c r="AH320" i="27"/>
  <c r="AC758" i="27"/>
  <c r="AC765" i="27" s="1"/>
  <c r="M77" i="28" s="1"/>
  <c r="M80" i="28" s="1"/>
  <c r="AF759" i="27"/>
  <c r="AF89" i="27"/>
  <c r="AF371" i="27"/>
  <c r="AH1060" i="27"/>
  <c r="AI1056" i="27"/>
  <c r="AI1060" i="27" s="1"/>
  <c r="G38" i="28"/>
  <c r="G42" i="28" s="1"/>
  <c r="AF1134" i="27"/>
  <c r="AH1133" i="27"/>
  <c r="T1285" i="27" l="1"/>
  <c r="G47" i="28"/>
  <c r="V1165" i="27"/>
  <c r="W1164" i="27"/>
  <c r="W1165" i="27" s="1"/>
  <c r="Y1164" i="27"/>
  <c r="G104" i="28"/>
  <c r="G64" i="28"/>
  <c r="G34" i="28"/>
  <c r="Q1033" i="27"/>
  <c r="V1033" i="27" s="1"/>
  <c r="Q1019" i="27"/>
  <c r="V1019" i="27" s="1"/>
  <c r="Q1036" i="27"/>
  <c r="V1036" i="27" s="1"/>
  <c r="Q1049" i="27"/>
  <c r="V1049" i="27" s="1"/>
  <c r="W1049" i="27" s="1"/>
  <c r="Q818" i="27"/>
  <c r="V818" i="27" s="1"/>
  <c r="Q452" i="27"/>
  <c r="V452" i="27" s="1"/>
  <c r="W452" i="27" s="1"/>
  <c r="Q947" i="27"/>
  <c r="V947" i="27" s="1"/>
  <c r="Q1003" i="27"/>
  <c r="V1003" i="27" s="1"/>
  <c r="Q270" i="27"/>
  <c r="V270" i="27" s="1"/>
  <c r="Q1061" i="27"/>
  <c r="V1061" i="27" s="1"/>
  <c r="Q619" i="27"/>
  <c r="V619" i="27" s="1"/>
  <c r="Q251" i="27"/>
  <c r="V251" i="27" s="1"/>
  <c r="Q323" i="27"/>
  <c r="V323" i="27" s="1"/>
  <c r="Q1158" i="27"/>
  <c r="V1158" i="27" s="1"/>
  <c r="Q1239" i="27"/>
  <c r="V1239" i="27" s="1"/>
  <c r="Q1180" i="27"/>
  <c r="V1180" i="27" s="1"/>
  <c r="Q1034" i="27"/>
  <c r="V1034" i="27" s="1"/>
  <c r="Q1095" i="27"/>
  <c r="V1095" i="27" s="1"/>
  <c r="Q1029" i="27"/>
  <c r="V1029" i="27" s="1"/>
  <c r="Q1020" i="27"/>
  <c r="V1020" i="27" s="1"/>
  <c r="Q1048" i="27"/>
  <c r="V1048" i="27" s="1"/>
  <c r="W1048" i="27" s="1"/>
  <c r="Q1056" i="27"/>
  <c r="Q822" i="27"/>
  <c r="V822" i="27" s="1"/>
  <c r="Q791" i="27"/>
  <c r="V791" i="27" s="1"/>
  <c r="Q694" i="27"/>
  <c r="V694" i="27" s="1"/>
  <c r="Q580" i="27"/>
  <c r="V580" i="27" s="1"/>
  <c r="Q488" i="27"/>
  <c r="V488" i="27" s="1"/>
  <c r="Q260" i="27"/>
  <c r="V260" i="27" s="1"/>
  <c r="Q232" i="27"/>
  <c r="V232" i="27" s="1"/>
  <c r="Q1240" i="27"/>
  <c r="V1240" i="27" s="1"/>
  <c r="Q1245" i="27"/>
  <c r="V1245" i="27" s="1"/>
  <c r="W1245" i="27" s="1"/>
  <c r="Q1028" i="27"/>
  <c r="V1028" i="27" s="1"/>
  <c r="Q1017" i="27"/>
  <c r="V1017" i="27" s="1"/>
  <c r="Q819" i="27"/>
  <c r="V819" i="27" s="1"/>
  <c r="Q575" i="27"/>
  <c r="V575" i="27" s="1"/>
  <c r="Q434" i="27"/>
  <c r="V434" i="27" s="1"/>
  <c r="Q320" i="27"/>
  <c r="Q1238" i="27"/>
  <c r="V1238" i="27" s="1"/>
  <c r="Q961" i="27"/>
  <c r="V961" i="27" s="1"/>
  <c r="Q863" i="27"/>
  <c r="V863" i="27" s="1"/>
  <c r="Q1000" i="27"/>
  <c r="V1000" i="27" s="1"/>
  <c r="Q750" i="27"/>
  <c r="V750" i="27" s="1"/>
  <c r="Q529" i="27"/>
  <c r="V529" i="27" s="1"/>
  <c r="Q458" i="27"/>
  <c r="Q292" i="27"/>
  <c r="V292" i="27" s="1"/>
  <c r="Q74" i="27"/>
  <c r="V74" i="27" s="1"/>
  <c r="Q1201" i="27"/>
  <c r="V1201" i="27" s="1"/>
  <c r="Q1128" i="27"/>
  <c r="V1128" i="27" s="1"/>
  <c r="Q623" i="27"/>
  <c r="V623" i="27" s="1"/>
  <c r="Q355" i="27"/>
  <c r="V355" i="27" s="1"/>
  <c r="Q198" i="27"/>
  <c r="V198" i="27" s="1"/>
  <c r="Q64" i="27"/>
  <c r="V64" i="27" s="1"/>
  <c r="Q1105" i="27"/>
  <c r="V1105" i="27" s="1"/>
  <c r="Q581" i="27"/>
  <c r="V581" i="27" s="1"/>
  <c r="Q301" i="27"/>
  <c r="V301" i="27" s="1"/>
  <c r="Q109" i="27"/>
  <c r="V109" i="27" s="1"/>
  <c r="Q1090" i="27"/>
  <c r="V1090" i="27" s="1"/>
  <c r="Q715" i="27"/>
  <c r="V715" i="27" s="1"/>
  <c r="Q708" i="27"/>
  <c r="V708" i="27" s="1"/>
  <c r="Q1159" i="27"/>
  <c r="V1159" i="27" s="1"/>
  <c r="Q1088" i="27"/>
  <c r="V1088" i="27" s="1"/>
  <c r="Q1087" i="27"/>
  <c r="V1087" i="27" s="1"/>
  <c r="Q1086" i="27"/>
  <c r="V1086" i="27" s="1"/>
  <c r="Q1117" i="27"/>
  <c r="V1117" i="27" s="1"/>
  <c r="Q1116" i="27"/>
  <c r="V1116" i="27" s="1"/>
  <c r="Q115" i="27"/>
  <c r="V115" i="27" s="1"/>
  <c r="Q989" i="27"/>
  <c r="V989" i="27" s="1"/>
  <c r="Q982" i="27"/>
  <c r="V982" i="27" s="1"/>
  <c r="Q980" i="27"/>
  <c r="V980" i="27" s="1"/>
  <c r="Q977" i="27"/>
  <c r="V977" i="27" s="1"/>
  <c r="Q968" i="27"/>
  <c r="V968" i="27" s="1"/>
  <c r="Q966" i="27"/>
  <c r="V966" i="27" s="1"/>
  <c r="Q960" i="27"/>
  <c r="V960" i="27" s="1"/>
  <c r="Q958" i="27"/>
  <c r="V958" i="27" s="1"/>
  <c r="Q957" i="27"/>
  <c r="V957" i="27" s="1"/>
  <c r="Q954" i="27"/>
  <c r="V954" i="27" s="1"/>
  <c r="Q949" i="27"/>
  <c r="V949" i="27" s="1"/>
  <c r="Q946" i="27"/>
  <c r="V946" i="27" s="1"/>
  <c r="Q940" i="27"/>
  <c r="V940" i="27" s="1"/>
  <c r="Q939" i="27"/>
  <c r="V939" i="27" s="1"/>
  <c r="Q1085" i="27"/>
  <c r="V1085" i="27" s="1"/>
  <c r="Q1083" i="27"/>
  <c r="V1083" i="27" s="1"/>
  <c r="Q938" i="27"/>
  <c r="V938" i="27" s="1"/>
  <c r="Q934" i="27"/>
  <c r="V934" i="27" s="1"/>
  <c r="Q931" i="27"/>
  <c r="V931" i="27" s="1"/>
  <c r="Q926" i="27"/>
  <c r="V926" i="27" s="1"/>
  <c r="Q924" i="27"/>
  <c r="V924" i="27" s="1"/>
  <c r="Q787" i="27"/>
  <c r="V787" i="27" s="1"/>
  <c r="Q786" i="27"/>
  <c r="V786" i="27" s="1"/>
  <c r="Q1050" i="27"/>
  <c r="V1050" i="27" s="1"/>
  <c r="W1050" i="27" s="1"/>
  <c r="Q922" i="27"/>
  <c r="V922" i="27" s="1"/>
  <c r="Q918" i="27"/>
  <c r="V918" i="27" s="1"/>
  <c r="Q1129" i="27"/>
  <c r="V1129" i="27" s="1"/>
  <c r="Q1126" i="27"/>
  <c r="V1126" i="27" s="1"/>
  <c r="Q1081" i="27"/>
  <c r="V1081" i="27" s="1"/>
  <c r="Q1077" i="27"/>
  <c r="V1077" i="27" s="1"/>
  <c r="Q146" i="27"/>
  <c r="V146" i="27" s="1"/>
  <c r="Q914" i="27"/>
  <c r="V914" i="27" s="1"/>
  <c r="Q1176" i="27"/>
  <c r="V1176" i="27" s="1"/>
  <c r="Q1175" i="27"/>
  <c r="V1175" i="27" s="1"/>
  <c r="Q1172" i="27"/>
  <c r="V1172" i="27" s="1"/>
  <c r="Q909" i="27"/>
  <c r="V909" i="27" s="1"/>
  <c r="Q908" i="27"/>
  <c r="V908" i="27" s="1"/>
  <c r="Q1170" i="27"/>
  <c r="V1170" i="27" s="1"/>
  <c r="Q687" i="27"/>
  <c r="V687" i="27" s="1"/>
  <c r="Q901" i="27"/>
  <c r="V901" i="27" s="1"/>
  <c r="Q1073" i="27"/>
  <c r="V1073" i="27" s="1"/>
  <c r="Q896" i="27"/>
  <c r="V896" i="27" s="1"/>
  <c r="Q895" i="27"/>
  <c r="V895" i="27" s="1"/>
  <c r="Q892" i="27"/>
  <c r="V892" i="27" s="1"/>
  <c r="Q891" i="27"/>
  <c r="V891" i="27" s="1"/>
  <c r="Q887" i="27"/>
  <c r="V887" i="27" s="1"/>
  <c r="Q884" i="27"/>
  <c r="V884" i="27" s="1"/>
  <c r="Q881" i="27"/>
  <c r="V881" i="27" s="1"/>
  <c r="Q876" i="27"/>
  <c r="V876" i="27" s="1"/>
  <c r="Q1023" i="27"/>
  <c r="V1023" i="27" s="1"/>
  <c r="Q1072" i="27"/>
  <c r="V1072" i="27" s="1"/>
  <c r="Q1149" i="27"/>
  <c r="V1149" i="27" s="1"/>
  <c r="Q667" i="27"/>
  <c r="V667" i="27" s="1"/>
  <c r="Q1148" i="27"/>
  <c r="V1148" i="27" s="1"/>
  <c r="Q1143" i="27"/>
  <c r="V1143" i="27" s="1"/>
  <c r="Q1062" i="27"/>
  <c r="V1062" i="27" s="1"/>
  <c r="Q1139" i="27"/>
  <c r="V1139" i="27" s="1"/>
  <c r="Q865" i="27"/>
  <c r="V865" i="27" s="1"/>
  <c r="Q857" i="27"/>
  <c r="V857" i="27" s="1"/>
  <c r="Q531" i="27"/>
  <c r="V531" i="27" s="1"/>
  <c r="Q145" i="27"/>
  <c r="V145" i="27" s="1"/>
  <c r="Q1212" i="27"/>
  <c r="V1212" i="27" s="1"/>
  <c r="Q344" i="27"/>
  <c r="V344" i="27" s="1"/>
  <c r="Q1262" i="27"/>
  <c r="V1262" i="27" s="1"/>
  <c r="W1262" i="27" s="1"/>
  <c r="Q1272" i="27"/>
  <c r="V1272" i="27" s="1"/>
  <c r="Q1254" i="27"/>
  <c r="V1254" i="27" s="1"/>
  <c r="W1254" i="27" s="1"/>
  <c r="Q1271" i="27"/>
  <c r="V1271" i="27" s="1"/>
  <c r="Q1218" i="27"/>
  <c r="V1218" i="27" s="1"/>
  <c r="Q1184" i="27"/>
  <c r="V1184" i="27" s="1"/>
  <c r="Q143" i="27"/>
  <c r="V143" i="27" s="1"/>
  <c r="Q77" i="27"/>
  <c r="V77" i="27" s="1"/>
  <c r="Q339" i="27"/>
  <c r="V339" i="27" s="1"/>
  <c r="Q611" i="27"/>
  <c r="V611" i="27" s="1"/>
  <c r="Q141" i="27"/>
  <c r="V141" i="27" s="1"/>
  <c r="Q76" i="27"/>
  <c r="V76" i="27" s="1"/>
  <c r="Q138" i="27"/>
  <c r="V138" i="27" s="1"/>
  <c r="Q425" i="27"/>
  <c r="V425" i="27" s="1"/>
  <c r="Q480" i="27"/>
  <c r="V480" i="27" s="1"/>
  <c r="Q158" i="27"/>
  <c r="V158" i="27" s="1"/>
  <c r="Q652" i="27"/>
  <c r="V652" i="27" s="1"/>
  <c r="Q383" i="27"/>
  <c r="Q335" i="27"/>
  <c r="V335" i="27" s="1"/>
  <c r="Q334" i="27"/>
  <c r="V334" i="27" s="1"/>
  <c r="Q195" i="27"/>
  <c r="V195" i="27" s="1"/>
  <c r="Q172" i="27"/>
  <c r="V172" i="27" s="1"/>
  <c r="W172" i="27" s="1"/>
  <c r="Q86" i="27"/>
  <c r="V86" i="27" s="1"/>
  <c r="W86" i="27" s="1"/>
  <c r="Q451" i="27"/>
  <c r="V451" i="27" s="1"/>
  <c r="W451" i="27" s="1"/>
  <c r="Q275" i="27"/>
  <c r="V275" i="27" s="1"/>
  <c r="W275" i="27" s="1"/>
  <c r="Q1247" i="27"/>
  <c r="V1247" i="27" s="1"/>
  <c r="W1247" i="27" s="1"/>
  <c r="Q317" i="27"/>
  <c r="V317" i="27" s="1"/>
  <c r="W317" i="27" s="1"/>
  <c r="Q363" i="27"/>
  <c r="V363" i="27" s="1"/>
  <c r="W363" i="27" s="1"/>
  <c r="Q500" i="27"/>
  <c r="V500" i="27" s="1"/>
  <c r="W500" i="27" s="1"/>
  <c r="Q70" i="27"/>
  <c r="V70" i="27" s="1"/>
  <c r="Q497" i="27"/>
  <c r="V497" i="27" s="1"/>
  <c r="W497" i="27" s="1"/>
  <c r="Q419" i="27"/>
  <c r="V419" i="27" s="1"/>
  <c r="Q476" i="27"/>
  <c r="V476" i="27" s="1"/>
  <c r="Q849" i="27"/>
  <c r="V849" i="27" s="1"/>
  <c r="Q815" i="27"/>
  <c r="V815" i="27" s="1"/>
  <c r="Q417" i="27"/>
  <c r="V417" i="27" s="1"/>
  <c r="Q495" i="27"/>
  <c r="V495" i="27" s="1"/>
  <c r="W495" i="27" s="1"/>
  <c r="Q84" i="27"/>
  <c r="V84" i="27" s="1"/>
  <c r="Q49" i="27"/>
  <c r="V49" i="27" s="1"/>
  <c r="Q289" i="27"/>
  <c r="V289" i="27" s="1"/>
  <c r="Q361" i="27"/>
  <c r="V361" i="27" s="1"/>
  <c r="W361" i="27" s="1"/>
  <c r="Q721" i="27"/>
  <c r="V721" i="27" s="1"/>
  <c r="Q32" i="27"/>
  <c r="V32" i="27" s="1"/>
  <c r="Q494" i="27"/>
  <c r="V494" i="27" s="1"/>
  <c r="Q163" i="27"/>
  <c r="V163" i="27" s="1"/>
  <c r="W163" i="27" s="1"/>
  <c r="Q525" i="27"/>
  <c r="V525" i="27" s="1"/>
  <c r="Q484" i="27"/>
  <c r="V484" i="27" s="1"/>
  <c r="Q183" i="27"/>
  <c r="Q321" i="27"/>
  <c r="Q593" i="27"/>
  <c r="Q376" i="27"/>
  <c r="Q508" i="27"/>
  <c r="Q179" i="27"/>
  <c r="Q506" i="27"/>
  <c r="Q208" i="27"/>
  <c r="V208" i="27" s="1"/>
  <c r="Q112" i="27"/>
  <c r="V112" i="27" s="1"/>
  <c r="Q285" i="27"/>
  <c r="V285" i="27" s="1"/>
  <c r="Q1162" i="27"/>
  <c r="V1162" i="27" s="1"/>
  <c r="Q215" i="27"/>
  <c r="V215" i="27" s="1"/>
  <c r="Q315" i="27"/>
  <c r="V315" i="27" s="1"/>
  <c r="Q242" i="27"/>
  <c r="V242" i="27" s="1"/>
  <c r="Q659" i="27"/>
  <c r="V659" i="27" s="1"/>
  <c r="Q658" i="27"/>
  <c r="V658" i="27" s="1"/>
  <c r="Q655" i="27"/>
  <c r="V655" i="27" s="1"/>
  <c r="Q519" i="27"/>
  <c r="V519" i="27" s="1"/>
  <c r="Q98" i="27"/>
  <c r="V98" i="27" s="1"/>
  <c r="Q469" i="27"/>
  <c r="V469" i="27" s="1"/>
  <c r="Q204" i="27"/>
  <c r="V204" i="27" s="1"/>
  <c r="Q554" i="27"/>
  <c r="V554" i="27" s="1"/>
  <c r="Q515" i="27"/>
  <c r="V515" i="27" s="1"/>
  <c r="Q514" i="27"/>
  <c r="V514" i="27" s="1"/>
  <c r="Q1015" i="27"/>
  <c r="V1015" i="27" s="1"/>
  <c r="Q311" i="27"/>
  <c r="V311" i="27" s="1"/>
  <c r="Q288" i="27"/>
  <c r="V288" i="27" s="1"/>
  <c r="Q354" i="27"/>
  <c r="V354" i="27" s="1"/>
  <c r="Q353" i="27"/>
  <c r="V353" i="27" s="1"/>
  <c r="Q308" i="27"/>
  <c r="V308" i="27" s="1"/>
  <c r="Q307" i="27"/>
  <c r="V307" i="27" s="1"/>
  <c r="Q256" i="27"/>
  <c r="V256" i="27" s="1"/>
  <c r="Q351" i="27"/>
  <c r="V351" i="27" s="1"/>
  <c r="Q350" i="27"/>
  <c r="V350" i="27" s="1"/>
  <c r="Q635" i="27"/>
  <c r="V635" i="27" s="1"/>
  <c r="Q621" i="27"/>
  <c r="V621" i="27" s="1"/>
  <c r="Q329" i="27"/>
  <c r="V329" i="27" s="1"/>
  <c r="Q154" i="27"/>
  <c r="V154" i="27" s="1"/>
  <c r="Q153" i="27"/>
  <c r="V153" i="27" s="1"/>
  <c r="Q533" i="27"/>
  <c r="V533" i="27" s="1"/>
  <c r="Q396" i="27"/>
  <c r="V396" i="27" s="1"/>
  <c r="Q670" i="27"/>
  <c r="V670" i="27" s="1"/>
  <c r="Q673" i="27"/>
  <c r="V673" i="27" s="1"/>
  <c r="Q1194" i="27"/>
  <c r="V1194" i="27" s="1"/>
  <c r="Q846" i="27"/>
  <c r="V846" i="27" s="1"/>
  <c r="Q268" i="27"/>
  <c r="V268" i="27" s="1"/>
  <c r="Q212" i="27"/>
  <c r="V212" i="27" s="1"/>
  <c r="Q843" i="27"/>
  <c r="V843" i="27" s="1"/>
  <c r="Q609" i="27"/>
  <c r="V609" i="27" s="1"/>
  <c r="Q524" i="27"/>
  <c r="V524" i="27" s="1"/>
  <c r="Q1168" i="27"/>
  <c r="V1168" i="27" s="1"/>
  <c r="Q455" i="27"/>
  <c r="Q375" i="27"/>
  <c r="Q374" i="27"/>
  <c r="Q607" i="27"/>
  <c r="V607" i="27" s="1"/>
  <c r="Q606" i="27"/>
  <c r="V606" i="27" s="1"/>
  <c r="Q633" i="27"/>
  <c r="V633" i="27" s="1"/>
  <c r="Q618" i="27"/>
  <c r="V618" i="27" s="1"/>
  <c r="Q617" i="27"/>
  <c r="V617" i="27" s="1"/>
  <c r="Q632" i="27"/>
  <c r="V632" i="27" s="1"/>
  <c r="Q756" i="27"/>
  <c r="V756" i="27" s="1"/>
  <c r="W756" i="27" s="1"/>
  <c r="Q753" i="27"/>
  <c r="V753" i="27" s="1"/>
  <c r="W753" i="27" s="1"/>
  <c r="Q1046" i="27"/>
  <c r="V1046" i="27" s="1"/>
  <c r="Q836" i="27"/>
  <c r="V836" i="27" s="1"/>
  <c r="Q769" i="27"/>
  <c r="V769" i="27" s="1"/>
  <c r="Q1042" i="27"/>
  <c r="V1042" i="27" s="1"/>
  <c r="Q835" i="27"/>
  <c r="V835" i="27" s="1"/>
  <c r="Q812" i="27"/>
  <c r="V812" i="27" s="1"/>
  <c r="Q828" i="27"/>
  <c r="V828" i="27" s="1"/>
  <c r="Q779" i="27"/>
  <c r="V779" i="27" s="1"/>
  <c r="Q809" i="27"/>
  <c r="V809" i="27" s="1"/>
  <c r="Q1221" i="27"/>
  <c r="V1221" i="27" s="1"/>
  <c r="Q760" i="27"/>
  <c r="Q806" i="27"/>
  <c r="V806" i="27" s="1"/>
  <c r="Q804" i="27"/>
  <c r="V804" i="27" s="1"/>
  <c r="Q1002" i="27"/>
  <c r="V1002" i="27" s="1"/>
  <c r="Q734" i="27"/>
  <c r="V734" i="27" s="1"/>
  <c r="Q732" i="27"/>
  <c r="V732" i="27" s="1"/>
  <c r="Q1001" i="27"/>
  <c r="V1001" i="27" s="1"/>
  <c r="Q797" i="27"/>
  <c r="V797" i="27" s="1"/>
  <c r="Q729" i="27"/>
  <c r="V729" i="27" s="1"/>
  <c r="Q728" i="27"/>
  <c r="V728" i="27" s="1"/>
  <c r="Q826" i="27"/>
  <c r="V826" i="27" s="1"/>
  <c r="Q1041" i="27"/>
  <c r="V1041" i="27" s="1"/>
  <c r="Q776" i="27"/>
  <c r="V776" i="27" s="1"/>
  <c r="Q726" i="27"/>
  <c r="V726" i="27" s="1"/>
  <c r="Q794" i="27"/>
  <c r="V794" i="27" s="1"/>
  <c r="Q774" i="27"/>
  <c r="V774" i="27" s="1"/>
  <c r="Q997" i="27"/>
  <c r="V997" i="27" s="1"/>
  <c r="Q250" i="27"/>
  <c r="V250" i="27" s="1"/>
  <c r="Q615" i="27"/>
  <c r="V615" i="27" s="1"/>
  <c r="Q348" i="27"/>
  <c r="V348" i="27" s="1"/>
  <c r="Q371" i="27"/>
  <c r="Q511" i="27"/>
  <c r="V511" i="27" s="1"/>
  <c r="Q15" i="27"/>
  <c r="V15" i="27" s="1"/>
  <c r="Q56" i="27"/>
  <c r="V56" i="27" s="1"/>
  <c r="Q62" i="27"/>
  <c r="V62" i="27" s="1"/>
  <c r="Q52" i="27"/>
  <c r="V52" i="27" s="1"/>
  <c r="Q22" i="27"/>
  <c r="V22" i="27" s="1"/>
  <c r="Q20" i="27"/>
  <c r="V20" i="27" s="1"/>
  <c r="Q117" i="27"/>
  <c r="V117" i="27" s="1"/>
  <c r="Q541" i="27"/>
  <c r="V541" i="27" s="1"/>
  <c r="Q12" i="27"/>
  <c r="V12" i="27" s="1"/>
  <c r="Q124" i="27"/>
  <c r="V124" i="27" s="1"/>
  <c r="Q1278" i="27"/>
  <c r="V1278" i="27" s="1"/>
  <c r="Q395" i="27"/>
  <c r="V395" i="27" s="1"/>
  <c r="Q283" i="27"/>
  <c r="V283" i="27" s="1"/>
  <c r="Q393" i="27"/>
  <c r="V393" i="27" s="1"/>
  <c r="Q298" i="27"/>
  <c r="V298" i="27" s="1"/>
  <c r="Q238" i="27"/>
  <c r="V238" i="27" s="1"/>
  <c r="Q235" i="27"/>
  <c r="V235" i="27" s="1"/>
  <c r="Q648" i="27"/>
  <c r="V648" i="27" s="1"/>
  <c r="Q645" i="27"/>
  <c r="V645" i="27" s="1"/>
  <c r="Q191" i="27"/>
  <c r="V191" i="27" s="1"/>
  <c r="Q643" i="27"/>
  <c r="V643" i="27" s="1"/>
  <c r="Q189" i="27"/>
  <c r="V189" i="27" s="1"/>
  <c r="Q546" i="27"/>
  <c r="V546" i="27" s="1"/>
  <c r="Q234" i="27"/>
  <c r="V234" i="27" s="1"/>
  <c r="Q1235" i="27"/>
  <c r="V1235" i="27" s="1"/>
  <c r="Q1059" i="27"/>
  <c r="Q999" i="27"/>
  <c r="V999" i="27" s="1"/>
  <c r="Q821" i="27"/>
  <c r="V821" i="27" s="1"/>
  <c r="Q780" i="27"/>
  <c r="V780" i="27" s="1"/>
  <c r="Q653" i="27"/>
  <c r="V653" i="27" s="1"/>
  <c r="Q579" i="27"/>
  <c r="V579" i="27" s="1"/>
  <c r="Q429" i="27"/>
  <c r="V429" i="27" s="1"/>
  <c r="Q255" i="27"/>
  <c r="V255" i="27" s="1"/>
  <c r="Q187" i="27"/>
  <c r="V187" i="27" s="1"/>
  <c r="Q1233" i="27"/>
  <c r="V1233" i="27" s="1"/>
  <c r="Q1198" i="27"/>
  <c r="V1198" i="27" s="1"/>
  <c r="Q1026" i="27"/>
  <c r="V1026" i="27" s="1"/>
  <c r="Q1006" i="27"/>
  <c r="V1006" i="27" s="1"/>
  <c r="Q832" i="27"/>
  <c r="V832" i="27" s="1"/>
  <c r="W832" i="27" s="1"/>
  <c r="Q560" i="27"/>
  <c r="V560" i="27" s="1"/>
  <c r="Q433" i="27"/>
  <c r="V433" i="27" s="1"/>
  <c r="Q261" i="27"/>
  <c r="V261" i="27" s="1"/>
  <c r="Q1237" i="27"/>
  <c r="V1237" i="27" s="1"/>
  <c r="Q1076" i="27"/>
  <c r="V1076" i="27" s="1"/>
  <c r="Q862" i="27"/>
  <c r="V862" i="27" s="1"/>
  <c r="Q1109" i="27"/>
  <c r="V1109" i="27" s="1"/>
  <c r="Q668" i="27"/>
  <c r="V668" i="27" s="1"/>
  <c r="Q492" i="27"/>
  <c r="V492" i="27" s="1"/>
  <c r="Q462" i="27"/>
  <c r="V462" i="27" s="1"/>
  <c r="Q252" i="27"/>
  <c r="V252" i="27" s="1"/>
  <c r="Q73" i="27"/>
  <c r="V73" i="27" s="1"/>
  <c r="Q1200" i="27"/>
  <c r="V1200" i="27" s="1"/>
  <c r="Q879" i="27"/>
  <c r="V879" i="27" s="1"/>
  <c r="Q564" i="27"/>
  <c r="V564" i="27" s="1"/>
  <c r="W564" i="27" s="1"/>
  <c r="Q349" i="27"/>
  <c r="V349" i="27" s="1"/>
  <c r="Q178" i="27"/>
  <c r="Q1097" i="27"/>
  <c r="V1097" i="27" s="1"/>
  <c r="Q625" i="27"/>
  <c r="V625" i="27" s="1"/>
  <c r="Q705" i="27"/>
  <c r="V705" i="27" s="1"/>
  <c r="Q713" i="27"/>
  <c r="V713" i="27" s="1"/>
  <c r="Q1119" i="27"/>
  <c r="V1119" i="27" s="1"/>
  <c r="Q1157" i="27"/>
  <c r="V1157" i="27" s="1"/>
  <c r="Q1178" i="27"/>
  <c r="V1178" i="27" s="1"/>
  <c r="Q992" i="27"/>
  <c r="V992" i="27" s="1"/>
  <c r="Q987" i="27"/>
  <c r="V987" i="27" s="1"/>
  <c r="Q986" i="27"/>
  <c r="V986" i="27" s="1"/>
  <c r="Q979" i="27"/>
  <c r="V979" i="27" s="1"/>
  <c r="Q974" i="27"/>
  <c r="V974" i="27" s="1"/>
  <c r="Q972" i="27"/>
  <c r="V972" i="27" s="1"/>
  <c r="Q970" i="27"/>
  <c r="V970" i="27" s="1"/>
  <c r="Q967" i="27"/>
  <c r="V967" i="27" s="1"/>
  <c r="Q952" i="27"/>
  <c r="V952" i="27" s="1"/>
  <c r="Q943" i="27"/>
  <c r="V943" i="27" s="1"/>
  <c r="Q941" i="27"/>
  <c r="V941" i="27" s="1"/>
  <c r="Q1104" i="27"/>
  <c r="V1104" i="27" s="1"/>
  <c r="Q937" i="27"/>
  <c r="V937" i="27" s="1"/>
  <c r="Q935" i="27"/>
  <c r="V935" i="27" s="1"/>
  <c r="Q933" i="27"/>
  <c r="V933" i="27" s="1"/>
  <c r="Q927" i="27"/>
  <c r="V927" i="27" s="1"/>
  <c r="Q1099" i="27"/>
  <c r="V1099" i="27" s="1"/>
  <c r="Q820" i="27"/>
  <c r="V820" i="27" s="1"/>
  <c r="Q785" i="27"/>
  <c r="V785" i="27" s="1"/>
  <c r="Q920" i="27"/>
  <c r="V920" i="27" s="1"/>
  <c r="Q917" i="27"/>
  <c r="V917" i="27" s="1"/>
  <c r="Q1131" i="27"/>
  <c r="V1131" i="27" s="1"/>
  <c r="Q1122" i="27"/>
  <c r="V1122" i="27" s="1"/>
  <c r="Q1127" i="27"/>
  <c r="V1127" i="27" s="1"/>
  <c r="Q407" i="27"/>
  <c r="V407" i="27" s="1"/>
  <c r="Q916" i="27"/>
  <c r="V916" i="27" s="1"/>
  <c r="Q277" i="27"/>
  <c r="V277" i="27" s="1"/>
  <c r="Q1152" i="27"/>
  <c r="V1152" i="27" s="1"/>
  <c r="Q1079" i="27"/>
  <c r="V1079" i="27" s="1"/>
  <c r="Q1078" i="27"/>
  <c r="V1078" i="27" s="1"/>
  <c r="Q1171" i="27"/>
  <c r="V1171" i="27" s="1"/>
  <c r="Q905" i="27"/>
  <c r="V905" i="27" s="1"/>
  <c r="Q903" i="27"/>
  <c r="V903" i="27" s="1"/>
  <c r="Q897" i="27"/>
  <c r="V897" i="27" s="1"/>
  <c r="Q890" i="27"/>
  <c r="V890" i="27" s="1"/>
  <c r="Q885" i="27"/>
  <c r="V885" i="27" s="1"/>
  <c r="Q882" i="27"/>
  <c r="V882" i="27" s="1"/>
  <c r="Q875" i="27"/>
  <c r="V875" i="27" s="1"/>
  <c r="Q872" i="27"/>
  <c r="V872" i="27" s="1"/>
  <c r="Q870" i="27"/>
  <c r="V870" i="27" s="1"/>
  <c r="Q1151" i="27"/>
  <c r="V1151" i="27" s="1"/>
  <c r="Q1150" i="27"/>
  <c r="V1150" i="27" s="1"/>
  <c r="Q1069" i="27"/>
  <c r="V1069" i="27" s="1"/>
  <c r="Q1065" i="27"/>
  <c r="V1065" i="27" s="1"/>
  <c r="Q1144" i="27"/>
  <c r="V1144" i="27" s="1"/>
  <c r="Q868" i="27"/>
  <c r="V868" i="27" s="1"/>
  <c r="Q1039" i="27"/>
  <c r="V1039" i="27" s="1"/>
  <c r="Q1141" i="27"/>
  <c r="V1141" i="27" s="1"/>
  <c r="Q1140" i="27"/>
  <c r="V1140" i="27" s="1"/>
  <c r="Q867" i="27"/>
  <c r="V867" i="27" s="1"/>
  <c r="Q864" i="27"/>
  <c r="V864" i="27" s="1"/>
  <c r="Q1125" i="27"/>
  <c r="V1125" i="27" s="1"/>
  <c r="Q859" i="27"/>
  <c r="V859" i="27" s="1"/>
  <c r="Q1213" i="27"/>
  <c r="V1213" i="27" s="1"/>
  <c r="Q662" i="27"/>
  <c r="V662" i="27" s="1"/>
  <c r="Q482" i="27"/>
  <c r="V482" i="27" s="1"/>
  <c r="Q856" i="27"/>
  <c r="V856" i="27" s="1"/>
  <c r="Q1261" i="27"/>
  <c r="V1261" i="27" s="1"/>
  <c r="W1261" i="27" s="1"/>
  <c r="Q1188" i="27"/>
  <c r="V1188" i="27" s="1"/>
  <c r="Q1258" i="27"/>
  <c r="V1258" i="27" s="1"/>
  <c r="W1258" i="27" s="1"/>
  <c r="Q1264" i="27"/>
  <c r="Q1219" i="27"/>
  <c r="V1219" i="27" s="1"/>
  <c r="Q1270" i="27"/>
  <c r="V1270" i="27" s="1"/>
  <c r="Q1251" i="27"/>
  <c r="V1251" i="27" s="1"/>
  <c r="W1251" i="27" s="1"/>
  <c r="Q1209" i="27"/>
  <c r="V1209" i="27" s="1"/>
  <c r="Q1207" i="27"/>
  <c r="V1207" i="27" s="1"/>
  <c r="Q225" i="27"/>
  <c r="V225" i="27" s="1"/>
  <c r="Q342" i="27"/>
  <c r="V342" i="27" s="1"/>
  <c r="Q222" i="27"/>
  <c r="V222" i="27" s="1"/>
  <c r="Q853" i="27"/>
  <c r="V853" i="27" s="1"/>
  <c r="Q337" i="27"/>
  <c r="V337" i="27" s="1"/>
  <c r="Q137" i="27"/>
  <c r="V137" i="27" s="1"/>
  <c r="Q245" i="27"/>
  <c r="V245" i="27" s="1"/>
  <c r="Q424" i="27"/>
  <c r="V424" i="27" s="1"/>
  <c r="Q423" i="27"/>
  <c r="V423" i="27" s="1"/>
  <c r="Q157" i="27"/>
  <c r="V157" i="27" s="1"/>
  <c r="Q748" i="27"/>
  <c r="V748" i="27" s="1"/>
  <c r="Q722" i="27"/>
  <c r="V722" i="27" s="1"/>
  <c r="Q384" i="27"/>
  <c r="Q467" i="27"/>
  <c r="V467" i="27" s="1"/>
  <c r="Q313" i="27"/>
  <c r="V313" i="27" s="1"/>
  <c r="Q258" i="27"/>
  <c r="V258" i="27" s="1"/>
  <c r="Q197" i="27"/>
  <c r="V197" i="27" s="1"/>
  <c r="Q194" i="27"/>
  <c r="V194" i="27" s="1"/>
  <c r="Q87" i="27"/>
  <c r="V87" i="27" s="1"/>
  <c r="W87" i="27" s="1"/>
  <c r="Q453" i="27"/>
  <c r="V453" i="27" s="1"/>
  <c r="W453" i="27" s="1"/>
  <c r="Q590" i="27"/>
  <c r="V590" i="27" s="1"/>
  <c r="W590" i="27" s="1"/>
  <c r="Q367" i="27"/>
  <c r="V367" i="27" s="1"/>
  <c r="W367" i="27" s="1"/>
  <c r="Q478" i="27"/>
  <c r="V478" i="27" s="1"/>
  <c r="Q365" i="27"/>
  <c r="V365" i="27" s="1"/>
  <c r="W365" i="27" s="1"/>
  <c r="Q639" i="27"/>
  <c r="V639" i="27" s="1"/>
  <c r="W639" i="27" s="1"/>
  <c r="Q503" i="27"/>
  <c r="V503" i="27" s="1"/>
  <c r="W503" i="27" s="1"/>
  <c r="Q449" i="27"/>
  <c r="V449" i="27" s="1"/>
  <c r="W449" i="27" s="1"/>
  <c r="Q169" i="27"/>
  <c r="V169" i="27" s="1"/>
  <c r="W169" i="27" s="1"/>
  <c r="Q528" i="27"/>
  <c r="V528" i="27" s="1"/>
  <c r="Q526" i="27"/>
  <c r="V526" i="27" s="1"/>
  <c r="Q477" i="27"/>
  <c r="V477" i="27" s="1"/>
  <c r="Q444" i="27"/>
  <c r="V444" i="27" s="1"/>
  <c r="W444" i="27" s="1"/>
  <c r="Q850" i="27"/>
  <c r="V850" i="27" s="1"/>
  <c r="Q290" i="27"/>
  <c r="V290" i="27" s="1"/>
  <c r="Q736" i="27"/>
  <c r="V736" i="27" s="1"/>
  <c r="Q416" i="27"/>
  <c r="V416" i="27" s="1"/>
  <c r="Q126" i="27"/>
  <c r="V126" i="27" s="1"/>
  <c r="Q414" i="27"/>
  <c r="V414" i="27" s="1"/>
  <c r="Q166" i="27"/>
  <c r="V166" i="27" s="1"/>
  <c r="W166" i="27" s="1"/>
  <c r="Q443" i="27"/>
  <c r="V443" i="27" s="1"/>
  <c r="W443" i="27" s="1"/>
  <c r="Q441" i="27"/>
  <c r="V441" i="27" s="1"/>
  <c r="W441" i="27" s="1"/>
  <c r="Q571" i="27"/>
  <c r="V571" i="27" s="1"/>
  <c r="Q360" i="27"/>
  <c r="V360" i="27" s="1"/>
  <c r="W360" i="27" s="1"/>
  <c r="Q132" i="27"/>
  <c r="V132" i="27" s="1"/>
  <c r="Q164" i="27"/>
  <c r="V164" i="27" s="1"/>
  <c r="W164" i="27" s="1"/>
  <c r="Q162" i="27"/>
  <c r="V162" i="27" s="1"/>
  <c r="W162" i="27" s="1"/>
  <c r="Q131" i="27"/>
  <c r="V131" i="27" s="1"/>
  <c r="Q572" i="27"/>
  <c r="V572" i="27" s="1"/>
  <c r="Q91" i="27"/>
  <c r="Q379" i="27"/>
  <c r="Q378" i="27"/>
  <c r="Q509" i="27"/>
  <c r="Q507" i="27"/>
  <c r="Q595" i="27"/>
  <c r="Q103" i="27"/>
  <c r="V103" i="27" s="1"/>
  <c r="Q101" i="27"/>
  <c r="V101" i="27" s="1"/>
  <c r="Q664" i="27"/>
  <c r="V664" i="27" s="1"/>
  <c r="Q471" i="27"/>
  <c r="V471" i="27" s="1"/>
  <c r="Q602" i="27"/>
  <c r="V602" i="27" s="1"/>
  <c r="Q1281" i="27"/>
  <c r="V1281" i="27" s="1"/>
  <c r="Q1047" i="27"/>
  <c r="V1047" i="27" s="1"/>
  <c r="W1047" i="27" s="1"/>
  <c r="Q99" i="27"/>
  <c r="V99" i="27" s="1"/>
  <c r="Q438" i="27"/>
  <c r="V438" i="27" s="1"/>
  <c r="Q1113" i="27"/>
  <c r="V1113" i="27" s="1"/>
  <c r="Q657" i="27"/>
  <c r="V657" i="27" s="1"/>
  <c r="Q518" i="27"/>
  <c r="V518" i="27" s="1"/>
  <c r="Q398" i="27"/>
  <c r="V398" i="27" s="1"/>
  <c r="Q517" i="27"/>
  <c r="V517" i="27" s="1"/>
  <c r="Q203" i="27"/>
  <c r="V203" i="27" s="1"/>
  <c r="Q202" i="27"/>
  <c r="V202" i="27" s="1"/>
  <c r="Q603" i="27"/>
  <c r="V603" i="27" s="1"/>
  <c r="Q436" i="27"/>
  <c r="V436" i="27" s="1"/>
  <c r="Q156" i="27"/>
  <c r="V156" i="27" s="1"/>
  <c r="Q352" i="27"/>
  <c r="V352" i="27" s="1"/>
  <c r="Q309" i="27"/>
  <c r="V309" i="27" s="1"/>
  <c r="Q257" i="27"/>
  <c r="V257" i="27" s="1"/>
  <c r="Q693" i="27"/>
  <c r="V693" i="27" s="1"/>
  <c r="Q578" i="27"/>
  <c r="V578" i="27" s="1"/>
  <c r="Q1011" i="27"/>
  <c r="V1011" i="27" s="1"/>
  <c r="Q253" i="27"/>
  <c r="V253" i="27" s="1"/>
  <c r="Q272" i="27"/>
  <c r="V272" i="27" s="1"/>
  <c r="Q269" i="27"/>
  <c r="V269" i="27" s="1"/>
  <c r="Q30" i="27"/>
  <c r="V30" i="27" s="1"/>
  <c r="Q155" i="27"/>
  <c r="V155" i="27" s="1"/>
  <c r="Q79" i="27"/>
  <c r="V79" i="27" s="1"/>
  <c r="Q620" i="27"/>
  <c r="V620" i="27" s="1"/>
  <c r="Q150" i="27"/>
  <c r="V150" i="27" s="1"/>
  <c r="Q684" i="27"/>
  <c r="V684" i="27" s="1"/>
  <c r="Q683" i="27"/>
  <c r="V683" i="27" s="1"/>
  <c r="Q847" i="27"/>
  <c r="V847" i="27" s="1"/>
  <c r="Q1183" i="27"/>
  <c r="V1183" i="27" s="1"/>
  <c r="Q845" i="27"/>
  <c r="V845" i="27" s="1"/>
  <c r="Q842" i="27"/>
  <c r="V842" i="27" s="1"/>
  <c r="Q841" i="27"/>
  <c r="V841" i="27" s="1"/>
  <c r="Q557" i="27"/>
  <c r="V557" i="27" s="1"/>
  <c r="Q130" i="27"/>
  <c r="V130" i="27" s="1"/>
  <c r="Q1192" i="27"/>
  <c r="V1192" i="27" s="1"/>
  <c r="Q505" i="27"/>
  <c r="Q373" i="27"/>
  <c r="Q129" i="27"/>
  <c r="V129" i="27" s="1"/>
  <c r="Q763" i="27"/>
  <c r="Q149" i="27"/>
  <c r="V149" i="27" s="1"/>
  <c r="Q1227" i="27"/>
  <c r="V1227" i="27" s="1"/>
  <c r="Q1226" i="27"/>
  <c r="V1226" i="27" s="1"/>
  <c r="Q1225" i="27"/>
  <c r="V1225" i="27" s="1"/>
  <c r="Q629" i="27"/>
  <c r="V629" i="27" s="1"/>
  <c r="Q432" i="27"/>
  <c r="V432" i="27" s="1"/>
  <c r="Q1222" i="27"/>
  <c r="V1222" i="27" s="1"/>
  <c r="Q616" i="27"/>
  <c r="V616" i="27" s="1"/>
  <c r="Q631" i="27"/>
  <c r="V631" i="27" s="1"/>
  <c r="Q747" i="27"/>
  <c r="V747" i="27" s="1"/>
  <c r="Q757" i="27"/>
  <c r="V757" i="27" s="1"/>
  <c r="W757" i="27" s="1"/>
  <c r="Q755" i="27"/>
  <c r="V755" i="27" s="1"/>
  <c r="W755" i="27" s="1"/>
  <c r="Q752" i="27"/>
  <c r="V752" i="27" s="1"/>
  <c r="W752" i="27" s="1"/>
  <c r="Q771" i="27"/>
  <c r="V771" i="27" s="1"/>
  <c r="Q770" i="27"/>
  <c r="V770" i="27" s="1"/>
  <c r="Q766" i="27"/>
  <c r="V766" i="27" s="1"/>
  <c r="Q811" i="27"/>
  <c r="V811" i="27" s="1"/>
  <c r="Q1186" i="27"/>
  <c r="V1186" i="27" s="1"/>
  <c r="Q759" i="27"/>
  <c r="Q1004" i="27"/>
  <c r="V1004" i="27" s="1"/>
  <c r="Q803" i="27"/>
  <c r="V803" i="27" s="1"/>
  <c r="Q800" i="27"/>
  <c r="V800" i="27" s="1"/>
  <c r="Q799" i="27"/>
  <c r="V799" i="27" s="1"/>
  <c r="Q796" i="27"/>
  <c r="V796" i="27" s="1"/>
  <c r="Q727" i="27"/>
  <c r="V727" i="27" s="1"/>
  <c r="Q745" i="27"/>
  <c r="V745" i="27" s="1"/>
  <c r="Q825" i="27"/>
  <c r="V825" i="27" s="1"/>
  <c r="Q840" i="27"/>
  <c r="V840" i="27" s="1"/>
  <c r="Q742" i="27"/>
  <c r="V742" i="27" s="1"/>
  <c r="Q725" i="27"/>
  <c r="V725" i="27" s="1"/>
  <c r="Q783" i="27"/>
  <c r="V783" i="27" s="1"/>
  <c r="Q302" i="27"/>
  <c r="V302" i="27" s="1"/>
  <c r="Q347" i="27"/>
  <c r="V347" i="27" s="1"/>
  <c r="Q14" i="27"/>
  <c r="V14" i="27" s="1"/>
  <c r="Q55" i="27"/>
  <c r="V55" i="27" s="1"/>
  <c r="Q53" i="27"/>
  <c r="V53" i="27" s="1"/>
  <c r="Q118" i="27"/>
  <c r="V118" i="27" s="1"/>
  <c r="Q25" i="27"/>
  <c r="V25" i="27" s="1"/>
  <c r="Q1094" i="27"/>
  <c r="V1094" i="27" s="1"/>
  <c r="Q46" i="27"/>
  <c r="V46" i="27" s="1"/>
  <c r="Q43" i="27"/>
  <c r="V43" i="27" s="1"/>
  <c r="Q11" i="27"/>
  <c r="V11" i="27" s="1"/>
  <c r="Q1277" i="27"/>
  <c r="V1277" i="27" s="1"/>
  <c r="Q95" i="27"/>
  <c r="V95" i="27" s="1"/>
  <c r="Q394" i="27"/>
  <c r="V394" i="27" s="1"/>
  <c r="Q300" i="27"/>
  <c r="V300" i="27" s="1"/>
  <c r="Q597" i="27"/>
  <c r="V597" i="27" s="1"/>
  <c r="Q1111" i="27"/>
  <c r="V1111" i="27" s="1"/>
  <c r="Q566" i="27"/>
  <c r="V566" i="27" s="1"/>
  <c r="Q282" i="27"/>
  <c r="V282" i="27" s="1"/>
  <c r="Q391" i="27"/>
  <c r="V391" i="27" s="1"/>
  <c r="Q265" i="27"/>
  <c r="V265" i="27" s="1"/>
  <c r="Q264" i="27"/>
  <c r="V264" i="27" s="1"/>
  <c r="Q263" i="27"/>
  <c r="V263" i="27" s="1"/>
  <c r="Q34" i="27"/>
  <c r="V34" i="27" s="1"/>
  <c r="Q614" i="27"/>
  <c r="V614" i="27" s="1"/>
  <c r="Q642" i="27"/>
  <c r="V642" i="27" s="1"/>
  <c r="Q543" i="27"/>
  <c r="V543" i="27" s="1"/>
  <c r="Q1135" i="27"/>
  <c r="V1135" i="27" s="1"/>
  <c r="Q1027" i="27"/>
  <c r="V1027" i="27" s="1"/>
  <c r="Q1234" i="27"/>
  <c r="V1234" i="27" s="1"/>
  <c r="Q1100" i="27"/>
  <c r="V1100" i="27" s="1"/>
  <c r="Q1010" i="27"/>
  <c r="V1010" i="27" s="1"/>
  <c r="Q738" i="27"/>
  <c r="V738" i="27" s="1"/>
  <c r="Q549" i="27"/>
  <c r="V549" i="27" s="1"/>
  <c r="Q159" i="27"/>
  <c r="V159" i="27" s="1"/>
  <c r="Q1021" i="27"/>
  <c r="V1021" i="27" s="1"/>
  <c r="Q784" i="27"/>
  <c r="V784" i="27" s="1"/>
  <c r="Q356" i="27"/>
  <c r="V356" i="27" s="1"/>
  <c r="Q1229" i="27"/>
  <c r="V1229" i="27" s="1"/>
  <c r="Q817" i="27"/>
  <c r="V817" i="27" s="1"/>
  <c r="Q489" i="27"/>
  <c r="V489" i="27" s="1"/>
  <c r="Q1214" i="27"/>
  <c r="V1214" i="27" s="1"/>
  <c r="Q1024" i="27"/>
  <c r="V1024" i="27" s="1"/>
  <c r="Q106" i="27"/>
  <c r="V106" i="27" s="1"/>
  <c r="Q640" i="27"/>
  <c r="V640" i="27" s="1"/>
  <c r="W640" i="27" s="1"/>
  <c r="Q711" i="27"/>
  <c r="V711" i="27" s="1"/>
  <c r="Q991" i="27"/>
  <c r="V991" i="27" s="1"/>
  <c r="Q988" i="27"/>
  <c r="V988" i="27" s="1"/>
  <c r="Q985" i="27"/>
  <c r="V985" i="27" s="1"/>
  <c r="Q983" i="27"/>
  <c r="V983" i="27" s="1"/>
  <c r="Q981" i="27"/>
  <c r="V981" i="27" s="1"/>
  <c r="Q978" i="27"/>
  <c r="V978" i="27" s="1"/>
  <c r="Q976" i="27"/>
  <c r="V976" i="27" s="1"/>
  <c r="Q973" i="27"/>
  <c r="V973" i="27" s="1"/>
  <c r="Q969" i="27"/>
  <c r="V969" i="27" s="1"/>
  <c r="Q964" i="27"/>
  <c r="V964" i="27" s="1"/>
  <c r="Q962" i="27"/>
  <c r="V962" i="27" s="1"/>
  <c r="Q953" i="27"/>
  <c r="V953" i="27" s="1"/>
  <c r="Q951" i="27"/>
  <c r="V951" i="27" s="1"/>
  <c r="Q948" i="27"/>
  <c r="V948" i="27" s="1"/>
  <c r="Q1103" i="27"/>
  <c r="V1103" i="27" s="1"/>
  <c r="Q1084" i="27"/>
  <c r="V1084" i="27" s="1"/>
  <c r="Q936" i="27"/>
  <c r="V936" i="27" s="1"/>
  <c r="Q1102" i="27"/>
  <c r="V1102" i="27" s="1"/>
  <c r="Q932" i="27"/>
  <c r="V932" i="27" s="1"/>
  <c r="Q1052" i="27"/>
  <c r="V1052" i="27" s="1"/>
  <c r="W1052" i="27" s="1"/>
  <c r="Q1101" i="27"/>
  <c r="V1101" i="27" s="1"/>
  <c r="Q1156" i="27"/>
  <c r="V1156" i="27" s="1"/>
  <c r="Q1155" i="27"/>
  <c r="V1155" i="27" s="1"/>
  <c r="Q919" i="27"/>
  <c r="V919" i="27" s="1"/>
  <c r="Q1130" i="27"/>
  <c r="V1130" i="27" s="1"/>
  <c r="Q1154" i="27"/>
  <c r="V1154" i="27" s="1"/>
  <c r="Q1080" i="27"/>
  <c r="V1080" i="27" s="1"/>
  <c r="Q1268" i="27"/>
  <c r="V1268" i="27" s="1"/>
  <c r="Q915" i="27"/>
  <c r="V915" i="27" s="1"/>
  <c r="Q913" i="27"/>
  <c r="V913" i="27" s="1"/>
  <c r="Q1174" i="27"/>
  <c r="V1174" i="27" s="1"/>
  <c r="Q1173" i="27"/>
  <c r="V1173" i="27" s="1"/>
  <c r="Q911" i="27"/>
  <c r="V911" i="27" s="1"/>
  <c r="Q723" i="27"/>
  <c r="V723" i="27" s="1"/>
  <c r="Q907" i="27"/>
  <c r="V907" i="27" s="1"/>
  <c r="Q1169" i="27"/>
  <c r="V1169" i="27" s="1"/>
  <c r="Q1074" i="27"/>
  <c r="V1074" i="27" s="1"/>
  <c r="Q686" i="27"/>
  <c r="V686" i="27" s="1"/>
  <c r="Q899" i="27"/>
  <c r="V899" i="27" s="1"/>
  <c r="Q889" i="27"/>
  <c r="V889" i="27" s="1"/>
  <c r="Q886" i="27"/>
  <c r="V886" i="27" s="1"/>
  <c r="Q883" i="27"/>
  <c r="V883" i="27" s="1"/>
  <c r="Q880" i="27"/>
  <c r="V880" i="27" s="1"/>
  <c r="Q878" i="27"/>
  <c r="V878" i="27" s="1"/>
  <c r="Q874" i="27"/>
  <c r="V874" i="27" s="1"/>
  <c r="Q871" i="27"/>
  <c r="V871" i="27" s="1"/>
  <c r="Q1071" i="27"/>
  <c r="V1071" i="27" s="1"/>
  <c r="Q1147" i="27"/>
  <c r="V1147" i="27" s="1"/>
  <c r="Q1145" i="27"/>
  <c r="V1145" i="27" s="1"/>
  <c r="Q386" i="27"/>
  <c r="V386" i="27" s="1"/>
  <c r="Q1142" i="27"/>
  <c r="V1142" i="27" s="1"/>
  <c r="Q1063" i="27"/>
  <c r="V1063" i="27" s="1"/>
  <c r="Q861" i="27"/>
  <c r="V861" i="27" s="1"/>
  <c r="Q295" i="27"/>
  <c r="V295" i="27" s="1"/>
  <c r="Q1274" i="27"/>
  <c r="V1274" i="27" s="1"/>
  <c r="Q409" i="27"/>
  <c r="V409" i="27" s="1"/>
  <c r="Q1242" i="27"/>
  <c r="V1242" i="27" s="1"/>
  <c r="Q1260" i="27"/>
  <c r="V1260" i="27" s="1"/>
  <c r="W1260" i="27" s="1"/>
  <c r="Q1257" i="27"/>
  <c r="V1257" i="27" s="1"/>
  <c r="W1257" i="27" s="1"/>
  <c r="Q1210" i="27"/>
  <c r="V1210" i="27" s="1"/>
  <c r="Q1256" i="27"/>
  <c r="V1256" i="27" s="1"/>
  <c r="W1256" i="27" s="1"/>
  <c r="Q1252" i="27"/>
  <c r="V1252" i="27" s="1"/>
  <c r="W1252" i="27" s="1"/>
  <c r="Q1250" i="27"/>
  <c r="V1250" i="27" s="1"/>
  <c r="W1250" i="27" s="1"/>
  <c r="Q1208" i="27"/>
  <c r="V1208" i="27" s="1"/>
  <c r="Q558" i="27"/>
  <c r="V558" i="27" s="1"/>
  <c r="Q855" i="27"/>
  <c r="V855" i="27" s="1"/>
  <c r="Q1206" i="27"/>
  <c r="V1206" i="27" s="1"/>
  <c r="Q1205" i="27"/>
  <c r="V1205" i="27" s="1"/>
  <c r="Q294" i="27"/>
  <c r="V294" i="27" s="1"/>
  <c r="Q1204" i="27"/>
  <c r="V1204" i="27" s="1"/>
  <c r="Q340" i="27"/>
  <c r="V340" i="27" s="1"/>
  <c r="Q426" i="27"/>
  <c r="V426" i="27" s="1"/>
  <c r="Q136" i="27"/>
  <c r="V136" i="27" s="1"/>
  <c r="Q481" i="27"/>
  <c r="V481" i="27" s="1"/>
  <c r="Q420" i="27"/>
  <c r="V420" i="27" s="1"/>
  <c r="Q135" i="27"/>
  <c r="V135" i="27" s="1"/>
  <c r="Q72" i="27"/>
  <c r="V72" i="27" s="1"/>
  <c r="Q259" i="27"/>
  <c r="V259" i="27" s="1"/>
  <c r="Q336" i="27"/>
  <c r="V336" i="27" s="1"/>
  <c r="Q678" i="27"/>
  <c r="V678" i="27" s="1"/>
  <c r="Q193" i="27"/>
  <c r="V193" i="27" s="1"/>
  <c r="Q173" i="27"/>
  <c r="V173" i="27" s="1"/>
  <c r="W173" i="27" s="1"/>
  <c r="Q85" i="27"/>
  <c r="V85" i="27" s="1"/>
  <c r="W85" i="27" s="1"/>
  <c r="Q368" i="27"/>
  <c r="V368" i="27" s="1"/>
  <c r="W368" i="27" s="1"/>
  <c r="Q539" i="27"/>
  <c r="V539" i="27" s="1"/>
  <c r="W539" i="27" s="1"/>
  <c r="Q589" i="27"/>
  <c r="V589" i="27" s="1"/>
  <c r="W589" i="27" s="1"/>
  <c r="Q587" i="27"/>
  <c r="V587" i="27" s="1"/>
  <c r="W587" i="27" s="1"/>
  <c r="Q851" i="27"/>
  <c r="V851" i="27" s="1"/>
  <c r="Q450" i="27"/>
  <c r="V450" i="27" s="1"/>
  <c r="W450" i="27" s="1"/>
  <c r="Q1246" i="27"/>
  <c r="V1246" i="27" s="1"/>
  <c r="W1246" i="27" s="1"/>
  <c r="Q502" i="27"/>
  <c r="V502" i="27" s="1"/>
  <c r="W502" i="27" s="1"/>
  <c r="Q171" i="27"/>
  <c r="V171" i="27" s="1"/>
  <c r="W171" i="27" s="1"/>
  <c r="Q168" i="27"/>
  <c r="V168" i="27" s="1"/>
  <c r="W168" i="27" s="1"/>
  <c r="Q538" i="27"/>
  <c r="V538" i="27" s="1"/>
  <c r="W538" i="27" s="1"/>
  <c r="Q499" i="27"/>
  <c r="V499" i="27" s="1"/>
  <c r="W499" i="27" s="1"/>
  <c r="Q498" i="27"/>
  <c r="V498" i="27" s="1"/>
  <c r="W498" i="27" s="1"/>
  <c r="Q446" i="27"/>
  <c r="V446" i="27" s="1"/>
  <c r="W446" i="27" s="1"/>
  <c r="Q585" i="27"/>
  <c r="V585" i="27" s="1"/>
  <c r="W585" i="27" s="1"/>
  <c r="Q496" i="27"/>
  <c r="V496" i="27" s="1"/>
  <c r="W496" i="27" s="1"/>
  <c r="Q829" i="27"/>
  <c r="V829" i="27" s="1"/>
  <c r="Q415" i="27"/>
  <c r="V415" i="27" s="1"/>
  <c r="Q58" i="27"/>
  <c r="V58" i="27" s="1"/>
  <c r="Q442" i="27"/>
  <c r="V442" i="27" s="1"/>
  <c r="W442" i="27" s="1"/>
  <c r="Q584" i="27"/>
  <c r="V584" i="27" s="1"/>
  <c r="Q685" i="27"/>
  <c r="V685" i="27" s="1"/>
  <c r="Q440" i="27"/>
  <c r="V440" i="27" s="1"/>
  <c r="W440" i="27" s="1"/>
  <c r="Q475" i="27"/>
  <c r="V475" i="27" s="1"/>
  <c r="Q165" i="27"/>
  <c r="V165" i="27" s="1"/>
  <c r="W165" i="27" s="1"/>
  <c r="Q69" i="27"/>
  <c r="V69" i="27" s="1"/>
  <c r="Q161" i="27"/>
  <c r="V161" i="27" s="1"/>
  <c r="Q637" i="27"/>
  <c r="V637" i="27" s="1"/>
  <c r="Q358" i="27"/>
  <c r="V358" i="27" s="1"/>
  <c r="Q184" i="27"/>
  <c r="Q90" i="27"/>
  <c r="Q181" i="27"/>
  <c r="Q457" i="27"/>
  <c r="Q1282" i="27"/>
  <c r="V1282" i="27" s="1"/>
  <c r="Q40" i="27"/>
  <c r="V40" i="27" s="1"/>
  <c r="Q702" i="27"/>
  <c r="V702" i="27" s="1"/>
  <c r="Q209" i="27"/>
  <c r="V209" i="27" s="1"/>
  <c r="Q404" i="27"/>
  <c r="V404" i="27" s="1"/>
  <c r="Q403" i="27"/>
  <c r="V403" i="27" s="1"/>
  <c r="Q316" i="27"/>
  <c r="V316" i="27" s="1"/>
  <c r="W316" i="27" s="1"/>
  <c r="Q601" i="27"/>
  <c r="V601" i="27" s="1"/>
  <c r="Q402" i="27"/>
  <c r="V402" i="27" s="1"/>
  <c r="Q1280" i="27"/>
  <c r="V1280" i="27" s="1"/>
  <c r="Q400" i="27"/>
  <c r="V400" i="27" s="1"/>
  <c r="Q656" i="27"/>
  <c r="V656" i="27" s="1"/>
  <c r="Q111" i="27"/>
  <c r="V111" i="27" s="1"/>
  <c r="Q516" i="27"/>
  <c r="V516" i="27" s="1"/>
  <c r="Q205" i="27"/>
  <c r="V205" i="27" s="1"/>
  <c r="Q1244" i="27"/>
  <c r="V1244" i="27" s="1"/>
  <c r="Q696" i="27"/>
  <c r="V696" i="27" s="1"/>
  <c r="Q695" i="27"/>
  <c r="V695" i="27" s="1"/>
  <c r="Q1228" i="27"/>
  <c r="V1228" i="27" s="1"/>
  <c r="Q1013" i="27"/>
  <c r="V1013" i="27" s="1"/>
  <c r="Q68" i="27"/>
  <c r="V68" i="27" s="1"/>
  <c r="Q81" i="27"/>
  <c r="V81" i="27" s="1"/>
  <c r="Q310" i="27"/>
  <c r="V310" i="27" s="1"/>
  <c r="Q624" i="27"/>
  <c r="V624" i="27" s="1"/>
  <c r="Q412" i="27"/>
  <c r="V412" i="27" s="1"/>
  <c r="Q305" i="27"/>
  <c r="V305" i="27" s="1"/>
  <c r="Q577" i="27"/>
  <c r="V577" i="27" s="1"/>
  <c r="Q254" i="27"/>
  <c r="V254" i="27" s="1"/>
  <c r="Q634" i="27"/>
  <c r="V634" i="27" s="1"/>
  <c r="Q328" i="27"/>
  <c r="V328" i="27" s="1"/>
  <c r="Q152" i="27"/>
  <c r="V152" i="27" s="1"/>
  <c r="Q676" i="27"/>
  <c r="V676" i="27" s="1"/>
  <c r="Q1195" i="27"/>
  <c r="V1195" i="27" s="1"/>
  <c r="Q1193" i="27"/>
  <c r="V1193" i="27" s="1"/>
  <c r="Q844" i="27"/>
  <c r="V844" i="27" s="1"/>
  <c r="Q224" i="27"/>
  <c r="V224" i="27" s="1"/>
  <c r="Q28" i="27"/>
  <c r="V28" i="27" s="1"/>
  <c r="Q608" i="27"/>
  <c r="V608" i="27" s="1"/>
  <c r="Q228" i="27"/>
  <c r="V228" i="27" s="1"/>
  <c r="Q175" i="27"/>
  <c r="Q627" i="27"/>
  <c r="V627" i="27" s="1"/>
  <c r="Q523" i="27"/>
  <c r="V523" i="27" s="1"/>
  <c r="Q746" i="27"/>
  <c r="V746" i="27" s="1"/>
  <c r="Q751" i="27"/>
  <c r="V751" i="27" s="1"/>
  <c r="W751" i="27" s="1"/>
  <c r="Q1167" i="27"/>
  <c r="V1167" i="27" s="1"/>
  <c r="Q768" i="27"/>
  <c r="V768" i="27" s="1"/>
  <c r="Q767" i="27"/>
  <c r="V767" i="27" s="1"/>
  <c r="Q813" i="27"/>
  <c r="V813" i="27" s="1"/>
  <c r="Q1005" i="27"/>
  <c r="V1005" i="27" s="1"/>
  <c r="Q1057" i="27"/>
  <c r="Q805" i="27"/>
  <c r="V805" i="27" s="1"/>
  <c r="Q733" i="27"/>
  <c r="V733" i="27" s="1"/>
  <c r="Q431" i="27"/>
  <c r="V431" i="27" s="1"/>
  <c r="Q730" i="27"/>
  <c r="V730" i="27" s="1"/>
  <c r="Q795" i="27"/>
  <c r="V795" i="27" s="1"/>
  <c r="Q824" i="27"/>
  <c r="V824" i="27" s="1"/>
  <c r="Q718" i="27"/>
  <c r="V718" i="27" s="1"/>
  <c r="Q700" i="27"/>
  <c r="V700" i="27" s="1"/>
  <c r="Q793" i="27"/>
  <c r="V793" i="27" s="1"/>
  <c r="Q792" i="27"/>
  <c r="V792" i="27" s="1"/>
  <c r="Q998" i="27"/>
  <c r="V998" i="27" s="1"/>
  <c r="Q303" i="27"/>
  <c r="V303" i="27" s="1"/>
  <c r="Q249" i="27"/>
  <c r="V249" i="27" s="1"/>
  <c r="Q995" i="27"/>
  <c r="V995" i="27" s="1"/>
  <c r="Q239" i="27"/>
  <c r="V239" i="27" s="1"/>
  <c r="Q148" i="27"/>
  <c r="V148" i="27" s="1"/>
  <c r="Q16" i="27"/>
  <c r="V16" i="27" s="1"/>
  <c r="Q38" i="27"/>
  <c r="V38" i="27" s="1"/>
  <c r="Q48" i="27"/>
  <c r="V48" i="27" s="1"/>
  <c r="Q47" i="27"/>
  <c r="V47" i="27" s="1"/>
  <c r="Q21" i="27"/>
  <c r="V21" i="27" s="1"/>
  <c r="Q325" i="27"/>
  <c r="V325" i="27" s="1"/>
  <c r="Q10" i="27"/>
  <c r="V10" i="27" s="1"/>
  <c r="Q464" i="27"/>
  <c r="V464" i="27" s="1"/>
  <c r="Q220" i="27"/>
  <c r="V220" i="27" s="1"/>
  <c r="Q93" i="27"/>
  <c r="V93" i="27" s="1"/>
  <c r="Q548" i="27"/>
  <c r="V548" i="27" s="1"/>
  <c r="Q651" i="27"/>
  <c r="V651" i="27" s="1"/>
  <c r="Q839" i="27"/>
  <c r="V839" i="27" s="1"/>
  <c r="Q567" i="27"/>
  <c r="V567" i="27" s="1"/>
  <c r="Q237" i="27"/>
  <c r="V237" i="27" s="1"/>
  <c r="Q650" i="27"/>
  <c r="V650" i="27" s="1"/>
  <c r="Q647" i="27"/>
  <c r="V647" i="27" s="1"/>
  <c r="Q675" i="27"/>
  <c r="V675" i="27" s="1"/>
  <c r="Q192" i="27"/>
  <c r="V192" i="27" s="1"/>
  <c r="Q547" i="27"/>
  <c r="V547" i="27" s="1"/>
  <c r="Q545" i="27"/>
  <c r="V545" i="27" s="1"/>
  <c r="Q217" i="27"/>
  <c r="V217" i="27" s="1"/>
  <c r="Q388" i="27"/>
  <c r="V388" i="27" s="1"/>
  <c r="AE1164" i="27"/>
  <c r="Q1053" i="27"/>
  <c r="V1053" i="27" s="1"/>
  <c r="W1053" i="27" s="1"/>
  <c r="Q1032" i="27"/>
  <c r="V1032" i="27" s="1"/>
  <c r="Q1025" i="27"/>
  <c r="V1025" i="27" s="1"/>
  <c r="Q1093" i="27"/>
  <c r="V1093" i="27" s="1"/>
  <c r="Q622" i="27"/>
  <c r="V622" i="27" s="1"/>
  <c r="Q267" i="27"/>
  <c r="V267" i="27" s="1"/>
  <c r="Q1231" i="27"/>
  <c r="V1231" i="27" s="1"/>
  <c r="Q537" i="27"/>
  <c r="V537" i="27" s="1"/>
  <c r="W537" i="27" s="1"/>
  <c r="Q1075" i="27"/>
  <c r="V1075" i="27" s="1"/>
  <c r="Q372" i="27"/>
  <c r="Q1199" i="27"/>
  <c r="V1199" i="27" s="1"/>
  <c r="Q534" i="27"/>
  <c r="V534" i="27" s="1"/>
  <c r="Q1054" i="27"/>
  <c r="V1054" i="27" s="1"/>
  <c r="W1054" i="27" s="1"/>
  <c r="Q490" i="27"/>
  <c r="V490" i="27" s="1"/>
  <c r="Q1160" i="27"/>
  <c r="V1160" i="27" s="1"/>
  <c r="Q1044" i="27"/>
  <c r="V1044" i="27" s="1"/>
  <c r="Q1232" i="27"/>
  <c r="V1232" i="27" s="1"/>
  <c r="Q1035" i="27"/>
  <c r="V1035" i="27" s="1"/>
  <c r="Q1031" i="27"/>
  <c r="V1031" i="27" s="1"/>
  <c r="Q1030" i="27"/>
  <c r="V1030" i="27" s="1"/>
  <c r="Q1022" i="27"/>
  <c r="V1022" i="27" s="1"/>
  <c r="Q1016" i="27"/>
  <c r="V1016" i="27" s="1"/>
  <c r="Q1009" i="27"/>
  <c r="V1009" i="27" s="1"/>
  <c r="Q1092" i="27"/>
  <c r="V1092" i="27" s="1"/>
  <c r="Q816" i="27"/>
  <c r="V816" i="27" s="1"/>
  <c r="Q735" i="27"/>
  <c r="V735" i="27" s="1"/>
  <c r="Q582" i="27"/>
  <c r="V582" i="27" s="1"/>
  <c r="Q491" i="27"/>
  <c r="V491" i="27" s="1"/>
  <c r="Q447" i="27"/>
  <c r="V447" i="27" s="1"/>
  <c r="W447" i="27" s="1"/>
  <c r="Q279" i="27"/>
  <c r="V279" i="27" s="1"/>
  <c r="Q190" i="27"/>
  <c r="V190" i="27" s="1"/>
  <c r="Q1230" i="27"/>
  <c r="V1230" i="27" s="1"/>
  <c r="Q925" i="27"/>
  <c r="V925" i="27" s="1"/>
  <c r="Q1018" i="27"/>
  <c r="V1018" i="27" s="1"/>
  <c r="Q996" i="27"/>
  <c r="V996" i="27" s="1"/>
  <c r="Q610" i="27"/>
  <c r="V610" i="27" s="1"/>
  <c r="Q466" i="27"/>
  <c r="V466" i="27" s="1"/>
  <c r="Q304" i="27"/>
  <c r="V304" i="27" s="1"/>
  <c r="Q125" i="27"/>
  <c r="V125" i="27" s="1"/>
  <c r="Q1107" i="27"/>
  <c r="V1107" i="27" s="1"/>
  <c r="Q1066" i="27"/>
  <c r="V1066" i="27" s="1"/>
  <c r="Q1038" i="27"/>
  <c r="V1038" i="27" s="1"/>
  <c r="Q814" i="27"/>
  <c r="V814" i="27" s="1"/>
  <c r="Q563" i="27"/>
  <c r="V563" i="27" s="1"/>
  <c r="W563" i="27" s="1"/>
  <c r="Q487" i="27"/>
  <c r="V487" i="27" s="1"/>
  <c r="Q296" i="27"/>
  <c r="V296" i="27" s="1"/>
  <c r="Q75" i="27"/>
  <c r="V75" i="27" s="1"/>
  <c r="Q1203" i="27"/>
  <c r="V1203" i="27" s="1"/>
  <c r="Q1177" i="27"/>
  <c r="V1177" i="27" s="1"/>
  <c r="Q1008" i="27"/>
  <c r="V1008" i="27" s="1"/>
  <c r="Q381" i="27"/>
  <c r="Q199" i="27"/>
  <c r="V199" i="27" s="1"/>
  <c r="Q82" i="27"/>
  <c r="V82" i="27" s="1"/>
  <c r="Q1096" i="27"/>
  <c r="V1096" i="27" s="1"/>
  <c r="Q1012" i="27"/>
  <c r="V1012" i="27" s="1"/>
  <c r="Q1133" i="27"/>
  <c r="Q706" i="27"/>
  <c r="V706" i="27" s="1"/>
  <c r="Q710" i="27"/>
  <c r="V710" i="27" s="1"/>
  <c r="Q1089" i="27"/>
  <c r="V1089" i="27" s="1"/>
  <c r="Q993" i="27"/>
  <c r="V993" i="27" s="1"/>
  <c r="Q990" i="27"/>
  <c r="V990" i="27" s="1"/>
  <c r="Q984" i="27"/>
  <c r="V984" i="27" s="1"/>
  <c r="Q975" i="27"/>
  <c r="V975" i="27" s="1"/>
  <c r="Q971" i="27"/>
  <c r="V971" i="27" s="1"/>
  <c r="Q965" i="27"/>
  <c r="V965" i="27" s="1"/>
  <c r="Q963" i="27"/>
  <c r="V963" i="27" s="1"/>
  <c r="Q959" i="27"/>
  <c r="V959" i="27" s="1"/>
  <c r="Q956" i="27"/>
  <c r="V956" i="27" s="1"/>
  <c r="Q955" i="27"/>
  <c r="V955" i="27" s="1"/>
  <c r="Q950" i="27"/>
  <c r="V950" i="27" s="1"/>
  <c r="Q945" i="27"/>
  <c r="V945" i="27" s="1"/>
  <c r="Q944" i="27"/>
  <c r="V944" i="27" s="1"/>
  <c r="Q942" i="27"/>
  <c r="V942" i="27" s="1"/>
  <c r="Q930" i="27"/>
  <c r="V930" i="27" s="1"/>
  <c r="Q929" i="27"/>
  <c r="V929" i="27" s="1"/>
  <c r="Q928" i="27"/>
  <c r="V928" i="27" s="1"/>
  <c r="Q1051" i="27"/>
  <c r="V1051" i="27" s="1"/>
  <c r="W1051" i="27" s="1"/>
  <c r="Q788" i="27"/>
  <c r="V788" i="27" s="1"/>
  <c r="Q923" i="27"/>
  <c r="V923" i="27" s="1"/>
  <c r="Q921" i="27"/>
  <c r="V921" i="27" s="1"/>
  <c r="Q1236" i="27"/>
  <c r="V1236" i="27" s="1"/>
  <c r="Q1216" i="27"/>
  <c r="V1216" i="27" s="1"/>
  <c r="Q1215" i="27"/>
  <c r="V1215" i="27" s="1"/>
  <c r="Q1082" i="27"/>
  <c r="V1082" i="27" s="1"/>
  <c r="Q1153" i="27"/>
  <c r="V1153" i="27" s="1"/>
  <c r="Q1267" i="27"/>
  <c r="V1267" i="27" s="1"/>
  <c r="Q186" i="27"/>
  <c r="V186" i="27" s="1"/>
  <c r="Q912" i="27"/>
  <c r="V912" i="27" s="1"/>
  <c r="Q910" i="27"/>
  <c r="V910" i="27" s="1"/>
  <c r="Q739" i="27"/>
  <c r="V739" i="27" s="1"/>
  <c r="Q906" i="27"/>
  <c r="V906" i="27" s="1"/>
  <c r="Q904" i="27"/>
  <c r="V904" i="27" s="1"/>
  <c r="Q688" i="27"/>
  <c r="V688" i="27" s="1"/>
  <c r="Q902" i="27"/>
  <c r="V902" i="27" s="1"/>
  <c r="Q900" i="27"/>
  <c r="V900" i="27" s="1"/>
  <c r="Q898" i="27"/>
  <c r="V898" i="27" s="1"/>
  <c r="Q894" i="27"/>
  <c r="V894" i="27" s="1"/>
  <c r="Q893" i="27"/>
  <c r="V893" i="27" s="1"/>
  <c r="Q888" i="27"/>
  <c r="V888" i="27" s="1"/>
  <c r="Q428" i="27"/>
  <c r="V428" i="27" s="1"/>
  <c r="Q877" i="27"/>
  <c r="V877" i="27" s="1"/>
  <c r="Q873" i="27"/>
  <c r="V873" i="27" s="1"/>
  <c r="Q869" i="27"/>
  <c r="V869" i="27" s="1"/>
  <c r="Q1070" i="27"/>
  <c r="V1070" i="27" s="1"/>
  <c r="Q1068" i="27"/>
  <c r="V1068" i="27" s="1"/>
  <c r="Q1067" i="27"/>
  <c r="V1067" i="27" s="1"/>
  <c r="Q1146" i="27"/>
  <c r="V1146" i="27" s="1"/>
  <c r="Q1064" i="27"/>
  <c r="V1064" i="27" s="1"/>
  <c r="Q866" i="27"/>
  <c r="V866" i="27" s="1"/>
  <c r="Q860" i="27"/>
  <c r="V860" i="27" s="1"/>
  <c r="Q858" i="27"/>
  <c r="V858" i="27" s="1"/>
  <c r="Q144" i="27"/>
  <c r="V144" i="27" s="1"/>
  <c r="Q1273" i="27"/>
  <c r="V1273" i="27" s="1"/>
  <c r="Q1259" i="27"/>
  <c r="V1259" i="27" s="1"/>
  <c r="W1259" i="27" s="1"/>
  <c r="Q1265" i="27"/>
  <c r="Q1211" i="27"/>
  <c r="V1211" i="27" s="1"/>
  <c r="Q1255" i="27"/>
  <c r="V1255" i="27" s="1"/>
  <c r="W1255" i="27" s="1"/>
  <c r="Q1253" i="27"/>
  <c r="V1253" i="27" s="1"/>
  <c r="W1253" i="27" s="1"/>
  <c r="Q1249" i="27"/>
  <c r="V1249" i="27" s="1"/>
  <c r="W1249" i="27" s="1"/>
  <c r="Q247" i="27"/>
  <c r="V247" i="27" s="1"/>
  <c r="Q1138" i="27"/>
  <c r="V1138" i="27" s="1"/>
  <c r="Q854" i="27"/>
  <c r="V854" i="27" s="1"/>
  <c r="Q343" i="27"/>
  <c r="V343" i="27" s="1"/>
  <c r="Q427" i="27"/>
  <c r="V427" i="27" s="1"/>
  <c r="Q246" i="27"/>
  <c r="V246" i="27" s="1"/>
  <c r="Q341" i="27"/>
  <c r="V341" i="27" s="1"/>
  <c r="Q612" i="27"/>
  <c r="V612" i="27" s="1"/>
  <c r="Q338" i="27"/>
  <c r="V338" i="27" s="1"/>
  <c r="Q142" i="27"/>
  <c r="V142" i="27" s="1"/>
  <c r="Q140" i="27"/>
  <c r="V140" i="27" s="1"/>
  <c r="Q139" i="27"/>
  <c r="V139" i="27" s="1"/>
  <c r="Q530" i="27"/>
  <c r="V530" i="27" s="1"/>
  <c r="Q293" i="27"/>
  <c r="V293" i="27" s="1"/>
  <c r="Q422" i="27"/>
  <c r="V422" i="27" s="1"/>
  <c r="Q421" i="27"/>
  <c r="V421" i="27" s="1"/>
  <c r="Q291" i="27"/>
  <c r="V291" i="27" s="1"/>
  <c r="Q512" i="27"/>
  <c r="V512" i="27" s="1"/>
  <c r="Q479" i="27"/>
  <c r="V479" i="27" s="1"/>
  <c r="Q852" i="27"/>
  <c r="V852" i="27" s="1"/>
  <c r="Q200" i="27"/>
  <c r="V200" i="27" s="1"/>
  <c r="Q698" i="27"/>
  <c r="V698" i="27" s="1"/>
  <c r="Q1202" i="27"/>
  <c r="V1202" i="27" s="1"/>
  <c r="Q382" i="27"/>
  <c r="Q196" i="27"/>
  <c r="V196" i="27" s="1"/>
  <c r="Q1248" i="27"/>
  <c r="V1248" i="27" s="1"/>
  <c r="W1248" i="27" s="1"/>
  <c r="Q369" i="27"/>
  <c r="V369" i="27" s="1"/>
  <c r="W369" i="27" s="1"/>
  <c r="Q574" i="27"/>
  <c r="V574" i="27" s="1"/>
  <c r="Q318" i="27"/>
  <c r="V318" i="27" s="1"/>
  <c r="W318" i="27" s="1"/>
  <c r="Q588" i="27"/>
  <c r="V588" i="27" s="1"/>
  <c r="W588" i="27" s="1"/>
  <c r="Q366" i="27"/>
  <c r="V366" i="27" s="1"/>
  <c r="W366" i="27" s="1"/>
  <c r="Q333" i="27"/>
  <c r="V333" i="27" s="1"/>
  <c r="Q274" i="27"/>
  <c r="V274" i="27" s="1"/>
  <c r="Q680" i="27"/>
  <c r="V680" i="27" s="1"/>
  <c r="Q364" i="27"/>
  <c r="V364" i="27" s="1"/>
  <c r="W364" i="27" s="1"/>
  <c r="Q501" i="27"/>
  <c r="V501" i="27" s="1"/>
  <c r="W501" i="27" s="1"/>
  <c r="Q134" i="27"/>
  <c r="V134" i="27" s="1"/>
  <c r="Q71" i="27"/>
  <c r="V71" i="27" s="1"/>
  <c r="Q170" i="27"/>
  <c r="V170" i="27" s="1"/>
  <c r="W170" i="27" s="1"/>
  <c r="Q167" i="27"/>
  <c r="V167" i="27" s="1"/>
  <c r="W167" i="27" s="1"/>
  <c r="Q527" i="27"/>
  <c r="V527" i="27" s="1"/>
  <c r="Q332" i="27"/>
  <c r="V332" i="27" s="1"/>
  <c r="Q591" i="27"/>
  <c r="V591" i="27" s="1"/>
  <c r="W591" i="27" s="1"/>
  <c r="Q448" i="27"/>
  <c r="V448" i="27" s="1"/>
  <c r="W448" i="27" s="1"/>
  <c r="Q107" i="27"/>
  <c r="V107" i="27" s="1"/>
  <c r="Q445" i="27"/>
  <c r="V445" i="27" s="1"/>
  <c r="W445" i="27" s="1"/>
  <c r="Q586" i="27"/>
  <c r="V586" i="27" s="1"/>
  <c r="W586" i="27" s="1"/>
  <c r="Q133" i="27"/>
  <c r="V133" i="27" s="1"/>
  <c r="Q573" i="27"/>
  <c r="V573" i="27" s="1"/>
  <c r="Q418" i="27"/>
  <c r="V418" i="27" s="1"/>
  <c r="Q737" i="27"/>
  <c r="V737" i="27" s="1"/>
  <c r="Q848" i="27"/>
  <c r="V848" i="27" s="1"/>
  <c r="Q57" i="27"/>
  <c r="V57" i="27" s="1"/>
  <c r="Q213" i="27"/>
  <c r="V213" i="27" s="1"/>
  <c r="Q638" i="27"/>
  <c r="V638" i="27" s="1"/>
  <c r="W638" i="27" s="1"/>
  <c r="Q362" i="27"/>
  <c r="V362" i="27" s="1"/>
  <c r="W362" i="27" s="1"/>
  <c r="Q359" i="27"/>
  <c r="V359" i="27" s="1"/>
  <c r="W359" i="27" s="1"/>
  <c r="Q331" i="27"/>
  <c r="V331" i="27" s="1"/>
  <c r="Q460" i="27"/>
  <c r="Q594" i="27"/>
  <c r="Q380" i="27"/>
  <c r="Q459" i="27"/>
  <c r="Q1058" i="27"/>
  <c r="Q377" i="27"/>
  <c r="Q182" i="27"/>
  <c r="Q89" i="27"/>
  <c r="Q180" i="27"/>
  <c r="Q177" i="27"/>
  <c r="Q65" i="27"/>
  <c r="V65" i="27" s="1"/>
  <c r="Q439" i="27"/>
  <c r="V439" i="27" s="1"/>
  <c r="W439" i="27" s="1"/>
  <c r="Q102" i="27"/>
  <c r="V102" i="27" s="1"/>
  <c r="Q100" i="27"/>
  <c r="V100" i="27" s="1"/>
  <c r="Q470" i="27"/>
  <c r="V470" i="27" s="1"/>
  <c r="Q600" i="27"/>
  <c r="V600" i="27" s="1"/>
  <c r="Q401" i="27"/>
  <c r="V401" i="27" s="1"/>
  <c r="Q562" i="27"/>
  <c r="V562" i="27" s="1"/>
  <c r="Q399" i="27"/>
  <c r="V399" i="27" s="1"/>
  <c r="Q520" i="27"/>
  <c r="V520" i="27" s="1"/>
  <c r="Q207" i="27"/>
  <c r="V207" i="27" s="1"/>
  <c r="Q206" i="27"/>
  <c r="V206" i="27" s="1"/>
  <c r="Q536" i="27"/>
  <c r="V536" i="27" s="1"/>
  <c r="Q553" i="27"/>
  <c r="V553" i="27" s="1"/>
  <c r="Q241" i="27"/>
  <c r="V241" i="27" s="1"/>
  <c r="Q697" i="27"/>
  <c r="V697" i="27" s="1"/>
  <c r="Q1014" i="27"/>
  <c r="V1014" i="27" s="1"/>
  <c r="Q312" i="27"/>
  <c r="V312" i="27" s="1"/>
  <c r="Q80" i="27"/>
  <c r="V80" i="27" s="1"/>
  <c r="Q413" i="27"/>
  <c r="V413" i="27" s="1"/>
  <c r="Q306" i="27"/>
  <c r="V306" i="27" s="1"/>
  <c r="Q1197" i="27"/>
  <c r="V1197" i="27" s="1"/>
  <c r="Q221" i="27"/>
  <c r="V221" i="27" s="1"/>
  <c r="Q330" i="27"/>
  <c r="V330" i="27" s="1"/>
  <c r="Q230" i="27"/>
  <c r="V230" i="27" s="1"/>
  <c r="Q677" i="27"/>
  <c r="V677" i="27" s="1"/>
  <c r="Q435" i="27"/>
  <c r="V435" i="27" s="1"/>
  <c r="Q151" i="27"/>
  <c r="V151" i="27" s="1"/>
  <c r="Q692" i="27"/>
  <c r="V692" i="27" s="1"/>
  <c r="Q486" i="27"/>
  <c r="V486" i="27" s="1"/>
  <c r="Q691" i="27"/>
  <c r="V691" i="27" s="1"/>
  <c r="Q1196" i="27"/>
  <c r="V1196" i="27" s="1"/>
  <c r="Q63" i="27"/>
  <c r="V63" i="27" s="1"/>
  <c r="Q551" i="27"/>
  <c r="V551" i="27" s="1"/>
  <c r="Q474" i="27"/>
  <c r="V474" i="27" s="1"/>
  <c r="Q176" i="27"/>
  <c r="Q456" i="27"/>
  <c r="Q1007" i="27"/>
  <c r="V1007" i="27" s="1"/>
  <c r="Q1224" i="27"/>
  <c r="V1224" i="27" s="1"/>
  <c r="Q1223" i="27"/>
  <c r="V1223" i="27" s="1"/>
  <c r="Q568" i="27"/>
  <c r="V568" i="27" s="1"/>
  <c r="Q1043" i="27"/>
  <c r="V1043" i="27" s="1"/>
  <c r="Q754" i="27"/>
  <c r="V754" i="27" s="1"/>
  <c r="W754" i="27" s="1"/>
  <c r="Q831" i="27"/>
  <c r="V831" i="27" s="1"/>
  <c r="Q810" i="27"/>
  <c r="V810" i="27" s="1"/>
  <c r="Q808" i="27"/>
  <c r="V808" i="27" s="1"/>
  <c r="Q807" i="27"/>
  <c r="V807" i="27" s="1"/>
  <c r="Q827" i="27"/>
  <c r="V827" i="27" s="1"/>
  <c r="Q762" i="27"/>
  <c r="Q761" i="27"/>
  <c r="Q802" i="27"/>
  <c r="V802" i="27" s="1"/>
  <c r="Q801" i="27"/>
  <c r="V801" i="27" s="1"/>
  <c r="Q798" i="27"/>
  <c r="V798" i="27" s="1"/>
  <c r="Q731" i="27"/>
  <c r="V731" i="27" s="1"/>
  <c r="Q744" i="27"/>
  <c r="V744" i="27" s="1"/>
  <c r="Q790" i="27"/>
  <c r="V790" i="27" s="1"/>
  <c r="Q741" i="27"/>
  <c r="V741" i="27" s="1"/>
  <c r="Q690" i="27"/>
  <c r="V690" i="27" s="1"/>
  <c r="Q346" i="27"/>
  <c r="V346" i="27" s="1"/>
  <c r="Q17" i="27"/>
  <c r="V17" i="27" s="1"/>
  <c r="Q54" i="27"/>
  <c r="V54" i="27" s="1"/>
  <c r="Q61" i="27"/>
  <c r="V61" i="27" s="1"/>
  <c r="Q35" i="27"/>
  <c r="V35" i="27" s="1"/>
  <c r="Q13" i="27"/>
  <c r="V13" i="27" s="1"/>
  <c r="Q9" i="27"/>
  <c r="V9" i="27" s="1"/>
  <c r="Q123" i="27"/>
  <c r="V123" i="27" s="1"/>
  <c r="Q266" i="27"/>
  <c r="V266" i="27" s="1"/>
  <c r="Q120" i="27"/>
  <c r="V120" i="27" s="1"/>
  <c r="Q96" i="27"/>
  <c r="V96" i="27" s="1"/>
  <c r="Q598" i="27"/>
  <c r="V598" i="27" s="1"/>
  <c r="Q122" i="27"/>
  <c r="V122" i="27" s="1"/>
  <c r="Q299" i="27"/>
  <c r="V299" i="27" s="1"/>
  <c r="Q1276" i="27"/>
  <c r="V1276" i="27" s="1"/>
  <c r="Q219" i="27"/>
  <c r="V219" i="27" s="1"/>
  <c r="Q392" i="27"/>
  <c r="V392" i="27" s="1"/>
  <c r="Q236" i="27"/>
  <c r="V236" i="27" s="1"/>
  <c r="Q649" i="27"/>
  <c r="V649" i="27" s="1"/>
  <c r="Q281" i="27"/>
  <c r="V281" i="27" s="1"/>
  <c r="Q646" i="27"/>
  <c r="V646" i="27" s="1"/>
  <c r="Q390" i="27"/>
  <c r="V390" i="27" s="1"/>
  <c r="Q644" i="27"/>
  <c r="V644" i="27" s="1"/>
  <c r="Q389" i="27"/>
  <c r="V389" i="27" s="1"/>
  <c r="Q218" i="27"/>
  <c r="V218" i="27" s="1"/>
  <c r="Q544" i="27"/>
  <c r="V544" i="27" s="1"/>
  <c r="Q1191" i="27"/>
  <c r="V1191" i="27" s="1"/>
  <c r="AC1285" i="27"/>
  <c r="AD1285" i="27"/>
  <c r="AH1134" i="27"/>
  <c r="AI1133" i="27"/>
  <c r="AF385" i="27"/>
  <c r="AH371" i="27"/>
  <c r="AH510" i="27"/>
  <c r="AI505" i="27"/>
  <c r="AF596" i="27"/>
  <c r="AH593" i="27"/>
  <c r="AH185" i="27"/>
  <c r="AI175" i="27"/>
  <c r="AF1266" i="27"/>
  <c r="AH1264" i="27"/>
  <c r="AF92" i="27"/>
  <c r="AH89" i="27"/>
  <c r="AF764" i="27"/>
  <c r="AH759" i="27"/>
  <c r="AH322" i="27"/>
  <c r="AI320" i="27"/>
  <c r="AI322" i="27" s="1"/>
  <c r="AH461" i="27"/>
  <c r="AI455" i="27"/>
  <c r="AI461" i="27" s="1"/>
  <c r="V19" i="27" l="1"/>
  <c r="V18" i="27"/>
  <c r="W9" i="27"/>
  <c r="Y9" i="27"/>
  <c r="W54" i="27"/>
  <c r="Y54" i="27"/>
  <c r="Z54" i="27" s="1"/>
  <c r="V743" i="27"/>
  <c r="W741" i="27"/>
  <c r="Y741" i="27"/>
  <c r="W731" i="27"/>
  <c r="Y731" i="27"/>
  <c r="Z731" i="27" s="1"/>
  <c r="W827" i="27"/>
  <c r="Y827" i="27"/>
  <c r="Z827" i="27" s="1"/>
  <c r="W810" i="27"/>
  <c r="Y810" i="27"/>
  <c r="Z810" i="27" s="1"/>
  <c r="W568" i="27"/>
  <c r="Y568" i="27"/>
  <c r="Z568" i="27" s="1"/>
  <c r="V483" i="27"/>
  <c r="V522" i="27" s="1"/>
  <c r="W474" i="27"/>
  <c r="Y474" i="27"/>
  <c r="W691" i="27"/>
  <c r="Y691" i="27"/>
  <c r="Z691" i="27" s="1"/>
  <c r="W677" i="27"/>
  <c r="Y677" i="27"/>
  <c r="Z677" i="27" s="1"/>
  <c r="W1197" i="27"/>
  <c r="Y1197" i="27"/>
  <c r="Z1197" i="27" s="1"/>
  <c r="W312" i="27"/>
  <c r="Y312" i="27"/>
  <c r="Z312" i="27" s="1"/>
  <c r="V555" i="27"/>
  <c r="W553" i="27"/>
  <c r="Y553" i="27"/>
  <c r="W520" i="27"/>
  <c r="Y520" i="27"/>
  <c r="Z520" i="27" s="1"/>
  <c r="V604" i="27"/>
  <c r="W600" i="27"/>
  <c r="Y600" i="27"/>
  <c r="W331" i="27"/>
  <c r="Y331" i="27"/>
  <c r="Z331" i="27" s="1"/>
  <c r="W213" i="27"/>
  <c r="Y213" i="27"/>
  <c r="Z213" i="27" s="1"/>
  <c r="W418" i="27"/>
  <c r="Y418" i="27"/>
  <c r="Z418" i="27" s="1"/>
  <c r="W332" i="27"/>
  <c r="Y332" i="27"/>
  <c r="Z332" i="27" s="1"/>
  <c r="W71" i="27"/>
  <c r="Y71" i="27"/>
  <c r="Z71" i="27" s="1"/>
  <c r="V681" i="27"/>
  <c r="W680" i="27"/>
  <c r="W681" i="27" s="1"/>
  <c r="W574" i="27"/>
  <c r="Y574" i="27"/>
  <c r="Z574" i="27" s="1"/>
  <c r="W196" i="27"/>
  <c r="Y196" i="27"/>
  <c r="Z196" i="27" s="1"/>
  <c r="W1202" i="27"/>
  <c r="Y1202" i="27"/>
  <c r="Z1202" i="27" s="1"/>
  <c r="W698" i="27"/>
  <c r="Y698" i="27"/>
  <c r="Z698" i="27" s="1"/>
  <c r="W200" i="27"/>
  <c r="Y200" i="27"/>
  <c r="Z200" i="27" s="1"/>
  <c r="W852" i="27"/>
  <c r="Y852" i="27"/>
  <c r="Z852" i="27" s="1"/>
  <c r="W479" i="27"/>
  <c r="Y479" i="27"/>
  <c r="Z479" i="27" s="1"/>
  <c r="W512" i="27"/>
  <c r="Y512" i="27"/>
  <c r="Z512" i="27" s="1"/>
  <c r="W291" i="27"/>
  <c r="Y291" i="27"/>
  <c r="Z291" i="27" s="1"/>
  <c r="W421" i="27"/>
  <c r="Y421" i="27"/>
  <c r="Z421" i="27" s="1"/>
  <c r="W422" i="27"/>
  <c r="Y422" i="27"/>
  <c r="Z422" i="27" s="1"/>
  <c r="W293" i="27"/>
  <c r="Y293" i="27"/>
  <c r="Z293" i="27" s="1"/>
  <c r="W530" i="27"/>
  <c r="Y530" i="27"/>
  <c r="Z530" i="27" s="1"/>
  <c r="W139" i="27"/>
  <c r="Y139" i="27"/>
  <c r="Z139" i="27" s="1"/>
  <c r="W142" i="27"/>
  <c r="Y142" i="27"/>
  <c r="Z142" i="27" s="1"/>
  <c r="W338" i="27"/>
  <c r="Y338" i="27"/>
  <c r="Z338" i="27" s="1"/>
  <c r="W612" i="27"/>
  <c r="Y612" i="27"/>
  <c r="Z612" i="27" s="1"/>
  <c r="W341" i="27"/>
  <c r="Y341" i="27"/>
  <c r="Z341" i="27" s="1"/>
  <c r="W246" i="27"/>
  <c r="Y246" i="27"/>
  <c r="Z246" i="27" s="1"/>
  <c r="W427" i="27"/>
  <c r="Y427" i="27"/>
  <c r="Z427" i="27" s="1"/>
  <c r="W343" i="27"/>
  <c r="Y343" i="27"/>
  <c r="Z343" i="27" s="1"/>
  <c r="W854" i="27"/>
  <c r="Y854" i="27"/>
  <c r="Z854" i="27" s="1"/>
  <c r="V1161" i="27"/>
  <c r="V1166" i="27" s="1"/>
  <c r="W1138" i="27"/>
  <c r="Y1138" i="27"/>
  <c r="W247" i="27"/>
  <c r="Y247" i="27"/>
  <c r="Z247" i="27" s="1"/>
  <c r="W1211" i="27"/>
  <c r="Y1211" i="27"/>
  <c r="Z1211" i="27" s="1"/>
  <c r="W1273" i="27"/>
  <c r="Y1273" i="27"/>
  <c r="Z1273" i="27" s="1"/>
  <c r="W858" i="27"/>
  <c r="Y858" i="27"/>
  <c r="Z858" i="27" s="1"/>
  <c r="W860" i="27"/>
  <c r="Y860" i="27"/>
  <c r="Z860" i="27" s="1"/>
  <c r="W866" i="27"/>
  <c r="Y866" i="27"/>
  <c r="Z866" i="27" s="1"/>
  <c r="W1064" i="27"/>
  <c r="Y1064" i="27"/>
  <c r="Z1064" i="27" s="1"/>
  <c r="W1146" i="27"/>
  <c r="Y1146" i="27"/>
  <c r="Z1146" i="27" s="1"/>
  <c r="W1067" i="27"/>
  <c r="Y1067" i="27"/>
  <c r="Z1067" i="27" s="1"/>
  <c r="W1068" i="27"/>
  <c r="Y1068" i="27"/>
  <c r="Z1068" i="27" s="1"/>
  <c r="W1070" i="27"/>
  <c r="Y1070" i="27"/>
  <c r="Z1070" i="27" s="1"/>
  <c r="W869" i="27"/>
  <c r="Y869" i="27"/>
  <c r="Z869" i="27" s="1"/>
  <c r="W873" i="27"/>
  <c r="Y873" i="27"/>
  <c r="Z873" i="27" s="1"/>
  <c r="W877" i="27"/>
  <c r="Y877" i="27"/>
  <c r="Z877" i="27" s="1"/>
  <c r="W428" i="27"/>
  <c r="Y428" i="27"/>
  <c r="Z428" i="27" s="1"/>
  <c r="W888" i="27"/>
  <c r="Y888" i="27"/>
  <c r="Z888" i="27" s="1"/>
  <c r="W893" i="27"/>
  <c r="Y893" i="27"/>
  <c r="Z893" i="27" s="1"/>
  <c r="W894" i="27"/>
  <c r="Y894" i="27"/>
  <c r="Z894" i="27" s="1"/>
  <c r="W898" i="27"/>
  <c r="Y898" i="27"/>
  <c r="Z898" i="27" s="1"/>
  <c r="W900" i="27"/>
  <c r="Y900" i="27"/>
  <c r="Z900" i="27" s="1"/>
  <c r="W902" i="27"/>
  <c r="Y902" i="27"/>
  <c r="Z902" i="27" s="1"/>
  <c r="W688" i="27"/>
  <c r="Y688" i="27"/>
  <c r="Z688" i="27" s="1"/>
  <c r="W904" i="27"/>
  <c r="Y904" i="27"/>
  <c r="Z904" i="27" s="1"/>
  <c r="W906" i="27"/>
  <c r="Y906" i="27"/>
  <c r="Z906" i="27" s="1"/>
  <c r="W739" i="27"/>
  <c r="Y739" i="27"/>
  <c r="Z739" i="27" s="1"/>
  <c r="W910" i="27"/>
  <c r="Y910" i="27"/>
  <c r="Z910" i="27" s="1"/>
  <c r="W912" i="27"/>
  <c r="Y912" i="27"/>
  <c r="Z912" i="27" s="1"/>
  <c r="V188" i="27"/>
  <c r="W186" i="27"/>
  <c r="W188" i="27" s="1"/>
  <c r="Y186" i="27"/>
  <c r="W1267" i="27"/>
  <c r="V1269" i="27"/>
  <c r="Y1267" i="27"/>
  <c r="W1153" i="27"/>
  <c r="Y1153" i="27"/>
  <c r="Z1153" i="27" s="1"/>
  <c r="W1082" i="27"/>
  <c r="Y1082" i="27"/>
  <c r="Z1082" i="27" s="1"/>
  <c r="W1215" i="27"/>
  <c r="Y1215" i="27"/>
  <c r="Z1215" i="27" s="1"/>
  <c r="W1216" i="27"/>
  <c r="Y1216" i="27"/>
  <c r="Z1216" i="27" s="1"/>
  <c r="W1236" i="27"/>
  <c r="Y1236" i="27"/>
  <c r="Z1236" i="27" s="1"/>
  <c r="W921" i="27"/>
  <c r="Y921" i="27"/>
  <c r="Z921" i="27" s="1"/>
  <c r="W923" i="27"/>
  <c r="Y923" i="27"/>
  <c r="Z923" i="27" s="1"/>
  <c r="W788" i="27"/>
  <c r="Y788" i="27"/>
  <c r="Z788" i="27" s="1"/>
  <c r="W928" i="27"/>
  <c r="Y928" i="27"/>
  <c r="Z928" i="27" s="1"/>
  <c r="W929" i="27"/>
  <c r="Y929" i="27"/>
  <c r="Z929" i="27" s="1"/>
  <c r="W930" i="27"/>
  <c r="Y930" i="27"/>
  <c r="Z930" i="27" s="1"/>
  <c r="W942" i="27"/>
  <c r="Y942" i="27"/>
  <c r="Z942" i="27" s="1"/>
  <c r="W944" i="27"/>
  <c r="Y944" i="27"/>
  <c r="Z944" i="27" s="1"/>
  <c r="W945" i="27"/>
  <c r="Y945" i="27"/>
  <c r="Z945" i="27" s="1"/>
  <c r="W950" i="27"/>
  <c r="Y950" i="27"/>
  <c r="Z950" i="27" s="1"/>
  <c r="W955" i="27"/>
  <c r="Y955" i="27"/>
  <c r="Z955" i="27" s="1"/>
  <c r="W956" i="27"/>
  <c r="Y956" i="27"/>
  <c r="Z956" i="27" s="1"/>
  <c r="W959" i="27"/>
  <c r="Y959" i="27"/>
  <c r="Z959" i="27" s="1"/>
  <c r="W963" i="27"/>
  <c r="Y963" i="27"/>
  <c r="Z963" i="27" s="1"/>
  <c r="W965" i="27"/>
  <c r="Y965" i="27"/>
  <c r="Z965" i="27" s="1"/>
  <c r="W971" i="27"/>
  <c r="Y971" i="27"/>
  <c r="Z971" i="27" s="1"/>
  <c r="W975" i="27"/>
  <c r="Y975" i="27"/>
  <c r="Z975" i="27" s="1"/>
  <c r="W984" i="27"/>
  <c r="Y984" i="27"/>
  <c r="Z984" i="27" s="1"/>
  <c r="W990" i="27"/>
  <c r="Y990" i="27"/>
  <c r="Z990" i="27" s="1"/>
  <c r="W993" i="27"/>
  <c r="Y993" i="27"/>
  <c r="Z993" i="27" s="1"/>
  <c r="W1089" i="27"/>
  <c r="Y1089" i="27"/>
  <c r="Z1089" i="27" s="1"/>
  <c r="V712" i="27"/>
  <c r="W710" i="27"/>
  <c r="Y710" i="27"/>
  <c r="W706" i="27"/>
  <c r="Y706" i="27"/>
  <c r="Z706" i="27" s="1"/>
  <c r="W1012" i="27"/>
  <c r="Y1012" i="27"/>
  <c r="Z1012" i="27" s="1"/>
  <c r="W1096" i="27"/>
  <c r="Y1096" i="27"/>
  <c r="Z1096" i="27" s="1"/>
  <c r="W82" i="27"/>
  <c r="Y82" i="27"/>
  <c r="Z82" i="27" s="1"/>
  <c r="W199" i="27"/>
  <c r="Y199" i="27"/>
  <c r="Z199" i="27" s="1"/>
  <c r="W1008" i="27"/>
  <c r="Y1008" i="27"/>
  <c r="Z1008" i="27" s="1"/>
  <c r="W1177" i="27"/>
  <c r="Y1177" i="27"/>
  <c r="Z1177" i="27" s="1"/>
  <c r="W1203" i="27"/>
  <c r="Y1203" i="27"/>
  <c r="Z1203" i="27" s="1"/>
  <c r="W75" i="27"/>
  <c r="Y75" i="27"/>
  <c r="Z75" i="27" s="1"/>
  <c r="W296" i="27"/>
  <c r="Y296" i="27"/>
  <c r="Z296" i="27" s="1"/>
  <c r="W487" i="27"/>
  <c r="Y487" i="27"/>
  <c r="Z487" i="27" s="1"/>
  <c r="W814" i="27"/>
  <c r="Y814" i="27"/>
  <c r="Z814" i="27" s="1"/>
  <c r="V1040" i="27"/>
  <c r="W1038" i="27"/>
  <c r="Y1038" i="27"/>
  <c r="W1066" i="27"/>
  <c r="Y1066" i="27"/>
  <c r="Z1066" i="27" s="1"/>
  <c r="V1108" i="27"/>
  <c r="W1107" i="27"/>
  <c r="W1108" i="27" s="1"/>
  <c r="Y1107" i="27"/>
  <c r="W125" i="27"/>
  <c r="Y125" i="27"/>
  <c r="Z125" i="27" s="1"/>
  <c r="W304" i="27"/>
  <c r="Y304" i="27"/>
  <c r="Z304" i="27" s="1"/>
  <c r="V468" i="27"/>
  <c r="W466" i="27"/>
  <c r="Y466" i="27"/>
  <c r="W610" i="27"/>
  <c r="Y610" i="27"/>
  <c r="Z610" i="27" s="1"/>
  <c r="W996" i="27"/>
  <c r="Y996" i="27"/>
  <c r="Z996" i="27" s="1"/>
  <c r="W1018" i="27"/>
  <c r="Y1018" i="27"/>
  <c r="Z1018" i="27" s="1"/>
  <c r="W925" i="27"/>
  <c r="Y925" i="27"/>
  <c r="Z925" i="27" s="1"/>
  <c r="W1230" i="27"/>
  <c r="Y1230" i="27"/>
  <c r="Z1230" i="27" s="1"/>
  <c r="V280" i="27"/>
  <c r="W279" i="27"/>
  <c r="W280" i="27" s="1"/>
  <c r="Y279" i="27"/>
  <c r="W491" i="27"/>
  <c r="Y491" i="27"/>
  <c r="Z491" i="27" s="1"/>
  <c r="W582" i="27"/>
  <c r="Y582" i="27"/>
  <c r="Z582" i="27" s="1"/>
  <c r="W735" i="27"/>
  <c r="Y735" i="27"/>
  <c r="Z735" i="27" s="1"/>
  <c r="W816" i="27"/>
  <c r="Y816" i="27"/>
  <c r="Z816" i="27" s="1"/>
  <c r="V1098" i="27"/>
  <c r="W1092" i="27"/>
  <c r="Y1092" i="27"/>
  <c r="W1016" i="27"/>
  <c r="Y1016" i="27"/>
  <c r="Z1016" i="27" s="1"/>
  <c r="W1022" i="27"/>
  <c r="Y1022" i="27"/>
  <c r="Z1022" i="27" s="1"/>
  <c r="W1030" i="27"/>
  <c r="Y1030" i="27"/>
  <c r="Z1030" i="27" s="1"/>
  <c r="W1031" i="27"/>
  <c r="Y1031" i="27"/>
  <c r="Z1031" i="27" s="1"/>
  <c r="W1035" i="27"/>
  <c r="Y1035" i="27"/>
  <c r="Z1035" i="27" s="1"/>
  <c r="W1232" i="27"/>
  <c r="Y1232" i="27"/>
  <c r="Z1232" i="27" s="1"/>
  <c r="W1044" i="27"/>
  <c r="Y1044" i="27"/>
  <c r="Z1044" i="27" s="1"/>
  <c r="W1160" i="27"/>
  <c r="Y1160" i="27"/>
  <c r="Z1160" i="27" s="1"/>
  <c r="W490" i="27"/>
  <c r="Y490" i="27"/>
  <c r="Z490" i="27" s="1"/>
  <c r="W534" i="27"/>
  <c r="Y534" i="27"/>
  <c r="Z534" i="27" s="1"/>
  <c r="W1199" i="27"/>
  <c r="Y1199" i="27"/>
  <c r="Z1199" i="27" s="1"/>
  <c r="W1075" i="27"/>
  <c r="Y1075" i="27"/>
  <c r="Z1075" i="27" s="1"/>
  <c r="W1231" i="27"/>
  <c r="Y1231" i="27"/>
  <c r="Z1231" i="27" s="1"/>
  <c r="W267" i="27"/>
  <c r="Y267" i="27"/>
  <c r="Z267" i="27" s="1"/>
  <c r="W622" i="27"/>
  <c r="Y622" i="27"/>
  <c r="Z622" i="27" s="1"/>
  <c r="W1093" i="27"/>
  <c r="Y1093" i="27"/>
  <c r="Z1093" i="27" s="1"/>
  <c r="W1025" i="27"/>
  <c r="Y1025" i="27"/>
  <c r="Z1025" i="27" s="1"/>
  <c r="W1032" i="27"/>
  <c r="Y1032" i="27"/>
  <c r="Z1032" i="27" s="1"/>
  <c r="W545" i="27"/>
  <c r="Y545" i="27"/>
  <c r="Z545" i="27" s="1"/>
  <c r="W813" i="27"/>
  <c r="Y813" i="27"/>
  <c r="Z813" i="27" s="1"/>
  <c r="W400" i="27"/>
  <c r="Y400" i="27"/>
  <c r="Z400" i="27" s="1"/>
  <c r="W678" i="27"/>
  <c r="Y678" i="27"/>
  <c r="Z678" i="27" s="1"/>
  <c r="W915" i="27"/>
  <c r="Y915" i="27"/>
  <c r="Z915" i="27" s="1"/>
  <c r="W283" i="27"/>
  <c r="Y283" i="27"/>
  <c r="Z283" i="27" s="1"/>
  <c r="V1055" i="27"/>
  <c r="W1046" i="27"/>
  <c r="W1055" i="27" s="1"/>
  <c r="W519" i="27"/>
  <c r="Y519" i="27"/>
  <c r="Z519" i="27" s="1"/>
  <c r="W425" i="27"/>
  <c r="Y425" i="27"/>
  <c r="Z425" i="27" s="1"/>
  <c r="W339" i="27"/>
  <c r="Y339" i="27"/>
  <c r="Z339" i="27" s="1"/>
  <c r="W865" i="27"/>
  <c r="Y865" i="27"/>
  <c r="Z865" i="27" s="1"/>
  <c r="W74" i="27"/>
  <c r="Y74" i="27"/>
  <c r="Z74" i="27" s="1"/>
  <c r="W1240" i="27"/>
  <c r="Y1240" i="27"/>
  <c r="Z1240" i="27" s="1"/>
  <c r="V233" i="27"/>
  <c r="W232" i="27"/>
  <c r="W233" i="27" s="1"/>
  <c r="Y232" i="27"/>
  <c r="W260" i="27"/>
  <c r="Y260" i="27"/>
  <c r="Z260" i="27" s="1"/>
  <c r="W488" i="27"/>
  <c r="Y488" i="27"/>
  <c r="Z488" i="27" s="1"/>
  <c r="W580" i="27"/>
  <c r="Y580" i="27"/>
  <c r="Z580" i="27" s="1"/>
  <c r="W694" i="27"/>
  <c r="Y694" i="27"/>
  <c r="Z694" i="27" s="1"/>
  <c r="W791" i="27"/>
  <c r="Y791" i="27"/>
  <c r="Z791" i="27" s="1"/>
  <c r="W822" i="27"/>
  <c r="Y822" i="27"/>
  <c r="Z822" i="27" s="1"/>
  <c r="W1020" i="27"/>
  <c r="Y1020" i="27"/>
  <c r="Z1020" i="27" s="1"/>
  <c r="W1029" i="27"/>
  <c r="Y1029" i="27"/>
  <c r="Z1029" i="27" s="1"/>
  <c r="W1095" i="27"/>
  <c r="Y1095" i="27"/>
  <c r="Z1095" i="27" s="1"/>
  <c r="W1034" i="27"/>
  <c r="Y1034" i="27"/>
  <c r="Z1034" i="27" s="1"/>
  <c r="W1180" i="27"/>
  <c r="W1181" i="27" s="1"/>
  <c r="V1181" i="27"/>
  <c r="Y1180" i="27"/>
  <c r="W1239" i="27"/>
  <c r="Y1239" i="27"/>
  <c r="Z1239" i="27" s="1"/>
  <c r="W1158" i="27"/>
  <c r="Y1158" i="27"/>
  <c r="Z1158" i="27" s="1"/>
  <c r="W251" i="27"/>
  <c r="Y251" i="27"/>
  <c r="Z251" i="27" s="1"/>
  <c r="W619" i="27"/>
  <c r="Y619" i="27"/>
  <c r="Z619" i="27" s="1"/>
  <c r="V1091" i="27"/>
  <c r="W1061" i="27"/>
  <c r="Y1061" i="27"/>
  <c r="W270" i="27"/>
  <c r="Y270" i="27"/>
  <c r="Z270" i="27" s="1"/>
  <c r="W1003" i="27"/>
  <c r="Y1003" i="27"/>
  <c r="Z1003" i="27" s="1"/>
  <c r="W947" i="27"/>
  <c r="Y947" i="27"/>
  <c r="Z947" i="27" s="1"/>
  <c r="W818" i="27"/>
  <c r="Y818" i="27"/>
  <c r="Z818" i="27" s="1"/>
  <c r="W1036" i="27"/>
  <c r="Y1036" i="27"/>
  <c r="Z1036" i="27" s="1"/>
  <c r="W1019" i="27"/>
  <c r="Y1019" i="27"/>
  <c r="Z1019" i="27" s="1"/>
  <c r="W1033" i="27"/>
  <c r="Y1033" i="27"/>
  <c r="Z1033" i="27" s="1"/>
  <c r="W35" i="27"/>
  <c r="Y35" i="27"/>
  <c r="Z35" i="27" s="1"/>
  <c r="V699" i="27"/>
  <c r="W690" i="27"/>
  <c r="Y690" i="27"/>
  <c r="W801" i="27"/>
  <c r="Y801" i="27"/>
  <c r="Z801" i="27" s="1"/>
  <c r="V833" i="27"/>
  <c r="W831" i="27"/>
  <c r="W833" i="27" s="1"/>
  <c r="W1223" i="27"/>
  <c r="Y1223" i="27"/>
  <c r="Z1223" i="27" s="1"/>
  <c r="W1196" i="27"/>
  <c r="Y1196" i="27"/>
  <c r="Z1196" i="27" s="1"/>
  <c r="W151" i="27"/>
  <c r="Y151" i="27"/>
  <c r="Z151" i="27" s="1"/>
  <c r="W330" i="27"/>
  <c r="Y330" i="27"/>
  <c r="Z330" i="27" s="1"/>
  <c r="W413" i="27"/>
  <c r="Y413" i="27"/>
  <c r="Z413" i="27" s="1"/>
  <c r="W697" i="27"/>
  <c r="Y697" i="27"/>
  <c r="Z697" i="27" s="1"/>
  <c r="W206" i="27"/>
  <c r="Y206" i="27"/>
  <c r="Z206" i="27" s="1"/>
  <c r="V565" i="27"/>
  <c r="W562" i="27"/>
  <c r="W565" i="27" s="1"/>
  <c r="W100" i="27"/>
  <c r="Y100" i="27"/>
  <c r="Z100" i="27" s="1"/>
  <c r="W848" i="27"/>
  <c r="Y848" i="27"/>
  <c r="Z848" i="27" s="1"/>
  <c r="W133" i="27"/>
  <c r="Y133" i="27"/>
  <c r="Z133" i="27" s="1"/>
  <c r="W544" i="27"/>
  <c r="Y544" i="27"/>
  <c r="Z544" i="27" s="1"/>
  <c r="W389" i="27"/>
  <c r="Y389" i="27"/>
  <c r="Z389" i="27" s="1"/>
  <c r="W646" i="27"/>
  <c r="Y646" i="27"/>
  <c r="Z646" i="27" s="1"/>
  <c r="W392" i="27"/>
  <c r="Y392" i="27"/>
  <c r="Z392" i="27" s="1"/>
  <c r="V1279" i="27"/>
  <c r="W1276" i="27"/>
  <c r="W1279" i="27" s="1"/>
  <c r="Y1276" i="27"/>
  <c r="W598" i="27"/>
  <c r="Y598" i="27"/>
  <c r="Z598" i="27" s="1"/>
  <c r="W123" i="27"/>
  <c r="Y123" i="27"/>
  <c r="Z123" i="27" s="1"/>
  <c r="W547" i="27"/>
  <c r="Y547" i="27"/>
  <c r="Z547" i="27" s="1"/>
  <c r="W647" i="27"/>
  <c r="Y647" i="27"/>
  <c r="Z647" i="27" s="1"/>
  <c r="W567" i="27"/>
  <c r="Y567" i="27"/>
  <c r="Z567" i="27" s="1"/>
  <c r="W548" i="27"/>
  <c r="Y548" i="27"/>
  <c r="Z548" i="27" s="1"/>
  <c r="V465" i="27"/>
  <c r="W464" i="27"/>
  <c r="W465" i="27" s="1"/>
  <c r="Y464" i="27"/>
  <c r="W21" i="27"/>
  <c r="Y21" i="27"/>
  <c r="Z21" i="27" s="1"/>
  <c r="V39" i="27"/>
  <c r="V42" i="27"/>
  <c r="W38" i="27"/>
  <c r="Y38" i="27"/>
  <c r="W239" i="27"/>
  <c r="Y239" i="27"/>
  <c r="Z239" i="27" s="1"/>
  <c r="W303" i="27"/>
  <c r="Y303" i="27"/>
  <c r="Z303" i="27" s="1"/>
  <c r="W793" i="27"/>
  <c r="Y793" i="27"/>
  <c r="Z793" i="27" s="1"/>
  <c r="V830" i="27"/>
  <c r="W824" i="27"/>
  <c r="Y824" i="27"/>
  <c r="V437" i="27"/>
  <c r="V473" i="27" s="1"/>
  <c r="W431" i="27"/>
  <c r="Y431" i="27"/>
  <c r="W768" i="27"/>
  <c r="Y768" i="27"/>
  <c r="Z768" i="27" s="1"/>
  <c r="W746" i="27"/>
  <c r="Y746" i="27"/>
  <c r="Z746" i="27" s="1"/>
  <c r="V29" i="27"/>
  <c r="W28" i="27"/>
  <c r="Y28" i="27"/>
  <c r="W1193" i="27"/>
  <c r="Y1193" i="27"/>
  <c r="Z1193" i="27" s="1"/>
  <c r="W152" i="27"/>
  <c r="Y152" i="27"/>
  <c r="Z152" i="27" s="1"/>
  <c r="W254" i="27"/>
  <c r="Y254" i="27"/>
  <c r="Z254" i="27" s="1"/>
  <c r="V430" i="27"/>
  <c r="W412" i="27"/>
  <c r="Y412" i="27"/>
  <c r="W81" i="27"/>
  <c r="Y81" i="27"/>
  <c r="Z81" i="27" s="1"/>
  <c r="W1228" i="27"/>
  <c r="Y1228" i="27"/>
  <c r="Z1228" i="27" s="1"/>
  <c r="W1244" i="27"/>
  <c r="W1263" i="27" s="1"/>
  <c r="V1263" i="27"/>
  <c r="V113" i="27"/>
  <c r="W111" i="27"/>
  <c r="W113" i="27" s="1"/>
  <c r="Y111" i="27"/>
  <c r="W402" i="27"/>
  <c r="Y402" i="27"/>
  <c r="Z402" i="27" s="1"/>
  <c r="W404" i="27"/>
  <c r="Y404" i="27"/>
  <c r="Z404" i="27" s="1"/>
  <c r="V41" i="27"/>
  <c r="W40" i="27"/>
  <c r="W41" i="27" s="1"/>
  <c r="Y40" i="27"/>
  <c r="V370" i="27"/>
  <c r="W358" i="27"/>
  <c r="W370" i="27" s="1"/>
  <c r="W69" i="27"/>
  <c r="Y69" i="27"/>
  <c r="Z69" i="27" s="1"/>
  <c r="W829" i="27"/>
  <c r="Y829" i="27"/>
  <c r="Z829" i="27" s="1"/>
  <c r="W851" i="27"/>
  <c r="Y851" i="27"/>
  <c r="Z851" i="27" s="1"/>
  <c r="W259" i="27"/>
  <c r="Y259" i="27"/>
  <c r="Z259" i="27" s="1"/>
  <c r="W420" i="27"/>
  <c r="Y420" i="27"/>
  <c r="Z420" i="27" s="1"/>
  <c r="W426" i="27"/>
  <c r="Y426" i="27"/>
  <c r="Z426" i="27" s="1"/>
  <c r="W294" i="27"/>
  <c r="Y294" i="27"/>
  <c r="Z294" i="27" s="1"/>
  <c r="W855" i="27"/>
  <c r="Y855" i="27"/>
  <c r="Z855" i="27" s="1"/>
  <c r="W1210" i="27"/>
  <c r="Y1210" i="27"/>
  <c r="Z1210" i="27" s="1"/>
  <c r="V1243" i="27"/>
  <c r="W1242" i="27"/>
  <c r="W1243" i="27" s="1"/>
  <c r="Y1242" i="27"/>
  <c r="W295" i="27"/>
  <c r="Y295" i="27"/>
  <c r="Z295" i="27" s="1"/>
  <c r="W1142" i="27"/>
  <c r="Y1142" i="27"/>
  <c r="Z1142" i="27" s="1"/>
  <c r="W1147" i="27"/>
  <c r="Y1147" i="27"/>
  <c r="Z1147" i="27" s="1"/>
  <c r="W874" i="27"/>
  <c r="Y874" i="27"/>
  <c r="Z874" i="27" s="1"/>
  <c r="W883" i="27"/>
  <c r="Y883" i="27"/>
  <c r="Z883" i="27" s="1"/>
  <c r="W899" i="27"/>
  <c r="Y899" i="27"/>
  <c r="Z899" i="27" s="1"/>
  <c r="W1169" i="27"/>
  <c r="Y1169" i="27"/>
  <c r="Z1169" i="27" s="1"/>
  <c r="W1173" i="27"/>
  <c r="Y1173" i="27"/>
  <c r="Z1173" i="27" s="1"/>
  <c r="W1268" i="27"/>
  <c r="Y1268" i="27"/>
  <c r="Z1268" i="27" s="1"/>
  <c r="W1130" i="27"/>
  <c r="Y1130" i="27"/>
  <c r="Z1130" i="27" s="1"/>
  <c r="W1156" i="27"/>
  <c r="Y1156" i="27"/>
  <c r="Z1156" i="27" s="1"/>
  <c r="W932" i="27"/>
  <c r="Y932" i="27"/>
  <c r="Z932" i="27" s="1"/>
  <c r="W1084" i="27"/>
  <c r="Y1084" i="27"/>
  <c r="Z1084" i="27" s="1"/>
  <c r="W951" i="27"/>
  <c r="Y951" i="27"/>
  <c r="Z951" i="27" s="1"/>
  <c r="W964" i="27"/>
  <c r="Y964" i="27"/>
  <c r="Z964" i="27" s="1"/>
  <c r="W976" i="27"/>
  <c r="Y976" i="27"/>
  <c r="Z976" i="27" s="1"/>
  <c r="W983" i="27"/>
  <c r="Y983" i="27"/>
  <c r="Z983" i="27" s="1"/>
  <c r="W991" i="27"/>
  <c r="Y991" i="27"/>
  <c r="Z991" i="27" s="1"/>
  <c r="V114" i="27"/>
  <c r="V108" i="27"/>
  <c r="W106" i="27"/>
  <c r="Y106" i="27"/>
  <c r="W489" i="27"/>
  <c r="Y489" i="27"/>
  <c r="Z489" i="27" s="1"/>
  <c r="W356" i="27"/>
  <c r="Y356" i="27"/>
  <c r="Z356" i="27" s="1"/>
  <c r="W549" i="27"/>
  <c r="Y549" i="27"/>
  <c r="Z549" i="27" s="1"/>
  <c r="W1100" i="27"/>
  <c r="Y1100" i="27"/>
  <c r="Z1100" i="27" s="1"/>
  <c r="W1027" i="27"/>
  <c r="Y1027" i="27"/>
  <c r="Z1027" i="27" s="1"/>
  <c r="V201" i="27"/>
  <c r="W189" i="27"/>
  <c r="Y189" i="27"/>
  <c r="W191" i="27"/>
  <c r="Y191" i="27"/>
  <c r="Z191" i="27" s="1"/>
  <c r="W235" i="27"/>
  <c r="Y235" i="27"/>
  <c r="Z235" i="27" s="1"/>
  <c r="W393" i="27"/>
  <c r="Y393" i="27"/>
  <c r="Z393" i="27" s="1"/>
  <c r="W124" i="27"/>
  <c r="Y124" i="27"/>
  <c r="Z124" i="27" s="1"/>
  <c r="V119" i="27"/>
  <c r="W117" i="27"/>
  <c r="Y117" i="27"/>
  <c r="W62" i="27"/>
  <c r="Y62" i="27"/>
  <c r="Z62" i="27" s="1"/>
  <c r="W250" i="27"/>
  <c r="Y250" i="27"/>
  <c r="Z250" i="27" s="1"/>
  <c r="W794" i="27"/>
  <c r="Y794" i="27"/>
  <c r="Z794" i="27" s="1"/>
  <c r="V1045" i="27"/>
  <c r="W1041" i="27"/>
  <c r="Y1041" i="27"/>
  <c r="W729" i="27"/>
  <c r="Y729" i="27"/>
  <c r="Z729" i="27" s="1"/>
  <c r="W734" i="27"/>
  <c r="Y734" i="27"/>
  <c r="Z734" i="27" s="1"/>
  <c r="W806" i="27"/>
  <c r="Y806" i="27"/>
  <c r="Z806" i="27" s="1"/>
  <c r="W809" i="27"/>
  <c r="Y809" i="27"/>
  <c r="Z809" i="27" s="1"/>
  <c r="W812" i="27"/>
  <c r="Y812" i="27"/>
  <c r="Z812" i="27" s="1"/>
  <c r="W769" i="27"/>
  <c r="Y769" i="27"/>
  <c r="Z769" i="27" s="1"/>
  <c r="W618" i="27"/>
  <c r="Y618" i="27"/>
  <c r="Z618" i="27" s="1"/>
  <c r="W607" i="27"/>
  <c r="Y607" i="27"/>
  <c r="Z607" i="27" s="1"/>
  <c r="W609" i="27"/>
  <c r="Y609" i="27"/>
  <c r="Z609" i="27" s="1"/>
  <c r="W268" i="27"/>
  <c r="Y268" i="27"/>
  <c r="Z268" i="27" s="1"/>
  <c r="V674" i="27"/>
  <c r="W673" i="27"/>
  <c r="Y673" i="27"/>
  <c r="V535" i="27"/>
  <c r="W533" i="27"/>
  <c r="W535" i="27" s="1"/>
  <c r="Y533" i="27"/>
  <c r="W329" i="27"/>
  <c r="Y329" i="27"/>
  <c r="Z329" i="27" s="1"/>
  <c r="W350" i="27"/>
  <c r="Y350" i="27"/>
  <c r="Z350" i="27" s="1"/>
  <c r="W307" i="27"/>
  <c r="Y307" i="27"/>
  <c r="Z307" i="27" s="1"/>
  <c r="W354" i="27"/>
  <c r="Y354" i="27"/>
  <c r="Z354" i="27" s="1"/>
  <c r="W1015" i="27"/>
  <c r="Y1015" i="27"/>
  <c r="Z1015" i="27" s="1"/>
  <c r="W554" i="27"/>
  <c r="Y554" i="27"/>
  <c r="Z554" i="27" s="1"/>
  <c r="V104" i="27"/>
  <c r="W98" i="27"/>
  <c r="Y98" i="27"/>
  <c r="W659" i="27"/>
  <c r="Y659" i="27"/>
  <c r="Z659" i="27" s="1"/>
  <c r="V216" i="27"/>
  <c r="W215" i="27"/>
  <c r="W216" i="27" s="1"/>
  <c r="V286" i="27"/>
  <c r="W285" i="27"/>
  <c r="W286" i="27" s="1"/>
  <c r="Y285" i="27"/>
  <c r="W208" i="27"/>
  <c r="Y208" i="27"/>
  <c r="Z208" i="27" s="1"/>
  <c r="W525" i="27"/>
  <c r="Y525" i="27"/>
  <c r="Z525" i="27" s="1"/>
  <c r="V33" i="27"/>
  <c r="W32" i="27"/>
  <c r="W33" i="27" s="1"/>
  <c r="W289" i="27"/>
  <c r="Y289" i="27"/>
  <c r="Z289" i="27" s="1"/>
  <c r="V88" i="27"/>
  <c r="W84" i="27"/>
  <c r="W88" i="27" s="1"/>
  <c r="W815" i="27"/>
  <c r="Y815" i="27"/>
  <c r="Z815" i="27" s="1"/>
  <c r="W419" i="27"/>
  <c r="Y419" i="27"/>
  <c r="Z419" i="27" s="1"/>
  <c r="W138" i="27"/>
  <c r="Y138" i="27"/>
  <c r="Z138" i="27" s="1"/>
  <c r="W611" i="27"/>
  <c r="Y611" i="27"/>
  <c r="Z611" i="27" s="1"/>
  <c r="W1184" i="27"/>
  <c r="Y1184" i="27"/>
  <c r="Z1184" i="27" s="1"/>
  <c r="W344" i="27"/>
  <c r="Y344" i="27"/>
  <c r="Z344" i="27" s="1"/>
  <c r="W531" i="27"/>
  <c r="Y531" i="27"/>
  <c r="Z531" i="27" s="1"/>
  <c r="W1143" i="27"/>
  <c r="Y1143" i="27"/>
  <c r="Z1143" i="27" s="1"/>
  <c r="W1149" i="27"/>
  <c r="Y1149" i="27"/>
  <c r="Z1149" i="27" s="1"/>
  <c r="W876" i="27"/>
  <c r="Y876" i="27"/>
  <c r="Z876" i="27" s="1"/>
  <c r="W881" i="27"/>
  <c r="Y881" i="27"/>
  <c r="Z881" i="27" s="1"/>
  <c r="W887" i="27"/>
  <c r="Y887" i="27"/>
  <c r="Z887" i="27" s="1"/>
  <c r="W891" i="27"/>
  <c r="Y891" i="27"/>
  <c r="Z891" i="27" s="1"/>
  <c r="W892" i="27"/>
  <c r="Y892" i="27"/>
  <c r="Z892" i="27" s="1"/>
  <c r="W895" i="27"/>
  <c r="Y895" i="27"/>
  <c r="Z895" i="27" s="1"/>
  <c r="W896" i="27"/>
  <c r="Y896" i="27"/>
  <c r="Z896" i="27" s="1"/>
  <c r="W1073" i="27"/>
  <c r="Y1073" i="27"/>
  <c r="Z1073" i="27" s="1"/>
  <c r="W901" i="27"/>
  <c r="Y901" i="27"/>
  <c r="Z901" i="27" s="1"/>
  <c r="W687" i="27"/>
  <c r="Y687" i="27"/>
  <c r="Z687" i="27" s="1"/>
  <c r="W1170" i="27"/>
  <c r="Y1170" i="27"/>
  <c r="Z1170" i="27" s="1"/>
  <c r="W908" i="27"/>
  <c r="Y908" i="27"/>
  <c r="Z908" i="27" s="1"/>
  <c r="W909" i="27"/>
  <c r="Y909" i="27"/>
  <c r="Z909" i="27" s="1"/>
  <c r="W1172" i="27"/>
  <c r="Y1172" i="27"/>
  <c r="Z1172" i="27" s="1"/>
  <c r="W1175" i="27"/>
  <c r="Y1175" i="27"/>
  <c r="Z1175" i="27" s="1"/>
  <c r="W1176" i="27"/>
  <c r="Y1176" i="27"/>
  <c r="Z1176" i="27" s="1"/>
  <c r="W914" i="27"/>
  <c r="Y914" i="27"/>
  <c r="Z914" i="27" s="1"/>
  <c r="W146" i="27"/>
  <c r="Y146" i="27"/>
  <c r="Z146" i="27" s="1"/>
  <c r="W1077" i="27"/>
  <c r="Y1077" i="27"/>
  <c r="Z1077" i="27" s="1"/>
  <c r="W1081" i="27"/>
  <c r="Y1081" i="27"/>
  <c r="Z1081" i="27" s="1"/>
  <c r="W1126" i="27"/>
  <c r="Y1126" i="27"/>
  <c r="Z1126" i="27" s="1"/>
  <c r="W1129" i="27"/>
  <c r="Y1129" i="27"/>
  <c r="Z1129" i="27" s="1"/>
  <c r="W918" i="27"/>
  <c r="Y918" i="27"/>
  <c r="Z918" i="27" s="1"/>
  <c r="W922" i="27"/>
  <c r="Y922" i="27"/>
  <c r="Z922" i="27" s="1"/>
  <c r="W786" i="27"/>
  <c r="Y786" i="27"/>
  <c r="Z786" i="27" s="1"/>
  <c r="W787" i="27"/>
  <c r="Y787" i="27"/>
  <c r="Z787" i="27" s="1"/>
  <c r="W924" i="27"/>
  <c r="Y924" i="27"/>
  <c r="Z924" i="27" s="1"/>
  <c r="W926" i="27"/>
  <c r="Y926" i="27"/>
  <c r="Z926" i="27" s="1"/>
  <c r="W931" i="27"/>
  <c r="Y931" i="27"/>
  <c r="Z931" i="27" s="1"/>
  <c r="W934" i="27"/>
  <c r="Y934" i="27"/>
  <c r="Z934" i="27" s="1"/>
  <c r="W938" i="27"/>
  <c r="Y938" i="27"/>
  <c r="Z938" i="27" s="1"/>
  <c r="W1083" i="27"/>
  <c r="Y1083" i="27"/>
  <c r="Z1083" i="27" s="1"/>
  <c r="W1085" i="27"/>
  <c r="Y1085" i="27"/>
  <c r="Z1085" i="27" s="1"/>
  <c r="W939" i="27"/>
  <c r="Y939" i="27"/>
  <c r="Z939" i="27" s="1"/>
  <c r="W940" i="27"/>
  <c r="Y940" i="27"/>
  <c r="Z940" i="27" s="1"/>
  <c r="W946" i="27"/>
  <c r="Y946" i="27"/>
  <c r="Z946" i="27" s="1"/>
  <c r="W949" i="27"/>
  <c r="Y949" i="27"/>
  <c r="Z949" i="27" s="1"/>
  <c r="W954" i="27"/>
  <c r="Y954" i="27"/>
  <c r="Z954" i="27" s="1"/>
  <c r="W957" i="27"/>
  <c r="Y957" i="27"/>
  <c r="Z957" i="27" s="1"/>
  <c r="W958" i="27"/>
  <c r="Y958" i="27"/>
  <c r="Z958" i="27" s="1"/>
  <c r="W960" i="27"/>
  <c r="Y960" i="27"/>
  <c r="Z960" i="27" s="1"/>
  <c r="W966" i="27"/>
  <c r="Y966" i="27"/>
  <c r="Z966" i="27" s="1"/>
  <c r="W968" i="27"/>
  <c r="Y968" i="27"/>
  <c r="Z968" i="27" s="1"/>
  <c r="W977" i="27"/>
  <c r="Y977" i="27"/>
  <c r="Z977" i="27" s="1"/>
  <c r="W980" i="27"/>
  <c r="Y980" i="27"/>
  <c r="Z980" i="27" s="1"/>
  <c r="W982" i="27"/>
  <c r="Y982" i="27"/>
  <c r="Z982" i="27" s="1"/>
  <c r="W989" i="27"/>
  <c r="Y989" i="27"/>
  <c r="Z989" i="27" s="1"/>
  <c r="V116" i="27"/>
  <c r="V128" i="27" s="1"/>
  <c r="W115" i="27"/>
  <c r="Y115" i="27"/>
  <c r="W1116" i="27"/>
  <c r="V1118" i="27"/>
  <c r="V1121" i="27"/>
  <c r="Y1116" i="27"/>
  <c r="W1117" i="27"/>
  <c r="Y1117" i="27"/>
  <c r="Z1117" i="27" s="1"/>
  <c r="W1086" i="27"/>
  <c r="Y1086" i="27"/>
  <c r="Z1086" i="27" s="1"/>
  <c r="W1087" i="27"/>
  <c r="Y1087" i="27"/>
  <c r="Z1087" i="27" s="1"/>
  <c r="W1088" i="27"/>
  <c r="Y1088" i="27"/>
  <c r="Z1088" i="27" s="1"/>
  <c r="W1159" i="27"/>
  <c r="Y1159" i="27"/>
  <c r="Z1159" i="27" s="1"/>
  <c r="V709" i="27"/>
  <c r="W708" i="27"/>
  <c r="W709" i="27" s="1"/>
  <c r="Y708" i="27"/>
  <c r="W715" i="27"/>
  <c r="W716" i="27" s="1"/>
  <c r="V716" i="27"/>
  <c r="W1090" i="27"/>
  <c r="Y1090" i="27"/>
  <c r="Z1090" i="27" s="1"/>
  <c r="V110" i="27"/>
  <c r="W109" i="27"/>
  <c r="W110" i="27" s="1"/>
  <c r="Y109" i="27"/>
  <c r="W301" i="27"/>
  <c r="Y301" i="27"/>
  <c r="Z301" i="27" s="1"/>
  <c r="W581" i="27"/>
  <c r="Y581" i="27"/>
  <c r="Z581" i="27" s="1"/>
  <c r="W1105" i="27"/>
  <c r="Y1105" i="27"/>
  <c r="Z1105" i="27" s="1"/>
  <c r="W64" i="27"/>
  <c r="Y64" i="27"/>
  <c r="Z64" i="27" s="1"/>
  <c r="W198" i="27"/>
  <c r="Y198" i="27"/>
  <c r="Z198" i="27" s="1"/>
  <c r="W355" i="27"/>
  <c r="Y355" i="27"/>
  <c r="Z355" i="27" s="1"/>
  <c r="W623" i="27"/>
  <c r="Y623" i="27"/>
  <c r="Z623" i="27" s="1"/>
  <c r="W1128" i="27"/>
  <c r="Y1128" i="27"/>
  <c r="Z1128" i="27" s="1"/>
  <c r="W1201" i="27"/>
  <c r="Y1201" i="27"/>
  <c r="Z1201" i="27" s="1"/>
  <c r="W292" i="27"/>
  <c r="Y292" i="27"/>
  <c r="Z292" i="27" s="1"/>
  <c r="W529" i="27"/>
  <c r="Y529" i="27"/>
  <c r="Z529" i="27" s="1"/>
  <c r="V758" i="27"/>
  <c r="W750" i="27"/>
  <c r="W758" i="27" s="1"/>
  <c r="W1000" i="27"/>
  <c r="Y1000" i="27"/>
  <c r="Z1000" i="27" s="1"/>
  <c r="W863" i="27"/>
  <c r="Y863" i="27"/>
  <c r="Z863" i="27" s="1"/>
  <c r="W961" i="27"/>
  <c r="Y961" i="27"/>
  <c r="Z961" i="27" s="1"/>
  <c r="W1238" i="27"/>
  <c r="Y1238" i="27"/>
  <c r="Z1238" i="27" s="1"/>
  <c r="W434" i="27"/>
  <c r="Y434" i="27"/>
  <c r="Z434" i="27" s="1"/>
  <c r="W575" i="27"/>
  <c r="Y575" i="27"/>
  <c r="Z575" i="27" s="1"/>
  <c r="W819" i="27"/>
  <c r="Y819" i="27"/>
  <c r="Z819" i="27" s="1"/>
  <c r="W1017" i="27"/>
  <c r="Y1017" i="27"/>
  <c r="Z1017" i="27" s="1"/>
  <c r="W1028" i="27"/>
  <c r="Y1028" i="27"/>
  <c r="Z1028" i="27" s="1"/>
  <c r="W282" i="27"/>
  <c r="Y282" i="27"/>
  <c r="Z282" i="27" s="1"/>
  <c r="W725" i="27"/>
  <c r="V740" i="27"/>
  <c r="Y725" i="27"/>
  <c r="W149" i="27"/>
  <c r="Y149" i="27"/>
  <c r="Z149" i="27" s="1"/>
  <c r="W603" i="27"/>
  <c r="Y603" i="27"/>
  <c r="Z603" i="27" s="1"/>
  <c r="W157" i="27"/>
  <c r="Y157" i="27"/>
  <c r="Z157" i="27" s="1"/>
  <c r="W890" i="27"/>
  <c r="Y890" i="27"/>
  <c r="Z890" i="27" s="1"/>
  <c r="W979" i="27"/>
  <c r="Y979" i="27"/>
  <c r="Z979" i="27" s="1"/>
  <c r="W73" i="27"/>
  <c r="Y73" i="27"/>
  <c r="Z73" i="27" s="1"/>
  <c r="W13" i="27"/>
  <c r="Y13" i="27"/>
  <c r="Z13" i="27" s="1"/>
  <c r="V66" i="27"/>
  <c r="V67" i="27"/>
  <c r="W61" i="27"/>
  <c r="Y61" i="27"/>
  <c r="W17" i="27"/>
  <c r="Y17" i="27"/>
  <c r="Z17" i="27" s="1"/>
  <c r="V357" i="27"/>
  <c r="W346" i="27"/>
  <c r="Y346" i="27"/>
  <c r="V823" i="27"/>
  <c r="W790" i="27"/>
  <c r="Y790" i="27"/>
  <c r="V749" i="27"/>
  <c r="W744" i="27"/>
  <c r="Y744" i="27"/>
  <c r="W798" i="27"/>
  <c r="Y798" i="27"/>
  <c r="Z798" i="27" s="1"/>
  <c r="W802" i="27"/>
  <c r="Y802" i="27"/>
  <c r="Z802" i="27" s="1"/>
  <c r="W807" i="27"/>
  <c r="Y807" i="27"/>
  <c r="Z807" i="27" s="1"/>
  <c r="W808" i="27"/>
  <c r="Y808" i="27"/>
  <c r="Z808" i="27" s="1"/>
  <c r="W1043" i="27"/>
  <c r="Y1043" i="27"/>
  <c r="Z1043" i="27" s="1"/>
  <c r="W1224" i="27"/>
  <c r="Y1224" i="27"/>
  <c r="Z1224" i="27" s="1"/>
  <c r="W1007" i="27"/>
  <c r="Y1007" i="27"/>
  <c r="Z1007" i="27" s="1"/>
  <c r="V552" i="27"/>
  <c r="W551" i="27"/>
  <c r="W552" i="27" s="1"/>
  <c r="Y551" i="27"/>
  <c r="W63" i="27"/>
  <c r="Y63" i="27"/>
  <c r="Z63" i="27" s="1"/>
  <c r="V493" i="27"/>
  <c r="W486" i="27"/>
  <c r="W493" i="27" s="1"/>
  <c r="Y486" i="27"/>
  <c r="W692" i="27"/>
  <c r="Y692" i="27"/>
  <c r="Z692" i="27" s="1"/>
  <c r="W435" i="27"/>
  <c r="Y435" i="27"/>
  <c r="Z435" i="27" s="1"/>
  <c r="W230" i="27"/>
  <c r="W231" i="27" s="1"/>
  <c r="V231" i="27"/>
  <c r="V244" i="27" s="1"/>
  <c r="Y230" i="27"/>
  <c r="W221" i="27"/>
  <c r="Y221" i="27"/>
  <c r="Z221" i="27" s="1"/>
  <c r="W306" i="27"/>
  <c r="Y306" i="27"/>
  <c r="Z306" i="27" s="1"/>
  <c r="W80" i="27"/>
  <c r="Y80" i="27"/>
  <c r="Z80" i="27" s="1"/>
  <c r="W1014" i="27"/>
  <c r="Y1014" i="27"/>
  <c r="Z1014" i="27" s="1"/>
  <c r="V243" i="27"/>
  <c r="W241" i="27"/>
  <c r="Y241" i="27"/>
  <c r="V540" i="27"/>
  <c r="V556" i="27" s="1"/>
  <c r="W536" i="27"/>
  <c r="W540" i="27" s="1"/>
  <c r="W207" i="27"/>
  <c r="Y207" i="27"/>
  <c r="Z207" i="27" s="1"/>
  <c r="W399" i="27"/>
  <c r="Y399" i="27"/>
  <c r="Z399" i="27" s="1"/>
  <c r="W401" i="27"/>
  <c r="Y401" i="27"/>
  <c r="Z401" i="27" s="1"/>
  <c r="W470" i="27"/>
  <c r="Y470" i="27"/>
  <c r="Z470" i="27" s="1"/>
  <c r="W102" i="27"/>
  <c r="Y102" i="27"/>
  <c r="Z102" i="27" s="1"/>
  <c r="W65" i="27"/>
  <c r="Y65" i="27"/>
  <c r="Z65" i="27" s="1"/>
  <c r="W57" i="27"/>
  <c r="Y57" i="27"/>
  <c r="Z57" i="27" s="1"/>
  <c r="W737" i="27"/>
  <c r="Y737" i="27"/>
  <c r="Z737" i="27" s="1"/>
  <c r="W573" i="27"/>
  <c r="Y573" i="27"/>
  <c r="Z573" i="27" s="1"/>
  <c r="W107" i="27"/>
  <c r="Y107" i="27"/>
  <c r="Z107" i="27" s="1"/>
  <c r="W527" i="27"/>
  <c r="Y527" i="27"/>
  <c r="Z527" i="27" s="1"/>
  <c r="W134" i="27"/>
  <c r="Y134" i="27"/>
  <c r="Z134" i="27" s="1"/>
  <c r="W274" i="27"/>
  <c r="W276" i="27" s="1"/>
  <c r="V276" i="27"/>
  <c r="W333" i="27"/>
  <c r="Y333" i="27"/>
  <c r="Z333" i="27" s="1"/>
  <c r="V1217" i="27"/>
  <c r="V1284" i="27" s="1"/>
  <c r="W1191" i="27"/>
  <c r="Y1191" i="27"/>
  <c r="W218" i="27"/>
  <c r="Y218" i="27"/>
  <c r="Z218" i="27" s="1"/>
  <c r="W644" i="27"/>
  <c r="Y644" i="27"/>
  <c r="Z644" i="27" s="1"/>
  <c r="W390" i="27"/>
  <c r="Y390" i="27"/>
  <c r="Z390" i="27" s="1"/>
  <c r="V284" i="27"/>
  <c r="W281" i="27"/>
  <c r="Y281" i="27"/>
  <c r="W649" i="27"/>
  <c r="Y649" i="27"/>
  <c r="Z649" i="27" s="1"/>
  <c r="W236" i="27"/>
  <c r="Y236" i="27"/>
  <c r="Z236" i="27" s="1"/>
  <c r="W219" i="27"/>
  <c r="Y219" i="27"/>
  <c r="Z219" i="27" s="1"/>
  <c r="W299" i="27"/>
  <c r="Y299" i="27"/>
  <c r="Z299" i="27" s="1"/>
  <c r="W122" i="27"/>
  <c r="V127" i="27"/>
  <c r="Y122" i="27"/>
  <c r="W96" i="27"/>
  <c r="Y96" i="27"/>
  <c r="Z96" i="27" s="1"/>
  <c r="V121" i="27"/>
  <c r="W120" i="27"/>
  <c r="W121" i="27" s="1"/>
  <c r="Y120" i="27"/>
  <c r="W266" i="27"/>
  <c r="Y266" i="27"/>
  <c r="Z266" i="27" s="1"/>
  <c r="V397" i="27"/>
  <c r="W388" i="27"/>
  <c r="Y388" i="27"/>
  <c r="V223" i="27"/>
  <c r="W217" i="27"/>
  <c r="Y217" i="27"/>
  <c r="W192" i="27"/>
  <c r="Y192" i="27"/>
  <c r="Z192" i="27" s="1"/>
  <c r="W675" i="27"/>
  <c r="V679" i="27"/>
  <c r="V682" i="27" s="1"/>
  <c r="Y675" i="27"/>
  <c r="W650" i="27"/>
  <c r="Y650" i="27"/>
  <c r="Z650" i="27" s="1"/>
  <c r="W237" i="27"/>
  <c r="Y237" i="27"/>
  <c r="Z237" i="27" s="1"/>
  <c r="V994" i="27"/>
  <c r="V1115" i="27" s="1"/>
  <c r="W839" i="27"/>
  <c r="Y839" i="27"/>
  <c r="W651" i="27"/>
  <c r="Y651" i="27"/>
  <c r="Z651" i="27" s="1"/>
  <c r="V94" i="27"/>
  <c r="W93" i="27"/>
  <c r="W94" i="27" s="1"/>
  <c r="Y93" i="27"/>
  <c r="W220" i="27"/>
  <c r="Y220" i="27"/>
  <c r="Z220" i="27" s="1"/>
  <c r="W10" i="27"/>
  <c r="Y10" i="27"/>
  <c r="Z10" i="27" s="1"/>
  <c r="V326" i="27"/>
  <c r="W325" i="27"/>
  <c r="W326" i="27" s="1"/>
  <c r="Y325" i="27"/>
  <c r="W47" i="27"/>
  <c r="Y47" i="27"/>
  <c r="Z47" i="27" s="1"/>
  <c r="W48" i="27"/>
  <c r="Y48" i="27"/>
  <c r="Z48" i="27" s="1"/>
  <c r="W16" i="27"/>
  <c r="Y16" i="27"/>
  <c r="Z16" i="27" s="1"/>
  <c r="W148" i="27"/>
  <c r="V160" i="27"/>
  <c r="Y148" i="27"/>
  <c r="V1037" i="27"/>
  <c r="W995" i="27"/>
  <c r="Y995" i="27"/>
  <c r="V262" i="27"/>
  <c r="W249" i="27"/>
  <c r="Y249" i="27"/>
  <c r="W998" i="27"/>
  <c r="Y998" i="27"/>
  <c r="Z998" i="27" s="1"/>
  <c r="W792" i="27"/>
  <c r="Y792" i="27"/>
  <c r="Z792" i="27" s="1"/>
  <c r="V701" i="27"/>
  <c r="W700" i="27"/>
  <c r="W701" i="27" s="1"/>
  <c r="Y700" i="27"/>
  <c r="V720" i="27"/>
  <c r="V719" i="27"/>
  <c r="W718" i="27"/>
  <c r="Y718" i="27"/>
  <c r="W795" i="27"/>
  <c r="Y795" i="27"/>
  <c r="Z795" i="27" s="1"/>
  <c r="W730" i="27"/>
  <c r="Y730" i="27"/>
  <c r="Z730" i="27" s="1"/>
  <c r="W733" i="27"/>
  <c r="Y733" i="27"/>
  <c r="Z733" i="27" s="1"/>
  <c r="W805" i="27"/>
  <c r="Y805" i="27"/>
  <c r="Z805" i="27" s="1"/>
  <c r="W1005" i="27"/>
  <c r="Y1005" i="27"/>
  <c r="Z1005" i="27" s="1"/>
  <c r="W767" i="27"/>
  <c r="Y767" i="27"/>
  <c r="Z767" i="27" s="1"/>
  <c r="V1179" i="27"/>
  <c r="V1182" i="27"/>
  <c r="W1167" i="27"/>
  <c r="Y1167" i="27"/>
  <c r="V532" i="27"/>
  <c r="W523" i="27"/>
  <c r="Y523" i="27"/>
  <c r="V628" i="27"/>
  <c r="W627" i="27"/>
  <c r="W628" i="27" s="1"/>
  <c r="Y627" i="27"/>
  <c r="V229" i="27"/>
  <c r="W228" i="27"/>
  <c r="Y228" i="27"/>
  <c r="W608" i="27"/>
  <c r="Y608" i="27"/>
  <c r="Z608" i="27" s="1"/>
  <c r="W224" i="27"/>
  <c r="W226" i="27" s="1"/>
  <c r="V226" i="27"/>
  <c r="Y224" i="27"/>
  <c r="W844" i="27"/>
  <c r="Y844" i="27"/>
  <c r="Z844" i="27" s="1"/>
  <c r="W1195" i="27"/>
  <c r="Y1195" i="27"/>
  <c r="Z1195" i="27" s="1"/>
  <c r="W676" i="27"/>
  <c r="Y676" i="27"/>
  <c r="Z676" i="27" s="1"/>
  <c r="V345" i="27"/>
  <c r="V406" i="27" s="1"/>
  <c r="W328" i="27"/>
  <c r="Y328" i="27"/>
  <c r="W634" i="27"/>
  <c r="Y634" i="27"/>
  <c r="Z634" i="27" s="1"/>
  <c r="W577" i="27"/>
  <c r="V583" i="27"/>
  <c r="V605" i="27" s="1"/>
  <c r="Y577" i="27"/>
  <c r="W305" i="27"/>
  <c r="Y305" i="27"/>
  <c r="Z305" i="27" s="1"/>
  <c r="W624" i="27"/>
  <c r="Y624" i="27"/>
  <c r="Z624" i="27" s="1"/>
  <c r="W310" i="27"/>
  <c r="Y310" i="27"/>
  <c r="Z310" i="27" s="1"/>
  <c r="V78" i="27"/>
  <c r="V105" i="27" s="1"/>
  <c r="W68" i="27"/>
  <c r="Y68" i="27"/>
  <c r="W1013" i="27"/>
  <c r="Y1013" i="27"/>
  <c r="Z1013" i="27" s="1"/>
  <c r="W695" i="27"/>
  <c r="Y695" i="27"/>
  <c r="Z695" i="27" s="1"/>
  <c r="W696" i="27"/>
  <c r="Y696" i="27"/>
  <c r="Z696" i="27" s="1"/>
  <c r="W205" i="27"/>
  <c r="Y205" i="27"/>
  <c r="Z205" i="27" s="1"/>
  <c r="W516" i="27"/>
  <c r="Y516" i="27"/>
  <c r="Z516" i="27" s="1"/>
  <c r="W656" i="27"/>
  <c r="Y656" i="27"/>
  <c r="Z656" i="27" s="1"/>
  <c r="V1283" i="27"/>
  <c r="W1280" i="27"/>
  <c r="W1283" i="27" s="1"/>
  <c r="Y1280" i="27"/>
  <c r="W601" i="27"/>
  <c r="Y601" i="27"/>
  <c r="Z601" i="27" s="1"/>
  <c r="W403" i="27"/>
  <c r="Y403" i="27"/>
  <c r="Z403" i="27" s="1"/>
  <c r="W209" i="27"/>
  <c r="Y209" i="27"/>
  <c r="Z209" i="27" s="1"/>
  <c r="W702" i="27"/>
  <c r="W703" i="27" s="1"/>
  <c r="V703" i="27"/>
  <c r="W1282" i="27"/>
  <c r="Y1282" i="27"/>
  <c r="Z1282" i="27" s="1"/>
  <c r="V641" i="27"/>
  <c r="W637" i="27"/>
  <c r="W641" i="27" s="1"/>
  <c r="V174" i="27"/>
  <c r="W161" i="27"/>
  <c r="W174" i="27" s="1"/>
  <c r="W475" i="27"/>
  <c r="Y475" i="27"/>
  <c r="Z475" i="27" s="1"/>
  <c r="W685" i="27"/>
  <c r="Y685" i="27"/>
  <c r="Z685" i="27" s="1"/>
  <c r="V592" i="27"/>
  <c r="W584" i="27"/>
  <c r="W592" i="27" s="1"/>
  <c r="W58" i="27"/>
  <c r="Y58" i="27"/>
  <c r="Z58" i="27" s="1"/>
  <c r="W415" i="27"/>
  <c r="Y415" i="27"/>
  <c r="Z415" i="27" s="1"/>
  <c r="W193" i="27"/>
  <c r="Y193" i="27"/>
  <c r="Z193" i="27" s="1"/>
  <c r="W336" i="27"/>
  <c r="Y336" i="27"/>
  <c r="Z336" i="27" s="1"/>
  <c r="W72" i="27"/>
  <c r="Y72" i="27"/>
  <c r="Z72" i="27" s="1"/>
  <c r="W135" i="27"/>
  <c r="Y135" i="27"/>
  <c r="Z135" i="27" s="1"/>
  <c r="W481" i="27"/>
  <c r="Y481" i="27"/>
  <c r="Z481" i="27" s="1"/>
  <c r="W136" i="27"/>
  <c r="Y136" i="27"/>
  <c r="Z136" i="27" s="1"/>
  <c r="W340" i="27"/>
  <c r="Y340" i="27"/>
  <c r="Z340" i="27" s="1"/>
  <c r="W1204" i="27"/>
  <c r="Y1204" i="27"/>
  <c r="Z1204" i="27" s="1"/>
  <c r="W1205" i="27"/>
  <c r="Y1205" i="27"/>
  <c r="Z1205" i="27" s="1"/>
  <c r="W1206" i="27"/>
  <c r="Y1206" i="27"/>
  <c r="Z1206" i="27" s="1"/>
  <c r="W558" i="27"/>
  <c r="Y558" i="27"/>
  <c r="Z558" i="27" s="1"/>
  <c r="W1208" i="27"/>
  <c r="Y1208" i="27"/>
  <c r="Z1208" i="27" s="1"/>
  <c r="V410" i="27"/>
  <c r="W409" i="27"/>
  <c r="W410" i="27" s="1"/>
  <c r="Y409" i="27"/>
  <c r="W1274" i="27"/>
  <c r="Y1274" i="27"/>
  <c r="Z1274" i="27" s="1"/>
  <c r="W861" i="27"/>
  <c r="Y861" i="27"/>
  <c r="Z861" i="27" s="1"/>
  <c r="W1063" i="27"/>
  <c r="Y1063" i="27"/>
  <c r="Z1063" i="27" s="1"/>
  <c r="W386" i="27"/>
  <c r="W387" i="27" s="1"/>
  <c r="V387" i="27"/>
  <c r="Y386" i="27"/>
  <c r="W1145" i="27"/>
  <c r="Y1145" i="27"/>
  <c r="Z1145" i="27" s="1"/>
  <c r="W1071" i="27"/>
  <c r="Y1071" i="27"/>
  <c r="Z1071" i="27" s="1"/>
  <c r="W871" i="27"/>
  <c r="Y871" i="27"/>
  <c r="Z871" i="27" s="1"/>
  <c r="W878" i="27"/>
  <c r="Y878" i="27"/>
  <c r="Z878" i="27" s="1"/>
  <c r="W880" i="27"/>
  <c r="Y880" i="27"/>
  <c r="Z880" i="27" s="1"/>
  <c r="W886" i="27"/>
  <c r="Y886" i="27"/>
  <c r="Z886" i="27" s="1"/>
  <c r="W889" i="27"/>
  <c r="Y889" i="27"/>
  <c r="Z889" i="27" s="1"/>
  <c r="W686" i="27"/>
  <c r="Y686" i="27"/>
  <c r="Z686" i="27" s="1"/>
  <c r="W1074" i="27"/>
  <c r="Y1074" i="27"/>
  <c r="Z1074" i="27" s="1"/>
  <c r="W907" i="27"/>
  <c r="Y907" i="27"/>
  <c r="Z907" i="27" s="1"/>
  <c r="W723" i="27"/>
  <c r="Y723" i="27"/>
  <c r="Z723" i="27" s="1"/>
  <c r="W911" i="27"/>
  <c r="Y911" i="27"/>
  <c r="Z911" i="27" s="1"/>
  <c r="W1174" i="27"/>
  <c r="Y1174" i="27"/>
  <c r="Z1174" i="27" s="1"/>
  <c r="W913" i="27"/>
  <c r="Y913" i="27"/>
  <c r="Z913" i="27" s="1"/>
  <c r="W1080" i="27"/>
  <c r="Y1080" i="27"/>
  <c r="Z1080" i="27" s="1"/>
  <c r="W1154" i="27"/>
  <c r="Y1154" i="27"/>
  <c r="Z1154" i="27" s="1"/>
  <c r="W919" i="27"/>
  <c r="Y919" i="27"/>
  <c r="Z919" i="27" s="1"/>
  <c r="W1155" i="27"/>
  <c r="Y1155" i="27"/>
  <c r="Z1155" i="27" s="1"/>
  <c r="W1101" i="27"/>
  <c r="Y1101" i="27"/>
  <c r="Z1101" i="27" s="1"/>
  <c r="W1102" i="27"/>
  <c r="Y1102" i="27"/>
  <c r="Z1102" i="27" s="1"/>
  <c r="W936" i="27"/>
  <c r="Y936" i="27"/>
  <c r="Z936" i="27" s="1"/>
  <c r="W1103" i="27"/>
  <c r="Y1103" i="27"/>
  <c r="Z1103" i="27" s="1"/>
  <c r="W948" i="27"/>
  <c r="Y948" i="27"/>
  <c r="Z948" i="27" s="1"/>
  <c r="W953" i="27"/>
  <c r="Y953" i="27"/>
  <c r="Z953" i="27" s="1"/>
  <c r="W962" i="27"/>
  <c r="Y962" i="27"/>
  <c r="Z962" i="27" s="1"/>
  <c r="W969" i="27"/>
  <c r="Y969" i="27"/>
  <c r="Z969" i="27" s="1"/>
  <c r="W973" i="27"/>
  <c r="Y973" i="27"/>
  <c r="Z973" i="27" s="1"/>
  <c r="W978" i="27"/>
  <c r="Y978" i="27"/>
  <c r="Z978" i="27" s="1"/>
  <c r="W981" i="27"/>
  <c r="Y981" i="27"/>
  <c r="Z981" i="27" s="1"/>
  <c r="W985" i="27"/>
  <c r="Y985" i="27"/>
  <c r="Z985" i="27" s="1"/>
  <c r="W988" i="27"/>
  <c r="Y988" i="27"/>
  <c r="Z988" i="27" s="1"/>
  <c r="W711" i="27"/>
  <c r="Y711" i="27"/>
  <c r="Z711" i="27" s="1"/>
  <c r="W1024" i="27"/>
  <c r="Y1024" i="27"/>
  <c r="Z1024" i="27" s="1"/>
  <c r="W1214" i="27"/>
  <c r="Y1214" i="27"/>
  <c r="Z1214" i="27" s="1"/>
  <c r="W817" i="27"/>
  <c r="Y817" i="27"/>
  <c r="Z817" i="27" s="1"/>
  <c r="W1229" i="27"/>
  <c r="Y1229" i="27"/>
  <c r="Z1229" i="27" s="1"/>
  <c r="W784" i="27"/>
  <c r="Y784" i="27"/>
  <c r="Z784" i="27" s="1"/>
  <c r="W1021" i="27"/>
  <c r="Y1021" i="27"/>
  <c r="Z1021" i="27" s="1"/>
  <c r="W159" i="27"/>
  <c r="Y159" i="27"/>
  <c r="Z159" i="27" s="1"/>
  <c r="W738" i="27"/>
  <c r="Y738" i="27"/>
  <c r="Z738" i="27" s="1"/>
  <c r="W1010" i="27"/>
  <c r="Y1010" i="27"/>
  <c r="Z1010" i="27" s="1"/>
  <c r="W1234" i="27"/>
  <c r="Y1234" i="27"/>
  <c r="Z1234" i="27" s="1"/>
  <c r="V1136" i="27"/>
  <c r="W1135" i="27"/>
  <c r="W1136" i="27" s="1"/>
  <c r="Y1135" i="27"/>
  <c r="V240" i="27"/>
  <c r="W234" i="27"/>
  <c r="Y234" i="27"/>
  <c r="W546" i="27"/>
  <c r="Y546" i="27"/>
  <c r="Z546" i="27" s="1"/>
  <c r="W643" i="27"/>
  <c r="Y643" i="27"/>
  <c r="Z643" i="27" s="1"/>
  <c r="W645" i="27"/>
  <c r="Y645" i="27"/>
  <c r="Z645" i="27" s="1"/>
  <c r="W648" i="27"/>
  <c r="Y648" i="27"/>
  <c r="Z648" i="27" s="1"/>
  <c r="W238" i="27"/>
  <c r="Y238" i="27"/>
  <c r="Z238" i="27" s="1"/>
  <c r="V314" i="27"/>
  <c r="W298" i="27"/>
  <c r="Y298" i="27"/>
  <c r="W395" i="27"/>
  <c r="Y395" i="27"/>
  <c r="Z395" i="27" s="1"/>
  <c r="W1278" i="27"/>
  <c r="Y1278" i="27"/>
  <c r="Z1278" i="27" s="1"/>
  <c r="W12" i="27"/>
  <c r="Y12" i="27"/>
  <c r="Z12" i="27" s="1"/>
  <c r="V542" i="27"/>
  <c r="W541" i="27"/>
  <c r="W542" i="27" s="1"/>
  <c r="Y541" i="27"/>
  <c r="V23" i="27"/>
  <c r="V24" i="27"/>
  <c r="W20" i="27"/>
  <c r="Y20" i="27"/>
  <c r="W22" i="27"/>
  <c r="Y22" i="27"/>
  <c r="Z22" i="27" s="1"/>
  <c r="V60" i="27"/>
  <c r="V59" i="27"/>
  <c r="W52" i="27"/>
  <c r="Y52" i="27"/>
  <c r="W56" i="27"/>
  <c r="Y56" i="27"/>
  <c r="Z56" i="27" s="1"/>
  <c r="W15" i="27"/>
  <c r="Y15" i="27"/>
  <c r="Z15" i="27" s="1"/>
  <c r="W511" i="27"/>
  <c r="W513" i="27" s="1"/>
  <c r="V513" i="27"/>
  <c r="Y511" i="27"/>
  <c r="W348" i="27"/>
  <c r="Y348" i="27"/>
  <c r="Z348" i="27" s="1"/>
  <c r="W615" i="27"/>
  <c r="Y615" i="27"/>
  <c r="Z615" i="27" s="1"/>
  <c r="W997" i="27"/>
  <c r="Y997" i="27"/>
  <c r="Z997" i="27" s="1"/>
  <c r="V775" i="27"/>
  <c r="V778" i="27" s="1"/>
  <c r="W774" i="27"/>
  <c r="Y774" i="27"/>
  <c r="W726" i="27"/>
  <c r="Y726" i="27"/>
  <c r="Z726" i="27" s="1"/>
  <c r="V777" i="27"/>
  <c r="W776" i="27"/>
  <c r="W777" i="27" s="1"/>
  <c r="Y776" i="27"/>
  <c r="W826" i="27"/>
  <c r="Y826" i="27"/>
  <c r="Z826" i="27" s="1"/>
  <c r="W728" i="27"/>
  <c r="Y728" i="27"/>
  <c r="Z728" i="27" s="1"/>
  <c r="W797" i="27"/>
  <c r="Y797" i="27"/>
  <c r="Z797" i="27" s="1"/>
  <c r="W1001" i="27"/>
  <c r="Y1001" i="27"/>
  <c r="Z1001" i="27" s="1"/>
  <c r="W732" i="27"/>
  <c r="Y732" i="27"/>
  <c r="Z732" i="27" s="1"/>
  <c r="W1002" i="27"/>
  <c r="Y1002" i="27"/>
  <c r="Z1002" i="27" s="1"/>
  <c r="W804" i="27"/>
  <c r="Y804" i="27"/>
  <c r="Z804" i="27" s="1"/>
  <c r="W1221" i="27"/>
  <c r="V1241" i="27"/>
  <c r="Y1221" i="27"/>
  <c r="V782" i="27"/>
  <c r="V781" i="27"/>
  <c r="W779" i="27"/>
  <c r="Y779" i="27"/>
  <c r="W828" i="27"/>
  <c r="Y828" i="27"/>
  <c r="Z828" i="27" s="1"/>
  <c r="V838" i="27"/>
  <c r="V837" i="27"/>
  <c r="W835" i="27"/>
  <c r="Y835" i="27"/>
  <c r="W1042" i="27"/>
  <c r="Y1042" i="27"/>
  <c r="Z1042" i="27" s="1"/>
  <c r="W836" i="27"/>
  <c r="Y836" i="27"/>
  <c r="Z836" i="27" s="1"/>
  <c r="W632" i="27"/>
  <c r="Y632" i="27"/>
  <c r="Z632" i="27" s="1"/>
  <c r="W617" i="27"/>
  <c r="Y617" i="27"/>
  <c r="Z617" i="27" s="1"/>
  <c r="W633" i="27"/>
  <c r="Y633" i="27"/>
  <c r="Z633" i="27" s="1"/>
  <c r="V613" i="27"/>
  <c r="V661" i="27" s="1"/>
  <c r="W606" i="27"/>
  <c r="Y606" i="27"/>
  <c r="W1168" i="27"/>
  <c r="Y1168" i="27"/>
  <c r="Z1168" i="27" s="1"/>
  <c r="W524" i="27"/>
  <c r="Y524" i="27"/>
  <c r="Z524" i="27" s="1"/>
  <c r="W843" i="27"/>
  <c r="Y843" i="27"/>
  <c r="Z843" i="27" s="1"/>
  <c r="W212" i="27"/>
  <c r="V214" i="27"/>
  <c r="V227" i="27" s="1"/>
  <c r="Y212" i="27"/>
  <c r="W846" i="27"/>
  <c r="Y846" i="27"/>
  <c r="Z846" i="27" s="1"/>
  <c r="W1194" i="27"/>
  <c r="Y1194" i="27"/>
  <c r="Z1194" i="27" s="1"/>
  <c r="V671" i="27"/>
  <c r="W670" i="27"/>
  <c r="W671" i="27" s="1"/>
  <c r="Y670" i="27"/>
  <c r="W396" i="27"/>
  <c r="Y396" i="27"/>
  <c r="Z396" i="27" s="1"/>
  <c r="W153" i="27"/>
  <c r="Y153" i="27"/>
  <c r="Z153" i="27" s="1"/>
  <c r="W154" i="27"/>
  <c r="Y154" i="27"/>
  <c r="Z154" i="27" s="1"/>
  <c r="W621" i="27"/>
  <c r="Y621" i="27"/>
  <c r="Z621" i="27" s="1"/>
  <c r="W635" i="27"/>
  <c r="Y635" i="27"/>
  <c r="Z635" i="27" s="1"/>
  <c r="W351" i="27"/>
  <c r="Y351" i="27"/>
  <c r="Z351" i="27" s="1"/>
  <c r="W256" i="27"/>
  <c r="Y256" i="27"/>
  <c r="Z256" i="27" s="1"/>
  <c r="W308" i="27"/>
  <c r="Y308" i="27"/>
  <c r="Z308" i="27" s="1"/>
  <c r="W353" i="27"/>
  <c r="Y353" i="27"/>
  <c r="Z353" i="27" s="1"/>
  <c r="V297" i="27"/>
  <c r="V327" i="27"/>
  <c r="W288" i="27"/>
  <c r="Y288" i="27"/>
  <c r="W311" i="27"/>
  <c r="Y311" i="27"/>
  <c r="Z311" i="27" s="1"/>
  <c r="V521" i="27"/>
  <c r="W514" i="27"/>
  <c r="Y514" i="27"/>
  <c r="W515" i="27"/>
  <c r="Y515" i="27"/>
  <c r="Z515" i="27" s="1"/>
  <c r="W204" i="27"/>
  <c r="Y204" i="27"/>
  <c r="Z204" i="27" s="1"/>
  <c r="W469" i="27"/>
  <c r="V472" i="27"/>
  <c r="Y469" i="27"/>
  <c r="V660" i="27"/>
  <c r="W655" i="27"/>
  <c r="W660" i="27" s="1"/>
  <c r="Y655" i="27"/>
  <c r="W658" i="27"/>
  <c r="Y658" i="27"/>
  <c r="Z658" i="27" s="1"/>
  <c r="W242" i="27"/>
  <c r="Y242" i="27"/>
  <c r="Z242" i="27" s="1"/>
  <c r="V319" i="27"/>
  <c r="W315" i="27"/>
  <c r="W319" i="27" s="1"/>
  <c r="V1163" i="27"/>
  <c r="W1162" i="27"/>
  <c r="W1163" i="27" s="1"/>
  <c r="Y1162" i="27"/>
  <c r="W112" i="27"/>
  <c r="Y112" i="27"/>
  <c r="Z112" i="27" s="1"/>
  <c r="V485" i="27"/>
  <c r="W484" i="27"/>
  <c r="W485" i="27" s="1"/>
  <c r="Y484" i="27"/>
  <c r="V504" i="27"/>
  <c r="W494" i="27"/>
  <c r="W504" i="27" s="1"/>
  <c r="V724" i="27"/>
  <c r="V765" i="27"/>
  <c r="W721" i="27"/>
  <c r="Y721" i="27"/>
  <c r="W49" i="27"/>
  <c r="Y49" i="27"/>
  <c r="Z49" i="27" s="1"/>
  <c r="W417" i="27"/>
  <c r="Y417" i="27"/>
  <c r="Z417" i="27" s="1"/>
  <c r="W849" i="27"/>
  <c r="Y849" i="27"/>
  <c r="Z849" i="27" s="1"/>
  <c r="W476" i="27"/>
  <c r="Y476" i="27"/>
  <c r="Z476" i="27" s="1"/>
  <c r="W70" i="27"/>
  <c r="Y70" i="27"/>
  <c r="Z70" i="27" s="1"/>
  <c r="W195" i="27"/>
  <c r="Y195" i="27"/>
  <c r="Z195" i="27" s="1"/>
  <c r="W334" i="27"/>
  <c r="Y334" i="27"/>
  <c r="Z334" i="27" s="1"/>
  <c r="W335" i="27"/>
  <c r="Y335" i="27"/>
  <c r="Z335" i="27" s="1"/>
  <c r="W652" i="27"/>
  <c r="Y652" i="27"/>
  <c r="Z652" i="27" s="1"/>
  <c r="W158" i="27"/>
  <c r="Y158" i="27"/>
  <c r="Z158" i="27" s="1"/>
  <c r="W480" i="27"/>
  <c r="Y480" i="27"/>
  <c r="Z480" i="27" s="1"/>
  <c r="W76" i="27"/>
  <c r="Y76" i="27"/>
  <c r="Z76" i="27" s="1"/>
  <c r="W141" i="27"/>
  <c r="Y141" i="27"/>
  <c r="Z141" i="27" s="1"/>
  <c r="W77" i="27"/>
  <c r="Y77" i="27"/>
  <c r="Z77" i="27" s="1"/>
  <c r="W143" i="27"/>
  <c r="Y143" i="27"/>
  <c r="Z143" i="27" s="1"/>
  <c r="V1220" i="27"/>
  <c r="W1218" i="27"/>
  <c r="W1220" i="27" s="1"/>
  <c r="Y1218" i="27"/>
  <c r="W1271" i="27"/>
  <c r="Y1271" i="27"/>
  <c r="Z1271" i="27" s="1"/>
  <c r="W1272" i="27"/>
  <c r="Y1272" i="27"/>
  <c r="Z1272" i="27" s="1"/>
  <c r="W1212" i="27"/>
  <c r="Y1212" i="27"/>
  <c r="Z1212" i="27" s="1"/>
  <c r="W145" i="27"/>
  <c r="Y145" i="27"/>
  <c r="Z145" i="27" s="1"/>
  <c r="W857" i="27"/>
  <c r="Y857" i="27"/>
  <c r="Z857" i="27" s="1"/>
  <c r="W1139" i="27"/>
  <c r="Y1139" i="27"/>
  <c r="Z1139" i="27" s="1"/>
  <c r="W1062" i="27"/>
  <c r="Y1062" i="27"/>
  <c r="Z1062" i="27" s="1"/>
  <c r="W1148" i="27"/>
  <c r="Y1148" i="27"/>
  <c r="Z1148" i="27" s="1"/>
  <c r="V669" i="27"/>
  <c r="V672" i="27" s="1"/>
  <c r="W667" i="27"/>
  <c r="Y667" i="27"/>
  <c r="W1072" i="27"/>
  <c r="Y1072" i="27"/>
  <c r="Z1072" i="27" s="1"/>
  <c r="W1023" i="27"/>
  <c r="Y1023" i="27"/>
  <c r="Z1023" i="27" s="1"/>
  <c r="W884" i="27"/>
  <c r="Y884" i="27"/>
  <c r="Z884" i="27" s="1"/>
  <c r="W140" i="27"/>
  <c r="Y140" i="27"/>
  <c r="Z140" i="27" s="1"/>
  <c r="W144" i="27"/>
  <c r="Y144" i="27"/>
  <c r="Z144" i="27" s="1"/>
  <c r="W190" i="27"/>
  <c r="Y190" i="27"/>
  <c r="Z190" i="27" s="1"/>
  <c r="W1009" i="27"/>
  <c r="Y1009" i="27"/>
  <c r="Z1009" i="27" s="1"/>
  <c r="V550" i="27"/>
  <c r="W543" i="27"/>
  <c r="Y543" i="27"/>
  <c r="V654" i="27"/>
  <c r="W642" i="27"/>
  <c r="W654" i="27" s="1"/>
  <c r="Y642" i="27"/>
  <c r="V626" i="27"/>
  <c r="W614" i="27"/>
  <c r="Y614" i="27"/>
  <c r="V36" i="27"/>
  <c r="W34" i="27"/>
  <c r="Y34" i="27"/>
  <c r="V271" i="27"/>
  <c r="W263" i="27"/>
  <c r="Y263" i="27"/>
  <c r="W264" i="27"/>
  <c r="Y264" i="27"/>
  <c r="Z264" i="27" s="1"/>
  <c r="W265" i="27"/>
  <c r="Y265" i="27"/>
  <c r="Z265" i="27" s="1"/>
  <c r="W391" i="27"/>
  <c r="Y391" i="27"/>
  <c r="Z391" i="27" s="1"/>
  <c r="V569" i="27"/>
  <c r="W566" i="27"/>
  <c r="Y566" i="27"/>
  <c r="V1112" i="27"/>
  <c r="W1111" i="27"/>
  <c r="W1112" i="27" s="1"/>
  <c r="Y1111" i="27"/>
  <c r="V599" i="27"/>
  <c r="W597" i="27"/>
  <c r="W599" i="27" s="1"/>
  <c r="Y597" i="27"/>
  <c r="W300" i="27"/>
  <c r="Y300" i="27"/>
  <c r="Z300" i="27" s="1"/>
  <c r="W394" i="27"/>
  <c r="Y394" i="27"/>
  <c r="Z394" i="27" s="1"/>
  <c r="V97" i="27"/>
  <c r="W95" i="27"/>
  <c r="W97" i="27" s="1"/>
  <c r="Y95" i="27"/>
  <c r="W1277" i="27"/>
  <c r="Y1277" i="27"/>
  <c r="Z1277" i="27" s="1"/>
  <c r="W11" i="27"/>
  <c r="Y11" i="27"/>
  <c r="Z11" i="27" s="1"/>
  <c r="V45" i="27"/>
  <c r="V44" i="27"/>
  <c r="W43" i="27"/>
  <c r="Y43" i="27"/>
  <c r="V51" i="27"/>
  <c r="V50" i="27"/>
  <c r="W46" i="27"/>
  <c r="Y46" i="27"/>
  <c r="W1094" i="27"/>
  <c r="Y1094" i="27"/>
  <c r="Z1094" i="27" s="1"/>
  <c r="V27" i="27"/>
  <c r="V26" i="27"/>
  <c r="W25" i="27"/>
  <c r="Y25" i="27"/>
  <c r="W118" i="27"/>
  <c r="Y118" i="27"/>
  <c r="Z118" i="27" s="1"/>
  <c r="W53" i="27"/>
  <c r="Y53" i="27"/>
  <c r="Z53" i="27" s="1"/>
  <c r="W55" i="27"/>
  <c r="Y55" i="27"/>
  <c r="Z55" i="27" s="1"/>
  <c r="W14" i="27"/>
  <c r="Y14" i="27"/>
  <c r="Z14" i="27" s="1"/>
  <c r="W347" i="27"/>
  <c r="Y347" i="27"/>
  <c r="Z347" i="27" s="1"/>
  <c r="W302" i="27"/>
  <c r="Y302" i="27"/>
  <c r="Z302" i="27" s="1"/>
  <c r="V789" i="27"/>
  <c r="V834" i="27" s="1"/>
  <c r="W783" i="27"/>
  <c r="Y783" i="27"/>
  <c r="W742" i="27"/>
  <c r="Y742" i="27"/>
  <c r="Z742" i="27" s="1"/>
  <c r="W840" i="27"/>
  <c r="Y840" i="27"/>
  <c r="Z840" i="27" s="1"/>
  <c r="W825" i="27"/>
  <c r="Y825" i="27"/>
  <c r="Z825" i="27" s="1"/>
  <c r="W745" i="27"/>
  <c r="Y745" i="27"/>
  <c r="Z745" i="27" s="1"/>
  <c r="W727" i="27"/>
  <c r="Y727" i="27"/>
  <c r="Z727" i="27" s="1"/>
  <c r="W796" i="27"/>
  <c r="Y796" i="27"/>
  <c r="Z796" i="27" s="1"/>
  <c r="W799" i="27"/>
  <c r="Y799" i="27"/>
  <c r="Z799" i="27" s="1"/>
  <c r="W800" i="27"/>
  <c r="Y800" i="27"/>
  <c r="Z800" i="27" s="1"/>
  <c r="W803" i="27"/>
  <c r="Y803" i="27"/>
  <c r="Z803" i="27" s="1"/>
  <c r="W1004" i="27"/>
  <c r="Y1004" i="27"/>
  <c r="Z1004" i="27" s="1"/>
  <c r="V1187" i="27"/>
  <c r="W1186" i="27"/>
  <c r="W1187" i="27" s="1"/>
  <c r="Y1186" i="27"/>
  <c r="W811" i="27"/>
  <c r="Y811" i="27"/>
  <c r="Z811" i="27" s="1"/>
  <c r="V772" i="27"/>
  <c r="V773" i="27"/>
  <c r="W766" i="27"/>
  <c r="Y766" i="27"/>
  <c r="W770" i="27"/>
  <c r="Y770" i="27"/>
  <c r="Z770" i="27" s="1"/>
  <c r="W771" i="27"/>
  <c r="Y771" i="27"/>
  <c r="Z771" i="27" s="1"/>
  <c r="W747" i="27"/>
  <c r="Y747" i="27"/>
  <c r="Z747" i="27" s="1"/>
  <c r="V636" i="27"/>
  <c r="W631" i="27"/>
  <c r="Y631" i="27"/>
  <c r="W616" i="27"/>
  <c r="Y616" i="27"/>
  <c r="Z616" i="27" s="1"/>
  <c r="W1222" i="27"/>
  <c r="Y1222" i="27"/>
  <c r="Z1222" i="27" s="1"/>
  <c r="W432" i="27"/>
  <c r="Y432" i="27"/>
  <c r="Z432" i="27" s="1"/>
  <c r="V630" i="27"/>
  <c r="W629" i="27"/>
  <c r="W630" i="27" s="1"/>
  <c r="Y629" i="27"/>
  <c r="W1225" i="27"/>
  <c r="Y1225" i="27"/>
  <c r="Z1225" i="27" s="1"/>
  <c r="W1226" i="27"/>
  <c r="Y1226" i="27"/>
  <c r="Z1226" i="27" s="1"/>
  <c r="W1227" i="27"/>
  <c r="Y1227" i="27"/>
  <c r="Z1227" i="27" s="1"/>
  <c r="V147" i="27"/>
  <c r="V211" i="27" s="1"/>
  <c r="W129" i="27"/>
  <c r="Y129" i="27"/>
  <c r="W1192" i="27"/>
  <c r="Y1192" i="27"/>
  <c r="Z1192" i="27" s="1"/>
  <c r="W130" i="27"/>
  <c r="Y130" i="27"/>
  <c r="Z130" i="27" s="1"/>
  <c r="V559" i="27"/>
  <c r="W557" i="27"/>
  <c r="Y557" i="27"/>
  <c r="W841" i="27"/>
  <c r="Y841" i="27"/>
  <c r="Z841" i="27" s="1"/>
  <c r="W842" i="27"/>
  <c r="Y842" i="27"/>
  <c r="Z842" i="27" s="1"/>
  <c r="W845" i="27"/>
  <c r="Y845" i="27"/>
  <c r="Z845" i="27" s="1"/>
  <c r="V1185" i="27"/>
  <c r="V1190" i="27"/>
  <c r="W1183" i="27"/>
  <c r="Y1183" i="27"/>
  <c r="W847" i="27"/>
  <c r="Y847" i="27"/>
  <c r="Z847" i="27" s="1"/>
  <c r="V704" i="27"/>
  <c r="V689" i="27"/>
  <c r="W683" i="27"/>
  <c r="Y683" i="27"/>
  <c r="W684" i="27"/>
  <c r="Y684" i="27"/>
  <c r="Z684" i="27" s="1"/>
  <c r="W150" i="27"/>
  <c r="Y150" i="27"/>
  <c r="Z150" i="27" s="1"/>
  <c r="W620" i="27"/>
  <c r="Y620" i="27"/>
  <c r="Z620" i="27" s="1"/>
  <c r="V83" i="27"/>
  <c r="W79" i="27"/>
  <c r="W83" i="27" s="1"/>
  <c r="Y79" i="27"/>
  <c r="W155" i="27"/>
  <c r="Y155" i="27"/>
  <c r="Z155" i="27" s="1"/>
  <c r="W30" i="27"/>
  <c r="W31" i="27" s="1"/>
  <c r="V31" i="27"/>
  <c r="V37" i="27" s="1"/>
  <c r="Y30" i="27"/>
  <c r="W269" i="27"/>
  <c r="Y269" i="27"/>
  <c r="Z269" i="27" s="1"/>
  <c r="V273" i="27"/>
  <c r="W272" i="27"/>
  <c r="W273" i="27" s="1"/>
  <c r="Y272" i="27"/>
  <c r="W253" i="27"/>
  <c r="Y253" i="27"/>
  <c r="Z253" i="27" s="1"/>
  <c r="W1011" i="27"/>
  <c r="Y1011" i="27"/>
  <c r="Z1011" i="27" s="1"/>
  <c r="W578" i="27"/>
  <c r="Y578" i="27"/>
  <c r="Z578" i="27" s="1"/>
  <c r="W693" i="27"/>
  <c r="Y693" i="27"/>
  <c r="Z693" i="27" s="1"/>
  <c r="W257" i="27"/>
  <c r="Y257" i="27"/>
  <c r="Z257" i="27" s="1"/>
  <c r="W309" i="27"/>
  <c r="Y309" i="27"/>
  <c r="Z309" i="27" s="1"/>
  <c r="W352" i="27"/>
  <c r="Y352" i="27"/>
  <c r="Z352" i="27" s="1"/>
  <c r="W156" i="27"/>
  <c r="Y156" i="27"/>
  <c r="Z156" i="27" s="1"/>
  <c r="W436" i="27"/>
  <c r="Y436" i="27"/>
  <c r="Z436" i="27" s="1"/>
  <c r="W202" i="27"/>
  <c r="V210" i="27"/>
  <c r="Y202" i="27"/>
  <c r="W203" i="27"/>
  <c r="Y203" i="27"/>
  <c r="Z203" i="27" s="1"/>
  <c r="W517" i="27"/>
  <c r="Y517" i="27"/>
  <c r="Z517" i="27" s="1"/>
  <c r="V405" i="27"/>
  <c r="W398" i="27"/>
  <c r="Y398" i="27"/>
  <c r="W518" i="27"/>
  <c r="Y518" i="27"/>
  <c r="Z518" i="27" s="1"/>
  <c r="W657" i="27"/>
  <c r="Y657" i="27"/>
  <c r="Z657" i="27" s="1"/>
  <c r="W1113" i="27"/>
  <c r="W1114" i="27" s="1"/>
  <c r="V1114" i="27"/>
  <c r="Y1113" i="27"/>
  <c r="V454" i="27"/>
  <c r="W438" i="27"/>
  <c r="W454" i="27" s="1"/>
  <c r="W99" i="27"/>
  <c r="Y99" i="27"/>
  <c r="Z99" i="27" s="1"/>
  <c r="W1281" i="27"/>
  <c r="Y1281" i="27"/>
  <c r="Z1281" i="27" s="1"/>
  <c r="W602" i="27"/>
  <c r="Y602" i="27"/>
  <c r="Z602" i="27" s="1"/>
  <c r="W471" i="27"/>
  <c r="Y471" i="27"/>
  <c r="Z471" i="27" s="1"/>
  <c r="V665" i="27"/>
  <c r="W664" i="27"/>
  <c r="W665" i="27" s="1"/>
  <c r="Y664" i="27"/>
  <c r="W101" i="27"/>
  <c r="Y101" i="27"/>
  <c r="Z101" i="27" s="1"/>
  <c r="W103" i="27"/>
  <c r="Y103" i="27"/>
  <c r="Z103" i="27" s="1"/>
  <c r="W572" i="27"/>
  <c r="Y572" i="27"/>
  <c r="Z572" i="27" s="1"/>
  <c r="W131" i="27"/>
  <c r="Y131" i="27"/>
  <c r="Z131" i="27" s="1"/>
  <c r="W132" i="27"/>
  <c r="Y132" i="27"/>
  <c r="Z132" i="27" s="1"/>
  <c r="V576" i="27"/>
  <c r="W571" i="27"/>
  <c r="Y571" i="27"/>
  <c r="W414" i="27"/>
  <c r="Y414" i="27"/>
  <c r="Z414" i="27" s="1"/>
  <c r="W126" i="27"/>
  <c r="Y126" i="27"/>
  <c r="Z126" i="27" s="1"/>
  <c r="W416" i="27"/>
  <c r="Y416" i="27"/>
  <c r="Z416" i="27" s="1"/>
  <c r="W736" i="27"/>
  <c r="Y736" i="27"/>
  <c r="Z736" i="27" s="1"/>
  <c r="W290" i="27"/>
  <c r="Y290" i="27"/>
  <c r="Z290" i="27" s="1"/>
  <c r="W850" i="27"/>
  <c r="Y850" i="27"/>
  <c r="Z850" i="27" s="1"/>
  <c r="W477" i="27"/>
  <c r="Y477" i="27"/>
  <c r="Z477" i="27" s="1"/>
  <c r="W526" i="27"/>
  <c r="Y526" i="27"/>
  <c r="Z526" i="27" s="1"/>
  <c r="W528" i="27"/>
  <c r="Y528" i="27"/>
  <c r="Z528" i="27" s="1"/>
  <c r="W478" i="27"/>
  <c r="Y478" i="27"/>
  <c r="Z478" i="27" s="1"/>
  <c r="W194" i="27"/>
  <c r="Y194" i="27"/>
  <c r="Z194" i="27" s="1"/>
  <c r="W197" i="27"/>
  <c r="Y197" i="27"/>
  <c r="Z197" i="27" s="1"/>
  <c r="W258" i="27"/>
  <c r="Y258" i="27"/>
  <c r="Z258" i="27" s="1"/>
  <c r="W313" i="27"/>
  <c r="Y313" i="27"/>
  <c r="Z313" i="27" s="1"/>
  <c r="W467" i="27"/>
  <c r="Y467" i="27"/>
  <c r="Z467" i="27" s="1"/>
  <c r="W722" i="27"/>
  <c r="Y722" i="27"/>
  <c r="Z722" i="27" s="1"/>
  <c r="W748" i="27"/>
  <c r="Y748" i="27"/>
  <c r="Z748" i="27" s="1"/>
  <c r="W423" i="27"/>
  <c r="Y423" i="27"/>
  <c r="Z423" i="27" s="1"/>
  <c r="W424" i="27"/>
  <c r="Y424" i="27"/>
  <c r="Z424" i="27" s="1"/>
  <c r="V248" i="27"/>
  <c r="W245" i="27"/>
  <c r="Y245" i="27"/>
  <c r="W137" i="27"/>
  <c r="Y137" i="27"/>
  <c r="Z137" i="27" s="1"/>
  <c r="W337" i="27"/>
  <c r="Y337" i="27"/>
  <c r="Z337" i="27" s="1"/>
  <c r="W853" i="27"/>
  <c r="Y853" i="27"/>
  <c r="Z853" i="27" s="1"/>
  <c r="W222" i="27"/>
  <c r="Y222" i="27"/>
  <c r="Z222" i="27" s="1"/>
  <c r="W342" i="27"/>
  <c r="Y342" i="27"/>
  <c r="Z342" i="27" s="1"/>
  <c r="W225" i="27"/>
  <c r="Y225" i="27"/>
  <c r="Z225" i="27" s="1"/>
  <c r="W1207" i="27"/>
  <c r="Y1207" i="27"/>
  <c r="Z1207" i="27" s="1"/>
  <c r="W1209" i="27"/>
  <c r="Y1209" i="27"/>
  <c r="Z1209" i="27" s="1"/>
  <c r="V1275" i="27"/>
  <c r="W1270" i="27"/>
  <c r="W1275" i="27" s="1"/>
  <c r="Y1270" i="27"/>
  <c r="W1219" i="27"/>
  <c r="Y1219" i="27"/>
  <c r="Z1219" i="27" s="1"/>
  <c r="V1189" i="27"/>
  <c r="W1188" i="27"/>
  <c r="W1189" i="27" s="1"/>
  <c r="W856" i="27"/>
  <c r="Y856" i="27"/>
  <c r="Z856" i="27" s="1"/>
  <c r="W482" i="27"/>
  <c r="Y482" i="27"/>
  <c r="Z482" i="27" s="1"/>
  <c r="V663" i="27"/>
  <c r="V666" i="27" s="1"/>
  <c r="W662" i="27"/>
  <c r="Y662" i="27"/>
  <c r="W1213" i="27"/>
  <c r="Y1213" i="27"/>
  <c r="Z1213" i="27" s="1"/>
  <c r="W859" i="27"/>
  <c r="Y859" i="27"/>
  <c r="Z859" i="27" s="1"/>
  <c r="V1132" i="27"/>
  <c r="W1125" i="27"/>
  <c r="V1137" i="27"/>
  <c r="Y1125" i="27"/>
  <c r="W864" i="27"/>
  <c r="Y864" i="27"/>
  <c r="Z864" i="27" s="1"/>
  <c r="W867" i="27"/>
  <c r="Y867" i="27"/>
  <c r="Z867" i="27" s="1"/>
  <c r="W1140" i="27"/>
  <c r="Y1140" i="27"/>
  <c r="Z1140" i="27" s="1"/>
  <c r="W1141" i="27"/>
  <c r="Y1141" i="27"/>
  <c r="Z1141" i="27" s="1"/>
  <c r="W1039" i="27"/>
  <c r="Y1039" i="27"/>
  <c r="Z1039" i="27" s="1"/>
  <c r="W868" i="27"/>
  <c r="Y868" i="27"/>
  <c r="Z868" i="27" s="1"/>
  <c r="W1144" i="27"/>
  <c r="Y1144" i="27"/>
  <c r="Z1144" i="27" s="1"/>
  <c r="W1065" i="27"/>
  <c r="Y1065" i="27"/>
  <c r="Z1065" i="27" s="1"/>
  <c r="W1069" i="27"/>
  <c r="Y1069" i="27"/>
  <c r="Z1069" i="27" s="1"/>
  <c r="W1150" i="27"/>
  <c r="Y1150" i="27"/>
  <c r="Z1150" i="27" s="1"/>
  <c r="W1151" i="27"/>
  <c r="Y1151" i="27"/>
  <c r="Z1151" i="27" s="1"/>
  <c r="W870" i="27"/>
  <c r="Y870" i="27"/>
  <c r="Z870" i="27" s="1"/>
  <c r="W872" i="27"/>
  <c r="Y872" i="27"/>
  <c r="Z872" i="27" s="1"/>
  <c r="W875" i="27"/>
  <c r="Y875" i="27"/>
  <c r="Z875" i="27" s="1"/>
  <c r="W882" i="27"/>
  <c r="Y882" i="27"/>
  <c r="Z882" i="27" s="1"/>
  <c r="W885" i="27"/>
  <c r="Y885" i="27"/>
  <c r="Z885" i="27" s="1"/>
  <c r="W897" i="27"/>
  <c r="Y897" i="27"/>
  <c r="Z897" i="27" s="1"/>
  <c r="W903" i="27"/>
  <c r="Y903" i="27"/>
  <c r="Z903" i="27" s="1"/>
  <c r="W905" i="27"/>
  <c r="Y905" i="27"/>
  <c r="Z905" i="27" s="1"/>
  <c r="W1171" i="27"/>
  <c r="Y1171" i="27"/>
  <c r="Z1171" i="27" s="1"/>
  <c r="W1078" i="27"/>
  <c r="Y1078" i="27"/>
  <c r="Z1078" i="27" s="1"/>
  <c r="W1079" i="27"/>
  <c r="Y1079" i="27"/>
  <c r="Z1079" i="27" s="1"/>
  <c r="W1152" i="27"/>
  <c r="Y1152" i="27"/>
  <c r="Z1152" i="27" s="1"/>
  <c r="V278" i="27"/>
  <c r="V287" i="27" s="1"/>
  <c r="W277" i="27"/>
  <c r="W278" i="27" s="1"/>
  <c r="Y277" i="27"/>
  <c r="W916" i="27"/>
  <c r="Y916" i="27"/>
  <c r="Z916" i="27" s="1"/>
  <c r="W407" i="27"/>
  <c r="V408" i="27"/>
  <c r="V411" i="27"/>
  <c r="Y407" i="27"/>
  <c r="W1127" i="27"/>
  <c r="Y1127" i="27"/>
  <c r="Z1127" i="27" s="1"/>
  <c r="V1123" i="27"/>
  <c r="V1124" i="27"/>
  <c r="W1122" i="27"/>
  <c r="Y1122" i="27"/>
  <c r="W1131" i="27"/>
  <c r="Y1131" i="27"/>
  <c r="Z1131" i="27" s="1"/>
  <c r="W917" i="27"/>
  <c r="Y917" i="27"/>
  <c r="Z917" i="27" s="1"/>
  <c r="W920" i="27"/>
  <c r="Y920" i="27"/>
  <c r="Z920" i="27" s="1"/>
  <c r="W785" i="27"/>
  <c r="Y785" i="27"/>
  <c r="Z785" i="27" s="1"/>
  <c r="W820" i="27"/>
  <c r="Y820" i="27"/>
  <c r="Z820" i="27" s="1"/>
  <c r="V1106" i="27"/>
  <c r="W1099" i="27"/>
  <c r="Y1099" i="27"/>
  <c r="W927" i="27"/>
  <c r="Y927" i="27"/>
  <c r="Z927" i="27" s="1"/>
  <c r="W933" i="27"/>
  <c r="Y933" i="27"/>
  <c r="Z933" i="27" s="1"/>
  <c r="W935" i="27"/>
  <c r="Y935" i="27"/>
  <c r="Z935" i="27" s="1"/>
  <c r="W937" i="27"/>
  <c r="Y937" i="27"/>
  <c r="Z937" i="27" s="1"/>
  <c r="W1104" i="27"/>
  <c r="Y1104" i="27"/>
  <c r="Z1104" i="27" s="1"/>
  <c r="W941" i="27"/>
  <c r="Y941" i="27"/>
  <c r="Z941" i="27" s="1"/>
  <c r="W943" i="27"/>
  <c r="Y943" i="27"/>
  <c r="Z943" i="27" s="1"/>
  <c r="W952" i="27"/>
  <c r="Y952" i="27"/>
  <c r="Z952" i="27" s="1"/>
  <c r="W967" i="27"/>
  <c r="Y967" i="27"/>
  <c r="Z967" i="27" s="1"/>
  <c r="W970" i="27"/>
  <c r="Y970" i="27"/>
  <c r="Z970" i="27" s="1"/>
  <c r="W972" i="27"/>
  <c r="Y972" i="27"/>
  <c r="Z972" i="27" s="1"/>
  <c r="W974" i="27"/>
  <c r="Y974" i="27"/>
  <c r="Z974" i="27" s="1"/>
  <c r="W986" i="27"/>
  <c r="Y986" i="27"/>
  <c r="Z986" i="27" s="1"/>
  <c r="W987" i="27"/>
  <c r="Y987" i="27"/>
  <c r="Z987" i="27" s="1"/>
  <c r="W992" i="27"/>
  <c r="Y992" i="27"/>
  <c r="Z992" i="27" s="1"/>
  <c r="W1178" i="27"/>
  <c r="Y1178" i="27"/>
  <c r="Z1178" i="27" s="1"/>
  <c r="W1157" i="27"/>
  <c r="Y1157" i="27"/>
  <c r="Z1157" i="27" s="1"/>
  <c r="V1120" i="27"/>
  <c r="W1119" i="27"/>
  <c r="W1120" i="27" s="1"/>
  <c r="Y1119" i="27"/>
  <c r="V714" i="27"/>
  <c r="W713" i="27"/>
  <c r="W714" i="27" s="1"/>
  <c r="Y713" i="27"/>
  <c r="V707" i="27"/>
  <c r="V717" i="27" s="1"/>
  <c r="W705" i="27"/>
  <c r="Y705" i="27"/>
  <c r="W625" i="27"/>
  <c r="Y625" i="27"/>
  <c r="Z625" i="27" s="1"/>
  <c r="W1097" i="27"/>
  <c r="Y1097" i="27"/>
  <c r="Z1097" i="27" s="1"/>
  <c r="W349" i="27"/>
  <c r="Y349" i="27"/>
  <c r="Z349" i="27" s="1"/>
  <c r="W879" i="27"/>
  <c r="Y879" i="27"/>
  <c r="Z879" i="27" s="1"/>
  <c r="W1200" i="27"/>
  <c r="Y1200" i="27"/>
  <c r="Z1200" i="27" s="1"/>
  <c r="W252" i="27"/>
  <c r="Y252" i="27"/>
  <c r="Z252" i="27" s="1"/>
  <c r="V463" i="27"/>
  <c r="W462" i="27"/>
  <c r="W463" i="27" s="1"/>
  <c r="Y462" i="27"/>
  <c r="W492" i="27"/>
  <c r="Y492" i="27"/>
  <c r="Z492" i="27" s="1"/>
  <c r="W668" i="27"/>
  <c r="Y668" i="27"/>
  <c r="Z668" i="27" s="1"/>
  <c r="W1109" i="27"/>
  <c r="W1110" i="27" s="1"/>
  <c r="V1110" i="27"/>
  <c r="Y1109" i="27"/>
  <c r="W862" i="27"/>
  <c r="Y862" i="27"/>
  <c r="Z862" i="27" s="1"/>
  <c r="W1076" i="27"/>
  <c r="Y1076" i="27"/>
  <c r="Z1076" i="27" s="1"/>
  <c r="W1237" i="27"/>
  <c r="Y1237" i="27"/>
  <c r="Z1237" i="27" s="1"/>
  <c r="W261" i="27"/>
  <c r="Y261" i="27"/>
  <c r="Z261" i="27" s="1"/>
  <c r="W433" i="27"/>
  <c r="Y433" i="27"/>
  <c r="Z433" i="27" s="1"/>
  <c r="V561" i="27"/>
  <c r="V570" i="27" s="1"/>
  <c r="W560" i="27"/>
  <c r="W561" i="27" s="1"/>
  <c r="Y560" i="27"/>
  <c r="W1006" i="27"/>
  <c r="Y1006" i="27"/>
  <c r="Z1006" i="27" s="1"/>
  <c r="W1026" i="27"/>
  <c r="Y1026" i="27"/>
  <c r="Z1026" i="27" s="1"/>
  <c r="W1198" i="27"/>
  <c r="Y1198" i="27"/>
  <c r="Z1198" i="27" s="1"/>
  <c r="W1233" i="27"/>
  <c r="Y1233" i="27"/>
  <c r="Z1233" i="27" s="1"/>
  <c r="W187" i="27"/>
  <c r="Y187" i="27"/>
  <c r="Z187" i="27" s="1"/>
  <c r="W255" i="27"/>
  <c r="Y255" i="27"/>
  <c r="Z255" i="27" s="1"/>
  <c r="W429" i="27"/>
  <c r="Y429" i="27"/>
  <c r="Z429" i="27" s="1"/>
  <c r="W579" i="27"/>
  <c r="Y579" i="27"/>
  <c r="Z579" i="27" s="1"/>
  <c r="W653" i="27"/>
  <c r="Y653" i="27"/>
  <c r="Z653" i="27" s="1"/>
  <c r="W780" i="27"/>
  <c r="Y780" i="27"/>
  <c r="Z780" i="27" s="1"/>
  <c r="W821" i="27"/>
  <c r="Y821" i="27"/>
  <c r="Z821" i="27" s="1"/>
  <c r="W999" i="27"/>
  <c r="Y999" i="27"/>
  <c r="Z999" i="27" s="1"/>
  <c r="W1235" i="27"/>
  <c r="Y1235" i="27"/>
  <c r="Z1235" i="27" s="1"/>
  <c r="V324" i="27"/>
  <c r="W323" i="27"/>
  <c r="W324" i="27" s="1"/>
  <c r="Y323" i="27"/>
  <c r="G106" i="28"/>
  <c r="Y1165" i="27"/>
  <c r="Z1164" i="27"/>
  <c r="Z1165" i="27" s="1"/>
  <c r="AE140" i="27"/>
  <c r="AF140" i="27" s="1"/>
  <c r="AH140" i="27" s="1"/>
  <c r="AI140" i="27" s="1"/>
  <c r="AE144" i="27"/>
  <c r="AF144" i="27" s="1"/>
  <c r="AH144" i="27" s="1"/>
  <c r="AI144" i="27" s="1"/>
  <c r="AE190" i="27"/>
  <c r="AF190" i="27" s="1"/>
  <c r="AH190" i="27" s="1"/>
  <c r="AI190" i="27" s="1"/>
  <c r="AE1009" i="27"/>
  <c r="AF1009" i="27" s="1"/>
  <c r="AH1009" i="27" s="1"/>
  <c r="AI1009" i="27" s="1"/>
  <c r="AE234" i="27"/>
  <c r="AE546" i="27"/>
  <c r="AF546" i="27" s="1"/>
  <c r="AH546" i="27" s="1"/>
  <c r="AI546" i="27" s="1"/>
  <c r="AE189" i="27"/>
  <c r="AE643" i="27"/>
  <c r="AF643" i="27" s="1"/>
  <c r="AH643" i="27" s="1"/>
  <c r="AI643" i="27" s="1"/>
  <c r="AE191" i="27"/>
  <c r="AF191" i="27" s="1"/>
  <c r="AH191" i="27" s="1"/>
  <c r="AI191" i="27" s="1"/>
  <c r="AE645" i="27"/>
  <c r="AF645" i="27" s="1"/>
  <c r="AH645" i="27" s="1"/>
  <c r="AI645" i="27" s="1"/>
  <c r="AE648" i="27"/>
  <c r="AF648" i="27" s="1"/>
  <c r="AH648" i="27" s="1"/>
  <c r="AI648" i="27" s="1"/>
  <c r="AE235" i="27"/>
  <c r="AF235" i="27" s="1"/>
  <c r="AH235" i="27" s="1"/>
  <c r="AI235" i="27" s="1"/>
  <c r="AE238" i="27"/>
  <c r="AF238" i="27" s="1"/>
  <c r="AH238" i="27" s="1"/>
  <c r="AI238" i="27" s="1"/>
  <c r="AE298" i="27"/>
  <c r="AE393" i="27"/>
  <c r="AF393" i="27" s="1"/>
  <c r="AH393" i="27" s="1"/>
  <c r="AI393" i="27" s="1"/>
  <c r="AE395" i="27"/>
  <c r="AF395" i="27" s="1"/>
  <c r="AH395" i="27" s="1"/>
  <c r="AI395" i="27" s="1"/>
  <c r="AE1278" i="27"/>
  <c r="AF1278" i="27" s="1"/>
  <c r="AH1278" i="27" s="1"/>
  <c r="AI1278" i="27" s="1"/>
  <c r="AE124" i="27"/>
  <c r="AF124" i="27" s="1"/>
  <c r="AH124" i="27" s="1"/>
  <c r="AI124" i="27" s="1"/>
  <c r="AE12" i="27"/>
  <c r="AF12" i="27" s="1"/>
  <c r="AH12" i="27" s="1"/>
  <c r="AI12" i="27" s="1"/>
  <c r="AE541" i="27"/>
  <c r="AE117" i="27"/>
  <c r="AE20" i="27"/>
  <c r="AE22" i="27"/>
  <c r="AF22" i="27" s="1"/>
  <c r="AH22" i="27" s="1"/>
  <c r="AI22" i="27" s="1"/>
  <c r="AE52" i="27"/>
  <c r="AE62" i="27"/>
  <c r="AF62" i="27" s="1"/>
  <c r="AH62" i="27" s="1"/>
  <c r="AI62" i="27" s="1"/>
  <c r="AE56" i="27"/>
  <c r="AF56" i="27" s="1"/>
  <c r="AH56" i="27" s="1"/>
  <c r="AI56" i="27" s="1"/>
  <c r="AE15" i="27"/>
  <c r="AF15" i="27" s="1"/>
  <c r="AH15" i="27" s="1"/>
  <c r="AI15" i="27" s="1"/>
  <c r="AE511" i="27"/>
  <c r="AF511" i="27" s="1"/>
  <c r="AE348" i="27"/>
  <c r="AF348" i="27" s="1"/>
  <c r="AH348" i="27" s="1"/>
  <c r="AI348" i="27" s="1"/>
  <c r="AE615" i="27"/>
  <c r="AF615" i="27" s="1"/>
  <c r="AH615" i="27" s="1"/>
  <c r="AI615" i="27" s="1"/>
  <c r="AE250" i="27"/>
  <c r="AF250" i="27" s="1"/>
  <c r="AE997" i="27"/>
  <c r="AF997" i="27" s="1"/>
  <c r="AH997" i="27" s="1"/>
  <c r="AI997" i="27" s="1"/>
  <c r="AE774" i="27"/>
  <c r="AE794" i="27"/>
  <c r="AF794" i="27" s="1"/>
  <c r="AH794" i="27" s="1"/>
  <c r="AI794" i="27" s="1"/>
  <c r="AE726" i="27"/>
  <c r="AF726" i="27" s="1"/>
  <c r="AH726" i="27" s="1"/>
  <c r="AI726" i="27" s="1"/>
  <c r="AE776" i="27"/>
  <c r="AE1041" i="27"/>
  <c r="AF1041" i="27" s="1"/>
  <c r="AE826" i="27"/>
  <c r="AF826" i="27" s="1"/>
  <c r="AH826" i="27" s="1"/>
  <c r="AI826" i="27" s="1"/>
  <c r="AE728" i="27"/>
  <c r="AF728" i="27" s="1"/>
  <c r="AH728" i="27" s="1"/>
  <c r="AI728" i="27" s="1"/>
  <c r="AE729" i="27"/>
  <c r="AF729" i="27" s="1"/>
  <c r="AH729" i="27" s="1"/>
  <c r="AI729" i="27" s="1"/>
  <c r="AE797" i="27"/>
  <c r="AF797" i="27" s="1"/>
  <c r="AH797" i="27" s="1"/>
  <c r="AI797" i="27" s="1"/>
  <c r="AE1001" i="27"/>
  <c r="AF1001" i="27" s="1"/>
  <c r="AH1001" i="27" s="1"/>
  <c r="AI1001" i="27" s="1"/>
  <c r="AE732" i="27"/>
  <c r="AF732" i="27" s="1"/>
  <c r="AH732" i="27" s="1"/>
  <c r="AI732" i="27" s="1"/>
  <c r="AE734" i="27"/>
  <c r="AF734" i="27" s="1"/>
  <c r="AH734" i="27" s="1"/>
  <c r="AI734" i="27" s="1"/>
  <c r="AE1002" i="27"/>
  <c r="AF1002" i="27" s="1"/>
  <c r="AH1002" i="27" s="1"/>
  <c r="AI1002" i="27" s="1"/>
  <c r="AE804" i="27"/>
  <c r="AF804" i="27" s="1"/>
  <c r="AH804" i="27" s="1"/>
  <c r="AI804" i="27" s="1"/>
  <c r="AE806" i="27"/>
  <c r="AF806" i="27" s="1"/>
  <c r="AH806" i="27" s="1"/>
  <c r="AI806" i="27" s="1"/>
  <c r="AE1221" i="27"/>
  <c r="AE809" i="27"/>
  <c r="AF809" i="27" s="1"/>
  <c r="AH809" i="27" s="1"/>
  <c r="AI809" i="27" s="1"/>
  <c r="AE779" i="27"/>
  <c r="AE828" i="27"/>
  <c r="AF828" i="27" s="1"/>
  <c r="AH828" i="27" s="1"/>
  <c r="AI828" i="27" s="1"/>
  <c r="AE812" i="27"/>
  <c r="AF812" i="27" s="1"/>
  <c r="AH812" i="27" s="1"/>
  <c r="AI812" i="27" s="1"/>
  <c r="AE835" i="27"/>
  <c r="AE1042" i="27"/>
  <c r="AF1042" i="27" s="1"/>
  <c r="AH1042" i="27" s="1"/>
  <c r="AI1042" i="27" s="1"/>
  <c r="AE769" i="27"/>
  <c r="AF769" i="27" s="1"/>
  <c r="AH769" i="27" s="1"/>
  <c r="AI769" i="27" s="1"/>
  <c r="AE836" i="27"/>
  <c r="AF836" i="27" s="1"/>
  <c r="AH836" i="27" s="1"/>
  <c r="AI836" i="27" s="1"/>
  <c r="AE753" i="27"/>
  <c r="AF753" i="27" s="1"/>
  <c r="AE756" i="27"/>
  <c r="AF756" i="27" s="1"/>
  <c r="AE632" i="27"/>
  <c r="AF632" i="27" s="1"/>
  <c r="AH632" i="27" s="1"/>
  <c r="AI632" i="27" s="1"/>
  <c r="AE617" i="27"/>
  <c r="AF617" i="27" s="1"/>
  <c r="AH617" i="27" s="1"/>
  <c r="AI617" i="27" s="1"/>
  <c r="AE618" i="27"/>
  <c r="AF618" i="27" s="1"/>
  <c r="AH618" i="27" s="1"/>
  <c r="AI618" i="27" s="1"/>
  <c r="AE633" i="27"/>
  <c r="AF633" i="27" s="1"/>
  <c r="AH633" i="27" s="1"/>
  <c r="AI633" i="27" s="1"/>
  <c r="AE606" i="27"/>
  <c r="AE607" i="27"/>
  <c r="AF607" i="27" s="1"/>
  <c r="AH607" i="27" s="1"/>
  <c r="AI607" i="27" s="1"/>
  <c r="AE1168" i="27"/>
  <c r="AF1168" i="27" s="1"/>
  <c r="AH1168" i="27" s="1"/>
  <c r="AI1168" i="27" s="1"/>
  <c r="AE524" i="27"/>
  <c r="AF524" i="27" s="1"/>
  <c r="AH524" i="27" s="1"/>
  <c r="AI524" i="27" s="1"/>
  <c r="AE609" i="27"/>
  <c r="AF609" i="27" s="1"/>
  <c r="AH609" i="27" s="1"/>
  <c r="AI609" i="27" s="1"/>
  <c r="AE843" i="27"/>
  <c r="AF843" i="27" s="1"/>
  <c r="AH843" i="27" s="1"/>
  <c r="AI843" i="27" s="1"/>
  <c r="AE212" i="27"/>
  <c r="AE268" i="27"/>
  <c r="AF268" i="27" s="1"/>
  <c r="AH268" i="27" s="1"/>
  <c r="AI268" i="27" s="1"/>
  <c r="AE846" i="27"/>
  <c r="AF846" i="27" s="1"/>
  <c r="AH846" i="27" s="1"/>
  <c r="AI846" i="27" s="1"/>
  <c r="AE1194" i="27"/>
  <c r="AF1194" i="27" s="1"/>
  <c r="AH1194" i="27" s="1"/>
  <c r="AI1194" i="27" s="1"/>
  <c r="AE673" i="27"/>
  <c r="AE670" i="27"/>
  <c r="AE396" i="27"/>
  <c r="AF396" i="27" s="1"/>
  <c r="AH396" i="27" s="1"/>
  <c r="AI396" i="27" s="1"/>
  <c r="AE533" i="27"/>
  <c r="AE153" i="27"/>
  <c r="AF153" i="27" s="1"/>
  <c r="AH153" i="27" s="1"/>
  <c r="AI153" i="27" s="1"/>
  <c r="AE154" i="27"/>
  <c r="AF154" i="27" s="1"/>
  <c r="AH154" i="27" s="1"/>
  <c r="AI154" i="27" s="1"/>
  <c r="AE329" i="27"/>
  <c r="AF329" i="27" s="1"/>
  <c r="AH329" i="27" s="1"/>
  <c r="AI329" i="27" s="1"/>
  <c r="AE621" i="27"/>
  <c r="AF621" i="27" s="1"/>
  <c r="AH621" i="27" s="1"/>
  <c r="AI621" i="27" s="1"/>
  <c r="AE635" i="27"/>
  <c r="AF635" i="27" s="1"/>
  <c r="AH635" i="27" s="1"/>
  <c r="AI635" i="27" s="1"/>
  <c r="AE350" i="27"/>
  <c r="AF350" i="27" s="1"/>
  <c r="AH350" i="27" s="1"/>
  <c r="AI350" i="27" s="1"/>
  <c r="AE351" i="27"/>
  <c r="AF351" i="27" s="1"/>
  <c r="AH351" i="27" s="1"/>
  <c r="AI351" i="27" s="1"/>
  <c r="AE256" i="27"/>
  <c r="AF256" i="27" s="1"/>
  <c r="AH256" i="27" s="1"/>
  <c r="AI256" i="27" s="1"/>
  <c r="AE307" i="27"/>
  <c r="AF307" i="27" s="1"/>
  <c r="AH307" i="27" s="1"/>
  <c r="AI307" i="27" s="1"/>
  <c r="AE308" i="27"/>
  <c r="AF308" i="27" s="1"/>
  <c r="AH308" i="27" s="1"/>
  <c r="AI308" i="27" s="1"/>
  <c r="AE353" i="27"/>
  <c r="AF353" i="27" s="1"/>
  <c r="AH353" i="27" s="1"/>
  <c r="AI353" i="27" s="1"/>
  <c r="AE354" i="27"/>
  <c r="AF354" i="27" s="1"/>
  <c r="AH354" i="27" s="1"/>
  <c r="AI354" i="27" s="1"/>
  <c r="AE288" i="27"/>
  <c r="AE311" i="27"/>
  <c r="AF311" i="27" s="1"/>
  <c r="AH311" i="27" s="1"/>
  <c r="AI311" i="27" s="1"/>
  <c r="AE1015" i="27"/>
  <c r="AF1015" i="27" s="1"/>
  <c r="AH1015" i="27" s="1"/>
  <c r="AI1015" i="27" s="1"/>
  <c r="AE514" i="27"/>
  <c r="AE515" i="27"/>
  <c r="AF515" i="27" s="1"/>
  <c r="AH515" i="27" s="1"/>
  <c r="AI515" i="27" s="1"/>
  <c r="AE554" i="27"/>
  <c r="AF554" i="27" s="1"/>
  <c r="AH554" i="27" s="1"/>
  <c r="AI554" i="27" s="1"/>
  <c r="AE204" i="27"/>
  <c r="AF204" i="27" s="1"/>
  <c r="AH204" i="27" s="1"/>
  <c r="AI204" i="27" s="1"/>
  <c r="AE469" i="27"/>
  <c r="AE98" i="27"/>
  <c r="AE655" i="27"/>
  <c r="AE658" i="27"/>
  <c r="AF658" i="27" s="1"/>
  <c r="AH658" i="27" s="1"/>
  <c r="AI658" i="27" s="1"/>
  <c r="AE659" i="27"/>
  <c r="AF659" i="27" s="1"/>
  <c r="AH659" i="27" s="1"/>
  <c r="AI659" i="27" s="1"/>
  <c r="AE242" i="27"/>
  <c r="AF242" i="27" s="1"/>
  <c r="AH242" i="27" s="1"/>
  <c r="AI242" i="27" s="1"/>
  <c r="AE315" i="27"/>
  <c r="AE215" i="27"/>
  <c r="AE1162" i="27"/>
  <c r="AE285" i="27"/>
  <c r="AE112" i="27"/>
  <c r="AE208" i="27"/>
  <c r="AF208" i="27" s="1"/>
  <c r="AH208" i="27" s="1"/>
  <c r="AI208" i="27" s="1"/>
  <c r="AE484" i="27"/>
  <c r="AE525" i="27"/>
  <c r="AF525" i="27" s="1"/>
  <c r="AH525" i="27" s="1"/>
  <c r="AI525" i="27" s="1"/>
  <c r="AE163" i="27"/>
  <c r="AF163" i="27" s="1"/>
  <c r="AE494" i="27"/>
  <c r="AE32" i="27"/>
  <c r="AE721" i="27"/>
  <c r="AE361" i="27"/>
  <c r="AF361" i="27" s="1"/>
  <c r="AE289" i="27"/>
  <c r="AF289" i="27" s="1"/>
  <c r="AH289" i="27" s="1"/>
  <c r="AI289" i="27" s="1"/>
  <c r="AE49" i="27"/>
  <c r="AF49" i="27" s="1"/>
  <c r="AH49" i="27" s="1"/>
  <c r="AI49" i="27" s="1"/>
  <c r="AE84" i="27"/>
  <c r="AE495" i="27"/>
  <c r="AF495" i="27" s="1"/>
  <c r="AE417" i="27"/>
  <c r="AF417" i="27" s="1"/>
  <c r="AH417" i="27" s="1"/>
  <c r="AI417" i="27" s="1"/>
  <c r="AE815" i="27"/>
  <c r="AF815" i="27" s="1"/>
  <c r="AH815" i="27" s="1"/>
  <c r="AI815" i="27" s="1"/>
  <c r="AE849" i="27"/>
  <c r="AF849" i="27" s="1"/>
  <c r="AH849" i="27" s="1"/>
  <c r="AI849" i="27" s="1"/>
  <c r="AE476" i="27"/>
  <c r="AF476" i="27" s="1"/>
  <c r="AH476" i="27" s="1"/>
  <c r="AI476" i="27" s="1"/>
  <c r="AE419" i="27"/>
  <c r="AF419" i="27" s="1"/>
  <c r="AH419" i="27" s="1"/>
  <c r="AI419" i="27" s="1"/>
  <c r="AE497" i="27"/>
  <c r="AF497" i="27" s="1"/>
  <c r="AE70" i="27"/>
  <c r="AF70" i="27" s="1"/>
  <c r="AH70" i="27" s="1"/>
  <c r="AI70" i="27" s="1"/>
  <c r="AE500" i="27"/>
  <c r="AF500" i="27" s="1"/>
  <c r="AE363" i="27"/>
  <c r="AF363" i="27" s="1"/>
  <c r="AE317" i="27"/>
  <c r="AF317" i="27" s="1"/>
  <c r="AE1247" i="27"/>
  <c r="AF1247" i="27" s="1"/>
  <c r="AE275" i="27"/>
  <c r="AF275" i="27" s="1"/>
  <c r="AE451" i="27"/>
  <c r="AF451" i="27" s="1"/>
  <c r="AE86" i="27"/>
  <c r="AF86" i="27" s="1"/>
  <c r="AE172" i="27"/>
  <c r="AF172" i="27" s="1"/>
  <c r="AE195" i="27"/>
  <c r="AF195" i="27" s="1"/>
  <c r="AH195" i="27" s="1"/>
  <c r="AI195" i="27" s="1"/>
  <c r="AE334" i="27"/>
  <c r="AF334" i="27" s="1"/>
  <c r="AH334" i="27" s="1"/>
  <c r="AI334" i="27" s="1"/>
  <c r="AE335" i="27"/>
  <c r="AF335" i="27" s="1"/>
  <c r="AH335" i="27" s="1"/>
  <c r="AI335" i="27" s="1"/>
  <c r="AE652" i="27"/>
  <c r="AF652" i="27" s="1"/>
  <c r="AH652" i="27" s="1"/>
  <c r="AI652" i="27" s="1"/>
  <c r="AE158" i="27"/>
  <c r="AF158" i="27" s="1"/>
  <c r="AH158" i="27" s="1"/>
  <c r="AI158" i="27" s="1"/>
  <c r="AE480" i="27"/>
  <c r="AF480" i="27" s="1"/>
  <c r="AH480" i="27" s="1"/>
  <c r="AI480" i="27" s="1"/>
  <c r="AE138" i="27"/>
  <c r="AF138" i="27" s="1"/>
  <c r="AH138" i="27" s="1"/>
  <c r="AI138" i="27" s="1"/>
  <c r="AE76" i="27"/>
  <c r="AF76" i="27" s="1"/>
  <c r="AH76" i="27" s="1"/>
  <c r="AI76" i="27" s="1"/>
  <c r="AE141" i="27"/>
  <c r="AF141" i="27" s="1"/>
  <c r="AH141" i="27" s="1"/>
  <c r="AI141" i="27" s="1"/>
  <c r="AE611" i="27"/>
  <c r="AF611" i="27" s="1"/>
  <c r="AH611" i="27" s="1"/>
  <c r="AI611" i="27" s="1"/>
  <c r="AE77" i="27"/>
  <c r="AF77" i="27" s="1"/>
  <c r="AH77" i="27" s="1"/>
  <c r="AI77" i="27" s="1"/>
  <c r="AE143" i="27"/>
  <c r="AF143" i="27" s="1"/>
  <c r="AH143" i="27" s="1"/>
  <c r="AI143" i="27" s="1"/>
  <c r="AE1184" i="27"/>
  <c r="AF1184" i="27" s="1"/>
  <c r="AH1184" i="27" s="1"/>
  <c r="AI1184" i="27" s="1"/>
  <c r="AE1218" i="27"/>
  <c r="AE1271" i="27"/>
  <c r="AF1271" i="27" s="1"/>
  <c r="AH1271" i="27" s="1"/>
  <c r="AI1271" i="27" s="1"/>
  <c r="AE1254" i="27"/>
  <c r="AF1254" i="27" s="1"/>
  <c r="AE1272" i="27"/>
  <c r="AF1272" i="27" s="1"/>
  <c r="AH1272" i="27" s="1"/>
  <c r="AI1272" i="27" s="1"/>
  <c r="AE1262" i="27"/>
  <c r="AF1262" i="27" s="1"/>
  <c r="AE344" i="27"/>
  <c r="AF344" i="27" s="1"/>
  <c r="AH344" i="27" s="1"/>
  <c r="AI344" i="27" s="1"/>
  <c r="AE1212" i="27"/>
  <c r="AF1212" i="27" s="1"/>
  <c r="AH1212" i="27" s="1"/>
  <c r="AI1212" i="27" s="1"/>
  <c r="AE145" i="27"/>
  <c r="AF145" i="27" s="1"/>
  <c r="AH145" i="27" s="1"/>
  <c r="AI145" i="27" s="1"/>
  <c r="AE531" i="27"/>
  <c r="AF531" i="27" s="1"/>
  <c r="AH531" i="27" s="1"/>
  <c r="AI531" i="27" s="1"/>
  <c r="AE857" i="27"/>
  <c r="AF857" i="27" s="1"/>
  <c r="AH857" i="27" s="1"/>
  <c r="AI857" i="27" s="1"/>
  <c r="AE1139" i="27"/>
  <c r="AF1139" i="27" s="1"/>
  <c r="AH1139" i="27" s="1"/>
  <c r="AI1139" i="27" s="1"/>
  <c r="AE1062" i="27"/>
  <c r="AF1062" i="27" s="1"/>
  <c r="AH1062" i="27" s="1"/>
  <c r="AI1062" i="27" s="1"/>
  <c r="AE1143" i="27"/>
  <c r="AF1143" i="27" s="1"/>
  <c r="AH1143" i="27" s="1"/>
  <c r="AI1143" i="27" s="1"/>
  <c r="AE1148" i="27"/>
  <c r="AF1148" i="27" s="1"/>
  <c r="AH1148" i="27" s="1"/>
  <c r="AI1148" i="27" s="1"/>
  <c r="AE667" i="27"/>
  <c r="AE1149" i="27"/>
  <c r="AF1149" i="27" s="1"/>
  <c r="AH1149" i="27" s="1"/>
  <c r="AI1149" i="27" s="1"/>
  <c r="AE1072" i="27"/>
  <c r="AF1072" i="27" s="1"/>
  <c r="AH1072" i="27" s="1"/>
  <c r="AI1072" i="27" s="1"/>
  <c r="AE1023" i="27"/>
  <c r="AF1023" i="27" s="1"/>
  <c r="AH1023" i="27" s="1"/>
  <c r="AI1023" i="27" s="1"/>
  <c r="AE876" i="27"/>
  <c r="AF876" i="27" s="1"/>
  <c r="AH876" i="27" s="1"/>
  <c r="AI876" i="27" s="1"/>
  <c r="AE881" i="27"/>
  <c r="AF881" i="27" s="1"/>
  <c r="AH881" i="27" s="1"/>
  <c r="AI881" i="27" s="1"/>
  <c r="AE884" i="27"/>
  <c r="AF884" i="27" s="1"/>
  <c r="AH884" i="27" s="1"/>
  <c r="AI884" i="27" s="1"/>
  <c r="AE887" i="27"/>
  <c r="AF887" i="27" s="1"/>
  <c r="AH887" i="27" s="1"/>
  <c r="AI887" i="27" s="1"/>
  <c r="AE891" i="27"/>
  <c r="AF891" i="27" s="1"/>
  <c r="AH891" i="27" s="1"/>
  <c r="AI891" i="27" s="1"/>
  <c r="AE892" i="27"/>
  <c r="AF892" i="27" s="1"/>
  <c r="AH892" i="27" s="1"/>
  <c r="AI892" i="27" s="1"/>
  <c r="AE895" i="27"/>
  <c r="AF895" i="27" s="1"/>
  <c r="AH895" i="27" s="1"/>
  <c r="AI895" i="27" s="1"/>
  <c r="AE896" i="27"/>
  <c r="AF896" i="27" s="1"/>
  <c r="AH896" i="27" s="1"/>
  <c r="AI896" i="27" s="1"/>
  <c r="AE1073" i="27"/>
  <c r="AF1073" i="27" s="1"/>
  <c r="AH1073" i="27" s="1"/>
  <c r="AI1073" i="27" s="1"/>
  <c r="AE901" i="27"/>
  <c r="AF901" i="27" s="1"/>
  <c r="AH901" i="27" s="1"/>
  <c r="AI901" i="27" s="1"/>
  <c r="AE687" i="27"/>
  <c r="AF687" i="27" s="1"/>
  <c r="AH687" i="27" s="1"/>
  <c r="AI687" i="27" s="1"/>
  <c r="AE1170" i="27"/>
  <c r="AF1170" i="27" s="1"/>
  <c r="AH1170" i="27" s="1"/>
  <c r="AI1170" i="27" s="1"/>
  <c r="AE908" i="27"/>
  <c r="AF908" i="27" s="1"/>
  <c r="AH908" i="27" s="1"/>
  <c r="AI908" i="27" s="1"/>
  <c r="AE909" i="27"/>
  <c r="AF909" i="27" s="1"/>
  <c r="AH909" i="27" s="1"/>
  <c r="AI909" i="27" s="1"/>
  <c r="AE1172" i="27"/>
  <c r="AF1172" i="27" s="1"/>
  <c r="AH1172" i="27" s="1"/>
  <c r="AI1172" i="27" s="1"/>
  <c r="AE1175" i="27"/>
  <c r="AF1175" i="27" s="1"/>
  <c r="AH1175" i="27" s="1"/>
  <c r="AI1175" i="27" s="1"/>
  <c r="AE1176" i="27"/>
  <c r="AF1176" i="27" s="1"/>
  <c r="AH1176" i="27" s="1"/>
  <c r="AI1176" i="27" s="1"/>
  <c r="AE914" i="27"/>
  <c r="AF914" i="27" s="1"/>
  <c r="AH914" i="27" s="1"/>
  <c r="AI914" i="27" s="1"/>
  <c r="AE146" i="27"/>
  <c r="AF146" i="27" s="1"/>
  <c r="AH146" i="27" s="1"/>
  <c r="AI146" i="27" s="1"/>
  <c r="AE1077" i="27"/>
  <c r="AF1077" i="27" s="1"/>
  <c r="AH1077" i="27" s="1"/>
  <c r="AI1077" i="27" s="1"/>
  <c r="AE1081" i="27"/>
  <c r="AF1081" i="27" s="1"/>
  <c r="AH1081" i="27" s="1"/>
  <c r="AI1081" i="27" s="1"/>
  <c r="AE1126" i="27"/>
  <c r="AF1126" i="27" s="1"/>
  <c r="AH1126" i="27" s="1"/>
  <c r="AI1126" i="27" s="1"/>
  <c r="AE1129" i="27"/>
  <c r="AF1129" i="27" s="1"/>
  <c r="AH1129" i="27" s="1"/>
  <c r="AI1129" i="27" s="1"/>
  <c r="AE918" i="27"/>
  <c r="AF918" i="27" s="1"/>
  <c r="AH918" i="27" s="1"/>
  <c r="AI918" i="27" s="1"/>
  <c r="AE922" i="27"/>
  <c r="AF922" i="27" s="1"/>
  <c r="AH922" i="27" s="1"/>
  <c r="AI922" i="27" s="1"/>
  <c r="AE1050" i="27"/>
  <c r="AF1050" i="27" s="1"/>
  <c r="AE786" i="27"/>
  <c r="AF786" i="27" s="1"/>
  <c r="AH786" i="27" s="1"/>
  <c r="AI786" i="27" s="1"/>
  <c r="AE787" i="27"/>
  <c r="AF787" i="27" s="1"/>
  <c r="AH787" i="27" s="1"/>
  <c r="AI787" i="27" s="1"/>
  <c r="AE924" i="27"/>
  <c r="AF924" i="27" s="1"/>
  <c r="AH924" i="27" s="1"/>
  <c r="AI924" i="27" s="1"/>
  <c r="AE926" i="27"/>
  <c r="AF926" i="27" s="1"/>
  <c r="AH926" i="27" s="1"/>
  <c r="AI926" i="27" s="1"/>
  <c r="AE931" i="27"/>
  <c r="AF931" i="27" s="1"/>
  <c r="AH931" i="27" s="1"/>
  <c r="AI931" i="27" s="1"/>
  <c r="AE934" i="27"/>
  <c r="AF934" i="27" s="1"/>
  <c r="AH934" i="27" s="1"/>
  <c r="AI934" i="27" s="1"/>
  <c r="AE938" i="27"/>
  <c r="AF938" i="27" s="1"/>
  <c r="AH938" i="27" s="1"/>
  <c r="AI938" i="27" s="1"/>
  <c r="AE1083" i="27"/>
  <c r="AF1083" i="27" s="1"/>
  <c r="AH1083" i="27" s="1"/>
  <c r="AI1083" i="27" s="1"/>
  <c r="AE1085" i="27"/>
  <c r="AF1085" i="27" s="1"/>
  <c r="AH1085" i="27" s="1"/>
  <c r="AI1085" i="27" s="1"/>
  <c r="AE939" i="27"/>
  <c r="AF939" i="27" s="1"/>
  <c r="AH939" i="27" s="1"/>
  <c r="AI939" i="27" s="1"/>
  <c r="AE940" i="27"/>
  <c r="AF940" i="27" s="1"/>
  <c r="AH940" i="27" s="1"/>
  <c r="AI940" i="27" s="1"/>
  <c r="AE946" i="27"/>
  <c r="AF946" i="27" s="1"/>
  <c r="AH946" i="27" s="1"/>
  <c r="AI946" i="27" s="1"/>
  <c r="AE949" i="27"/>
  <c r="AF949" i="27" s="1"/>
  <c r="AH949" i="27" s="1"/>
  <c r="AI949" i="27" s="1"/>
  <c r="AE954" i="27"/>
  <c r="AF954" i="27" s="1"/>
  <c r="AH954" i="27" s="1"/>
  <c r="AI954" i="27" s="1"/>
  <c r="AE957" i="27"/>
  <c r="AF957" i="27" s="1"/>
  <c r="AH957" i="27" s="1"/>
  <c r="AI957" i="27" s="1"/>
  <c r="AE958" i="27"/>
  <c r="AF958" i="27" s="1"/>
  <c r="AH958" i="27" s="1"/>
  <c r="AI958" i="27" s="1"/>
  <c r="AE960" i="27"/>
  <c r="AF960" i="27" s="1"/>
  <c r="AH960" i="27" s="1"/>
  <c r="AI960" i="27" s="1"/>
  <c r="AE966" i="27"/>
  <c r="AF966" i="27" s="1"/>
  <c r="AH966" i="27" s="1"/>
  <c r="AI966" i="27" s="1"/>
  <c r="AE968" i="27"/>
  <c r="AF968" i="27" s="1"/>
  <c r="AH968" i="27" s="1"/>
  <c r="AI968" i="27" s="1"/>
  <c r="AE977" i="27"/>
  <c r="AF977" i="27" s="1"/>
  <c r="AH977" i="27" s="1"/>
  <c r="AI977" i="27" s="1"/>
  <c r="AE980" i="27"/>
  <c r="AF980" i="27" s="1"/>
  <c r="AH980" i="27" s="1"/>
  <c r="AI980" i="27" s="1"/>
  <c r="AE982" i="27"/>
  <c r="AF982" i="27" s="1"/>
  <c r="AH982" i="27" s="1"/>
  <c r="AI982" i="27" s="1"/>
  <c r="AE989" i="27"/>
  <c r="AF989" i="27" s="1"/>
  <c r="AH989" i="27" s="1"/>
  <c r="AI989" i="27" s="1"/>
  <c r="AE115" i="27"/>
  <c r="AE1116" i="27"/>
  <c r="AE1117" i="27"/>
  <c r="AF1117" i="27" s="1"/>
  <c r="AH1117" i="27" s="1"/>
  <c r="AI1117" i="27" s="1"/>
  <c r="AE1086" i="27"/>
  <c r="AF1086" i="27" s="1"/>
  <c r="AH1086" i="27" s="1"/>
  <c r="AI1086" i="27" s="1"/>
  <c r="AE1087" i="27"/>
  <c r="AF1087" i="27" s="1"/>
  <c r="AH1087" i="27" s="1"/>
  <c r="AI1087" i="27" s="1"/>
  <c r="AE1088" i="27"/>
  <c r="AF1088" i="27" s="1"/>
  <c r="AH1088" i="27" s="1"/>
  <c r="AI1088" i="27" s="1"/>
  <c r="AE1159" i="27"/>
  <c r="AF1159" i="27" s="1"/>
  <c r="AH1159" i="27" s="1"/>
  <c r="AI1159" i="27" s="1"/>
  <c r="AE708" i="27"/>
  <c r="AE715" i="27"/>
  <c r="AE1090" i="27"/>
  <c r="AF1090" i="27" s="1"/>
  <c r="AH1090" i="27" s="1"/>
  <c r="AI1090" i="27" s="1"/>
  <c r="AE109" i="27"/>
  <c r="AE301" i="27"/>
  <c r="AF301" i="27" s="1"/>
  <c r="AH301" i="27" s="1"/>
  <c r="AI301" i="27" s="1"/>
  <c r="AE581" i="27"/>
  <c r="AF581" i="27" s="1"/>
  <c r="AH581" i="27" s="1"/>
  <c r="AI581" i="27" s="1"/>
  <c r="AE1105" i="27"/>
  <c r="AF1105" i="27" s="1"/>
  <c r="AH1105" i="27" s="1"/>
  <c r="AI1105" i="27" s="1"/>
  <c r="AE64" i="27"/>
  <c r="AF64" i="27" s="1"/>
  <c r="AH64" i="27" s="1"/>
  <c r="AI64" i="27" s="1"/>
  <c r="AE198" i="27"/>
  <c r="AF198" i="27" s="1"/>
  <c r="AH198" i="27" s="1"/>
  <c r="AI198" i="27" s="1"/>
  <c r="AE355" i="27"/>
  <c r="AF355" i="27" s="1"/>
  <c r="AH355" i="27" s="1"/>
  <c r="AI355" i="27" s="1"/>
  <c r="AE623" i="27"/>
  <c r="AF623" i="27" s="1"/>
  <c r="AH623" i="27" s="1"/>
  <c r="AI623" i="27" s="1"/>
  <c r="AE1128" i="27"/>
  <c r="AF1128" i="27" s="1"/>
  <c r="AH1128" i="27" s="1"/>
  <c r="AI1128" i="27" s="1"/>
  <c r="AE1201" i="27"/>
  <c r="AF1201" i="27" s="1"/>
  <c r="AH1201" i="27" s="1"/>
  <c r="AI1201" i="27" s="1"/>
  <c r="AE292" i="27"/>
  <c r="AF292" i="27" s="1"/>
  <c r="AH292" i="27" s="1"/>
  <c r="AI292" i="27" s="1"/>
  <c r="AE529" i="27"/>
  <c r="AF529" i="27" s="1"/>
  <c r="AH529" i="27" s="1"/>
  <c r="AI529" i="27" s="1"/>
  <c r="AE750" i="27"/>
  <c r="AE1000" i="27"/>
  <c r="AF1000" i="27" s="1"/>
  <c r="AH1000" i="27" s="1"/>
  <c r="AI1000" i="27" s="1"/>
  <c r="AE863" i="27"/>
  <c r="AF863" i="27" s="1"/>
  <c r="AH863" i="27" s="1"/>
  <c r="AI863" i="27" s="1"/>
  <c r="AE961" i="27"/>
  <c r="AF961" i="27" s="1"/>
  <c r="AH961" i="27" s="1"/>
  <c r="AI961" i="27" s="1"/>
  <c r="AE1238" i="27"/>
  <c r="AF1238" i="27" s="1"/>
  <c r="AH1238" i="27" s="1"/>
  <c r="AI1238" i="27" s="1"/>
  <c r="AE434" i="27"/>
  <c r="AF434" i="27" s="1"/>
  <c r="AH434" i="27" s="1"/>
  <c r="AI434" i="27" s="1"/>
  <c r="AE575" i="27"/>
  <c r="AF575" i="27" s="1"/>
  <c r="AH575" i="27" s="1"/>
  <c r="AI575" i="27" s="1"/>
  <c r="AE819" i="27"/>
  <c r="AF819" i="27" s="1"/>
  <c r="AH819" i="27" s="1"/>
  <c r="AI819" i="27" s="1"/>
  <c r="AE1017" i="27"/>
  <c r="AF1017" i="27" s="1"/>
  <c r="AH1017" i="27" s="1"/>
  <c r="AI1017" i="27" s="1"/>
  <c r="AE1028" i="27"/>
  <c r="AF1028" i="27" s="1"/>
  <c r="AH1028" i="27" s="1"/>
  <c r="AI1028" i="27" s="1"/>
  <c r="AE1245" i="27"/>
  <c r="AF1245" i="27" s="1"/>
  <c r="AE1191" i="27"/>
  <c r="AE544" i="27"/>
  <c r="AF544" i="27" s="1"/>
  <c r="AE218" i="27"/>
  <c r="AF218" i="27" s="1"/>
  <c r="AH218" i="27" s="1"/>
  <c r="AI218" i="27" s="1"/>
  <c r="AE389" i="27"/>
  <c r="AF389" i="27" s="1"/>
  <c r="AH389" i="27" s="1"/>
  <c r="AI389" i="27" s="1"/>
  <c r="AE644" i="27"/>
  <c r="AF644" i="27" s="1"/>
  <c r="AH644" i="27" s="1"/>
  <c r="AI644" i="27" s="1"/>
  <c r="AE390" i="27"/>
  <c r="AF390" i="27" s="1"/>
  <c r="AH390" i="27" s="1"/>
  <c r="AI390" i="27" s="1"/>
  <c r="AE646" i="27"/>
  <c r="AF646" i="27" s="1"/>
  <c r="AH646" i="27" s="1"/>
  <c r="AI646" i="27" s="1"/>
  <c r="AE281" i="27"/>
  <c r="AE649" i="27"/>
  <c r="AF649" i="27" s="1"/>
  <c r="AH649" i="27" s="1"/>
  <c r="AI649" i="27" s="1"/>
  <c r="AE236" i="27"/>
  <c r="AF236" i="27" s="1"/>
  <c r="AE392" i="27"/>
  <c r="AF392" i="27" s="1"/>
  <c r="AH392" i="27" s="1"/>
  <c r="AI392" i="27" s="1"/>
  <c r="AE219" i="27"/>
  <c r="AF219" i="27" s="1"/>
  <c r="AH219" i="27" s="1"/>
  <c r="AI219" i="27" s="1"/>
  <c r="AE1276" i="27"/>
  <c r="AE299" i="27"/>
  <c r="AF299" i="27" s="1"/>
  <c r="AH299" i="27" s="1"/>
  <c r="AI299" i="27" s="1"/>
  <c r="AE122" i="27"/>
  <c r="AE598" i="27"/>
  <c r="AF598" i="27" s="1"/>
  <c r="AH598" i="27" s="1"/>
  <c r="AI598" i="27" s="1"/>
  <c r="AE96" i="27"/>
  <c r="AF96" i="27" s="1"/>
  <c r="AH96" i="27" s="1"/>
  <c r="AI96" i="27" s="1"/>
  <c r="AE120" i="27"/>
  <c r="AE266" i="27"/>
  <c r="AF266" i="27" s="1"/>
  <c r="AH266" i="27" s="1"/>
  <c r="AI266" i="27" s="1"/>
  <c r="AE123" i="27"/>
  <c r="AF123" i="27" s="1"/>
  <c r="AH123" i="27" s="1"/>
  <c r="AI123" i="27" s="1"/>
  <c r="AE9" i="27"/>
  <c r="AE13" i="27"/>
  <c r="AF13" i="27" s="1"/>
  <c r="AH13" i="27" s="1"/>
  <c r="AI13" i="27" s="1"/>
  <c r="AE35" i="27"/>
  <c r="AF35" i="27" s="1"/>
  <c r="AH35" i="27" s="1"/>
  <c r="AI35" i="27" s="1"/>
  <c r="AE61" i="27"/>
  <c r="AE54" i="27"/>
  <c r="AF54" i="27" s="1"/>
  <c r="AH54" i="27" s="1"/>
  <c r="AI54" i="27" s="1"/>
  <c r="AE17" i="27"/>
  <c r="AF17" i="27" s="1"/>
  <c r="AH17" i="27" s="1"/>
  <c r="AI17" i="27" s="1"/>
  <c r="AE346" i="27"/>
  <c r="AE690" i="27"/>
  <c r="AE741" i="27"/>
  <c r="AE790" i="27"/>
  <c r="AE744" i="27"/>
  <c r="AE731" i="27"/>
  <c r="AF731" i="27" s="1"/>
  <c r="AH731" i="27" s="1"/>
  <c r="AI731" i="27" s="1"/>
  <c r="AE798" i="27"/>
  <c r="AF798" i="27" s="1"/>
  <c r="AH798" i="27" s="1"/>
  <c r="AI798" i="27" s="1"/>
  <c r="AE801" i="27"/>
  <c r="AF801" i="27" s="1"/>
  <c r="AH801" i="27" s="1"/>
  <c r="AI801" i="27" s="1"/>
  <c r="AE802" i="27"/>
  <c r="AF802" i="27" s="1"/>
  <c r="AH802" i="27" s="1"/>
  <c r="AI802" i="27" s="1"/>
  <c r="AE827" i="27"/>
  <c r="AF827" i="27" s="1"/>
  <c r="AH827" i="27" s="1"/>
  <c r="AI827" i="27" s="1"/>
  <c r="AE807" i="27"/>
  <c r="AF807" i="27" s="1"/>
  <c r="AH807" i="27" s="1"/>
  <c r="AI807" i="27" s="1"/>
  <c r="AE808" i="27"/>
  <c r="AF808" i="27" s="1"/>
  <c r="AH808" i="27" s="1"/>
  <c r="AI808" i="27" s="1"/>
  <c r="AE810" i="27"/>
  <c r="AF810" i="27" s="1"/>
  <c r="AH810" i="27" s="1"/>
  <c r="AI810" i="27" s="1"/>
  <c r="AE831" i="27"/>
  <c r="AE754" i="27"/>
  <c r="AF754" i="27" s="1"/>
  <c r="AE1043" i="27"/>
  <c r="AE568" i="27"/>
  <c r="AF568" i="27" s="1"/>
  <c r="AH568" i="27" s="1"/>
  <c r="AI568" i="27" s="1"/>
  <c r="AE1223" i="27"/>
  <c r="AF1223" i="27" s="1"/>
  <c r="AH1223" i="27" s="1"/>
  <c r="AI1223" i="27" s="1"/>
  <c r="AE1224" i="27"/>
  <c r="AF1224" i="27" s="1"/>
  <c r="AH1224" i="27" s="1"/>
  <c r="AI1224" i="27" s="1"/>
  <c r="AE1007" i="27"/>
  <c r="AF1007" i="27" s="1"/>
  <c r="AH1007" i="27" s="1"/>
  <c r="AI1007" i="27" s="1"/>
  <c r="AE474" i="27"/>
  <c r="AE551" i="27"/>
  <c r="AE63" i="27"/>
  <c r="AF63" i="27" s="1"/>
  <c r="AH63" i="27" s="1"/>
  <c r="AI63" i="27" s="1"/>
  <c r="AE1196" i="27"/>
  <c r="AF1196" i="27" s="1"/>
  <c r="AH1196" i="27" s="1"/>
  <c r="AI1196" i="27" s="1"/>
  <c r="AE691" i="27"/>
  <c r="AF691" i="27" s="1"/>
  <c r="AH691" i="27" s="1"/>
  <c r="AI691" i="27" s="1"/>
  <c r="AE486" i="27"/>
  <c r="AE692" i="27"/>
  <c r="AF692" i="27" s="1"/>
  <c r="AH692" i="27" s="1"/>
  <c r="AI692" i="27" s="1"/>
  <c r="AE151" i="27"/>
  <c r="AF151" i="27" s="1"/>
  <c r="AH151" i="27" s="1"/>
  <c r="AI151" i="27" s="1"/>
  <c r="AE435" i="27"/>
  <c r="AF435" i="27" s="1"/>
  <c r="AH435" i="27" s="1"/>
  <c r="AI435" i="27" s="1"/>
  <c r="AE677" i="27"/>
  <c r="AF677" i="27" s="1"/>
  <c r="AH677" i="27" s="1"/>
  <c r="AI677" i="27" s="1"/>
  <c r="AE230" i="27"/>
  <c r="AE330" i="27"/>
  <c r="AF330" i="27" s="1"/>
  <c r="AH330" i="27" s="1"/>
  <c r="AI330" i="27" s="1"/>
  <c r="AE221" i="27"/>
  <c r="AF221" i="27" s="1"/>
  <c r="AH221" i="27" s="1"/>
  <c r="AI221" i="27" s="1"/>
  <c r="AE1197" i="27"/>
  <c r="AF1197" i="27" s="1"/>
  <c r="AH1197" i="27" s="1"/>
  <c r="AI1197" i="27" s="1"/>
  <c r="AE306" i="27"/>
  <c r="AF306" i="27" s="1"/>
  <c r="AH306" i="27" s="1"/>
  <c r="AI306" i="27" s="1"/>
  <c r="AE413" i="27"/>
  <c r="AF413" i="27" s="1"/>
  <c r="AH413" i="27" s="1"/>
  <c r="AI413" i="27" s="1"/>
  <c r="AE80" i="27"/>
  <c r="AF80" i="27" s="1"/>
  <c r="AH80" i="27" s="1"/>
  <c r="AI80" i="27" s="1"/>
  <c r="AE312" i="27"/>
  <c r="AF312" i="27" s="1"/>
  <c r="AH312" i="27" s="1"/>
  <c r="AI312" i="27" s="1"/>
  <c r="AE1014" i="27"/>
  <c r="AF1014" i="27" s="1"/>
  <c r="AH1014" i="27" s="1"/>
  <c r="AI1014" i="27" s="1"/>
  <c r="AE697" i="27"/>
  <c r="AF697" i="27" s="1"/>
  <c r="AH697" i="27" s="1"/>
  <c r="AI697" i="27" s="1"/>
  <c r="AE241" i="27"/>
  <c r="AE553" i="27"/>
  <c r="AE536" i="27"/>
  <c r="AE206" i="27"/>
  <c r="AF206" i="27" s="1"/>
  <c r="AH206" i="27" s="1"/>
  <c r="AI206" i="27" s="1"/>
  <c r="AE207" i="27"/>
  <c r="AF207" i="27" s="1"/>
  <c r="AH207" i="27" s="1"/>
  <c r="AI207" i="27" s="1"/>
  <c r="AE520" i="27"/>
  <c r="AF520" i="27" s="1"/>
  <c r="AH520" i="27" s="1"/>
  <c r="AI520" i="27" s="1"/>
  <c r="AE399" i="27"/>
  <c r="AF399" i="27" s="1"/>
  <c r="AH399" i="27" s="1"/>
  <c r="AI399" i="27" s="1"/>
  <c r="AE562" i="27"/>
  <c r="AE401" i="27"/>
  <c r="AF401" i="27" s="1"/>
  <c r="AH401" i="27" s="1"/>
  <c r="AI401" i="27" s="1"/>
  <c r="AE600" i="27"/>
  <c r="AE470" i="27"/>
  <c r="AF470" i="27" s="1"/>
  <c r="AH470" i="27" s="1"/>
  <c r="AI470" i="27" s="1"/>
  <c r="AE100" i="27"/>
  <c r="AF100" i="27" s="1"/>
  <c r="AH100" i="27" s="1"/>
  <c r="AI100" i="27" s="1"/>
  <c r="AE102" i="27"/>
  <c r="AF102" i="27" s="1"/>
  <c r="AH102" i="27" s="1"/>
  <c r="AI102" i="27" s="1"/>
  <c r="AE439" i="27"/>
  <c r="AF439" i="27" s="1"/>
  <c r="AE65" i="27"/>
  <c r="AF65" i="27" s="1"/>
  <c r="AH65" i="27" s="1"/>
  <c r="AI65" i="27" s="1"/>
  <c r="AE331" i="27"/>
  <c r="AF331" i="27" s="1"/>
  <c r="AH331" i="27" s="1"/>
  <c r="AI331" i="27" s="1"/>
  <c r="AE359" i="27"/>
  <c r="AF359" i="27" s="1"/>
  <c r="AE362" i="27"/>
  <c r="AF362" i="27" s="1"/>
  <c r="AE638" i="27"/>
  <c r="AF638" i="27" s="1"/>
  <c r="AE213" i="27"/>
  <c r="AF213" i="27" s="1"/>
  <c r="AH213" i="27" s="1"/>
  <c r="AI213" i="27" s="1"/>
  <c r="AE57" i="27"/>
  <c r="AF57" i="27" s="1"/>
  <c r="AH57" i="27" s="1"/>
  <c r="AI57" i="27" s="1"/>
  <c r="AE848" i="27"/>
  <c r="AF848" i="27" s="1"/>
  <c r="AH848" i="27" s="1"/>
  <c r="AI848" i="27" s="1"/>
  <c r="AE737" i="27"/>
  <c r="AF737" i="27" s="1"/>
  <c r="AH737" i="27" s="1"/>
  <c r="AI737" i="27" s="1"/>
  <c r="AE418" i="27"/>
  <c r="AF418" i="27" s="1"/>
  <c r="AH418" i="27" s="1"/>
  <c r="AI418" i="27" s="1"/>
  <c r="AE573" i="27"/>
  <c r="AF573" i="27" s="1"/>
  <c r="AH573" i="27" s="1"/>
  <c r="AI573" i="27" s="1"/>
  <c r="AE133" i="27"/>
  <c r="AF133" i="27" s="1"/>
  <c r="AH133" i="27" s="1"/>
  <c r="AI133" i="27" s="1"/>
  <c r="AE586" i="27"/>
  <c r="AF586" i="27" s="1"/>
  <c r="AE445" i="27"/>
  <c r="AF445" i="27" s="1"/>
  <c r="AE107" i="27"/>
  <c r="AF107" i="27" s="1"/>
  <c r="AE448" i="27"/>
  <c r="AF448" i="27" s="1"/>
  <c r="AE591" i="27"/>
  <c r="AF591" i="27" s="1"/>
  <c r="AE332" i="27"/>
  <c r="AF332" i="27" s="1"/>
  <c r="AH332" i="27" s="1"/>
  <c r="AI332" i="27" s="1"/>
  <c r="AE527" i="27"/>
  <c r="AF527" i="27" s="1"/>
  <c r="AH527" i="27" s="1"/>
  <c r="AI527" i="27" s="1"/>
  <c r="AE167" i="27"/>
  <c r="AF167" i="27" s="1"/>
  <c r="AE170" i="27"/>
  <c r="AF170" i="27" s="1"/>
  <c r="AE71" i="27"/>
  <c r="AF71" i="27" s="1"/>
  <c r="AH71" i="27" s="1"/>
  <c r="AI71" i="27" s="1"/>
  <c r="AE134" i="27"/>
  <c r="AF134" i="27" s="1"/>
  <c r="AH134" i="27" s="1"/>
  <c r="AI134" i="27" s="1"/>
  <c r="AE501" i="27"/>
  <c r="AF501" i="27" s="1"/>
  <c r="AE364" i="27"/>
  <c r="AF364" i="27" s="1"/>
  <c r="AE680" i="27"/>
  <c r="AE274" i="27"/>
  <c r="AE333" i="27"/>
  <c r="AF333" i="27" s="1"/>
  <c r="AH333" i="27" s="1"/>
  <c r="AI333" i="27" s="1"/>
  <c r="AE366" i="27"/>
  <c r="AF366" i="27" s="1"/>
  <c r="AE588" i="27"/>
  <c r="AF588" i="27" s="1"/>
  <c r="AE318" i="27"/>
  <c r="AF318" i="27" s="1"/>
  <c r="AE574" i="27"/>
  <c r="AF574" i="27" s="1"/>
  <c r="AH574" i="27" s="1"/>
  <c r="AI574" i="27" s="1"/>
  <c r="AE369" i="27"/>
  <c r="AF369" i="27" s="1"/>
  <c r="AE1248" i="27"/>
  <c r="AF1248" i="27" s="1"/>
  <c r="AE196" i="27"/>
  <c r="AF196" i="27" s="1"/>
  <c r="AH196" i="27" s="1"/>
  <c r="AI196" i="27" s="1"/>
  <c r="AE1202" i="27"/>
  <c r="AF1202" i="27" s="1"/>
  <c r="AH1202" i="27" s="1"/>
  <c r="AI1202" i="27" s="1"/>
  <c r="AE698" i="27"/>
  <c r="AF698" i="27" s="1"/>
  <c r="AH698" i="27" s="1"/>
  <c r="AI698" i="27" s="1"/>
  <c r="AE200" i="27"/>
  <c r="AF200" i="27" s="1"/>
  <c r="AH200" i="27" s="1"/>
  <c r="AI200" i="27" s="1"/>
  <c r="AE852" i="27"/>
  <c r="AF852" i="27" s="1"/>
  <c r="AH852" i="27" s="1"/>
  <c r="AI852" i="27" s="1"/>
  <c r="AE479" i="27"/>
  <c r="AF479" i="27" s="1"/>
  <c r="AH479" i="27" s="1"/>
  <c r="AI479" i="27" s="1"/>
  <c r="AE512" i="27"/>
  <c r="AE291" i="27"/>
  <c r="AF291" i="27" s="1"/>
  <c r="AH291" i="27" s="1"/>
  <c r="AI291" i="27" s="1"/>
  <c r="AE421" i="27"/>
  <c r="AF421" i="27" s="1"/>
  <c r="AH421" i="27" s="1"/>
  <c r="AI421" i="27" s="1"/>
  <c r="AE422" i="27"/>
  <c r="AF422" i="27" s="1"/>
  <c r="AH422" i="27" s="1"/>
  <c r="AI422" i="27" s="1"/>
  <c r="AE293" i="27"/>
  <c r="AF293" i="27" s="1"/>
  <c r="AH293" i="27" s="1"/>
  <c r="AI293" i="27" s="1"/>
  <c r="AE530" i="27"/>
  <c r="AF530" i="27" s="1"/>
  <c r="AH530" i="27" s="1"/>
  <c r="AI530" i="27" s="1"/>
  <c r="AE139" i="27"/>
  <c r="AF139" i="27" s="1"/>
  <c r="AH139" i="27" s="1"/>
  <c r="AI139" i="27" s="1"/>
  <c r="AE142" i="27"/>
  <c r="AF142" i="27" s="1"/>
  <c r="AH142" i="27" s="1"/>
  <c r="AI142" i="27" s="1"/>
  <c r="AE338" i="27"/>
  <c r="AF338" i="27" s="1"/>
  <c r="AH338" i="27" s="1"/>
  <c r="AI338" i="27" s="1"/>
  <c r="AE612" i="27"/>
  <c r="AF612" i="27" s="1"/>
  <c r="AH612" i="27" s="1"/>
  <c r="AI612" i="27" s="1"/>
  <c r="AE341" i="27"/>
  <c r="AF341" i="27" s="1"/>
  <c r="AH341" i="27" s="1"/>
  <c r="AI341" i="27" s="1"/>
  <c r="AE246" i="27"/>
  <c r="AF246" i="27" s="1"/>
  <c r="AH246" i="27" s="1"/>
  <c r="AI246" i="27" s="1"/>
  <c r="AE427" i="27"/>
  <c r="AF427" i="27" s="1"/>
  <c r="AH427" i="27" s="1"/>
  <c r="AI427" i="27" s="1"/>
  <c r="AE343" i="27"/>
  <c r="AF343" i="27" s="1"/>
  <c r="AH343" i="27" s="1"/>
  <c r="AI343" i="27" s="1"/>
  <c r="AE854" i="27"/>
  <c r="AF854" i="27" s="1"/>
  <c r="AH854" i="27" s="1"/>
  <c r="AI854" i="27" s="1"/>
  <c r="AE1138" i="27"/>
  <c r="AE247" i="27"/>
  <c r="AF247" i="27" s="1"/>
  <c r="AH247" i="27" s="1"/>
  <c r="AI247" i="27" s="1"/>
  <c r="AE1249" i="27"/>
  <c r="AF1249" i="27" s="1"/>
  <c r="AE1253" i="27"/>
  <c r="AF1253" i="27" s="1"/>
  <c r="AE1255" i="27"/>
  <c r="AF1255" i="27" s="1"/>
  <c r="AE1211" i="27"/>
  <c r="AF1211" i="27" s="1"/>
  <c r="AH1211" i="27" s="1"/>
  <c r="AI1211" i="27" s="1"/>
  <c r="AE1259" i="27"/>
  <c r="AF1259" i="27" s="1"/>
  <c r="AE1273" i="27"/>
  <c r="AF1273" i="27" s="1"/>
  <c r="AH1273" i="27" s="1"/>
  <c r="AI1273" i="27" s="1"/>
  <c r="AE858" i="27"/>
  <c r="AF858" i="27" s="1"/>
  <c r="AH858" i="27" s="1"/>
  <c r="AI858" i="27" s="1"/>
  <c r="AE860" i="27"/>
  <c r="AF860" i="27" s="1"/>
  <c r="AH860" i="27" s="1"/>
  <c r="AI860" i="27" s="1"/>
  <c r="AE866" i="27"/>
  <c r="AF866" i="27" s="1"/>
  <c r="AH866" i="27" s="1"/>
  <c r="AI866" i="27" s="1"/>
  <c r="AE1064" i="27"/>
  <c r="AF1064" i="27" s="1"/>
  <c r="AH1064" i="27" s="1"/>
  <c r="AI1064" i="27" s="1"/>
  <c r="AE1146" i="27"/>
  <c r="AF1146" i="27" s="1"/>
  <c r="AH1146" i="27" s="1"/>
  <c r="AI1146" i="27" s="1"/>
  <c r="AE1067" i="27"/>
  <c r="AF1067" i="27" s="1"/>
  <c r="AH1067" i="27" s="1"/>
  <c r="AI1067" i="27" s="1"/>
  <c r="AE1068" i="27"/>
  <c r="AF1068" i="27" s="1"/>
  <c r="AH1068" i="27" s="1"/>
  <c r="AI1068" i="27" s="1"/>
  <c r="AE1070" i="27"/>
  <c r="AF1070" i="27" s="1"/>
  <c r="AH1070" i="27" s="1"/>
  <c r="AI1070" i="27" s="1"/>
  <c r="AE869" i="27"/>
  <c r="AF869" i="27" s="1"/>
  <c r="AH869" i="27" s="1"/>
  <c r="AI869" i="27" s="1"/>
  <c r="AE873" i="27"/>
  <c r="AF873" i="27" s="1"/>
  <c r="AH873" i="27" s="1"/>
  <c r="AI873" i="27" s="1"/>
  <c r="AE877" i="27"/>
  <c r="AF877" i="27" s="1"/>
  <c r="AH877" i="27" s="1"/>
  <c r="AI877" i="27" s="1"/>
  <c r="AE428" i="27"/>
  <c r="AF428" i="27" s="1"/>
  <c r="AH428" i="27" s="1"/>
  <c r="AI428" i="27" s="1"/>
  <c r="AE888" i="27"/>
  <c r="AF888" i="27" s="1"/>
  <c r="AH888" i="27" s="1"/>
  <c r="AI888" i="27" s="1"/>
  <c r="AE893" i="27"/>
  <c r="AF893" i="27" s="1"/>
  <c r="AH893" i="27" s="1"/>
  <c r="AI893" i="27" s="1"/>
  <c r="AE894" i="27"/>
  <c r="AF894" i="27" s="1"/>
  <c r="AH894" i="27" s="1"/>
  <c r="AI894" i="27" s="1"/>
  <c r="AE898" i="27"/>
  <c r="AF898" i="27" s="1"/>
  <c r="AH898" i="27" s="1"/>
  <c r="AI898" i="27" s="1"/>
  <c r="AE900" i="27"/>
  <c r="AF900" i="27" s="1"/>
  <c r="AH900" i="27" s="1"/>
  <c r="AI900" i="27" s="1"/>
  <c r="AE902" i="27"/>
  <c r="AF902" i="27" s="1"/>
  <c r="AH902" i="27" s="1"/>
  <c r="AI902" i="27" s="1"/>
  <c r="AE688" i="27"/>
  <c r="AF688" i="27" s="1"/>
  <c r="AH688" i="27" s="1"/>
  <c r="AI688" i="27" s="1"/>
  <c r="AE904" i="27"/>
  <c r="AF904" i="27" s="1"/>
  <c r="AH904" i="27" s="1"/>
  <c r="AI904" i="27" s="1"/>
  <c r="AE906" i="27"/>
  <c r="AF906" i="27" s="1"/>
  <c r="AH906" i="27" s="1"/>
  <c r="AI906" i="27" s="1"/>
  <c r="AE739" i="27"/>
  <c r="AF739" i="27" s="1"/>
  <c r="AH739" i="27" s="1"/>
  <c r="AI739" i="27" s="1"/>
  <c r="AE910" i="27"/>
  <c r="AF910" i="27" s="1"/>
  <c r="AH910" i="27" s="1"/>
  <c r="AI910" i="27" s="1"/>
  <c r="AE912" i="27"/>
  <c r="AF912" i="27" s="1"/>
  <c r="AH912" i="27" s="1"/>
  <c r="AI912" i="27" s="1"/>
  <c r="AE186" i="27"/>
  <c r="AE1267" i="27"/>
  <c r="AE1153" i="27"/>
  <c r="AF1153" i="27" s="1"/>
  <c r="AH1153" i="27" s="1"/>
  <c r="AI1153" i="27" s="1"/>
  <c r="AE1082" i="27"/>
  <c r="AF1082" i="27" s="1"/>
  <c r="AH1082" i="27" s="1"/>
  <c r="AI1082" i="27" s="1"/>
  <c r="AE1215" i="27"/>
  <c r="AF1215" i="27" s="1"/>
  <c r="AH1215" i="27" s="1"/>
  <c r="AI1215" i="27" s="1"/>
  <c r="AE1216" i="27"/>
  <c r="AF1216" i="27" s="1"/>
  <c r="AH1216" i="27" s="1"/>
  <c r="AI1216" i="27" s="1"/>
  <c r="AE1236" i="27"/>
  <c r="AF1236" i="27" s="1"/>
  <c r="AH1236" i="27" s="1"/>
  <c r="AI1236" i="27" s="1"/>
  <c r="AE921" i="27"/>
  <c r="AF921" i="27" s="1"/>
  <c r="AH921" i="27" s="1"/>
  <c r="AI921" i="27" s="1"/>
  <c r="AE923" i="27"/>
  <c r="AF923" i="27" s="1"/>
  <c r="AH923" i="27" s="1"/>
  <c r="AI923" i="27" s="1"/>
  <c r="AE788" i="27"/>
  <c r="AF788" i="27" s="1"/>
  <c r="AH788" i="27" s="1"/>
  <c r="AI788" i="27" s="1"/>
  <c r="AE1051" i="27"/>
  <c r="AF1051" i="27" s="1"/>
  <c r="AE928" i="27"/>
  <c r="AF928" i="27" s="1"/>
  <c r="AH928" i="27" s="1"/>
  <c r="AI928" i="27" s="1"/>
  <c r="AE929" i="27"/>
  <c r="AF929" i="27" s="1"/>
  <c r="AH929" i="27" s="1"/>
  <c r="AI929" i="27" s="1"/>
  <c r="AE930" i="27"/>
  <c r="AF930" i="27" s="1"/>
  <c r="AH930" i="27" s="1"/>
  <c r="AI930" i="27" s="1"/>
  <c r="AE942" i="27"/>
  <c r="AF942" i="27" s="1"/>
  <c r="AH942" i="27" s="1"/>
  <c r="AI942" i="27" s="1"/>
  <c r="AE944" i="27"/>
  <c r="AF944" i="27" s="1"/>
  <c r="AH944" i="27" s="1"/>
  <c r="AI944" i="27" s="1"/>
  <c r="AE945" i="27"/>
  <c r="AF945" i="27" s="1"/>
  <c r="AH945" i="27" s="1"/>
  <c r="AI945" i="27" s="1"/>
  <c r="AE950" i="27"/>
  <c r="AF950" i="27" s="1"/>
  <c r="AH950" i="27" s="1"/>
  <c r="AI950" i="27" s="1"/>
  <c r="AE955" i="27"/>
  <c r="AF955" i="27" s="1"/>
  <c r="AH955" i="27" s="1"/>
  <c r="AI955" i="27" s="1"/>
  <c r="AE956" i="27"/>
  <c r="AF956" i="27" s="1"/>
  <c r="AH956" i="27" s="1"/>
  <c r="AI956" i="27" s="1"/>
  <c r="AE959" i="27"/>
  <c r="AF959" i="27" s="1"/>
  <c r="AH959" i="27" s="1"/>
  <c r="AI959" i="27" s="1"/>
  <c r="AE963" i="27"/>
  <c r="AF963" i="27" s="1"/>
  <c r="AH963" i="27" s="1"/>
  <c r="AI963" i="27" s="1"/>
  <c r="AE965" i="27"/>
  <c r="AF965" i="27" s="1"/>
  <c r="AH965" i="27" s="1"/>
  <c r="AI965" i="27" s="1"/>
  <c r="AE971" i="27"/>
  <c r="AF971" i="27" s="1"/>
  <c r="AH971" i="27" s="1"/>
  <c r="AI971" i="27" s="1"/>
  <c r="AE975" i="27"/>
  <c r="AF975" i="27" s="1"/>
  <c r="AH975" i="27" s="1"/>
  <c r="AI975" i="27" s="1"/>
  <c r="AE984" i="27"/>
  <c r="AF984" i="27" s="1"/>
  <c r="AH984" i="27" s="1"/>
  <c r="AI984" i="27" s="1"/>
  <c r="AE990" i="27"/>
  <c r="AF990" i="27" s="1"/>
  <c r="AH990" i="27" s="1"/>
  <c r="AI990" i="27" s="1"/>
  <c r="AE993" i="27"/>
  <c r="AF993" i="27" s="1"/>
  <c r="AH993" i="27" s="1"/>
  <c r="AI993" i="27" s="1"/>
  <c r="AE1089" i="27"/>
  <c r="AF1089" i="27" s="1"/>
  <c r="AH1089" i="27" s="1"/>
  <c r="AI1089" i="27" s="1"/>
  <c r="AE710" i="27"/>
  <c r="AE706" i="27"/>
  <c r="AE1012" i="27"/>
  <c r="AF1012" i="27" s="1"/>
  <c r="AH1012" i="27" s="1"/>
  <c r="AI1012" i="27" s="1"/>
  <c r="AE1096" i="27"/>
  <c r="AF1096" i="27" s="1"/>
  <c r="AH1096" i="27" s="1"/>
  <c r="AI1096" i="27" s="1"/>
  <c r="AE82" i="27"/>
  <c r="AF82" i="27" s="1"/>
  <c r="AH82" i="27" s="1"/>
  <c r="AI82" i="27" s="1"/>
  <c r="AE199" i="27"/>
  <c r="AF199" i="27" s="1"/>
  <c r="AH199" i="27" s="1"/>
  <c r="AI199" i="27" s="1"/>
  <c r="AE1008" i="27"/>
  <c r="AF1008" i="27" s="1"/>
  <c r="AH1008" i="27" s="1"/>
  <c r="AI1008" i="27" s="1"/>
  <c r="AE1177" i="27"/>
  <c r="AF1177" i="27" s="1"/>
  <c r="AH1177" i="27" s="1"/>
  <c r="AI1177" i="27" s="1"/>
  <c r="AE1203" i="27"/>
  <c r="AF1203" i="27" s="1"/>
  <c r="AH1203" i="27" s="1"/>
  <c r="AI1203" i="27" s="1"/>
  <c r="AE75" i="27"/>
  <c r="AF75" i="27" s="1"/>
  <c r="AH75" i="27" s="1"/>
  <c r="AI75" i="27" s="1"/>
  <c r="AE296" i="27"/>
  <c r="AF296" i="27" s="1"/>
  <c r="AH296" i="27" s="1"/>
  <c r="AI296" i="27" s="1"/>
  <c r="AE487" i="27"/>
  <c r="AF487" i="27" s="1"/>
  <c r="AH487" i="27" s="1"/>
  <c r="AI487" i="27" s="1"/>
  <c r="AE563" i="27"/>
  <c r="AF563" i="27" s="1"/>
  <c r="AE814" i="27"/>
  <c r="AF814" i="27" s="1"/>
  <c r="AH814" i="27" s="1"/>
  <c r="AI814" i="27" s="1"/>
  <c r="AE1038" i="27"/>
  <c r="AE1066" i="27"/>
  <c r="AF1066" i="27" s="1"/>
  <c r="AH1066" i="27" s="1"/>
  <c r="AI1066" i="27" s="1"/>
  <c r="AE1107" i="27"/>
  <c r="AE125" i="27"/>
  <c r="AF125" i="27" s="1"/>
  <c r="AH125" i="27" s="1"/>
  <c r="AI125" i="27" s="1"/>
  <c r="AE304" i="27"/>
  <c r="AF304" i="27" s="1"/>
  <c r="AH304" i="27" s="1"/>
  <c r="AI304" i="27" s="1"/>
  <c r="AE466" i="27"/>
  <c r="AE610" i="27"/>
  <c r="AF610" i="27" s="1"/>
  <c r="AH610" i="27" s="1"/>
  <c r="AI610" i="27" s="1"/>
  <c r="AE996" i="27"/>
  <c r="AF996" i="27" s="1"/>
  <c r="AH996" i="27" s="1"/>
  <c r="AI996" i="27" s="1"/>
  <c r="AE1018" i="27"/>
  <c r="AF1018" i="27" s="1"/>
  <c r="AH1018" i="27" s="1"/>
  <c r="AI1018" i="27" s="1"/>
  <c r="AE925" i="27"/>
  <c r="AF925" i="27" s="1"/>
  <c r="AH925" i="27" s="1"/>
  <c r="AI925" i="27" s="1"/>
  <c r="AE1230" i="27"/>
  <c r="AF1230" i="27" s="1"/>
  <c r="AH1230" i="27" s="1"/>
  <c r="AI1230" i="27" s="1"/>
  <c r="AE279" i="27"/>
  <c r="AE447" i="27"/>
  <c r="AF447" i="27" s="1"/>
  <c r="AE491" i="27"/>
  <c r="AF491" i="27" s="1"/>
  <c r="AH491" i="27" s="1"/>
  <c r="AI491" i="27" s="1"/>
  <c r="AE582" i="27"/>
  <c r="AF582" i="27" s="1"/>
  <c r="AH582" i="27" s="1"/>
  <c r="AI582" i="27" s="1"/>
  <c r="AE735" i="27"/>
  <c r="AF735" i="27" s="1"/>
  <c r="AH735" i="27" s="1"/>
  <c r="AI735" i="27" s="1"/>
  <c r="AE816" i="27"/>
  <c r="AF816" i="27" s="1"/>
  <c r="AH816" i="27" s="1"/>
  <c r="AI816" i="27" s="1"/>
  <c r="AE1092" i="27"/>
  <c r="AE1016" i="27"/>
  <c r="AF1016" i="27" s="1"/>
  <c r="AH1016" i="27" s="1"/>
  <c r="AI1016" i="27" s="1"/>
  <c r="AE1022" i="27"/>
  <c r="AF1022" i="27" s="1"/>
  <c r="AH1022" i="27" s="1"/>
  <c r="AI1022" i="27" s="1"/>
  <c r="AE1030" i="27"/>
  <c r="AF1030" i="27" s="1"/>
  <c r="AH1030" i="27" s="1"/>
  <c r="AI1030" i="27" s="1"/>
  <c r="AE1031" i="27"/>
  <c r="AF1031" i="27" s="1"/>
  <c r="AH1031" i="27" s="1"/>
  <c r="AI1031" i="27" s="1"/>
  <c r="AE1035" i="27"/>
  <c r="AF1035" i="27" s="1"/>
  <c r="AH1035" i="27" s="1"/>
  <c r="AI1035" i="27" s="1"/>
  <c r="AE1232" i="27"/>
  <c r="AF1232" i="27" s="1"/>
  <c r="AH1232" i="27" s="1"/>
  <c r="AI1232" i="27" s="1"/>
  <c r="AE1044" i="27"/>
  <c r="AF1044" i="27" s="1"/>
  <c r="AH1044" i="27" s="1"/>
  <c r="AI1044" i="27" s="1"/>
  <c r="AE1160" i="27"/>
  <c r="AF1160" i="27" s="1"/>
  <c r="AH1160" i="27" s="1"/>
  <c r="AI1160" i="27" s="1"/>
  <c r="AE490" i="27"/>
  <c r="AF490" i="27" s="1"/>
  <c r="AH490" i="27" s="1"/>
  <c r="AI490" i="27" s="1"/>
  <c r="AE1054" i="27"/>
  <c r="AF1054" i="27" s="1"/>
  <c r="AE534" i="27"/>
  <c r="AF534" i="27" s="1"/>
  <c r="AH534" i="27" s="1"/>
  <c r="AI534" i="27" s="1"/>
  <c r="AE1199" i="27"/>
  <c r="AF1199" i="27" s="1"/>
  <c r="AH1199" i="27" s="1"/>
  <c r="AI1199" i="27" s="1"/>
  <c r="AE1075" i="27"/>
  <c r="AF1075" i="27" s="1"/>
  <c r="AH1075" i="27" s="1"/>
  <c r="AI1075" i="27" s="1"/>
  <c r="AE537" i="27"/>
  <c r="AF537" i="27" s="1"/>
  <c r="AE1231" i="27"/>
  <c r="AF1231" i="27" s="1"/>
  <c r="AH1231" i="27" s="1"/>
  <c r="AI1231" i="27" s="1"/>
  <c r="AE267" i="27"/>
  <c r="AF267" i="27" s="1"/>
  <c r="AH267" i="27" s="1"/>
  <c r="AI267" i="27" s="1"/>
  <c r="AE622" i="27"/>
  <c r="AF622" i="27" s="1"/>
  <c r="AH622" i="27" s="1"/>
  <c r="AI622" i="27" s="1"/>
  <c r="AE1093" i="27"/>
  <c r="AF1093" i="27" s="1"/>
  <c r="AH1093" i="27" s="1"/>
  <c r="AI1093" i="27" s="1"/>
  <c r="AE1025" i="27"/>
  <c r="AF1025" i="27" s="1"/>
  <c r="AH1025" i="27" s="1"/>
  <c r="AI1025" i="27" s="1"/>
  <c r="AE1032" i="27"/>
  <c r="AF1032" i="27" s="1"/>
  <c r="AH1032" i="27" s="1"/>
  <c r="AI1032" i="27" s="1"/>
  <c r="AE1053" i="27"/>
  <c r="AF1053" i="27" s="1"/>
  <c r="AE1165" i="27"/>
  <c r="AF1164" i="27"/>
  <c r="AE545" i="27"/>
  <c r="AF545" i="27" s="1"/>
  <c r="AH545" i="27" s="1"/>
  <c r="AI545" i="27" s="1"/>
  <c r="AE813" i="27"/>
  <c r="AF813" i="27" s="1"/>
  <c r="AH813" i="27" s="1"/>
  <c r="AI813" i="27" s="1"/>
  <c r="AE400" i="27"/>
  <c r="AF400" i="27" s="1"/>
  <c r="AH400" i="27" s="1"/>
  <c r="AI400" i="27" s="1"/>
  <c r="AE678" i="27"/>
  <c r="AF678" i="27" s="1"/>
  <c r="AH678" i="27" s="1"/>
  <c r="AI678" i="27" s="1"/>
  <c r="AE915" i="27"/>
  <c r="AF915" i="27" s="1"/>
  <c r="AH915" i="27" s="1"/>
  <c r="AI915" i="27" s="1"/>
  <c r="AE282" i="27"/>
  <c r="AF282" i="27" s="1"/>
  <c r="AH282" i="27" s="1"/>
  <c r="AI282" i="27" s="1"/>
  <c r="AE725" i="27"/>
  <c r="AE149" i="27"/>
  <c r="AF149" i="27" s="1"/>
  <c r="AH149" i="27" s="1"/>
  <c r="AI149" i="27" s="1"/>
  <c r="AE603" i="27"/>
  <c r="AF603" i="27" s="1"/>
  <c r="AH603" i="27" s="1"/>
  <c r="AI603" i="27" s="1"/>
  <c r="AE162" i="27"/>
  <c r="AF162" i="27" s="1"/>
  <c r="AE157" i="27"/>
  <c r="AF157" i="27" s="1"/>
  <c r="AH157" i="27" s="1"/>
  <c r="AI157" i="27" s="1"/>
  <c r="AE890" i="27"/>
  <c r="AF890" i="27" s="1"/>
  <c r="AH890" i="27" s="1"/>
  <c r="AI890" i="27" s="1"/>
  <c r="AE979" i="27"/>
  <c r="AF979" i="27" s="1"/>
  <c r="AH979" i="27" s="1"/>
  <c r="AI979" i="27" s="1"/>
  <c r="AE73" i="27"/>
  <c r="AF73" i="27" s="1"/>
  <c r="AH73" i="27" s="1"/>
  <c r="AI73" i="27" s="1"/>
  <c r="AE323" i="27"/>
  <c r="AE388" i="27"/>
  <c r="AE217" i="27"/>
  <c r="AE547" i="27"/>
  <c r="AF547" i="27" s="1"/>
  <c r="AH547" i="27" s="1"/>
  <c r="AI547" i="27" s="1"/>
  <c r="AE192" i="27"/>
  <c r="AF192" i="27" s="1"/>
  <c r="AH192" i="27" s="1"/>
  <c r="AI192" i="27" s="1"/>
  <c r="AE675" i="27"/>
  <c r="AE647" i="27"/>
  <c r="AF647" i="27" s="1"/>
  <c r="AH647" i="27" s="1"/>
  <c r="AI647" i="27" s="1"/>
  <c r="AE650" i="27"/>
  <c r="AF650" i="27" s="1"/>
  <c r="AH650" i="27" s="1"/>
  <c r="AI650" i="27" s="1"/>
  <c r="AE237" i="27"/>
  <c r="AF237" i="27" s="1"/>
  <c r="AH237" i="27" s="1"/>
  <c r="AI237" i="27" s="1"/>
  <c r="AE567" i="27"/>
  <c r="AE839" i="27"/>
  <c r="AE651" i="27"/>
  <c r="AF651" i="27" s="1"/>
  <c r="AH651" i="27" s="1"/>
  <c r="AI651" i="27" s="1"/>
  <c r="AE548" i="27"/>
  <c r="AF548" i="27" s="1"/>
  <c r="AH548" i="27" s="1"/>
  <c r="AI548" i="27" s="1"/>
  <c r="AE93" i="27"/>
  <c r="AE220" i="27"/>
  <c r="AF220" i="27" s="1"/>
  <c r="AH220" i="27" s="1"/>
  <c r="AI220" i="27" s="1"/>
  <c r="AE464" i="27"/>
  <c r="AE10" i="27"/>
  <c r="AF10" i="27" s="1"/>
  <c r="AH10" i="27" s="1"/>
  <c r="AI10" i="27" s="1"/>
  <c r="AE325" i="27"/>
  <c r="AE21" i="27"/>
  <c r="AF21" i="27" s="1"/>
  <c r="AE47" i="27"/>
  <c r="AF47" i="27" s="1"/>
  <c r="AH47" i="27" s="1"/>
  <c r="AI47" i="27" s="1"/>
  <c r="AE48" i="27"/>
  <c r="AF48" i="27" s="1"/>
  <c r="AH48" i="27" s="1"/>
  <c r="AI48" i="27" s="1"/>
  <c r="AE38" i="27"/>
  <c r="AE16" i="27"/>
  <c r="AF16" i="27" s="1"/>
  <c r="AH16" i="27" s="1"/>
  <c r="AI16" i="27" s="1"/>
  <c r="AE148" i="27"/>
  <c r="AE239" i="27"/>
  <c r="AF239" i="27" s="1"/>
  <c r="AH239" i="27" s="1"/>
  <c r="AI239" i="27" s="1"/>
  <c r="AE995" i="27"/>
  <c r="AE249" i="27"/>
  <c r="AE303" i="27"/>
  <c r="AF303" i="27" s="1"/>
  <c r="AH303" i="27" s="1"/>
  <c r="AI303" i="27" s="1"/>
  <c r="AE998" i="27"/>
  <c r="AF998" i="27" s="1"/>
  <c r="AH998" i="27" s="1"/>
  <c r="AI998" i="27" s="1"/>
  <c r="AE792" i="27"/>
  <c r="AF792" i="27" s="1"/>
  <c r="AH792" i="27" s="1"/>
  <c r="AI792" i="27" s="1"/>
  <c r="AE793" i="27"/>
  <c r="AF793" i="27" s="1"/>
  <c r="AH793" i="27" s="1"/>
  <c r="AI793" i="27" s="1"/>
  <c r="AE700" i="27"/>
  <c r="AE718" i="27"/>
  <c r="AE824" i="27"/>
  <c r="AE795" i="27"/>
  <c r="AF795" i="27" s="1"/>
  <c r="AH795" i="27" s="1"/>
  <c r="AI795" i="27" s="1"/>
  <c r="AE730" i="27"/>
  <c r="AF730" i="27" s="1"/>
  <c r="AH730" i="27" s="1"/>
  <c r="AI730" i="27" s="1"/>
  <c r="AE431" i="27"/>
  <c r="AE733" i="27"/>
  <c r="AF733" i="27" s="1"/>
  <c r="AH733" i="27" s="1"/>
  <c r="AI733" i="27" s="1"/>
  <c r="AE805" i="27"/>
  <c r="AF805" i="27" s="1"/>
  <c r="AH805" i="27" s="1"/>
  <c r="AI805" i="27" s="1"/>
  <c r="AE1005" i="27"/>
  <c r="AF1005" i="27" s="1"/>
  <c r="AH1005" i="27" s="1"/>
  <c r="AI1005" i="27" s="1"/>
  <c r="AE767" i="27"/>
  <c r="AF767" i="27" s="1"/>
  <c r="AH767" i="27" s="1"/>
  <c r="AI767" i="27" s="1"/>
  <c r="AE768" i="27"/>
  <c r="AF768" i="27" s="1"/>
  <c r="AH768" i="27" s="1"/>
  <c r="AI768" i="27" s="1"/>
  <c r="AE1167" i="27"/>
  <c r="AE751" i="27"/>
  <c r="AF751" i="27" s="1"/>
  <c r="AE746" i="27"/>
  <c r="AF746" i="27" s="1"/>
  <c r="AH746" i="27" s="1"/>
  <c r="AI746" i="27" s="1"/>
  <c r="AE523" i="27"/>
  <c r="AE627" i="27"/>
  <c r="AE228" i="27"/>
  <c r="AE608" i="27"/>
  <c r="AF608" i="27" s="1"/>
  <c r="AH608" i="27" s="1"/>
  <c r="AI608" i="27" s="1"/>
  <c r="AE28" i="27"/>
  <c r="AE224" i="27"/>
  <c r="AE844" i="27"/>
  <c r="AF844" i="27" s="1"/>
  <c r="AH844" i="27" s="1"/>
  <c r="AI844" i="27" s="1"/>
  <c r="AE1193" i="27"/>
  <c r="AF1193" i="27" s="1"/>
  <c r="AH1193" i="27" s="1"/>
  <c r="AI1193" i="27" s="1"/>
  <c r="AE1195" i="27"/>
  <c r="AF1195" i="27" s="1"/>
  <c r="AH1195" i="27" s="1"/>
  <c r="AI1195" i="27" s="1"/>
  <c r="AE676" i="27"/>
  <c r="AF676" i="27" s="1"/>
  <c r="AH676" i="27" s="1"/>
  <c r="AI676" i="27" s="1"/>
  <c r="AE152" i="27"/>
  <c r="AF152" i="27" s="1"/>
  <c r="AH152" i="27" s="1"/>
  <c r="AI152" i="27" s="1"/>
  <c r="AE328" i="27"/>
  <c r="AE634" i="27"/>
  <c r="AF634" i="27" s="1"/>
  <c r="AH634" i="27" s="1"/>
  <c r="AI634" i="27" s="1"/>
  <c r="AE254" i="27"/>
  <c r="AF254" i="27" s="1"/>
  <c r="AH254" i="27" s="1"/>
  <c r="AI254" i="27" s="1"/>
  <c r="AE577" i="27"/>
  <c r="AE305" i="27"/>
  <c r="AF305" i="27" s="1"/>
  <c r="AH305" i="27" s="1"/>
  <c r="AI305" i="27" s="1"/>
  <c r="AE412" i="27"/>
  <c r="AE624" i="27"/>
  <c r="AF624" i="27" s="1"/>
  <c r="AH624" i="27" s="1"/>
  <c r="AI624" i="27" s="1"/>
  <c r="AE310" i="27"/>
  <c r="AF310" i="27" s="1"/>
  <c r="AH310" i="27" s="1"/>
  <c r="AI310" i="27" s="1"/>
  <c r="AE81" i="27"/>
  <c r="AF81" i="27" s="1"/>
  <c r="AH81" i="27" s="1"/>
  <c r="AI81" i="27" s="1"/>
  <c r="AE68" i="27"/>
  <c r="AE1013" i="27"/>
  <c r="AF1013" i="27" s="1"/>
  <c r="AH1013" i="27" s="1"/>
  <c r="AI1013" i="27" s="1"/>
  <c r="AE1228" i="27"/>
  <c r="AF1228" i="27" s="1"/>
  <c r="AH1228" i="27" s="1"/>
  <c r="AI1228" i="27" s="1"/>
  <c r="AE695" i="27"/>
  <c r="AF695" i="27" s="1"/>
  <c r="AH695" i="27" s="1"/>
  <c r="AI695" i="27" s="1"/>
  <c r="AE696" i="27"/>
  <c r="AF696" i="27" s="1"/>
  <c r="AH696" i="27" s="1"/>
  <c r="AI696" i="27" s="1"/>
  <c r="AE1244" i="27"/>
  <c r="AE205" i="27"/>
  <c r="AF205" i="27" s="1"/>
  <c r="AH205" i="27" s="1"/>
  <c r="AI205" i="27" s="1"/>
  <c r="AE516" i="27"/>
  <c r="AF516" i="27" s="1"/>
  <c r="AH516" i="27" s="1"/>
  <c r="AI516" i="27" s="1"/>
  <c r="AE111" i="27"/>
  <c r="AF111" i="27" s="1"/>
  <c r="AE656" i="27"/>
  <c r="AF656" i="27" s="1"/>
  <c r="AH656" i="27" s="1"/>
  <c r="AI656" i="27" s="1"/>
  <c r="AE1280" i="27"/>
  <c r="AE402" i="27"/>
  <c r="AF402" i="27" s="1"/>
  <c r="AH402" i="27" s="1"/>
  <c r="AI402" i="27" s="1"/>
  <c r="AE601" i="27"/>
  <c r="AF601" i="27" s="1"/>
  <c r="AH601" i="27" s="1"/>
  <c r="AI601" i="27" s="1"/>
  <c r="AE316" i="27"/>
  <c r="AF316" i="27" s="1"/>
  <c r="AE403" i="27"/>
  <c r="AF403" i="27" s="1"/>
  <c r="AH403" i="27" s="1"/>
  <c r="AI403" i="27" s="1"/>
  <c r="AE404" i="27"/>
  <c r="AF404" i="27" s="1"/>
  <c r="AH404" i="27" s="1"/>
  <c r="AI404" i="27" s="1"/>
  <c r="AE209" i="27"/>
  <c r="AF209" i="27" s="1"/>
  <c r="AH209" i="27" s="1"/>
  <c r="AI209" i="27" s="1"/>
  <c r="AE702" i="27"/>
  <c r="AE40" i="27"/>
  <c r="AE1282" i="27"/>
  <c r="AF1282" i="27" s="1"/>
  <c r="AH1282" i="27" s="1"/>
  <c r="AI1282" i="27" s="1"/>
  <c r="AE358" i="27"/>
  <c r="AE637" i="27"/>
  <c r="AE161" i="27"/>
  <c r="AE69" i="27"/>
  <c r="AF69" i="27" s="1"/>
  <c r="AH69" i="27" s="1"/>
  <c r="AI69" i="27" s="1"/>
  <c r="AE165" i="27"/>
  <c r="AF165" i="27" s="1"/>
  <c r="AE475" i="27"/>
  <c r="AF475" i="27" s="1"/>
  <c r="AH475" i="27" s="1"/>
  <c r="AI475" i="27" s="1"/>
  <c r="AE440" i="27"/>
  <c r="AF440" i="27" s="1"/>
  <c r="AE685" i="27"/>
  <c r="AF685" i="27" s="1"/>
  <c r="AH685" i="27" s="1"/>
  <c r="AI685" i="27" s="1"/>
  <c r="AE584" i="27"/>
  <c r="AE442" i="27"/>
  <c r="AF442" i="27" s="1"/>
  <c r="AE58" i="27"/>
  <c r="AF58" i="27" s="1"/>
  <c r="AH58" i="27" s="1"/>
  <c r="AI58" i="27" s="1"/>
  <c r="AE415" i="27"/>
  <c r="AF415" i="27" s="1"/>
  <c r="AH415" i="27" s="1"/>
  <c r="AI415" i="27" s="1"/>
  <c r="AE829" i="27"/>
  <c r="AF829" i="27" s="1"/>
  <c r="AH829" i="27" s="1"/>
  <c r="AI829" i="27" s="1"/>
  <c r="AE496" i="27"/>
  <c r="AF496" i="27" s="1"/>
  <c r="AE585" i="27"/>
  <c r="AF585" i="27" s="1"/>
  <c r="AE446" i="27"/>
  <c r="AF446" i="27" s="1"/>
  <c r="AE498" i="27"/>
  <c r="AF498" i="27" s="1"/>
  <c r="AE499" i="27"/>
  <c r="AF499" i="27" s="1"/>
  <c r="AE538" i="27"/>
  <c r="AF538" i="27" s="1"/>
  <c r="AE168" i="27"/>
  <c r="AF168" i="27" s="1"/>
  <c r="AE171" i="27"/>
  <c r="AF171" i="27" s="1"/>
  <c r="AE502" i="27"/>
  <c r="AF502" i="27" s="1"/>
  <c r="AE1246" i="27"/>
  <c r="AF1246" i="27" s="1"/>
  <c r="AE450" i="27"/>
  <c r="AF450" i="27" s="1"/>
  <c r="AE851" i="27"/>
  <c r="AF851" i="27" s="1"/>
  <c r="AH851" i="27" s="1"/>
  <c r="AI851" i="27" s="1"/>
  <c r="AE587" i="27"/>
  <c r="AF587" i="27" s="1"/>
  <c r="AE589" i="27"/>
  <c r="AF589" i="27" s="1"/>
  <c r="AE539" i="27"/>
  <c r="AF539" i="27" s="1"/>
  <c r="AE368" i="27"/>
  <c r="AF368" i="27" s="1"/>
  <c r="AE85" i="27"/>
  <c r="AF85" i="27" s="1"/>
  <c r="AE173" i="27"/>
  <c r="AF173" i="27" s="1"/>
  <c r="AE193" i="27"/>
  <c r="AF193" i="27" s="1"/>
  <c r="AH193" i="27" s="1"/>
  <c r="AI193" i="27" s="1"/>
  <c r="AE336" i="27"/>
  <c r="AF336" i="27" s="1"/>
  <c r="AH336" i="27" s="1"/>
  <c r="AI336" i="27" s="1"/>
  <c r="AE259" i="27"/>
  <c r="AF259" i="27" s="1"/>
  <c r="AH259" i="27" s="1"/>
  <c r="AI259" i="27" s="1"/>
  <c r="AE72" i="27"/>
  <c r="AF72" i="27" s="1"/>
  <c r="AH72" i="27" s="1"/>
  <c r="AI72" i="27" s="1"/>
  <c r="AE135" i="27"/>
  <c r="AF135" i="27" s="1"/>
  <c r="AH135" i="27" s="1"/>
  <c r="AI135" i="27" s="1"/>
  <c r="AE420" i="27"/>
  <c r="AF420" i="27" s="1"/>
  <c r="AH420" i="27" s="1"/>
  <c r="AI420" i="27" s="1"/>
  <c r="AE481" i="27"/>
  <c r="AF481" i="27" s="1"/>
  <c r="AH481" i="27" s="1"/>
  <c r="AI481" i="27" s="1"/>
  <c r="AE136" i="27"/>
  <c r="AF136" i="27" s="1"/>
  <c r="AH136" i="27" s="1"/>
  <c r="AI136" i="27" s="1"/>
  <c r="AE426" i="27"/>
  <c r="AF426" i="27" s="1"/>
  <c r="AH426" i="27" s="1"/>
  <c r="AI426" i="27" s="1"/>
  <c r="AE340" i="27"/>
  <c r="AF340" i="27" s="1"/>
  <c r="AH340" i="27" s="1"/>
  <c r="AI340" i="27" s="1"/>
  <c r="AE1204" i="27"/>
  <c r="AF1204" i="27" s="1"/>
  <c r="AH1204" i="27" s="1"/>
  <c r="AI1204" i="27" s="1"/>
  <c r="AE294" i="27"/>
  <c r="AF294" i="27" s="1"/>
  <c r="AH294" i="27" s="1"/>
  <c r="AI294" i="27" s="1"/>
  <c r="AE1205" i="27"/>
  <c r="AF1205" i="27" s="1"/>
  <c r="AH1205" i="27" s="1"/>
  <c r="AI1205" i="27" s="1"/>
  <c r="AE1206" i="27"/>
  <c r="AF1206" i="27" s="1"/>
  <c r="AH1206" i="27" s="1"/>
  <c r="AI1206" i="27" s="1"/>
  <c r="AE855" i="27"/>
  <c r="AF855" i="27" s="1"/>
  <c r="AH855" i="27" s="1"/>
  <c r="AI855" i="27" s="1"/>
  <c r="AE558" i="27"/>
  <c r="AF558" i="27" s="1"/>
  <c r="AH558" i="27" s="1"/>
  <c r="AI558" i="27" s="1"/>
  <c r="AE1208" i="27"/>
  <c r="AF1208" i="27" s="1"/>
  <c r="AH1208" i="27" s="1"/>
  <c r="AI1208" i="27" s="1"/>
  <c r="AE1250" i="27"/>
  <c r="AF1250" i="27" s="1"/>
  <c r="AE1252" i="27"/>
  <c r="AF1252" i="27" s="1"/>
  <c r="AE1256" i="27"/>
  <c r="AF1256" i="27" s="1"/>
  <c r="AE1210" i="27"/>
  <c r="AF1210" i="27" s="1"/>
  <c r="AH1210" i="27" s="1"/>
  <c r="AI1210" i="27" s="1"/>
  <c r="AE1257" i="27"/>
  <c r="AF1257" i="27" s="1"/>
  <c r="AE1260" i="27"/>
  <c r="AF1260" i="27" s="1"/>
  <c r="AE1242" i="27"/>
  <c r="AE409" i="27"/>
  <c r="AE1274" i="27"/>
  <c r="AF1274" i="27" s="1"/>
  <c r="AH1274" i="27" s="1"/>
  <c r="AI1274" i="27" s="1"/>
  <c r="AE295" i="27"/>
  <c r="AF295" i="27" s="1"/>
  <c r="AH295" i="27" s="1"/>
  <c r="AI295" i="27" s="1"/>
  <c r="AE861" i="27"/>
  <c r="AF861" i="27" s="1"/>
  <c r="AH861" i="27" s="1"/>
  <c r="AI861" i="27" s="1"/>
  <c r="AE1063" i="27"/>
  <c r="AF1063" i="27" s="1"/>
  <c r="AH1063" i="27" s="1"/>
  <c r="AI1063" i="27" s="1"/>
  <c r="AE1142" i="27"/>
  <c r="AF1142" i="27" s="1"/>
  <c r="AH1142" i="27" s="1"/>
  <c r="AI1142" i="27" s="1"/>
  <c r="AE386" i="27"/>
  <c r="AE1145" i="27"/>
  <c r="AF1145" i="27" s="1"/>
  <c r="AH1145" i="27" s="1"/>
  <c r="AI1145" i="27" s="1"/>
  <c r="AE1147" i="27"/>
  <c r="AF1147" i="27" s="1"/>
  <c r="AH1147" i="27" s="1"/>
  <c r="AI1147" i="27" s="1"/>
  <c r="AE1071" i="27"/>
  <c r="AF1071" i="27" s="1"/>
  <c r="AH1071" i="27" s="1"/>
  <c r="AI1071" i="27" s="1"/>
  <c r="AE871" i="27"/>
  <c r="AF871" i="27" s="1"/>
  <c r="AH871" i="27" s="1"/>
  <c r="AI871" i="27" s="1"/>
  <c r="AE874" i="27"/>
  <c r="AF874" i="27" s="1"/>
  <c r="AH874" i="27" s="1"/>
  <c r="AI874" i="27" s="1"/>
  <c r="AE878" i="27"/>
  <c r="AF878" i="27" s="1"/>
  <c r="AH878" i="27" s="1"/>
  <c r="AI878" i="27" s="1"/>
  <c r="AE880" i="27"/>
  <c r="AF880" i="27" s="1"/>
  <c r="AH880" i="27" s="1"/>
  <c r="AI880" i="27" s="1"/>
  <c r="AE883" i="27"/>
  <c r="AF883" i="27" s="1"/>
  <c r="AH883" i="27" s="1"/>
  <c r="AI883" i="27" s="1"/>
  <c r="AE886" i="27"/>
  <c r="AF886" i="27" s="1"/>
  <c r="AH886" i="27" s="1"/>
  <c r="AI886" i="27" s="1"/>
  <c r="AE889" i="27"/>
  <c r="AF889" i="27" s="1"/>
  <c r="AH889" i="27" s="1"/>
  <c r="AI889" i="27" s="1"/>
  <c r="AE899" i="27"/>
  <c r="AF899" i="27" s="1"/>
  <c r="AH899" i="27" s="1"/>
  <c r="AI899" i="27" s="1"/>
  <c r="AE686" i="27"/>
  <c r="AF686" i="27" s="1"/>
  <c r="AH686" i="27" s="1"/>
  <c r="AI686" i="27" s="1"/>
  <c r="AE1074" i="27"/>
  <c r="AF1074" i="27" s="1"/>
  <c r="AH1074" i="27" s="1"/>
  <c r="AI1074" i="27" s="1"/>
  <c r="AE1169" i="27"/>
  <c r="AF1169" i="27" s="1"/>
  <c r="AH1169" i="27" s="1"/>
  <c r="AI1169" i="27" s="1"/>
  <c r="AE907" i="27"/>
  <c r="AF907" i="27" s="1"/>
  <c r="AH907" i="27" s="1"/>
  <c r="AI907" i="27" s="1"/>
  <c r="AE723" i="27"/>
  <c r="AF723" i="27" s="1"/>
  <c r="AH723" i="27" s="1"/>
  <c r="AI723" i="27" s="1"/>
  <c r="AE911" i="27"/>
  <c r="AF911" i="27" s="1"/>
  <c r="AH911" i="27" s="1"/>
  <c r="AI911" i="27" s="1"/>
  <c r="AE1173" i="27"/>
  <c r="AF1173" i="27" s="1"/>
  <c r="AH1173" i="27" s="1"/>
  <c r="AI1173" i="27" s="1"/>
  <c r="AE1174" i="27"/>
  <c r="AF1174" i="27" s="1"/>
  <c r="AH1174" i="27" s="1"/>
  <c r="AI1174" i="27" s="1"/>
  <c r="AE913" i="27"/>
  <c r="AF913" i="27" s="1"/>
  <c r="AH913" i="27" s="1"/>
  <c r="AI913" i="27" s="1"/>
  <c r="AE1268" i="27"/>
  <c r="AF1268" i="27" s="1"/>
  <c r="AH1268" i="27" s="1"/>
  <c r="AI1268" i="27" s="1"/>
  <c r="AE1080" i="27"/>
  <c r="AF1080" i="27" s="1"/>
  <c r="AH1080" i="27" s="1"/>
  <c r="AI1080" i="27" s="1"/>
  <c r="AE1154" i="27"/>
  <c r="AF1154" i="27" s="1"/>
  <c r="AH1154" i="27" s="1"/>
  <c r="AI1154" i="27" s="1"/>
  <c r="AE1130" i="27"/>
  <c r="AF1130" i="27" s="1"/>
  <c r="AH1130" i="27" s="1"/>
  <c r="AI1130" i="27" s="1"/>
  <c r="AE919" i="27"/>
  <c r="AF919" i="27" s="1"/>
  <c r="AH919" i="27" s="1"/>
  <c r="AI919" i="27" s="1"/>
  <c r="AE1155" i="27"/>
  <c r="AF1155" i="27" s="1"/>
  <c r="AH1155" i="27" s="1"/>
  <c r="AI1155" i="27" s="1"/>
  <c r="AE1156" i="27"/>
  <c r="AF1156" i="27" s="1"/>
  <c r="AH1156" i="27" s="1"/>
  <c r="AI1156" i="27" s="1"/>
  <c r="AE1101" i="27"/>
  <c r="AF1101" i="27" s="1"/>
  <c r="AH1101" i="27" s="1"/>
  <c r="AI1101" i="27" s="1"/>
  <c r="AE1052" i="27"/>
  <c r="AF1052" i="27" s="1"/>
  <c r="AE932" i="27"/>
  <c r="AF932" i="27" s="1"/>
  <c r="AH932" i="27" s="1"/>
  <c r="AI932" i="27" s="1"/>
  <c r="AE1102" i="27"/>
  <c r="AF1102" i="27" s="1"/>
  <c r="AH1102" i="27" s="1"/>
  <c r="AI1102" i="27" s="1"/>
  <c r="AE936" i="27"/>
  <c r="AF936" i="27" s="1"/>
  <c r="AH936" i="27" s="1"/>
  <c r="AI936" i="27" s="1"/>
  <c r="AE1084" i="27"/>
  <c r="AF1084" i="27" s="1"/>
  <c r="AH1084" i="27" s="1"/>
  <c r="AI1084" i="27" s="1"/>
  <c r="AE1103" i="27"/>
  <c r="AF1103" i="27" s="1"/>
  <c r="AH1103" i="27" s="1"/>
  <c r="AI1103" i="27" s="1"/>
  <c r="AE948" i="27"/>
  <c r="AF948" i="27" s="1"/>
  <c r="AH948" i="27" s="1"/>
  <c r="AI948" i="27" s="1"/>
  <c r="AE951" i="27"/>
  <c r="AF951" i="27" s="1"/>
  <c r="AH951" i="27" s="1"/>
  <c r="AI951" i="27" s="1"/>
  <c r="AE953" i="27"/>
  <c r="AF953" i="27" s="1"/>
  <c r="AH953" i="27" s="1"/>
  <c r="AI953" i="27" s="1"/>
  <c r="AE962" i="27"/>
  <c r="AF962" i="27" s="1"/>
  <c r="AH962" i="27" s="1"/>
  <c r="AI962" i="27" s="1"/>
  <c r="AE964" i="27"/>
  <c r="AF964" i="27" s="1"/>
  <c r="AH964" i="27" s="1"/>
  <c r="AI964" i="27" s="1"/>
  <c r="AE969" i="27"/>
  <c r="AF969" i="27" s="1"/>
  <c r="AH969" i="27" s="1"/>
  <c r="AI969" i="27" s="1"/>
  <c r="AE973" i="27"/>
  <c r="AF973" i="27" s="1"/>
  <c r="AH973" i="27" s="1"/>
  <c r="AI973" i="27" s="1"/>
  <c r="AE976" i="27"/>
  <c r="AF976" i="27" s="1"/>
  <c r="AH976" i="27" s="1"/>
  <c r="AI976" i="27" s="1"/>
  <c r="AE978" i="27"/>
  <c r="AF978" i="27" s="1"/>
  <c r="AH978" i="27" s="1"/>
  <c r="AI978" i="27" s="1"/>
  <c r="AE981" i="27"/>
  <c r="AF981" i="27" s="1"/>
  <c r="AH981" i="27" s="1"/>
  <c r="AI981" i="27" s="1"/>
  <c r="AE983" i="27"/>
  <c r="AF983" i="27" s="1"/>
  <c r="AH983" i="27" s="1"/>
  <c r="AI983" i="27" s="1"/>
  <c r="AE985" i="27"/>
  <c r="AF985" i="27" s="1"/>
  <c r="AH985" i="27" s="1"/>
  <c r="AI985" i="27" s="1"/>
  <c r="AE988" i="27"/>
  <c r="AF988" i="27" s="1"/>
  <c r="AH988" i="27" s="1"/>
  <c r="AI988" i="27" s="1"/>
  <c r="AE991" i="27"/>
  <c r="AF991" i="27" s="1"/>
  <c r="AH991" i="27" s="1"/>
  <c r="AI991" i="27" s="1"/>
  <c r="AE711" i="27"/>
  <c r="AF711" i="27" s="1"/>
  <c r="AH711" i="27" s="1"/>
  <c r="AI711" i="27" s="1"/>
  <c r="AE640" i="27"/>
  <c r="AF640" i="27" s="1"/>
  <c r="AE106" i="27"/>
  <c r="AE1024" i="27"/>
  <c r="AF1024" i="27" s="1"/>
  <c r="AH1024" i="27" s="1"/>
  <c r="AI1024" i="27" s="1"/>
  <c r="AE1214" i="27"/>
  <c r="AF1214" i="27" s="1"/>
  <c r="AH1214" i="27" s="1"/>
  <c r="AI1214" i="27" s="1"/>
  <c r="AE489" i="27"/>
  <c r="AF489" i="27" s="1"/>
  <c r="AH489" i="27" s="1"/>
  <c r="AI489" i="27" s="1"/>
  <c r="AE817" i="27"/>
  <c r="AF817" i="27" s="1"/>
  <c r="AH817" i="27" s="1"/>
  <c r="AI817" i="27" s="1"/>
  <c r="AE1229" i="27"/>
  <c r="AF1229" i="27" s="1"/>
  <c r="AH1229" i="27" s="1"/>
  <c r="AI1229" i="27" s="1"/>
  <c r="AE356" i="27"/>
  <c r="AF356" i="27" s="1"/>
  <c r="AH356" i="27" s="1"/>
  <c r="AI356" i="27" s="1"/>
  <c r="AE784" i="27"/>
  <c r="AF784" i="27" s="1"/>
  <c r="AH784" i="27" s="1"/>
  <c r="AI784" i="27" s="1"/>
  <c r="AE1021" i="27"/>
  <c r="AF1021" i="27" s="1"/>
  <c r="AH1021" i="27" s="1"/>
  <c r="AI1021" i="27" s="1"/>
  <c r="AE159" i="27"/>
  <c r="AF159" i="27" s="1"/>
  <c r="AH159" i="27" s="1"/>
  <c r="AI159" i="27" s="1"/>
  <c r="AE549" i="27"/>
  <c r="AF549" i="27" s="1"/>
  <c r="AH549" i="27" s="1"/>
  <c r="AI549" i="27" s="1"/>
  <c r="AE738" i="27"/>
  <c r="AF738" i="27" s="1"/>
  <c r="AH738" i="27" s="1"/>
  <c r="AI738" i="27" s="1"/>
  <c r="AE1010" i="27"/>
  <c r="AF1010" i="27" s="1"/>
  <c r="AH1010" i="27" s="1"/>
  <c r="AI1010" i="27" s="1"/>
  <c r="AE1100" i="27"/>
  <c r="AF1100" i="27" s="1"/>
  <c r="AH1100" i="27" s="1"/>
  <c r="AI1100" i="27" s="1"/>
  <c r="AE1234" i="27"/>
  <c r="AF1234" i="27" s="1"/>
  <c r="AH1234" i="27" s="1"/>
  <c r="AI1234" i="27" s="1"/>
  <c r="AE1027" i="27"/>
  <c r="AF1027" i="27" s="1"/>
  <c r="AH1027" i="27" s="1"/>
  <c r="AI1027" i="27" s="1"/>
  <c r="AE1135" i="27"/>
  <c r="AE543" i="27"/>
  <c r="AE642" i="27"/>
  <c r="AE614" i="27"/>
  <c r="AE34" i="27"/>
  <c r="AE263" i="27"/>
  <c r="AE264" i="27"/>
  <c r="AF264" i="27" s="1"/>
  <c r="AH264" i="27" s="1"/>
  <c r="AI264" i="27" s="1"/>
  <c r="AE265" i="27"/>
  <c r="AF265" i="27" s="1"/>
  <c r="AH265" i="27" s="1"/>
  <c r="AI265" i="27" s="1"/>
  <c r="AE391" i="27"/>
  <c r="AF391" i="27" s="1"/>
  <c r="AH391" i="27" s="1"/>
  <c r="AI391" i="27" s="1"/>
  <c r="AE566" i="27"/>
  <c r="AF566" i="27" s="1"/>
  <c r="AE1111" i="27"/>
  <c r="AE597" i="27"/>
  <c r="AE300" i="27"/>
  <c r="AF300" i="27" s="1"/>
  <c r="AH300" i="27" s="1"/>
  <c r="AI300" i="27" s="1"/>
  <c r="AE394" i="27"/>
  <c r="AF394" i="27" s="1"/>
  <c r="AH394" i="27" s="1"/>
  <c r="AI394" i="27" s="1"/>
  <c r="AE95" i="27"/>
  <c r="AE1277" i="27"/>
  <c r="AF1277" i="27" s="1"/>
  <c r="AH1277" i="27" s="1"/>
  <c r="AI1277" i="27" s="1"/>
  <c r="AE11" i="27"/>
  <c r="AF11" i="27" s="1"/>
  <c r="AH11" i="27" s="1"/>
  <c r="AI11" i="27" s="1"/>
  <c r="AE43" i="27"/>
  <c r="AE46" i="27"/>
  <c r="AE1094" i="27"/>
  <c r="AF1094" i="27" s="1"/>
  <c r="AH1094" i="27" s="1"/>
  <c r="AI1094" i="27" s="1"/>
  <c r="AE25" i="27"/>
  <c r="AE118" i="27"/>
  <c r="AF118" i="27" s="1"/>
  <c r="AH118" i="27" s="1"/>
  <c r="AI118" i="27" s="1"/>
  <c r="AE53" i="27"/>
  <c r="AF53" i="27" s="1"/>
  <c r="AH53" i="27" s="1"/>
  <c r="AI53" i="27" s="1"/>
  <c r="AE55" i="27"/>
  <c r="AF55" i="27" s="1"/>
  <c r="AH55" i="27" s="1"/>
  <c r="AI55" i="27" s="1"/>
  <c r="AE14" i="27"/>
  <c r="AF14" i="27" s="1"/>
  <c r="AH14" i="27" s="1"/>
  <c r="AI14" i="27" s="1"/>
  <c r="AE347" i="27"/>
  <c r="AF347" i="27" s="1"/>
  <c r="AH347" i="27" s="1"/>
  <c r="AI347" i="27" s="1"/>
  <c r="AE302" i="27"/>
  <c r="AF302" i="27" s="1"/>
  <c r="AH302" i="27" s="1"/>
  <c r="AI302" i="27" s="1"/>
  <c r="AE783" i="27"/>
  <c r="AE742" i="27"/>
  <c r="AF742" i="27" s="1"/>
  <c r="AH742" i="27" s="1"/>
  <c r="AI742" i="27" s="1"/>
  <c r="AE840" i="27"/>
  <c r="AF840" i="27" s="1"/>
  <c r="AH840" i="27" s="1"/>
  <c r="AI840" i="27" s="1"/>
  <c r="AE825" i="27"/>
  <c r="AF825" i="27" s="1"/>
  <c r="AH825" i="27" s="1"/>
  <c r="AI825" i="27" s="1"/>
  <c r="AE745" i="27"/>
  <c r="AF745" i="27" s="1"/>
  <c r="AH745" i="27" s="1"/>
  <c r="AI745" i="27" s="1"/>
  <c r="AE727" i="27"/>
  <c r="AF727" i="27" s="1"/>
  <c r="AH727" i="27" s="1"/>
  <c r="AI727" i="27" s="1"/>
  <c r="AE796" i="27"/>
  <c r="AF796" i="27" s="1"/>
  <c r="AH796" i="27" s="1"/>
  <c r="AI796" i="27" s="1"/>
  <c r="AE799" i="27"/>
  <c r="AF799" i="27" s="1"/>
  <c r="AH799" i="27" s="1"/>
  <c r="AI799" i="27" s="1"/>
  <c r="AE800" i="27"/>
  <c r="AF800" i="27" s="1"/>
  <c r="AH800" i="27" s="1"/>
  <c r="AI800" i="27" s="1"/>
  <c r="AE803" i="27"/>
  <c r="AF803" i="27" s="1"/>
  <c r="AH803" i="27" s="1"/>
  <c r="AI803" i="27" s="1"/>
  <c r="AE1004" i="27"/>
  <c r="AF1004" i="27" s="1"/>
  <c r="AH1004" i="27" s="1"/>
  <c r="AI1004" i="27" s="1"/>
  <c r="AE1186" i="27"/>
  <c r="AE811" i="27"/>
  <c r="AF811" i="27" s="1"/>
  <c r="AH811" i="27" s="1"/>
  <c r="AI811" i="27" s="1"/>
  <c r="AE766" i="27"/>
  <c r="AE770" i="27"/>
  <c r="AF770" i="27" s="1"/>
  <c r="AH770" i="27" s="1"/>
  <c r="AI770" i="27" s="1"/>
  <c r="AE771" i="27"/>
  <c r="AF771" i="27" s="1"/>
  <c r="AH771" i="27" s="1"/>
  <c r="AI771" i="27" s="1"/>
  <c r="AE752" i="27"/>
  <c r="AF752" i="27" s="1"/>
  <c r="AE755" i="27"/>
  <c r="AF755" i="27" s="1"/>
  <c r="AE757" i="27"/>
  <c r="AF757" i="27" s="1"/>
  <c r="AE747" i="27"/>
  <c r="AF747" i="27" s="1"/>
  <c r="AH747" i="27" s="1"/>
  <c r="AI747" i="27" s="1"/>
  <c r="AE631" i="27"/>
  <c r="AE616" i="27"/>
  <c r="AF616" i="27" s="1"/>
  <c r="AH616" i="27" s="1"/>
  <c r="AI616" i="27" s="1"/>
  <c r="AE1222" i="27"/>
  <c r="AF1222" i="27" s="1"/>
  <c r="AH1222" i="27" s="1"/>
  <c r="AI1222" i="27" s="1"/>
  <c r="AE432" i="27"/>
  <c r="AF432" i="27" s="1"/>
  <c r="AH432" i="27" s="1"/>
  <c r="AI432" i="27" s="1"/>
  <c r="AE629" i="27"/>
  <c r="AE1225" i="27"/>
  <c r="AF1225" i="27" s="1"/>
  <c r="AH1225" i="27" s="1"/>
  <c r="AI1225" i="27" s="1"/>
  <c r="AE1226" i="27"/>
  <c r="AF1226" i="27" s="1"/>
  <c r="AH1226" i="27" s="1"/>
  <c r="AI1226" i="27" s="1"/>
  <c r="AE1227" i="27"/>
  <c r="AF1227" i="27" s="1"/>
  <c r="AH1227" i="27" s="1"/>
  <c r="AI1227" i="27" s="1"/>
  <c r="AE129" i="27"/>
  <c r="AE1192" i="27"/>
  <c r="AF1192" i="27" s="1"/>
  <c r="AH1192" i="27" s="1"/>
  <c r="AI1192" i="27" s="1"/>
  <c r="AE130" i="27"/>
  <c r="AF130" i="27" s="1"/>
  <c r="AH130" i="27" s="1"/>
  <c r="AI130" i="27" s="1"/>
  <c r="AE557" i="27"/>
  <c r="AE841" i="27"/>
  <c r="AF841" i="27" s="1"/>
  <c r="AH841" i="27" s="1"/>
  <c r="AI841" i="27" s="1"/>
  <c r="AE842" i="27"/>
  <c r="AF842" i="27" s="1"/>
  <c r="AH842" i="27" s="1"/>
  <c r="AI842" i="27" s="1"/>
  <c r="AE845" i="27"/>
  <c r="AF845" i="27" s="1"/>
  <c r="AH845" i="27" s="1"/>
  <c r="AI845" i="27" s="1"/>
  <c r="AE1183" i="27"/>
  <c r="AE847" i="27"/>
  <c r="AF847" i="27" s="1"/>
  <c r="AH847" i="27" s="1"/>
  <c r="AI847" i="27" s="1"/>
  <c r="AE683" i="27"/>
  <c r="AE684" i="27"/>
  <c r="AF684" i="27" s="1"/>
  <c r="AH684" i="27" s="1"/>
  <c r="AI684" i="27" s="1"/>
  <c r="AE150" i="27"/>
  <c r="AF150" i="27" s="1"/>
  <c r="AH150" i="27" s="1"/>
  <c r="AI150" i="27" s="1"/>
  <c r="AE620" i="27"/>
  <c r="AF620" i="27" s="1"/>
  <c r="AH620" i="27" s="1"/>
  <c r="AI620" i="27" s="1"/>
  <c r="AE79" i="27"/>
  <c r="AE155" i="27"/>
  <c r="AF155" i="27" s="1"/>
  <c r="AH155" i="27" s="1"/>
  <c r="AI155" i="27" s="1"/>
  <c r="AE30" i="27"/>
  <c r="AE269" i="27"/>
  <c r="AF269" i="27" s="1"/>
  <c r="AH269" i="27" s="1"/>
  <c r="AI269" i="27" s="1"/>
  <c r="AE272" i="27"/>
  <c r="AE253" i="27"/>
  <c r="AF253" i="27" s="1"/>
  <c r="AH253" i="27" s="1"/>
  <c r="AI253" i="27" s="1"/>
  <c r="AE1011" i="27"/>
  <c r="AF1011" i="27" s="1"/>
  <c r="AH1011" i="27" s="1"/>
  <c r="AI1011" i="27" s="1"/>
  <c r="AE578" i="27"/>
  <c r="AF578" i="27" s="1"/>
  <c r="AH578" i="27" s="1"/>
  <c r="AI578" i="27" s="1"/>
  <c r="AE693" i="27"/>
  <c r="AF693" i="27" s="1"/>
  <c r="AH693" i="27" s="1"/>
  <c r="AI693" i="27" s="1"/>
  <c r="AE257" i="27"/>
  <c r="AF257" i="27" s="1"/>
  <c r="AH257" i="27" s="1"/>
  <c r="AI257" i="27" s="1"/>
  <c r="AE309" i="27"/>
  <c r="AF309" i="27" s="1"/>
  <c r="AH309" i="27" s="1"/>
  <c r="AI309" i="27" s="1"/>
  <c r="AE352" i="27"/>
  <c r="AF352" i="27" s="1"/>
  <c r="AH352" i="27" s="1"/>
  <c r="AI352" i="27" s="1"/>
  <c r="AE156" i="27"/>
  <c r="AF156" i="27" s="1"/>
  <c r="AH156" i="27" s="1"/>
  <c r="AI156" i="27" s="1"/>
  <c r="AE436" i="27"/>
  <c r="AF436" i="27" s="1"/>
  <c r="AH436" i="27" s="1"/>
  <c r="AI436" i="27" s="1"/>
  <c r="AE202" i="27"/>
  <c r="AE203" i="27"/>
  <c r="AF203" i="27" s="1"/>
  <c r="AH203" i="27" s="1"/>
  <c r="AI203" i="27" s="1"/>
  <c r="AE517" i="27"/>
  <c r="AF517" i="27" s="1"/>
  <c r="AH517" i="27" s="1"/>
  <c r="AI517" i="27" s="1"/>
  <c r="AE398" i="27"/>
  <c r="AE518" i="27"/>
  <c r="AF518" i="27" s="1"/>
  <c r="AH518" i="27" s="1"/>
  <c r="AI518" i="27" s="1"/>
  <c r="AE657" i="27"/>
  <c r="AF657" i="27" s="1"/>
  <c r="AH657" i="27" s="1"/>
  <c r="AI657" i="27" s="1"/>
  <c r="AE1113" i="27"/>
  <c r="AE438" i="27"/>
  <c r="AE99" i="27"/>
  <c r="AF99" i="27" s="1"/>
  <c r="AH99" i="27" s="1"/>
  <c r="AI99" i="27" s="1"/>
  <c r="AE1047" i="27"/>
  <c r="AF1047" i="27" s="1"/>
  <c r="AE1281" i="27"/>
  <c r="AF1281" i="27" s="1"/>
  <c r="AH1281" i="27" s="1"/>
  <c r="AI1281" i="27" s="1"/>
  <c r="AE602" i="27"/>
  <c r="AF602" i="27" s="1"/>
  <c r="AH602" i="27" s="1"/>
  <c r="AI602" i="27" s="1"/>
  <c r="AE471" i="27"/>
  <c r="AF471" i="27" s="1"/>
  <c r="AH471" i="27" s="1"/>
  <c r="AI471" i="27" s="1"/>
  <c r="AE664" i="27"/>
  <c r="AE101" i="27"/>
  <c r="AF101" i="27" s="1"/>
  <c r="AH101" i="27" s="1"/>
  <c r="AI101" i="27" s="1"/>
  <c r="AE103" i="27"/>
  <c r="AF103" i="27" s="1"/>
  <c r="AH103" i="27" s="1"/>
  <c r="AI103" i="27" s="1"/>
  <c r="AE572" i="27"/>
  <c r="AF572" i="27" s="1"/>
  <c r="AH572" i="27" s="1"/>
  <c r="AI572" i="27" s="1"/>
  <c r="AE131" i="27"/>
  <c r="AF131" i="27" s="1"/>
  <c r="AH131" i="27" s="1"/>
  <c r="AI131" i="27" s="1"/>
  <c r="AE164" i="27"/>
  <c r="AF164" i="27" s="1"/>
  <c r="AE132" i="27"/>
  <c r="AF132" i="27" s="1"/>
  <c r="AH132" i="27" s="1"/>
  <c r="AI132" i="27" s="1"/>
  <c r="AE360" i="27"/>
  <c r="AF360" i="27" s="1"/>
  <c r="AE571" i="27"/>
  <c r="AE441" i="27"/>
  <c r="AF441" i="27" s="1"/>
  <c r="AE443" i="27"/>
  <c r="AF443" i="27" s="1"/>
  <c r="AE166" i="27"/>
  <c r="AF166" i="27" s="1"/>
  <c r="AE414" i="27"/>
  <c r="AF414" i="27" s="1"/>
  <c r="AH414" i="27" s="1"/>
  <c r="AI414" i="27" s="1"/>
  <c r="AE126" i="27"/>
  <c r="AF126" i="27" s="1"/>
  <c r="AH126" i="27" s="1"/>
  <c r="AI126" i="27" s="1"/>
  <c r="AE416" i="27"/>
  <c r="AF416" i="27" s="1"/>
  <c r="AH416" i="27" s="1"/>
  <c r="AI416" i="27" s="1"/>
  <c r="AE736" i="27"/>
  <c r="AF736" i="27" s="1"/>
  <c r="AH736" i="27" s="1"/>
  <c r="AI736" i="27" s="1"/>
  <c r="AE290" i="27"/>
  <c r="AF290" i="27" s="1"/>
  <c r="AH290" i="27" s="1"/>
  <c r="AI290" i="27" s="1"/>
  <c r="AE850" i="27"/>
  <c r="AF850" i="27" s="1"/>
  <c r="AH850" i="27" s="1"/>
  <c r="AI850" i="27" s="1"/>
  <c r="AE444" i="27"/>
  <c r="AF444" i="27" s="1"/>
  <c r="AE477" i="27"/>
  <c r="AF477" i="27" s="1"/>
  <c r="AH477" i="27" s="1"/>
  <c r="AI477" i="27" s="1"/>
  <c r="AE526" i="27"/>
  <c r="AF526" i="27" s="1"/>
  <c r="AH526" i="27" s="1"/>
  <c r="AI526" i="27" s="1"/>
  <c r="AE528" i="27"/>
  <c r="AF528" i="27" s="1"/>
  <c r="AH528" i="27" s="1"/>
  <c r="AI528" i="27" s="1"/>
  <c r="AE169" i="27"/>
  <c r="AF169" i="27" s="1"/>
  <c r="AE449" i="27"/>
  <c r="AF449" i="27" s="1"/>
  <c r="AE503" i="27"/>
  <c r="AF503" i="27" s="1"/>
  <c r="AE639" i="27"/>
  <c r="AF639" i="27" s="1"/>
  <c r="AE365" i="27"/>
  <c r="AF365" i="27" s="1"/>
  <c r="AE478" i="27"/>
  <c r="AF478" i="27" s="1"/>
  <c r="AH478" i="27" s="1"/>
  <c r="AI478" i="27" s="1"/>
  <c r="AE367" i="27"/>
  <c r="AF367" i="27" s="1"/>
  <c r="AE590" i="27"/>
  <c r="AF590" i="27" s="1"/>
  <c r="AE453" i="27"/>
  <c r="AF453" i="27" s="1"/>
  <c r="AE87" i="27"/>
  <c r="AF87" i="27" s="1"/>
  <c r="AE194" i="27"/>
  <c r="AF194" i="27" s="1"/>
  <c r="AH194" i="27" s="1"/>
  <c r="AI194" i="27" s="1"/>
  <c r="AE197" i="27"/>
  <c r="AF197" i="27" s="1"/>
  <c r="AH197" i="27" s="1"/>
  <c r="AI197" i="27" s="1"/>
  <c r="AE258" i="27"/>
  <c r="AF258" i="27" s="1"/>
  <c r="AH258" i="27" s="1"/>
  <c r="AI258" i="27" s="1"/>
  <c r="AE313" i="27"/>
  <c r="AF313" i="27" s="1"/>
  <c r="AH313" i="27" s="1"/>
  <c r="AI313" i="27" s="1"/>
  <c r="AE467" i="27"/>
  <c r="AF467" i="27" s="1"/>
  <c r="AH467" i="27" s="1"/>
  <c r="AI467" i="27" s="1"/>
  <c r="AE722" i="27"/>
  <c r="AF722" i="27" s="1"/>
  <c r="AH722" i="27" s="1"/>
  <c r="AI722" i="27" s="1"/>
  <c r="AE748" i="27"/>
  <c r="AF748" i="27" s="1"/>
  <c r="AH748" i="27" s="1"/>
  <c r="AI748" i="27" s="1"/>
  <c r="AE423" i="27"/>
  <c r="AF423" i="27" s="1"/>
  <c r="AH423" i="27" s="1"/>
  <c r="AI423" i="27" s="1"/>
  <c r="AE424" i="27"/>
  <c r="AF424" i="27" s="1"/>
  <c r="AH424" i="27" s="1"/>
  <c r="AI424" i="27" s="1"/>
  <c r="AE245" i="27"/>
  <c r="AE137" i="27"/>
  <c r="AF137" i="27" s="1"/>
  <c r="AH137" i="27" s="1"/>
  <c r="AI137" i="27" s="1"/>
  <c r="AE337" i="27"/>
  <c r="AF337" i="27" s="1"/>
  <c r="AH337" i="27" s="1"/>
  <c r="AI337" i="27" s="1"/>
  <c r="AE853" i="27"/>
  <c r="AF853" i="27" s="1"/>
  <c r="AH853" i="27" s="1"/>
  <c r="AI853" i="27" s="1"/>
  <c r="AE222" i="27"/>
  <c r="AF222" i="27" s="1"/>
  <c r="AH222" i="27" s="1"/>
  <c r="AI222" i="27" s="1"/>
  <c r="AE342" i="27"/>
  <c r="AF342" i="27" s="1"/>
  <c r="AH342" i="27" s="1"/>
  <c r="AI342" i="27" s="1"/>
  <c r="AE225" i="27"/>
  <c r="AF225" i="27" s="1"/>
  <c r="AH225" i="27" s="1"/>
  <c r="AI225" i="27" s="1"/>
  <c r="AE1207" i="27"/>
  <c r="AF1207" i="27" s="1"/>
  <c r="AH1207" i="27" s="1"/>
  <c r="AI1207" i="27" s="1"/>
  <c r="AE1209" i="27"/>
  <c r="AF1209" i="27" s="1"/>
  <c r="AH1209" i="27" s="1"/>
  <c r="AI1209" i="27" s="1"/>
  <c r="AE1251" i="27"/>
  <c r="AF1251" i="27" s="1"/>
  <c r="AE1270" i="27"/>
  <c r="AE1219" i="27"/>
  <c r="AF1219" i="27" s="1"/>
  <c r="AH1219" i="27" s="1"/>
  <c r="AI1219" i="27" s="1"/>
  <c r="AE1258" i="27"/>
  <c r="AF1258" i="27" s="1"/>
  <c r="AE1188" i="27"/>
  <c r="AE1261" i="27"/>
  <c r="AF1261" i="27" s="1"/>
  <c r="AE856" i="27"/>
  <c r="AF856" i="27" s="1"/>
  <c r="AH856" i="27" s="1"/>
  <c r="AI856" i="27" s="1"/>
  <c r="AE482" i="27"/>
  <c r="AF482" i="27" s="1"/>
  <c r="AH482" i="27" s="1"/>
  <c r="AI482" i="27" s="1"/>
  <c r="AE662" i="27"/>
  <c r="AE1213" i="27"/>
  <c r="AF1213" i="27" s="1"/>
  <c r="AH1213" i="27" s="1"/>
  <c r="AI1213" i="27" s="1"/>
  <c r="AE859" i="27"/>
  <c r="AF859" i="27" s="1"/>
  <c r="AH859" i="27" s="1"/>
  <c r="AI859" i="27" s="1"/>
  <c r="AE1125" i="27"/>
  <c r="AE864" i="27"/>
  <c r="AF864" i="27" s="1"/>
  <c r="AH864" i="27" s="1"/>
  <c r="AI864" i="27" s="1"/>
  <c r="AE867" i="27"/>
  <c r="AF867" i="27" s="1"/>
  <c r="AH867" i="27" s="1"/>
  <c r="AI867" i="27" s="1"/>
  <c r="AE1140" i="27"/>
  <c r="AF1140" i="27" s="1"/>
  <c r="AH1140" i="27" s="1"/>
  <c r="AI1140" i="27" s="1"/>
  <c r="AE1141" i="27"/>
  <c r="AF1141" i="27" s="1"/>
  <c r="AH1141" i="27" s="1"/>
  <c r="AI1141" i="27" s="1"/>
  <c r="AE1039" i="27"/>
  <c r="AF1039" i="27" s="1"/>
  <c r="AH1039" i="27" s="1"/>
  <c r="AI1039" i="27" s="1"/>
  <c r="AE868" i="27"/>
  <c r="AF868" i="27" s="1"/>
  <c r="AH868" i="27" s="1"/>
  <c r="AI868" i="27" s="1"/>
  <c r="AE1144" i="27"/>
  <c r="AF1144" i="27" s="1"/>
  <c r="AH1144" i="27" s="1"/>
  <c r="AI1144" i="27" s="1"/>
  <c r="AE1065" i="27"/>
  <c r="AF1065" i="27" s="1"/>
  <c r="AH1065" i="27" s="1"/>
  <c r="AI1065" i="27" s="1"/>
  <c r="AE1069" i="27"/>
  <c r="AF1069" i="27" s="1"/>
  <c r="AH1069" i="27" s="1"/>
  <c r="AI1069" i="27" s="1"/>
  <c r="AE1150" i="27"/>
  <c r="AF1150" i="27" s="1"/>
  <c r="AH1150" i="27" s="1"/>
  <c r="AI1150" i="27" s="1"/>
  <c r="AE1151" i="27"/>
  <c r="AF1151" i="27" s="1"/>
  <c r="AH1151" i="27" s="1"/>
  <c r="AI1151" i="27" s="1"/>
  <c r="AE870" i="27"/>
  <c r="AF870" i="27" s="1"/>
  <c r="AH870" i="27" s="1"/>
  <c r="AI870" i="27" s="1"/>
  <c r="AE872" i="27"/>
  <c r="AF872" i="27" s="1"/>
  <c r="AH872" i="27" s="1"/>
  <c r="AI872" i="27" s="1"/>
  <c r="AE875" i="27"/>
  <c r="AF875" i="27" s="1"/>
  <c r="AH875" i="27" s="1"/>
  <c r="AI875" i="27" s="1"/>
  <c r="AE882" i="27"/>
  <c r="AF882" i="27" s="1"/>
  <c r="AH882" i="27" s="1"/>
  <c r="AI882" i="27" s="1"/>
  <c r="AE885" i="27"/>
  <c r="AF885" i="27" s="1"/>
  <c r="AH885" i="27" s="1"/>
  <c r="AI885" i="27" s="1"/>
  <c r="AE897" i="27"/>
  <c r="AF897" i="27" s="1"/>
  <c r="AH897" i="27" s="1"/>
  <c r="AI897" i="27" s="1"/>
  <c r="AE903" i="27"/>
  <c r="AF903" i="27" s="1"/>
  <c r="AH903" i="27" s="1"/>
  <c r="AI903" i="27" s="1"/>
  <c r="AE905" i="27"/>
  <c r="AF905" i="27" s="1"/>
  <c r="AH905" i="27" s="1"/>
  <c r="AI905" i="27" s="1"/>
  <c r="AE1171" i="27"/>
  <c r="AF1171" i="27" s="1"/>
  <c r="AH1171" i="27" s="1"/>
  <c r="AI1171" i="27" s="1"/>
  <c r="AE1078" i="27"/>
  <c r="AF1078" i="27" s="1"/>
  <c r="AH1078" i="27" s="1"/>
  <c r="AI1078" i="27" s="1"/>
  <c r="AE1079" i="27"/>
  <c r="AF1079" i="27" s="1"/>
  <c r="AH1079" i="27" s="1"/>
  <c r="AI1079" i="27" s="1"/>
  <c r="AE1152" i="27"/>
  <c r="AF1152" i="27" s="1"/>
  <c r="AH1152" i="27" s="1"/>
  <c r="AI1152" i="27" s="1"/>
  <c r="AE277" i="27"/>
  <c r="AE916" i="27"/>
  <c r="AF916" i="27" s="1"/>
  <c r="AH916" i="27" s="1"/>
  <c r="AI916" i="27" s="1"/>
  <c r="AE407" i="27"/>
  <c r="AE1127" i="27"/>
  <c r="AF1127" i="27" s="1"/>
  <c r="AH1127" i="27" s="1"/>
  <c r="AI1127" i="27" s="1"/>
  <c r="AE1122" i="27"/>
  <c r="AE1131" i="27"/>
  <c r="AF1131" i="27" s="1"/>
  <c r="AH1131" i="27" s="1"/>
  <c r="AI1131" i="27" s="1"/>
  <c r="AE917" i="27"/>
  <c r="AF917" i="27" s="1"/>
  <c r="AH917" i="27" s="1"/>
  <c r="AI917" i="27" s="1"/>
  <c r="AE920" i="27"/>
  <c r="AF920" i="27" s="1"/>
  <c r="AH920" i="27" s="1"/>
  <c r="AI920" i="27" s="1"/>
  <c r="AE785" i="27"/>
  <c r="AF785" i="27" s="1"/>
  <c r="AH785" i="27" s="1"/>
  <c r="AI785" i="27" s="1"/>
  <c r="AE820" i="27"/>
  <c r="AF820" i="27" s="1"/>
  <c r="AH820" i="27" s="1"/>
  <c r="AI820" i="27" s="1"/>
  <c r="AE1099" i="27"/>
  <c r="AE927" i="27"/>
  <c r="AF927" i="27" s="1"/>
  <c r="AH927" i="27" s="1"/>
  <c r="AI927" i="27" s="1"/>
  <c r="AE933" i="27"/>
  <c r="AF933" i="27" s="1"/>
  <c r="AH933" i="27" s="1"/>
  <c r="AI933" i="27" s="1"/>
  <c r="AE935" i="27"/>
  <c r="AF935" i="27" s="1"/>
  <c r="AH935" i="27" s="1"/>
  <c r="AI935" i="27" s="1"/>
  <c r="AE937" i="27"/>
  <c r="AF937" i="27" s="1"/>
  <c r="AH937" i="27" s="1"/>
  <c r="AI937" i="27" s="1"/>
  <c r="AE1104" i="27"/>
  <c r="AF1104" i="27" s="1"/>
  <c r="AH1104" i="27" s="1"/>
  <c r="AI1104" i="27" s="1"/>
  <c r="AE941" i="27"/>
  <c r="AF941" i="27" s="1"/>
  <c r="AH941" i="27" s="1"/>
  <c r="AI941" i="27" s="1"/>
  <c r="AE943" i="27"/>
  <c r="AF943" i="27" s="1"/>
  <c r="AH943" i="27" s="1"/>
  <c r="AI943" i="27" s="1"/>
  <c r="AE952" i="27"/>
  <c r="AF952" i="27" s="1"/>
  <c r="AH952" i="27" s="1"/>
  <c r="AI952" i="27" s="1"/>
  <c r="AE967" i="27"/>
  <c r="AF967" i="27" s="1"/>
  <c r="AH967" i="27" s="1"/>
  <c r="AI967" i="27" s="1"/>
  <c r="AE970" i="27"/>
  <c r="AF970" i="27" s="1"/>
  <c r="AH970" i="27" s="1"/>
  <c r="AI970" i="27" s="1"/>
  <c r="AE972" i="27"/>
  <c r="AF972" i="27" s="1"/>
  <c r="AH972" i="27" s="1"/>
  <c r="AI972" i="27" s="1"/>
  <c r="AE974" i="27"/>
  <c r="AF974" i="27" s="1"/>
  <c r="AH974" i="27" s="1"/>
  <c r="AI974" i="27" s="1"/>
  <c r="AE986" i="27"/>
  <c r="AF986" i="27" s="1"/>
  <c r="AH986" i="27" s="1"/>
  <c r="AI986" i="27" s="1"/>
  <c r="AE987" i="27"/>
  <c r="AF987" i="27" s="1"/>
  <c r="AH987" i="27" s="1"/>
  <c r="AI987" i="27" s="1"/>
  <c r="AE992" i="27"/>
  <c r="AF992" i="27" s="1"/>
  <c r="AH992" i="27" s="1"/>
  <c r="AI992" i="27" s="1"/>
  <c r="AE1178" i="27"/>
  <c r="AF1178" i="27" s="1"/>
  <c r="AH1178" i="27" s="1"/>
  <c r="AI1178" i="27" s="1"/>
  <c r="AE1157" i="27"/>
  <c r="AF1157" i="27" s="1"/>
  <c r="AH1157" i="27" s="1"/>
  <c r="AI1157" i="27" s="1"/>
  <c r="AE1119" i="27"/>
  <c r="AE713" i="27"/>
  <c r="AE705" i="27"/>
  <c r="AE625" i="27"/>
  <c r="AF625" i="27" s="1"/>
  <c r="AH625" i="27" s="1"/>
  <c r="AI625" i="27" s="1"/>
  <c r="AE1097" i="27"/>
  <c r="AF1097" i="27" s="1"/>
  <c r="AH1097" i="27" s="1"/>
  <c r="AI1097" i="27" s="1"/>
  <c r="AE349" i="27"/>
  <c r="AF349" i="27" s="1"/>
  <c r="AH349" i="27" s="1"/>
  <c r="AI349" i="27" s="1"/>
  <c r="AE564" i="27"/>
  <c r="AF564" i="27" s="1"/>
  <c r="AE879" i="27"/>
  <c r="AF879" i="27" s="1"/>
  <c r="AH879" i="27" s="1"/>
  <c r="AI879" i="27" s="1"/>
  <c r="AE1200" i="27"/>
  <c r="AF1200" i="27" s="1"/>
  <c r="AH1200" i="27" s="1"/>
  <c r="AI1200" i="27" s="1"/>
  <c r="AE252" i="27"/>
  <c r="AF252" i="27" s="1"/>
  <c r="AH252" i="27" s="1"/>
  <c r="AI252" i="27" s="1"/>
  <c r="AE462" i="27"/>
  <c r="AE492" i="27"/>
  <c r="AF492" i="27" s="1"/>
  <c r="AH492" i="27" s="1"/>
  <c r="AI492" i="27" s="1"/>
  <c r="AE668" i="27"/>
  <c r="AF668" i="27" s="1"/>
  <c r="AH668" i="27" s="1"/>
  <c r="AI668" i="27" s="1"/>
  <c r="AE1109" i="27"/>
  <c r="AE862" i="27"/>
  <c r="AF862" i="27" s="1"/>
  <c r="AH862" i="27" s="1"/>
  <c r="AI862" i="27" s="1"/>
  <c r="AE1076" i="27"/>
  <c r="AF1076" i="27" s="1"/>
  <c r="AH1076" i="27" s="1"/>
  <c r="AI1076" i="27" s="1"/>
  <c r="AE1237" i="27"/>
  <c r="AF1237" i="27" s="1"/>
  <c r="AH1237" i="27" s="1"/>
  <c r="AI1237" i="27" s="1"/>
  <c r="AE261" i="27"/>
  <c r="AF261" i="27" s="1"/>
  <c r="AH261" i="27" s="1"/>
  <c r="AI261" i="27" s="1"/>
  <c r="AE433" i="27"/>
  <c r="AF433" i="27" s="1"/>
  <c r="AH433" i="27" s="1"/>
  <c r="AI433" i="27" s="1"/>
  <c r="AE560" i="27"/>
  <c r="AE832" i="27"/>
  <c r="AF832" i="27" s="1"/>
  <c r="AE1006" i="27"/>
  <c r="AF1006" i="27" s="1"/>
  <c r="AH1006" i="27" s="1"/>
  <c r="AI1006" i="27" s="1"/>
  <c r="AE1026" i="27"/>
  <c r="AF1026" i="27" s="1"/>
  <c r="AH1026" i="27" s="1"/>
  <c r="AI1026" i="27" s="1"/>
  <c r="AE1198" i="27"/>
  <c r="AF1198" i="27" s="1"/>
  <c r="AH1198" i="27" s="1"/>
  <c r="AI1198" i="27" s="1"/>
  <c r="AE1233" i="27"/>
  <c r="AF1233" i="27" s="1"/>
  <c r="AH1233" i="27" s="1"/>
  <c r="AI1233" i="27" s="1"/>
  <c r="AE187" i="27"/>
  <c r="AF187" i="27" s="1"/>
  <c r="AH187" i="27" s="1"/>
  <c r="AI187" i="27" s="1"/>
  <c r="AE255" i="27"/>
  <c r="AF255" i="27" s="1"/>
  <c r="AH255" i="27" s="1"/>
  <c r="AI255" i="27" s="1"/>
  <c r="AE429" i="27"/>
  <c r="AF429" i="27" s="1"/>
  <c r="AH429" i="27" s="1"/>
  <c r="AI429" i="27" s="1"/>
  <c r="AE579" i="27"/>
  <c r="AF579" i="27" s="1"/>
  <c r="AH579" i="27" s="1"/>
  <c r="AI579" i="27" s="1"/>
  <c r="AE653" i="27"/>
  <c r="AF653" i="27" s="1"/>
  <c r="AH653" i="27" s="1"/>
  <c r="AI653" i="27" s="1"/>
  <c r="AE780" i="27"/>
  <c r="AE821" i="27"/>
  <c r="AF821" i="27" s="1"/>
  <c r="AH821" i="27" s="1"/>
  <c r="AI821" i="27" s="1"/>
  <c r="AE999" i="27"/>
  <c r="AF999" i="27" s="1"/>
  <c r="AH999" i="27" s="1"/>
  <c r="AI999" i="27" s="1"/>
  <c r="AE1235" i="27"/>
  <c r="AF1235" i="27" s="1"/>
  <c r="AH1235" i="27" s="1"/>
  <c r="AI1235" i="27" s="1"/>
  <c r="AE283" i="27"/>
  <c r="AF283" i="27" s="1"/>
  <c r="AH283" i="27" s="1"/>
  <c r="AI283" i="27" s="1"/>
  <c r="AE1046" i="27"/>
  <c r="AE519" i="27"/>
  <c r="AF519" i="27" s="1"/>
  <c r="AH519" i="27" s="1"/>
  <c r="AI519" i="27" s="1"/>
  <c r="AE425" i="27"/>
  <c r="AF425" i="27" s="1"/>
  <c r="AH425" i="27" s="1"/>
  <c r="AI425" i="27" s="1"/>
  <c r="AE339" i="27"/>
  <c r="AF339" i="27" s="1"/>
  <c r="AH339" i="27" s="1"/>
  <c r="AI339" i="27" s="1"/>
  <c r="AE865" i="27"/>
  <c r="AF865" i="27" s="1"/>
  <c r="AH865" i="27" s="1"/>
  <c r="AI865" i="27" s="1"/>
  <c r="AE74" i="27"/>
  <c r="AF74" i="27" s="1"/>
  <c r="AH74" i="27" s="1"/>
  <c r="AI74" i="27" s="1"/>
  <c r="AE1240" i="27"/>
  <c r="AF1240" i="27" s="1"/>
  <c r="AH1240" i="27" s="1"/>
  <c r="AI1240" i="27" s="1"/>
  <c r="AE232" i="27"/>
  <c r="AE260" i="27"/>
  <c r="AF260" i="27" s="1"/>
  <c r="AH260" i="27" s="1"/>
  <c r="AI260" i="27" s="1"/>
  <c r="AE488" i="27"/>
  <c r="AF488" i="27" s="1"/>
  <c r="AH488" i="27" s="1"/>
  <c r="AI488" i="27" s="1"/>
  <c r="AE580" i="27"/>
  <c r="AF580" i="27" s="1"/>
  <c r="AH580" i="27" s="1"/>
  <c r="AI580" i="27" s="1"/>
  <c r="AE694" i="27"/>
  <c r="AF694" i="27" s="1"/>
  <c r="AH694" i="27" s="1"/>
  <c r="AI694" i="27" s="1"/>
  <c r="AE791" i="27"/>
  <c r="AF791" i="27" s="1"/>
  <c r="AH791" i="27" s="1"/>
  <c r="AI791" i="27" s="1"/>
  <c r="AE822" i="27"/>
  <c r="AF822" i="27" s="1"/>
  <c r="AH822" i="27" s="1"/>
  <c r="AI822" i="27" s="1"/>
  <c r="AE1048" i="27"/>
  <c r="AF1048" i="27" s="1"/>
  <c r="AE1020" i="27"/>
  <c r="AF1020" i="27" s="1"/>
  <c r="AH1020" i="27" s="1"/>
  <c r="AI1020" i="27" s="1"/>
  <c r="AE1029" i="27"/>
  <c r="AF1029" i="27" s="1"/>
  <c r="AH1029" i="27" s="1"/>
  <c r="AI1029" i="27" s="1"/>
  <c r="AE1095" i="27"/>
  <c r="AF1095" i="27" s="1"/>
  <c r="AH1095" i="27" s="1"/>
  <c r="AI1095" i="27" s="1"/>
  <c r="AE1034" i="27"/>
  <c r="AF1034" i="27" s="1"/>
  <c r="AH1034" i="27" s="1"/>
  <c r="AI1034" i="27" s="1"/>
  <c r="AE1180" i="27"/>
  <c r="AE1239" i="27"/>
  <c r="AF1239" i="27" s="1"/>
  <c r="AH1239" i="27" s="1"/>
  <c r="AI1239" i="27" s="1"/>
  <c r="AE1158" i="27"/>
  <c r="AF1158" i="27" s="1"/>
  <c r="AH1158" i="27" s="1"/>
  <c r="AI1158" i="27" s="1"/>
  <c r="AE251" i="27"/>
  <c r="AF251" i="27" s="1"/>
  <c r="AH251" i="27" s="1"/>
  <c r="AI251" i="27" s="1"/>
  <c r="AE619" i="27"/>
  <c r="AF619" i="27" s="1"/>
  <c r="AH619" i="27" s="1"/>
  <c r="AI619" i="27" s="1"/>
  <c r="AE1061" i="27"/>
  <c r="AE270" i="27"/>
  <c r="AF270" i="27" s="1"/>
  <c r="AH270" i="27" s="1"/>
  <c r="AI270" i="27" s="1"/>
  <c r="AE1003" i="27"/>
  <c r="AF1003" i="27" s="1"/>
  <c r="AH1003" i="27" s="1"/>
  <c r="AI1003" i="27" s="1"/>
  <c r="AE947" i="27"/>
  <c r="AF947" i="27" s="1"/>
  <c r="AH947" i="27" s="1"/>
  <c r="AI947" i="27" s="1"/>
  <c r="AE452" i="27"/>
  <c r="AF452" i="27" s="1"/>
  <c r="AE818" i="27"/>
  <c r="AF818" i="27" s="1"/>
  <c r="AH818" i="27" s="1"/>
  <c r="AI818" i="27" s="1"/>
  <c r="AE1049" i="27"/>
  <c r="AF1049" i="27" s="1"/>
  <c r="AE1036" i="27"/>
  <c r="AF1036" i="27" s="1"/>
  <c r="AH1036" i="27" s="1"/>
  <c r="AI1036" i="27" s="1"/>
  <c r="AE1019" i="27"/>
  <c r="AF1019" i="27" s="1"/>
  <c r="AH1019" i="27" s="1"/>
  <c r="AI1019" i="27" s="1"/>
  <c r="AE1033" i="27"/>
  <c r="AF1033" i="27" s="1"/>
  <c r="AH1033" i="27" s="1"/>
  <c r="AI1033" i="27" s="1"/>
  <c r="AH92" i="27"/>
  <c r="AI89" i="27"/>
  <c r="AH596" i="27"/>
  <c r="AI593" i="27"/>
  <c r="AI510" i="27"/>
  <c r="AI1134" i="27"/>
  <c r="AH764" i="27"/>
  <c r="AI759" i="27"/>
  <c r="AI185" i="27"/>
  <c r="AH1266" i="27"/>
  <c r="AI1264" i="27"/>
  <c r="AI371" i="27"/>
  <c r="AH385" i="27"/>
  <c r="C25" i="2"/>
  <c r="V1285" i="27" l="1"/>
  <c r="Y1120" i="27"/>
  <c r="Z1119" i="27"/>
  <c r="Z1120" i="27" s="1"/>
  <c r="W663" i="27"/>
  <c r="W666" i="27" s="1"/>
  <c r="Z571" i="27"/>
  <c r="Y576" i="27"/>
  <c r="Y605" i="27" s="1"/>
  <c r="Z614" i="27"/>
  <c r="Z626" i="27" s="1"/>
  <c r="Y626" i="27"/>
  <c r="W297" i="27"/>
  <c r="W24" i="27"/>
  <c r="W23" i="27"/>
  <c r="Y314" i="27"/>
  <c r="Z298" i="27"/>
  <c r="Z314" i="27" s="1"/>
  <c r="Y1136" i="27"/>
  <c r="Z1135" i="27"/>
  <c r="Z1136" i="27" s="1"/>
  <c r="Y583" i="27"/>
  <c r="Z577" i="27"/>
  <c r="Z583" i="27" s="1"/>
  <c r="Z627" i="27"/>
  <c r="Z628" i="27" s="1"/>
  <c r="Y628" i="27"/>
  <c r="W1179" i="27"/>
  <c r="W1182" i="27" s="1"/>
  <c r="Y160" i="27"/>
  <c r="Z148" i="27"/>
  <c r="Z160" i="27" s="1"/>
  <c r="Y94" i="27"/>
  <c r="Z93" i="27"/>
  <c r="Z94" i="27" s="1"/>
  <c r="W1217" i="27"/>
  <c r="W1284" i="27" s="1"/>
  <c r="Y552" i="27"/>
  <c r="Z551" i="27"/>
  <c r="Z552" i="27" s="1"/>
  <c r="Z790" i="27"/>
  <c r="Z823" i="27" s="1"/>
  <c r="Y823" i="27"/>
  <c r="Y66" i="27"/>
  <c r="Y67" i="27"/>
  <c r="Z61" i="27"/>
  <c r="Z708" i="27"/>
  <c r="Z709" i="27" s="1"/>
  <c r="Y709" i="27"/>
  <c r="W1091" i="27"/>
  <c r="Z600" i="27"/>
  <c r="Z604" i="27" s="1"/>
  <c r="Y604" i="27"/>
  <c r="Z474" i="27"/>
  <c r="Y483" i="27"/>
  <c r="Y522" i="27" s="1"/>
  <c r="Y743" i="27"/>
  <c r="Z741" i="27"/>
  <c r="Z743" i="27" s="1"/>
  <c r="Z560" i="27"/>
  <c r="Z561" i="27" s="1"/>
  <c r="Y561" i="27"/>
  <c r="Z462" i="27"/>
  <c r="Z463" i="27" s="1"/>
  <c r="Y463" i="27"/>
  <c r="W717" i="27"/>
  <c r="W707" i="27"/>
  <c r="W1106" i="27"/>
  <c r="Y1124" i="27"/>
  <c r="Z1122" i="27"/>
  <c r="Y1123" i="27"/>
  <c r="Y278" i="27"/>
  <c r="Z277" i="27"/>
  <c r="Z278" i="27" s="1"/>
  <c r="Y248" i="27"/>
  <c r="Y287" i="27" s="1"/>
  <c r="Z245" i="27"/>
  <c r="Z664" i="27"/>
  <c r="Z665" i="27" s="1"/>
  <c r="Y665" i="27"/>
  <c r="Y405" i="27"/>
  <c r="Z398" i="27"/>
  <c r="Z405" i="27" s="1"/>
  <c r="Z272" i="27"/>
  <c r="Z273" i="27" s="1"/>
  <c r="Y273" i="27"/>
  <c r="W689" i="27"/>
  <c r="W704" i="27" s="1"/>
  <c r="W559" i="27"/>
  <c r="W570" i="27"/>
  <c r="W147" i="27"/>
  <c r="W211" i="27" s="1"/>
  <c r="W773" i="27"/>
  <c r="W772" i="27"/>
  <c r="Y789" i="27"/>
  <c r="Y834" i="27" s="1"/>
  <c r="Z783" i="27"/>
  <c r="Z25" i="27"/>
  <c r="Y26" i="27"/>
  <c r="Y27" i="27"/>
  <c r="Y1112" i="27"/>
  <c r="Z1111" i="27"/>
  <c r="Z1112" i="27" s="1"/>
  <c r="W569" i="27"/>
  <c r="Z263" i="27"/>
  <c r="Z271" i="27" s="1"/>
  <c r="Y271" i="27"/>
  <c r="W36" i="27"/>
  <c r="Y550" i="27"/>
  <c r="Z543" i="27"/>
  <c r="Z550" i="27" s="1"/>
  <c r="Z484" i="27"/>
  <c r="Z485" i="27" s="1"/>
  <c r="Y485" i="27"/>
  <c r="Z514" i="27"/>
  <c r="Z521" i="27" s="1"/>
  <c r="Y521" i="27"/>
  <c r="W214" i="27"/>
  <c r="Z606" i="27"/>
  <c r="Y613" i="27"/>
  <c r="Y661" i="27" s="1"/>
  <c r="Y781" i="27"/>
  <c r="Y782" i="27"/>
  <c r="Z779" i="27"/>
  <c r="Y1241" i="27"/>
  <c r="Z1221" i="27"/>
  <c r="Z1241" i="27" s="1"/>
  <c r="Y513" i="27"/>
  <c r="Z511" i="27"/>
  <c r="Z513" i="27" s="1"/>
  <c r="W60" i="27"/>
  <c r="W59" i="27"/>
  <c r="W240" i="27"/>
  <c r="W244" i="27" s="1"/>
  <c r="Y78" i="27"/>
  <c r="Y105" i="27" s="1"/>
  <c r="Z68" i="27"/>
  <c r="W583" i="27"/>
  <c r="W605" i="27" s="1"/>
  <c r="W345" i="27"/>
  <c r="W406" i="27" s="1"/>
  <c r="Y262" i="27"/>
  <c r="Z249" i="27"/>
  <c r="Z262" i="27" s="1"/>
  <c r="W1037" i="27"/>
  <c r="W160" i="27"/>
  <c r="W994" i="27"/>
  <c r="W1115" i="27" s="1"/>
  <c r="Z217" i="27"/>
  <c r="Z223" i="27" s="1"/>
  <c r="Y223" i="27"/>
  <c r="W397" i="27"/>
  <c r="Z120" i="27"/>
  <c r="Z121" i="27" s="1"/>
  <c r="Y121" i="27"/>
  <c r="Y284" i="27"/>
  <c r="Z281" i="27"/>
  <c r="Z284" i="27" s="1"/>
  <c r="W243" i="27"/>
  <c r="W749" i="27"/>
  <c r="Y740" i="27"/>
  <c r="Z725" i="27"/>
  <c r="Z740" i="27" s="1"/>
  <c r="W116" i="27"/>
  <c r="W128" i="27" s="1"/>
  <c r="Y104" i="27"/>
  <c r="Z98" i="27"/>
  <c r="Z104" i="27" s="1"/>
  <c r="W119" i="27"/>
  <c r="W108" i="27"/>
  <c r="W114" i="27" s="1"/>
  <c r="Y29" i="27"/>
  <c r="Y37" i="27" s="1"/>
  <c r="Z28" i="27"/>
  <c r="Y437" i="27"/>
  <c r="Z431" i="27"/>
  <c r="Z437" i="27" s="1"/>
  <c r="W830" i="27"/>
  <c r="Y42" i="27"/>
  <c r="Y39" i="27"/>
  <c r="Z38" i="27"/>
  <c r="Y1181" i="27"/>
  <c r="Z1180" i="27"/>
  <c r="Z1181" i="27" s="1"/>
  <c r="Y1098" i="27"/>
  <c r="Z1092" i="27"/>
  <c r="Z1098" i="27" s="1"/>
  <c r="Z466" i="27"/>
  <c r="Z468" i="27" s="1"/>
  <c r="Y468" i="27"/>
  <c r="Y1040" i="27"/>
  <c r="Z1038" i="27"/>
  <c r="Z1040" i="27" s="1"/>
  <c r="W712" i="27"/>
  <c r="W1269" i="27"/>
  <c r="W555" i="27"/>
  <c r="Y411" i="27"/>
  <c r="Z407" i="27"/>
  <c r="Y408" i="27"/>
  <c r="W1185" i="27"/>
  <c r="W1190" i="27" s="1"/>
  <c r="Y50" i="27"/>
  <c r="Y51" i="27"/>
  <c r="Z46" i="27"/>
  <c r="Y97" i="27"/>
  <c r="Z95" i="27"/>
  <c r="Z97" i="27" s="1"/>
  <c r="W669" i="27"/>
  <c r="W672" i="27" s="1"/>
  <c r="I68" i="28" s="1"/>
  <c r="Y660" i="27"/>
  <c r="Z655" i="27"/>
  <c r="Z660" i="27" s="1"/>
  <c r="Y214" i="27"/>
  <c r="Y227" i="27" s="1"/>
  <c r="Z212" i="27"/>
  <c r="Y837" i="27"/>
  <c r="Y838" i="27"/>
  <c r="Z835" i="27"/>
  <c r="W1241" i="27"/>
  <c r="W357" i="27"/>
  <c r="W1118" i="27"/>
  <c r="W1121" i="27" s="1"/>
  <c r="Y1045" i="27"/>
  <c r="Z1041" i="27"/>
  <c r="Z1045" i="27" s="1"/>
  <c r="Z189" i="27"/>
  <c r="Z201" i="27" s="1"/>
  <c r="Y201" i="27"/>
  <c r="Z412" i="27"/>
  <c r="Y430" i="27"/>
  <c r="Z464" i="27"/>
  <c r="Z465" i="27" s="1"/>
  <c r="Y465" i="27"/>
  <c r="Y473" i="27" s="1"/>
  <c r="Z690" i="27"/>
  <c r="Z699" i="27" s="1"/>
  <c r="Y699" i="27"/>
  <c r="Y1269" i="27"/>
  <c r="Z1267" i="27"/>
  <c r="Z1269" i="27" s="1"/>
  <c r="Y1161" i="27"/>
  <c r="Y1166" i="27" s="1"/>
  <c r="Z1138" i="27"/>
  <c r="Z1109" i="27"/>
  <c r="Z1110" i="27" s="1"/>
  <c r="Y1110" i="27"/>
  <c r="W1123" i="27"/>
  <c r="W1124" i="27"/>
  <c r="W411" i="27"/>
  <c r="W408" i="27"/>
  <c r="Y1132" i="27"/>
  <c r="Y1137" i="27" s="1"/>
  <c r="Z1125" i="27"/>
  <c r="Z662" i="27"/>
  <c r="Y663" i="27"/>
  <c r="Y666" i="27" s="1"/>
  <c r="Y1275" i="27"/>
  <c r="Z1270" i="27"/>
  <c r="Z1275" i="27" s="1"/>
  <c r="W248" i="27"/>
  <c r="W287" i="27" s="1"/>
  <c r="Y1114" i="27"/>
  <c r="Z1113" i="27"/>
  <c r="Z1114" i="27" s="1"/>
  <c r="W405" i="27"/>
  <c r="W210" i="27"/>
  <c r="Y31" i="27"/>
  <c r="Z30" i="27"/>
  <c r="Z31" i="27" s="1"/>
  <c r="Y1185" i="27"/>
  <c r="Y1190" i="27" s="1"/>
  <c r="Z1183" i="27"/>
  <c r="Z629" i="27"/>
  <c r="Z630" i="27" s="1"/>
  <c r="Y630" i="27"/>
  <c r="Z1186" i="27"/>
  <c r="Z1187" i="27" s="1"/>
  <c r="Y1187" i="27"/>
  <c r="W789" i="27"/>
  <c r="W834" i="27" s="1"/>
  <c r="W26" i="27"/>
  <c r="W27" i="27"/>
  <c r="Y599" i="27"/>
  <c r="Z597" i="27"/>
  <c r="Z599" i="27" s="1"/>
  <c r="W271" i="27"/>
  <c r="Z642" i="27"/>
  <c r="Z654" i="27" s="1"/>
  <c r="Y654" i="27"/>
  <c r="W550" i="27"/>
  <c r="Y669" i="27"/>
  <c r="Z667" i="27"/>
  <c r="Y672" i="27"/>
  <c r="Y1220" i="27"/>
  <c r="Z1218" i="27"/>
  <c r="Z1220" i="27" s="1"/>
  <c r="Z1162" i="27"/>
  <c r="Z1163" i="27" s="1"/>
  <c r="Y1163" i="27"/>
  <c r="Z469" i="27"/>
  <c r="Z472" i="27" s="1"/>
  <c r="Y472" i="27"/>
  <c r="W521" i="27"/>
  <c r="Z288" i="27"/>
  <c r="Y297" i="27"/>
  <c r="W613" i="27"/>
  <c r="W661" i="27" s="1"/>
  <c r="W781" i="27"/>
  <c r="W782" i="27"/>
  <c r="Z776" i="27"/>
  <c r="Z777" i="27" s="1"/>
  <c r="Y777" i="27"/>
  <c r="Y24" i="27"/>
  <c r="Y23" i="27"/>
  <c r="Z20" i="27"/>
  <c r="Y542" i="27"/>
  <c r="Z541" i="27"/>
  <c r="Z542" i="27" s="1"/>
  <c r="Y387" i="27"/>
  <c r="Z386" i="27"/>
  <c r="Z387" i="27" s="1"/>
  <c r="Y1283" i="27"/>
  <c r="Z1280" i="27"/>
  <c r="Z1283" i="27" s="1"/>
  <c r="W78" i="27"/>
  <c r="W105" i="27" s="1"/>
  <c r="Y226" i="27"/>
  <c r="Z224" i="27"/>
  <c r="Z226" i="27" s="1"/>
  <c r="Y532" i="27"/>
  <c r="Y556" i="27" s="1"/>
  <c r="Z523" i="27"/>
  <c r="Y1179" i="27"/>
  <c r="Y1182" i="27" s="1"/>
  <c r="Z1167" i="27"/>
  <c r="Z718" i="27"/>
  <c r="Y719" i="27"/>
  <c r="Y720" i="27"/>
  <c r="Z700" i="27"/>
  <c r="Z701" i="27" s="1"/>
  <c r="Y701" i="27"/>
  <c r="W262" i="27"/>
  <c r="W679" i="27"/>
  <c r="W223" i="27"/>
  <c r="W227" i="27" s="1"/>
  <c r="Y127" i="27"/>
  <c r="Z122" i="27"/>
  <c r="Z127" i="27" s="1"/>
  <c r="W284" i="27"/>
  <c r="Y1217" i="27"/>
  <c r="Y1284" i="27" s="1"/>
  <c r="Z1191" i="27"/>
  <c r="Z486" i="27"/>
  <c r="Z493" i="27" s="1"/>
  <c r="Y493" i="27"/>
  <c r="Y357" i="27"/>
  <c r="Z346" i="27"/>
  <c r="Z357" i="27" s="1"/>
  <c r="Y286" i="27"/>
  <c r="Z285" i="27"/>
  <c r="Z286" i="27" s="1"/>
  <c r="W104" i="27"/>
  <c r="Z111" i="27"/>
  <c r="Z113" i="27" s="1"/>
  <c r="Y113" i="27"/>
  <c r="W37" i="27"/>
  <c r="I13" i="28" s="1"/>
  <c r="W29" i="27"/>
  <c r="W437" i="27"/>
  <c r="W39" i="27"/>
  <c r="W42" i="27" s="1"/>
  <c r="Y1279" i="27"/>
  <c r="Z1276" i="27"/>
  <c r="Z1279" i="27" s="1"/>
  <c r="Z1061" i="27"/>
  <c r="Z1091" i="27" s="1"/>
  <c r="Y1091" i="27"/>
  <c r="W1098" i="27"/>
  <c r="W468" i="27"/>
  <c r="W1040" i="27"/>
  <c r="Y188" i="27"/>
  <c r="Z186" i="27"/>
  <c r="Z188" i="27" s="1"/>
  <c r="W18" i="27"/>
  <c r="W19" i="27"/>
  <c r="Y83" i="27"/>
  <c r="Z79" i="27"/>
  <c r="Z83" i="27" s="1"/>
  <c r="Z631" i="27"/>
  <c r="Z636" i="27" s="1"/>
  <c r="Y636" i="27"/>
  <c r="Z43" i="27"/>
  <c r="Y44" i="27"/>
  <c r="Y45" i="27"/>
  <c r="Y765" i="27"/>
  <c r="Y724" i="27"/>
  <c r="Z721" i="27"/>
  <c r="Z774" i="27"/>
  <c r="Y775" i="27"/>
  <c r="Y778" i="27" s="1"/>
  <c r="Z409" i="27"/>
  <c r="Z410" i="27" s="1"/>
  <c r="Y410" i="27"/>
  <c r="Y244" i="27"/>
  <c r="Y229" i="27"/>
  <c r="Z228" i="27"/>
  <c r="W532" i="27"/>
  <c r="W556" i="27" s="1"/>
  <c r="W719" i="27"/>
  <c r="W720" i="27"/>
  <c r="Y231" i="27"/>
  <c r="Z230" i="27"/>
  <c r="Z231" i="27" s="1"/>
  <c r="W740" i="27"/>
  <c r="Z673" i="27"/>
  <c r="Y674" i="27"/>
  <c r="Y682" i="27"/>
  <c r="Y41" i="27"/>
  <c r="Z40" i="27"/>
  <c r="Z41" i="27" s="1"/>
  <c r="Z323" i="27"/>
  <c r="Z324" i="27" s="1"/>
  <c r="Y324" i="27"/>
  <c r="Y327" i="27" s="1"/>
  <c r="Y707" i="27"/>
  <c r="Y717" i="27" s="1"/>
  <c r="Z705" i="27"/>
  <c r="Z713" i="27"/>
  <c r="Z714" i="27" s="1"/>
  <c r="Y714" i="27"/>
  <c r="Y1106" i="27"/>
  <c r="Z1099" i="27"/>
  <c r="Z1106" i="27" s="1"/>
  <c r="W1132" i="27"/>
  <c r="W1137" i="27" s="1"/>
  <c r="W576" i="27"/>
  <c r="Y210" i="27"/>
  <c r="Z202" i="27"/>
  <c r="Z210" i="27" s="1"/>
  <c r="Y689" i="27"/>
  <c r="Z683" i="27"/>
  <c r="Y704" i="27"/>
  <c r="Y559" i="27"/>
  <c r="Y570" i="27" s="1"/>
  <c r="Z557" i="27"/>
  <c r="Y147" i="27"/>
  <c r="Y211" i="27" s="1"/>
  <c r="Z129" i="27"/>
  <c r="W636" i="27"/>
  <c r="Y773" i="27"/>
  <c r="Y772" i="27"/>
  <c r="Z766" i="27"/>
  <c r="W50" i="27"/>
  <c r="W51" i="27"/>
  <c r="W44" i="27"/>
  <c r="W45" i="27"/>
  <c r="Z566" i="27"/>
  <c r="Z569" i="27" s="1"/>
  <c r="Y569" i="27"/>
  <c r="Y36" i="27"/>
  <c r="Z34" i="27"/>
  <c r="Z36" i="27" s="1"/>
  <c r="W626" i="27"/>
  <c r="W724" i="27"/>
  <c r="W472" i="27"/>
  <c r="Z670" i="27"/>
  <c r="Z671" i="27" s="1"/>
  <c r="Y671" i="27"/>
  <c r="W837" i="27"/>
  <c r="W838" i="27"/>
  <c r="W775" i="27"/>
  <c r="W778" i="27"/>
  <c r="Y59" i="27"/>
  <c r="Y60" i="27"/>
  <c r="Z52" i="27"/>
  <c r="W314" i="27"/>
  <c r="W327" i="27" s="1"/>
  <c r="Y240" i="27"/>
  <c r="Z234" i="27"/>
  <c r="Z240" i="27" s="1"/>
  <c r="Y345" i="27"/>
  <c r="Y406" i="27"/>
  <c r="Z328" i="27"/>
  <c r="W229" i="27"/>
  <c r="Y1037" i="27"/>
  <c r="Z995" i="27"/>
  <c r="Z1037" i="27" s="1"/>
  <c r="Z325" i="27"/>
  <c r="Z326" i="27" s="1"/>
  <c r="Y326" i="27"/>
  <c r="Y994" i="27"/>
  <c r="Y1115" i="27" s="1"/>
  <c r="Z839" i="27"/>
  <c r="Y679" i="27"/>
  <c r="Z675" i="27"/>
  <c r="Z679" i="27" s="1"/>
  <c r="Y397" i="27"/>
  <c r="Z388" i="27"/>
  <c r="Z397" i="27" s="1"/>
  <c r="W127" i="27"/>
  <c r="Z241" i="27"/>
  <c r="Z243" i="27" s="1"/>
  <c r="Y243" i="27"/>
  <c r="Z744" i="27"/>
  <c r="Z749" i="27" s="1"/>
  <c r="Y749" i="27"/>
  <c r="W823" i="27"/>
  <c r="W67" i="27"/>
  <c r="W66" i="27"/>
  <c r="Y110" i="27"/>
  <c r="Z109" i="27"/>
  <c r="Z110" i="27" s="1"/>
  <c r="Y1121" i="27"/>
  <c r="Y1118" i="27"/>
  <c r="Z1116" i="27"/>
  <c r="Z115" i="27"/>
  <c r="Y116" i="27"/>
  <c r="Y535" i="27"/>
  <c r="Z533" i="27"/>
  <c r="Z535" i="27" s="1"/>
  <c r="W682" i="27"/>
  <c r="W674" i="27"/>
  <c r="W1045" i="27"/>
  <c r="Y119" i="27"/>
  <c r="Y128" i="27" s="1"/>
  <c r="Z117" i="27"/>
  <c r="Z119" i="27" s="1"/>
  <c r="W201" i="27"/>
  <c r="Y108" i="27"/>
  <c r="Y114" i="27" s="1"/>
  <c r="Z106" i="27"/>
  <c r="Y1243" i="27"/>
  <c r="Z1242" i="27"/>
  <c r="Z1243" i="27" s="1"/>
  <c r="W473" i="27"/>
  <c r="W430" i="27"/>
  <c r="Z824" i="27"/>
  <c r="Z830" i="27" s="1"/>
  <c r="Y830" i="27"/>
  <c r="W699" i="27"/>
  <c r="Y233" i="27"/>
  <c r="Z232" i="27"/>
  <c r="Z233" i="27" s="1"/>
  <c r="Z279" i="27"/>
  <c r="Z280" i="27" s="1"/>
  <c r="Y280" i="27"/>
  <c r="Y1108" i="27"/>
  <c r="Z1107" i="27"/>
  <c r="Z1108" i="27" s="1"/>
  <c r="Z710" i="27"/>
  <c r="Z712" i="27" s="1"/>
  <c r="Y712" i="27"/>
  <c r="W1166" i="27"/>
  <c r="W1161" i="27"/>
  <c r="W604" i="27"/>
  <c r="Y555" i="27"/>
  <c r="Z553" i="27"/>
  <c r="Z555" i="27" s="1"/>
  <c r="W483" i="27"/>
  <c r="W522" i="27" s="1"/>
  <c r="W743" i="27"/>
  <c r="W765" i="27" s="1"/>
  <c r="Z9" i="27"/>
  <c r="Y18" i="27"/>
  <c r="Y19" i="27"/>
  <c r="AF1180" i="27"/>
  <c r="AE1181" i="27"/>
  <c r="AE233" i="27"/>
  <c r="AF232" i="27"/>
  <c r="AE408" i="27"/>
  <c r="AE411" i="27" s="1"/>
  <c r="AF407" i="27"/>
  <c r="AE278" i="27"/>
  <c r="AF277" i="27"/>
  <c r="AE663" i="27"/>
  <c r="AE666" i="27" s="1"/>
  <c r="AF662" i="27"/>
  <c r="AF398" i="27"/>
  <c r="AE405" i="27"/>
  <c r="AE273" i="27"/>
  <c r="AF272" i="27"/>
  <c r="AE31" i="27"/>
  <c r="AF30" i="27"/>
  <c r="AE83" i="27"/>
  <c r="AF79" i="27"/>
  <c r="AF683" i="27"/>
  <c r="AE689" i="27"/>
  <c r="AF1183" i="27"/>
  <c r="AE1185" i="27"/>
  <c r="AF631" i="27"/>
  <c r="AE636" i="27"/>
  <c r="AE271" i="27"/>
  <c r="AF263" i="27"/>
  <c r="AF614" i="27"/>
  <c r="AE626" i="27"/>
  <c r="AE1243" i="27"/>
  <c r="AF1242" i="27"/>
  <c r="AF637" i="27"/>
  <c r="AF641" i="27" s="1"/>
  <c r="AE641" i="27"/>
  <c r="AF412" i="27"/>
  <c r="AE430" i="27"/>
  <c r="AF28" i="27"/>
  <c r="AE29" i="27"/>
  <c r="AE994" i="27"/>
  <c r="AF839" i="27"/>
  <c r="AF710" i="27"/>
  <c r="AE712" i="27"/>
  <c r="AE243" i="27"/>
  <c r="AF241" i="27"/>
  <c r="AF741" i="27"/>
  <c r="AE743" i="27"/>
  <c r="AF346" i="27"/>
  <c r="AE357" i="27"/>
  <c r="AF122" i="27"/>
  <c r="AE127" i="27"/>
  <c r="AE716" i="27"/>
  <c r="AF715" i="27"/>
  <c r="AF716" i="27" s="1"/>
  <c r="AF115" i="27"/>
  <c r="AE116" i="27"/>
  <c r="AE88" i="27"/>
  <c r="AF84" i="27"/>
  <c r="AF88" i="27" s="1"/>
  <c r="AF215" i="27"/>
  <c r="AF216" i="27" s="1"/>
  <c r="AE216" i="27"/>
  <c r="AE472" i="27"/>
  <c r="AF469" i="27"/>
  <c r="AF514" i="27"/>
  <c r="AE521" i="27"/>
  <c r="AE671" i="27"/>
  <c r="AF670" i="27"/>
  <c r="AF835" i="27"/>
  <c r="AE838" i="27"/>
  <c r="AE837" i="27"/>
  <c r="AF774" i="27"/>
  <c r="AE775" i="27"/>
  <c r="AE778" i="27" s="1"/>
  <c r="AH250" i="27"/>
  <c r="AI250" i="27" s="1"/>
  <c r="AF298" i="27"/>
  <c r="AE314" i="27"/>
  <c r="AE781" i="27"/>
  <c r="AF780" i="27"/>
  <c r="AE463" i="27"/>
  <c r="AF462" i="27"/>
  <c r="AE714" i="27"/>
  <c r="AF713" i="27"/>
  <c r="AF1099" i="27"/>
  <c r="AE1106" i="27"/>
  <c r="AF1122" i="27"/>
  <c r="AE1123" i="27"/>
  <c r="AE1124" i="27"/>
  <c r="AE1189" i="27"/>
  <c r="AF1188" i="27"/>
  <c r="AF1189" i="27" s="1"/>
  <c r="AE665" i="27"/>
  <c r="AF664" i="27"/>
  <c r="AF438" i="27"/>
  <c r="AF454" i="27" s="1"/>
  <c r="AE454" i="27"/>
  <c r="AF557" i="27"/>
  <c r="AE559" i="27"/>
  <c r="AE630" i="27"/>
  <c r="AF629" i="27"/>
  <c r="AE27" i="27"/>
  <c r="AF25" i="27"/>
  <c r="AE26" i="27"/>
  <c r="AF46" i="27"/>
  <c r="AE50" i="27"/>
  <c r="AE51" i="27"/>
  <c r="AE97" i="27"/>
  <c r="AF95" i="27"/>
  <c r="AE1112" i="27"/>
  <c r="AF1111" i="27"/>
  <c r="AF543" i="27"/>
  <c r="AH543" i="27" s="1"/>
  <c r="AE550" i="27"/>
  <c r="AE703" i="27"/>
  <c r="AF702" i="27"/>
  <c r="AF703" i="27" s="1"/>
  <c r="AH111" i="27"/>
  <c r="AF68" i="27"/>
  <c r="AE78" i="27"/>
  <c r="AE583" i="27"/>
  <c r="AF577" i="27"/>
  <c r="AF228" i="27"/>
  <c r="AE229" i="27"/>
  <c r="AE532" i="27"/>
  <c r="AF523" i="27"/>
  <c r="AF431" i="27"/>
  <c r="AE437" i="27"/>
  <c r="AE719" i="27"/>
  <c r="AE720" i="27"/>
  <c r="AF718" i="27"/>
  <c r="AF249" i="27"/>
  <c r="AH249" i="27" s="1"/>
  <c r="AE262" i="27"/>
  <c r="AH21" i="27"/>
  <c r="AI21" i="27" s="1"/>
  <c r="AE397" i="27"/>
  <c r="AF388" i="27"/>
  <c r="AF323" i="27"/>
  <c r="AE324" i="27"/>
  <c r="AF1165" i="27"/>
  <c r="AH1164" i="27"/>
  <c r="AF186" i="27"/>
  <c r="AE188" i="27"/>
  <c r="AE681" i="27"/>
  <c r="AF680" i="27"/>
  <c r="AF681" i="27" s="1"/>
  <c r="AE604" i="27"/>
  <c r="AF600" i="27"/>
  <c r="AE565" i="27"/>
  <c r="AF562" i="27"/>
  <c r="AF565" i="27" s="1"/>
  <c r="AF486" i="27"/>
  <c r="AE493" i="27"/>
  <c r="AE552" i="27"/>
  <c r="AF551" i="27"/>
  <c r="AE1045" i="27"/>
  <c r="AF1043" i="27"/>
  <c r="AH1043" i="27" s="1"/>
  <c r="AI1043" i="27" s="1"/>
  <c r="AE833" i="27"/>
  <c r="AF831" i="27"/>
  <c r="AF833" i="27" s="1"/>
  <c r="AF790" i="27"/>
  <c r="AE823" i="27"/>
  <c r="AF61" i="27"/>
  <c r="AE66" i="27"/>
  <c r="AE67" i="27"/>
  <c r="AH236" i="27"/>
  <c r="AI236" i="27" s="1"/>
  <c r="AH544" i="27"/>
  <c r="AI544" i="27" s="1"/>
  <c r="AE110" i="27"/>
  <c r="AF109" i="27"/>
  <c r="AE1220" i="27"/>
  <c r="AF1218" i="27"/>
  <c r="AF721" i="27"/>
  <c r="AE724" i="27"/>
  <c r="AF494" i="27"/>
  <c r="AF504" i="27" s="1"/>
  <c r="AE504" i="27"/>
  <c r="AE286" i="27"/>
  <c r="AF285" i="27"/>
  <c r="AE535" i="27"/>
  <c r="AF533" i="27"/>
  <c r="AH1041" i="27"/>
  <c r="AF117" i="27"/>
  <c r="AE119" i="27"/>
  <c r="AF1061" i="27"/>
  <c r="AE1091" i="27"/>
  <c r="AF1046" i="27"/>
  <c r="AF1055" i="27" s="1"/>
  <c r="AE1055" i="27"/>
  <c r="AE561" i="27"/>
  <c r="AF560" i="27"/>
  <c r="AF705" i="27"/>
  <c r="AF245" i="27"/>
  <c r="AE248" i="27"/>
  <c r="AF571" i="27"/>
  <c r="AE576" i="27"/>
  <c r="AE1114" i="27"/>
  <c r="AF1113" i="27"/>
  <c r="AE1187" i="27"/>
  <c r="AF1186" i="27"/>
  <c r="AE44" i="27"/>
  <c r="AF43" i="27"/>
  <c r="AE45" i="27"/>
  <c r="AH566" i="27"/>
  <c r="AE36" i="27"/>
  <c r="AF34" i="27"/>
  <c r="AF642" i="27"/>
  <c r="AE654" i="27"/>
  <c r="AE387" i="27"/>
  <c r="AF386" i="27"/>
  <c r="AF328" i="27"/>
  <c r="AE345" i="27"/>
  <c r="AE1179" i="27"/>
  <c r="AE1182" i="27" s="1"/>
  <c r="AF1167" i="27"/>
  <c r="AE830" i="27"/>
  <c r="AF824" i="27"/>
  <c r="AE701" i="27"/>
  <c r="AF700" i="27"/>
  <c r="AF995" i="27"/>
  <c r="AE1037" i="27"/>
  <c r="AE39" i="27"/>
  <c r="AE42" i="27" s="1"/>
  <c r="AF38" i="27"/>
  <c r="AE326" i="27"/>
  <c r="AF325" i="27"/>
  <c r="AE465" i="27"/>
  <c r="AF464" i="27"/>
  <c r="AE569" i="27"/>
  <c r="AF567" i="27"/>
  <c r="AH567" i="27" s="1"/>
  <c r="AI567" i="27" s="1"/>
  <c r="AE679" i="27"/>
  <c r="AF675" i="27"/>
  <c r="AF466" i="27"/>
  <c r="AE468" i="27"/>
  <c r="AE707" i="27"/>
  <c r="AF706" i="27"/>
  <c r="AH706" i="27" s="1"/>
  <c r="AI706" i="27" s="1"/>
  <c r="AE555" i="27"/>
  <c r="AF553" i="27"/>
  <c r="AF690" i="27"/>
  <c r="AE699" i="27"/>
  <c r="AE121" i="27"/>
  <c r="AF120" i="27"/>
  <c r="AE284" i="27"/>
  <c r="AF281" i="27"/>
  <c r="AF750" i="27"/>
  <c r="AF758" i="27" s="1"/>
  <c r="AE758" i="27"/>
  <c r="AE709" i="27"/>
  <c r="AF708" i="27"/>
  <c r="AF667" i="27"/>
  <c r="AE669" i="27"/>
  <c r="AE672" i="27" s="1"/>
  <c r="AE319" i="27"/>
  <c r="AF315" i="27"/>
  <c r="AF319" i="27" s="1"/>
  <c r="AF655" i="27"/>
  <c r="AE660" i="27"/>
  <c r="AF98" i="27"/>
  <c r="AE104" i="27"/>
  <c r="AF779" i="27"/>
  <c r="AE782" i="27"/>
  <c r="AF1221" i="27"/>
  <c r="AE1241" i="27"/>
  <c r="AF52" i="27"/>
  <c r="AE60" i="27"/>
  <c r="AE59" i="27"/>
  <c r="AE542" i="27"/>
  <c r="AF541" i="27"/>
  <c r="AE1110" i="27"/>
  <c r="AF1109" i="27"/>
  <c r="AE1120" i="27"/>
  <c r="AF1119" i="27"/>
  <c r="AF1125" i="27"/>
  <c r="AE1132" i="27"/>
  <c r="AE1137" i="27" s="1"/>
  <c r="AF1270" i="27"/>
  <c r="AE1275" i="27"/>
  <c r="AF202" i="27"/>
  <c r="AE210" i="27"/>
  <c r="AF129" i="27"/>
  <c r="AE147" i="27"/>
  <c r="AF766" i="27"/>
  <c r="AE773" i="27"/>
  <c r="AE772" i="27"/>
  <c r="AF783" i="27"/>
  <c r="AE789" i="27"/>
  <c r="AE599" i="27"/>
  <c r="AF597" i="27"/>
  <c r="AF1135" i="27"/>
  <c r="AE1136" i="27"/>
  <c r="AF106" i="27"/>
  <c r="AF108" i="27" s="1"/>
  <c r="AE108" i="27"/>
  <c r="AF409" i="27"/>
  <c r="AE410" i="27"/>
  <c r="AE592" i="27"/>
  <c r="AF584" i="27"/>
  <c r="AF592" i="27" s="1"/>
  <c r="AF161" i="27"/>
  <c r="AF174" i="27" s="1"/>
  <c r="AE174" i="27"/>
  <c r="AF358" i="27"/>
  <c r="AF370" i="27" s="1"/>
  <c r="AE370" i="27"/>
  <c r="AE41" i="27"/>
  <c r="AF40" i="27"/>
  <c r="AF1280" i="27"/>
  <c r="AE1283" i="27"/>
  <c r="AF1244" i="27"/>
  <c r="AF1263" i="27" s="1"/>
  <c r="AE1263" i="27"/>
  <c r="AE226" i="27"/>
  <c r="AF224" i="27"/>
  <c r="AF627" i="27"/>
  <c r="AE628" i="27"/>
  <c r="AF148" i="27"/>
  <c r="AE160" i="27"/>
  <c r="AE94" i="27"/>
  <c r="AF93" i="27"/>
  <c r="AF217" i="27"/>
  <c r="AE223" i="27"/>
  <c r="AF725" i="27"/>
  <c r="AE740" i="27"/>
  <c r="AF1092" i="27"/>
  <c r="AE1098" i="27"/>
  <c r="AE280" i="27"/>
  <c r="AF279" i="27"/>
  <c r="AE1108" i="27"/>
  <c r="AF1107" i="27"/>
  <c r="AE1040" i="27"/>
  <c r="AF1038" i="27"/>
  <c r="AF1267" i="27"/>
  <c r="AE1269" i="27"/>
  <c r="AF1138" i="27"/>
  <c r="AE1161" i="27"/>
  <c r="AE513" i="27"/>
  <c r="AF512" i="27"/>
  <c r="AH512" i="27" s="1"/>
  <c r="AI512" i="27" s="1"/>
  <c r="AF274" i="27"/>
  <c r="AF276" i="27" s="1"/>
  <c r="AE276" i="27"/>
  <c r="AH107" i="27"/>
  <c r="AI107" i="27" s="1"/>
  <c r="AE540" i="27"/>
  <c r="AF536" i="27"/>
  <c r="AF540" i="27" s="1"/>
  <c r="AE231" i="27"/>
  <c r="AF230" i="27"/>
  <c r="AF474" i="27"/>
  <c r="AE483" i="27"/>
  <c r="AF744" i="27"/>
  <c r="AE749" i="27"/>
  <c r="AE19" i="27"/>
  <c r="AF9" i="27"/>
  <c r="AE18" i="27"/>
  <c r="AF1276" i="27"/>
  <c r="AE1279" i="27"/>
  <c r="AE1217" i="27"/>
  <c r="AF1191" i="27"/>
  <c r="AF1116" i="27"/>
  <c r="AE1118" i="27"/>
  <c r="AE1121" i="27" s="1"/>
  <c r="AE33" i="27"/>
  <c r="AF32" i="27"/>
  <c r="AF33" i="27" s="1"/>
  <c r="AE485" i="27"/>
  <c r="AF484" i="27"/>
  <c r="AE113" i="27"/>
  <c r="AF112" i="27"/>
  <c r="AH112" i="27" s="1"/>
  <c r="AI112" i="27" s="1"/>
  <c r="AE1163" i="27"/>
  <c r="AF1162" i="27"/>
  <c r="AF288" i="27"/>
  <c r="AE297" i="27"/>
  <c r="AE674" i="27"/>
  <c r="AF673" i="27"/>
  <c r="AF212" i="27"/>
  <c r="AE214" i="27"/>
  <c r="AF606" i="27"/>
  <c r="AE613" i="27"/>
  <c r="AE777" i="27"/>
  <c r="AF776" i="27"/>
  <c r="AH511" i="27"/>
  <c r="AF20" i="27"/>
  <c r="AF24" i="27" s="1"/>
  <c r="O11" i="28" s="1"/>
  <c r="S11" i="28" s="1"/>
  <c r="T11" i="28" s="1"/>
  <c r="AE24" i="27"/>
  <c r="AE23" i="27"/>
  <c r="AF189" i="27"/>
  <c r="AE201" i="27"/>
  <c r="AF234" i="27"/>
  <c r="AH234" i="27" s="1"/>
  <c r="AE240" i="27"/>
  <c r="AI596" i="27"/>
  <c r="AI385" i="27"/>
  <c r="AI92" i="27"/>
  <c r="AI1266" i="27"/>
  <c r="AI764" i="27"/>
  <c r="W1285" i="27" l="1"/>
  <c r="I14" i="28"/>
  <c r="Y1285" i="27"/>
  <c r="Z1179" i="27"/>
  <c r="Z1182" i="27"/>
  <c r="Z669" i="27"/>
  <c r="Z672" i="27" s="1"/>
  <c r="Z430" i="27"/>
  <c r="Z473" i="27"/>
  <c r="Z214" i="27"/>
  <c r="Z227" i="27" s="1"/>
  <c r="Z39" i="27"/>
  <c r="Z42" i="27"/>
  <c r="Z78" i="27"/>
  <c r="Z105" i="27" s="1"/>
  <c r="Z27" i="27"/>
  <c r="Z26" i="27"/>
  <c r="Z1123" i="27"/>
  <c r="Z1124" i="27"/>
  <c r="AE37" i="27"/>
  <c r="AE105" i="27"/>
  <c r="AE114" i="27"/>
  <c r="Z1121" i="27"/>
  <c r="Z1118" i="27"/>
  <c r="Z59" i="27"/>
  <c r="Z60" i="27"/>
  <c r="Z570" i="27"/>
  <c r="Z559" i="27"/>
  <c r="Z704" i="27"/>
  <c r="Z689" i="27"/>
  <c r="Z707" i="27"/>
  <c r="Z717" i="27" s="1"/>
  <c r="Z778" i="27"/>
  <c r="Z775" i="27"/>
  <c r="Z838" i="27"/>
  <c r="Z837" i="27"/>
  <c r="Z51" i="27"/>
  <c r="Z50" i="27"/>
  <c r="Z834" i="27"/>
  <c r="Z789" i="27"/>
  <c r="Z522" i="27"/>
  <c r="Z483" i="27"/>
  <c r="Z576" i="27"/>
  <c r="Z605" i="27" s="1"/>
  <c r="Z23" i="27"/>
  <c r="Z24" i="27"/>
  <c r="Z772" i="27"/>
  <c r="Z773" i="27"/>
  <c r="Z211" i="27"/>
  <c r="Z147" i="27"/>
  <c r="Z674" i="27"/>
  <c r="Z682" i="27" s="1"/>
  <c r="Z229" i="27"/>
  <c r="Z244" i="27" s="1"/>
  <c r="Z724" i="27"/>
  <c r="Z765" i="27" s="1"/>
  <c r="Z1217" i="27"/>
  <c r="Z1284" i="27" s="1"/>
  <c r="Z297" i="27"/>
  <c r="Z327" i="27" s="1"/>
  <c r="Z1161" i="27"/>
  <c r="Z1166" i="27" s="1"/>
  <c r="Z29" i="27"/>
  <c r="Z37" i="27" s="1"/>
  <c r="Z782" i="27"/>
  <c r="Z781" i="27"/>
  <c r="Z1185" i="27"/>
  <c r="Z1190" i="27" s="1"/>
  <c r="Z1132" i="27"/>
  <c r="Z1137" i="27" s="1"/>
  <c r="AE682" i="27"/>
  <c r="Z19" i="27"/>
  <c r="Z18" i="27"/>
  <c r="Z114" i="27"/>
  <c r="Z108" i="27"/>
  <c r="Z128" i="27"/>
  <c r="Z116" i="27"/>
  <c r="Z1115" i="27"/>
  <c r="Z994" i="27"/>
  <c r="Z345" i="27"/>
  <c r="Z406" i="27" s="1"/>
  <c r="Z45" i="27"/>
  <c r="Z44" i="27"/>
  <c r="Z720" i="27"/>
  <c r="Z719" i="27"/>
  <c r="Z532" i="27"/>
  <c r="Z556" i="27" s="1"/>
  <c r="Z666" i="27"/>
  <c r="Z663" i="27"/>
  <c r="Z408" i="27"/>
  <c r="Z411" i="27" s="1"/>
  <c r="Z613" i="27"/>
  <c r="Z661" i="27" s="1"/>
  <c r="Z248" i="27"/>
  <c r="Z287" i="27" s="1"/>
  <c r="Z66" i="27"/>
  <c r="Z67" i="27"/>
  <c r="AE661" i="27"/>
  <c r="AE406" i="27"/>
  <c r="AE834" i="27"/>
  <c r="AF550" i="27"/>
  <c r="AE1284" i="27"/>
  <c r="AE717" i="27"/>
  <c r="AE765" i="27"/>
  <c r="AE287" i="27"/>
  <c r="AE128" i="27"/>
  <c r="AF513" i="27"/>
  <c r="AE211" i="27"/>
  <c r="AE556" i="27"/>
  <c r="AE473" i="27"/>
  <c r="AE244" i="27"/>
  <c r="AE522" i="27"/>
  <c r="AE570" i="27"/>
  <c r="AE1115" i="27"/>
  <c r="AF1118" i="27"/>
  <c r="AF1121" i="27" s="1"/>
  <c r="O93" i="28" s="1"/>
  <c r="S93" i="28" s="1"/>
  <c r="T93" i="28" s="1"/>
  <c r="AH1116" i="27"/>
  <c r="AH1191" i="27"/>
  <c r="AF1217" i="27"/>
  <c r="AH1267" i="27"/>
  <c r="AF1269" i="27"/>
  <c r="AF1040" i="27"/>
  <c r="AH1038" i="27"/>
  <c r="AH279" i="27"/>
  <c r="AF280" i="27"/>
  <c r="AF223" i="27"/>
  <c r="AH217" i="27"/>
  <c r="AF94" i="27"/>
  <c r="AH93" i="27"/>
  <c r="AF226" i="27"/>
  <c r="AH224" i="27"/>
  <c r="AF41" i="27"/>
  <c r="AH40" i="27"/>
  <c r="AH783" i="27"/>
  <c r="AF789" i="27"/>
  <c r="AF542" i="27"/>
  <c r="AH541" i="27"/>
  <c r="AH52" i="27"/>
  <c r="AF59" i="27"/>
  <c r="AF60" i="27"/>
  <c r="O27" i="28" s="1"/>
  <c r="AF782" i="27"/>
  <c r="O84" i="28" s="1"/>
  <c r="AH779" i="27"/>
  <c r="AF121" i="27"/>
  <c r="AH120" i="27"/>
  <c r="AF468" i="27"/>
  <c r="AH466" i="27"/>
  <c r="AF679" i="27"/>
  <c r="AH675" i="27"/>
  <c r="AF830" i="27"/>
  <c r="AH824" i="27"/>
  <c r="AH1167" i="27"/>
  <c r="AF1179" i="27"/>
  <c r="AF1182" i="27" s="1"/>
  <c r="O98" i="28" s="1"/>
  <c r="S98" i="28" s="1"/>
  <c r="T98" i="28" s="1"/>
  <c r="AF569" i="27"/>
  <c r="AF45" i="27"/>
  <c r="O17" i="28" s="1"/>
  <c r="S17" i="28" s="1"/>
  <c r="T17" i="28" s="1"/>
  <c r="AF44" i="27"/>
  <c r="AH43" i="27"/>
  <c r="AF707" i="27"/>
  <c r="AH705" i="27"/>
  <c r="AF561" i="27"/>
  <c r="AH560" i="27"/>
  <c r="AF119" i="27"/>
  <c r="AH117" i="27"/>
  <c r="AI1041" i="27"/>
  <c r="AI1045" i="27" s="1"/>
  <c r="AH1045" i="27"/>
  <c r="AF724" i="27"/>
  <c r="AH721" i="27"/>
  <c r="AF67" i="27"/>
  <c r="O31" i="28" s="1"/>
  <c r="S31" i="28" s="1"/>
  <c r="T31" i="28" s="1"/>
  <c r="AF66" i="27"/>
  <c r="AH61" i="27"/>
  <c r="AF552" i="27"/>
  <c r="AH551" i="27"/>
  <c r="AF397" i="27"/>
  <c r="AH388" i="27"/>
  <c r="AH68" i="27"/>
  <c r="AF78" i="27"/>
  <c r="AF113" i="27"/>
  <c r="AF1112" i="27"/>
  <c r="AH1111" i="27"/>
  <c r="AF97" i="27"/>
  <c r="AH95" i="27"/>
  <c r="AF50" i="27"/>
  <c r="AH46" i="27"/>
  <c r="AF51" i="27"/>
  <c r="O22" i="28" s="1"/>
  <c r="AF665" i="27"/>
  <c r="AH664" i="27"/>
  <c r="I63" i="28"/>
  <c r="AF714" i="27"/>
  <c r="AH713" i="27"/>
  <c r="AF262" i="27"/>
  <c r="AF838" i="27"/>
  <c r="O86" i="28" s="1"/>
  <c r="S86" i="28" s="1"/>
  <c r="T86" i="28" s="1"/>
  <c r="AH835" i="27"/>
  <c r="AF837" i="27"/>
  <c r="AH115" i="27"/>
  <c r="AF116" i="27"/>
  <c r="I31" i="28"/>
  <c r="AH122" i="27"/>
  <c r="AF127" i="27"/>
  <c r="I10" i="28"/>
  <c r="AF243" i="27"/>
  <c r="AH241" i="27"/>
  <c r="I96" i="28"/>
  <c r="AF1243" i="27"/>
  <c r="AH1242" i="27"/>
  <c r="I22" i="28"/>
  <c r="I23" i="28" s="1"/>
  <c r="AF1185" i="27"/>
  <c r="AH1183" i="27"/>
  <c r="AH662" i="27"/>
  <c r="AF663" i="27"/>
  <c r="AF666" i="27" s="1"/>
  <c r="O63" i="28" s="1"/>
  <c r="S63" i="28" s="1"/>
  <c r="T63" i="28" s="1"/>
  <c r="AF233" i="27"/>
  <c r="AH232" i="27"/>
  <c r="AH189" i="27"/>
  <c r="AF201" i="27"/>
  <c r="AF674" i="27"/>
  <c r="AH673" i="27"/>
  <c r="AF1163" i="27"/>
  <c r="AH1162" i="27"/>
  <c r="I84" i="28"/>
  <c r="AH288" i="27"/>
  <c r="AF297" i="27"/>
  <c r="AF19" i="27"/>
  <c r="O10" i="28" s="1"/>
  <c r="AF18" i="27"/>
  <c r="AH9" i="27"/>
  <c r="AH474" i="27"/>
  <c r="AF483" i="27"/>
  <c r="AE1166" i="27"/>
  <c r="AH1092" i="27"/>
  <c r="AF1098" i="27"/>
  <c r="AF740" i="27"/>
  <c r="AH725" i="27"/>
  <c r="AH148" i="27"/>
  <c r="AF160" i="27"/>
  <c r="AF628" i="27"/>
  <c r="AH627" i="27"/>
  <c r="AH106" i="27"/>
  <c r="AF599" i="27"/>
  <c r="AH597" i="27"/>
  <c r="AF210" i="27"/>
  <c r="AH202" i="27"/>
  <c r="I61" i="28"/>
  <c r="AF1120" i="27"/>
  <c r="AH1119" i="27"/>
  <c r="AF1110" i="27"/>
  <c r="AH1109" i="27"/>
  <c r="I69" i="28"/>
  <c r="AH98" i="27"/>
  <c r="AF104" i="27"/>
  <c r="AF709" i="27"/>
  <c r="AH708" i="27"/>
  <c r="AF699" i="27"/>
  <c r="AH690" i="27"/>
  <c r="AF465" i="27"/>
  <c r="AH464" i="27"/>
  <c r="AF1037" i="27"/>
  <c r="AH995" i="27"/>
  <c r="I41" i="28"/>
  <c r="AF654" i="27"/>
  <c r="AH642" i="27"/>
  <c r="AI566" i="27"/>
  <c r="AI569" i="27" s="1"/>
  <c r="AH569" i="27"/>
  <c r="I78" i="28"/>
  <c r="AE605" i="27"/>
  <c r="AF248" i="27"/>
  <c r="AH245" i="27"/>
  <c r="I86" i="28"/>
  <c r="AH1218" i="27"/>
  <c r="AF1220" i="27"/>
  <c r="AF823" i="27"/>
  <c r="AH790" i="27"/>
  <c r="AF604" i="27"/>
  <c r="AH600" i="27"/>
  <c r="AF324" i="27"/>
  <c r="AH323" i="27"/>
  <c r="AF719" i="27"/>
  <c r="AH718" i="27"/>
  <c r="AF720" i="27"/>
  <c r="O76" i="28" s="1"/>
  <c r="AH523" i="27"/>
  <c r="AF532" i="27"/>
  <c r="AH228" i="27"/>
  <c r="AF229" i="27"/>
  <c r="AI543" i="27"/>
  <c r="AI550" i="27" s="1"/>
  <c r="AH550" i="27"/>
  <c r="I99" i="28"/>
  <c r="I53" i="28"/>
  <c r="AF1123" i="27"/>
  <c r="AF1124" i="27"/>
  <c r="O94" i="28" s="1"/>
  <c r="S94" i="28" s="1"/>
  <c r="T94" i="28" s="1"/>
  <c r="AH1122" i="27"/>
  <c r="AF671" i="27"/>
  <c r="AH670" i="27"/>
  <c r="AF521" i="27"/>
  <c r="AH514" i="27"/>
  <c r="AH741" i="27"/>
  <c r="AF743" i="27"/>
  <c r="AH412" i="27"/>
  <c r="AF430" i="27"/>
  <c r="AH631" i="27"/>
  <c r="AF636" i="27"/>
  <c r="AE704" i="27"/>
  <c r="AF31" i="27"/>
  <c r="AH30" i="27"/>
  <c r="AH407" i="27"/>
  <c r="AF408" i="27"/>
  <c r="AF411" i="27" s="1"/>
  <c r="O53" i="28" s="1"/>
  <c r="S53" i="28" s="1"/>
  <c r="T53" i="28" s="1"/>
  <c r="AF1181" i="27"/>
  <c r="AH1180" i="27"/>
  <c r="AI511" i="27"/>
  <c r="AI513" i="27" s="1"/>
  <c r="AH513" i="27"/>
  <c r="AH240" i="27"/>
  <c r="AI234" i="27"/>
  <c r="AI240" i="27" s="1"/>
  <c r="AF23" i="27"/>
  <c r="AH20" i="27"/>
  <c r="I27" i="28"/>
  <c r="AH606" i="27"/>
  <c r="AF613" i="27"/>
  <c r="AH744" i="27"/>
  <c r="AF749" i="27"/>
  <c r="AF231" i="27"/>
  <c r="AH230" i="27"/>
  <c r="AH1138" i="27"/>
  <c r="AF1161" i="27"/>
  <c r="AF1166" i="27" s="1"/>
  <c r="O96" i="28" s="1"/>
  <c r="S96" i="28" s="1"/>
  <c r="T96" i="28" s="1"/>
  <c r="AF1108" i="27"/>
  <c r="AH1107" i="27"/>
  <c r="I17" i="28"/>
  <c r="AF772" i="27"/>
  <c r="AH766" i="27"/>
  <c r="AF773" i="27"/>
  <c r="O78" i="28" s="1"/>
  <c r="S78" i="28" s="1"/>
  <c r="T78" i="28" s="1"/>
  <c r="AF1275" i="27"/>
  <c r="AH1270" i="27"/>
  <c r="AF1132" i="27"/>
  <c r="AF1137" i="27" s="1"/>
  <c r="O95" i="28" s="1"/>
  <c r="S95" i="28" s="1"/>
  <c r="T95" i="28" s="1"/>
  <c r="AH1125" i="27"/>
  <c r="I71" i="28"/>
  <c r="I11" i="28"/>
  <c r="AF1241" i="27"/>
  <c r="AH1221" i="27"/>
  <c r="AH667" i="27"/>
  <c r="AF669" i="27"/>
  <c r="AF672" i="27" s="1"/>
  <c r="O68" i="28" s="1"/>
  <c r="I93" i="28"/>
  <c r="AF284" i="27"/>
  <c r="AH281" i="27"/>
  <c r="AF701" i="27"/>
  <c r="AH700" i="27"/>
  <c r="AH328" i="27"/>
  <c r="AF345" i="27"/>
  <c r="AF387" i="27"/>
  <c r="AH386" i="27"/>
  <c r="AF36" i="27"/>
  <c r="AH34" i="27"/>
  <c r="AF1114" i="27"/>
  <c r="AH1113" i="27"/>
  <c r="AF576" i="27"/>
  <c r="AH571" i="27"/>
  <c r="I95" i="28"/>
  <c r="AF535" i="27"/>
  <c r="AH533" i="27"/>
  <c r="AF286" i="27"/>
  <c r="AH285" i="27"/>
  <c r="AF240" i="27"/>
  <c r="AH186" i="27"/>
  <c r="AF188" i="27"/>
  <c r="AH1165" i="27"/>
  <c r="AI1164" i="27"/>
  <c r="AI1165" i="27" s="1"/>
  <c r="AH262" i="27"/>
  <c r="AI249" i="27"/>
  <c r="AI262" i="27" s="1"/>
  <c r="AF583" i="27"/>
  <c r="AH577" i="27"/>
  <c r="AF26" i="27"/>
  <c r="AF27" i="27"/>
  <c r="O12" i="28" s="1"/>
  <c r="S12" i="28" s="1"/>
  <c r="T12" i="28" s="1"/>
  <c r="AH25" i="27"/>
  <c r="AF463" i="27"/>
  <c r="AH462" i="27"/>
  <c r="AF781" i="27"/>
  <c r="AH780" i="27"/>
  <c r="AI780" i="27" s="1"/>
  <c r="AE327" i="27"/>
  <c r="AH774" i="27"/>
  <c r="AF775" i="27"/>
  <c r="AF778" i="27" s="1"/>
  <c r="O79" i="28" s="1"/>
  <c r="S79" i="28" s="1"/>
  <c r="T79" i="28" s="1"/>
  <c r="AH469" i="27"/>
  <c r="AF472" i="27"/>
  <c r="AE227" i="27"/>
  <c r="AH839" i="27"/>
  <c r="AF994" i="27"/>
  <c r="I76" i="28"/>
  <c r="I58" i="28"/>
  <c r="AH614" i="27"/>
  <c r="AF626" i="27"/>
  <c r="I60" i="28"/>
  <c r="AF689" i="27"/>
  <c r="AH683" i="27"/>
  <c r="AF405" i="27"/>
  <c r="AH398" i="27"/>
  <c r="AF278" i="27"/>
  <c r="AH277" i="27"/>
  <c r="I94" i="28"/>
  <c r="AF214" i="27"/>
  <c r="AF227" i="27" s="1"/>
  <c r="O48" i="28" s="1"/>
  <c r="S48" i="28" s="1"/>
  <c r="T48" i="28" s="1"/>
  <c r="AH212" i="27"/>
  <c r="AF485" i="27"/>
  <c r="AH484" i="27"/>
  <c r="AF777" i="27"/>
  <c r="AH776" i="27"/>
  <c r="AF1279" i="27"/>
  <c r="AH1276" i="27"/>
  <c r="I98" i="28"/>
  <c r="AF1283" i="27"/>
  <c r="AH1280" i="27"/>
  <c r="AF410" i="27"/>
  <c r="AH409" i="27"/>
  <c r="AF1136" i="27"/>
  <c r="AH1135" i="27"/>
  <c r="AH129" i="27"/>
  <c r="AF147" i="27"/>
  <c r="AF660" i="27"/>
  <c r="AH655" i="27"/>
  <c r="AF555" i="27"/>
  <c r="AH553" i="27"/>
  <c r="AF326" i="27"/>
  <c r="AH325" i="27"/>
  <c r="AF39" i="27"/>
  <c r="AF42" i="27" s="1"/>
  <c r="O14" i="28" s="1"/>
  <c r="S14" i="28" s="1"/>
  <c r="T14" i="28" s="1"/>
  <c r="AH38" i="27"/>
  <c r="I85" i="28"/>
  <c r="AF1187" i="27"/>
  <c r="AH1186" i="27"/>
  <c r="AF1091" i="27"/>
  <c r="AH1061" i="27"/>
  <c r="I79" i="28"/>
  <c r="AF1045" i="27"/>
  <c r="AF110" i="27"/>
  <c r="AF114" i="27" s="1"/>
  <c r="O41" i="28" s="1"/>
  <c r="S41" i="28" s="1"/>
  <c r="T41" i="28" s="1"/>
  <c r="AH109" i="27"/>
  <c r="AF493" i="27"/>
  <c r="AH486" i="27"/>
  <c r="I92" i="28"/>
  <c r="AH431" i="27"/>
  <c r="AF437" i="27"/>
  <c r="AH113" i="27"/>
  <c r="AI111" i="27"/>
  <c r="AI113" i="27" s="1"/>
  <c r="AF630" i="27"/>
  <c r="AH629" i="27"/>
  <c r="AF559" i="27"/>
  <c r="AH557" i="27"/>
  <c r="AF1106" i="27"/>
  <c r="AH1099" i="27"/>
  <c r="AF314" i="27"/>
  <c r="AH298" i="27"/>
  <c r="AH346" i="27"/>
  <c r="AF357" i="27"/>
  <c r="AH710" i="27"/>
  <c r="AF712" i="27"/>
  <c r="AF29" i="27"/>
  <c r="AF37" i="27" s="1"/>
  <c r="O13" i="28" s="1"/>
  <c r="S13" i="28" s="1"/>
  <c r="T13" i="28" s="1"/>
  <c r="AH28" i="27"/>
  <c r="AF271" i="27"/>
  <c r="AH263" i="27"/>
  <c r="I12" i="28"/>
  <c r="AE1190" i="27"/>
  <c r="AF83" i="27"/>
  <c r="AF105" i="27" s="1"/>
  <c r="O38" i="28" s="1"/>
  <c r="AH79" i="27"/>
  <c r="AF273" i="27"/>
  <c r="AH272" i="27"/>
  <c r="Z1285" i="27" l="1"/>
  <c r="AF570" i="27"/>
  <c r="O60" i="28" s="1"/>
  <c r="S60" i="28" s="1"/>
  <c r="T60" i="28" s="1"/>
  <c r="AF556" i="27"/>
  <c r="O59" i="28" s="1"/>
  <c r="S59" i="28" s="1"/>
  <c r="T59" i="28" s="1"/>
  <c r="AF682" i="27"/>
  <c r="O69" i="28" s="1"/>
  <c r="S69" i="28" s="1"/>
  <c r="T69" i="28" s="1"/>
  <c r="AF128" i="27"/>
  <c r="O46" i="28" s="1"/>
  <c r="S46" i="28" s="1"/>
  <c r="T46" i="28" s="1"/>
  <c r="I51" i="28"/>
  <c r="AF704" i="27"/>
  <c r="O70" i="28" s="1"/>
  <c r="S70" i="28" s="1"/>
  <c r="T70" i="28" s="1"/>
  <c r="I32" i="28"/>
  <c r="I46" i="28"/>
  <c r="S76" i="28"/>
  <c r="T76" i="28" s="1"/>
  <c r="O18" i="28"/>
  <c r="S10" i="28"/>
  <c r="T10" i="28" s="1"/>
  <c r="S84" i="28"/>
  <c r="T84" i="28" s="1"/>
  <c r="S68" i="28"/>
  <c r="T68" i="28" s="1"/>
  <c r="S22" i="28"/>
  <c r="T22" i="28" s="1"/>
  <c r="O23" i="28"/>
  <c r="S23" i="28" s="1"/>
  <c r="T23" i="28" s="1"/>
  <c r="O32" i="28"/>
  <c r="S32" i="28" s="1"/>
  <c r="T32" i="28" s="1"/>
  <c r="S27" i="28"/>
  <c r="T27" i="28" s="1"/>
  <c r="O42" i="28"/>
  <c r="S42" i="28" s="1"/>
  <c r="T42" i="28" s="1"/>
  <c r="S38" i="28"/>
  <c r="T38" i="28" s="1"/>
  <c r="K69" i="28"/>
  <c r="I38" i="28"/>
  <c r="I42" i="28" s="1"/>
  <c r="AF211" i="27"/>
  <c r="O47" i="28" s="1"/>
  <c r="S47" i="28" s="1"/>
  <c r="T47" i="28" s="1"/>
  <c r="AF834" i="27"/>
  <c r="O85" i="28" s="1"/>
  <c r="S85" i="28" s="1"/>
  <c r="T85" i="28" s="1"/>
  <c r="K77" i="28"/>
  <c r="AF765" i="27"/>
  <c r="O77" i="28" s="1"/>
  <c r="S77" i="28" s="1"/>
  <c r="T77" i="28" s="1"/>
  <c r="AF244" i="27"/>
  <c r="O49" i="28" s="1"/>
  <c r="S49" i="28" s="1"/>
  <c r="T49" i="28" s="1"/>
  <c r="AF473" i="27"/>
  <c r="O57" i="28" s="1"/>
  <c r="S57" i="28" s="1"/>
  <c r="T57" i="28" s="1"/>
  <c r="AF661" i="27"/>
  <c r="O62" i="28" s="1"/>
  <c r="S62" i="28" s="1"/>
  <c r="T62" i="28" s="1"/>
  <c r="K50" i="28"/>
  <c r="AF1284" i="27"/>
  <c r="O102" i="28" s="1"/>
  <c r="S102" i="28" s="1"/>
  <c r="T102" i="28" s="1"/>
  <c r="I102" i="28"/>
  <c r="I77" i="28"/>
  <c r="K49" i="28"/>
  <c r="I52" i="28"/>
  <c r="AF522" i="27"/>
  <c r="O58" i="28" s="1"/>
  <c r="S58" i="28" s="1"/>
  <c r="T58" i="28" s="1"/>
  <c r="AF1115" i="27"/>
  <c r="O92" i="28" s="1"/>
  <c r="AE1285" i="27"/>
  <c r="AF605" i="27"/>
  <c r="O61" i="28" s="1"/>
  <c r="S61" i="28" s="1"/>
  <c r="T61" i="28" s="1"/>
  <c r="I49" i="28"/>
  <c r="I47" i="28"/>
  <c r="AF406" i="27"/>
  <c r="O52" i="28" s="1"/>
  <c r="S52" i="28" s="1"/>
  <c r="T52" i="28" s="1"/>
  <c r="AF327" i="27"/>
  <c r="O51" i="28" s="1"/>
  <c r="S51" i="28" s="1"/>
  <c r="T51" i="28" s="1"/>
  <c r="I70" i="28"/>
  <c r="I72" i="28" s="1"/>
  <c r="K99" i="28"/>
  <c r="K13" i="28"/>
  <c r="AH83" i="27"/>
  <c r="AI79" i="27"/>
  <c r="AI83" i="27" s="1"/>
  <c r="AI28" i="27"/>
  <c r="AI29" i="27" s="1"/>
  <c r="AH29" i="27"/>
  <c r="K76" i="28"/>
  <c r="K96" i="28"/>
  <c r="AI1099" i="27"/>
  <c r="AI1106" i="27" s="1"/>
  <c r="AH1106" i="27"/>
  <c r="AI629" i="27"/>
  <c r="AI630" i="27" s="1"/>
  <c r="AH630" i="27"/>
  <c r="I104" i="28"/>
  <c r="K86" i="28"/>
  <c r="K95" i="28"/>
  <c r="AH555" i="27"/>
  <c r="AI553" i="27"/>
  <c r="AI555" i="27" s="1"/>
  <c r="K11" i="28"/>
  <c r="AH1136" i="27"/>
  <c r="AI1135" i="27"/>
  <c r="AI1136" i="27" s="1"/>
  <c r="AH1283" i="27"/>
  <c r="AI1280" i="27"/>
  <c r="AI1283" i="27" s="1"/>
  <c r="AH1279" i="27"/>
  <c r="AI1276" i="27"/>
  <c r="AI1279" i="27" s="1"/>
  <c r="AI776" i="27"/>
  <c r="AI777" i="27" s="1"/>
  <c r="AH777" i="27"/>
  <c r="AI398" i="27"/>
  <c r="AI405" i="27" s="1"/>
  <c r="AH405" i="27"/>
  <c r="AH626" i="27"/>
  <c r="AI614" i="27"/>
  <c r="AI626" i="27" s="1"/>
  <c r="AH701" i="27"/>
  <c r="AI700" i="27"/>
  <c r="AI701" i="27" s="1"/>
  <c r="K51" i="28"/>
  <c r="I62" i="28"/>
  <c r="AI1270" i="27"/>
  <c r="AI1275" i="27" s="1"/>
  <c r="AH1275" i="27"/>
  <c r="AH1181" i="27"/>
  <c r="AI1180" i="27"/>
  <c r="AI1181" i="27" s="1"/>
  <c r="K94" i="28"/>
  <c r="AI407" i="27"/>
  <c r="AH408" i="27"/>
  <c r="AH411" i="27" s="1"/>
  <c r="K60" i="28"/>
  <c r="AI631" i="27"/>
  <c r="AI636" i="27" s="1"/>
  <c r="AH636" i="27"/>
  <c r="AH229" i="27"/>
  <c r="AI228" i="27"/>
  <c r="AH823" i="27"/>
  <c r="AI790" i="27"/>
  <c r="AI823" i="27" s="1"/>
  <c r="AH654" i="27"/>
  <c r="AI642" i="27"/>
  <c r="AI654" i="27" s="1"/>
  <c r="AH104" i="27"/>
  <c r="AI98" i="27"/>
  <c r="AI104" i="27" s="1"/>
  <c r="AH599" i="27"/>
  <c r="AI597" i="27"/>
  <c r="AI599" i="27" s="1"/>
  <c r="AH628" i="27"/>
  <c r="AI627" i="27"/>
  <c r="AI628" i="27" s="1"/>
  <c r="AH160" i="27"/>
  <c r="AI148" i="27"/>
  <c r="AI160" i="27" s="1"/>
  <c r="AH740" i="27"/>
  <c r="AI725" i="27"/>
  <c r="AI740" i="27" s="1"/>
  <c r="AH18" i="27"/>
  <c r="AH19" i="27"/>
  <c r="AI9" i="27"/>
  <c r="AI232" i="27"/>
  <c r="AI233" i="27" s="1"/>
  <c r="AH233" i="27"/>
  <c r="AH663" i="27"/>
  <c r="AH666" i="27" s="1"/>
  <c r="AI662" i="27"/>
  <c r="AI663" i="27" s="1"/>
  <c r="AI1242" i="27"/>
  <c r="AI1243" i="27" s="1"/>
  <c r="AH1243" i="27"/>
  <c r="AH243" i="27"/>
  <c r="AI241" i="27"/>
  <c r="AI243" i="27" s="1"/>
  <c r="AH127" i="27"/>
  <c r="AI122" i="27"/>
  <c r="AI127" i="27" s="1"/>
  <c r="K70" i="28"/>
  <c r="AI46" i="27"/>
  <c r="AH50" i="27"/>
  <c r="AH51" i="27"/>
  <c r="AI1111" i="27"/>
  <c r="AI1112" i="27" s="1"/>
  <c r="AH1112" i="27"/>
  <c r="AI61" i="27"/>
  <c r="AH66" i="27"/>
  <c r="AH67" i="27"/>
  <c r="K85" i="28"/>
  <c r="AI783" i="27"/>
  <c r="AI789" i="27" s="1"/>
  <c r="AH789" i="27"/>
  <c r="AH223" i="27"/>
  <c r="AI217" i="27"/>
  <c r="AI223" i="27" s="1"/>
  <c r="K22" i="28"/>
  <c r="K23" i="28" s="1"/>
  <c r="K57" i="28"/>
  <c r="AI1186" i="27"/>
  <c r="AI1187" i="27" s="1"/>
  <c r="AH1187" i="27"/>
  <c r="AH326" i="27"/>
  <c r="AI325" i="27"/>
  <c r="AI326" i="27" s="1"/>
  <c r="K93" i="28"/>
  <c r="K62" i="28"/>
  <c r="AH485" i="27"/>
  <c r="AI484" i="27"/>
  <c r="AI485" i="27" s="1"/>
  <c r="AH278" i="27"/>
  <c r="AI277" i="27"/>
  <c r="AI278" i="27" s="1"/>
  <c r="AI469" i="27"/>
  <c r="AI472" i="27" s="1"/>
  <c r="AH472" i="27"/>
  <c r="K63" i="28"/>
  <c r="AI25" i="27"/>
  <c r="AH27" i="27"/>
  <c r="AH26" i="27"/>
  <c r="I57" i="28"/>
  <c r="AH188" i="27"/>
  <c r="AI186" i="27"/>
  <c r="AI188" i="27" s="1"/>
  <c r="AI285" i="27"/>
  <c r="AI286" i="27" s="1"/>
  <c r="AH286" i="27"/>
  <c r="K79" i="28"/>
  <c r="AH1114" i="27"/>
  <c r="AI1113" i="27"/>
  <c r="AI1114" i="27" s="1"/>
  <c r="AI386" i="27"/>
  <c r="AI387" i="27" s="1"/>
  <c r="AH387" i="27"/>
  <c r="AH669" i="27"/>
  <c r="AH672" i="27" s="1"/>
  <c r="AI667" i="27"/>
  <c r="AI1221" i="27"/>
  <c r="AI1241" i="27" s="1"/>
  <c r="AH1241" i="27"/>
  <c r="AH773" i="27"/>
  <c r="AI766" i="27"/>
  <c r="AH772" i="27"/>
  <c r="AI606" i="27"/>
  <c r="AH613" i="27"/>
  <c r="AH31" i="27"/>
  <c r="AI30" i="27"/>
  <c r="AI31" i="27" s="1"/>
  <c r="AH521" i="27"/>
  <c r="AI514" i="27"/>
  <c r="AI521" i="27" s="1"/>
  <c r="AH720" i="27"/>
  <c r="AH719" i="27"/>
  <c r="AI718" i="27"/>
  <c r="K92" i="28"/>
  <c r="AH1037" i="27"/>
  <c r="AI995" i="27"/>
  <c r="AI1037" i="27" s="1"/>
  <c r="AH699" i="27"/>
  <c r="AI690" i="27"/>
  <c r="AI699" i="27" s="1"/>
  <c r="AH709" i="27"/>
  <c r="AI708" i="27"/>
  <c r="AI709" i="27" s="1"/>
  <c r="AH1110" i="27"/>
  <c r="AI1109" i="27"/>
  <c r="AI1110" i="27" s="1"/>
  <c r="AH483" i="27"/>
  <c r="AI474" i="27"/>
  <c r="AI288" i="27"/>
  <c r="AH297" i="27"/>
  <c r="K27" i="28"/>
  <c r="AI1162" i="27"/>
  <c r="AI1163" i="27" s="1"/>
  <c r="AH1163" i="27"/>
  <c r="AH201" i="27"/>
  <c r="AI189" i="27"/>
  <c r="AI201" i="27" s="1"/>
  <c r="K38" i="28"/>
  <c r="K53" i="28"/>
  <c r="AI68" i="27"/>
  <c r="AH78" i="27"/>
  <c r="I50" i="28"/>
  <c r="AH44" i="27"/>
  <c r="AI43" i="27"/>
  <c r="AH45" i="27"/>
  <c r="I48" i="28"/>
  <c r="AH468" i="27"/>
  <c r="AI466" i="27"/>
  <c r="AI468" i="27" s="1"/>
  <c r="AH782" i="27"/>
  <c r="AH781" i="27"/>
  <c r="AI779" i="27"/>
  <c r="AH59" i="27"/>
  <c r="AH60" i="27"/>
  <c r="AI52" i="27"/>
  <c r="AI40" i="27"/>
  <c r="AI41" i="27" s="1"/>
  <c r="AH41" i="27"/>
  <c r="AF287" i="27"/>
  <c r="O50" i="28" s="1"/>
  <c r="S50" i="28" s="1"/>
  <c r="T50" i="28" s="1"/>
  <c r="AH273" i="27"/>
  <c r="AI272" i="27"/>
  <c r="AI273" i="27" s="1"/>
  <c r="AH271" i="27"/>
  <c r="AI263" i="27"/>
  <c r="AI271" i="27" s="1"/>
  <c r="K58" i="28"/>
  <c r="AH314" i="27"/>
  <c r="AI298" i="27"/>
  <c r="AI314" i="27" s="1"/>
  <c r="AI557" i="27"/>
  <c r="AI559" i="27" s="1"/>
  <c r="AH559" i="27"/>
  <c r="AH1091" i="27"/>
  <c r="AI1061" i="27"/>
  <c r="AI1091" i="27" s="1"/>
  <c r="K78" i="28"/>
  <c r="AH410" i="27"/>
  <c r="AI409" i="27"/>
  <c r="AI410" i="27" s="1"/>
  <c r="K14" i="28"/>
  <c r="AI212" i="27"/>
  <c r="AI214" i="27" s="1"/>
  <c r="AH214" i="27"/>
  <c r="AH689" i="27"/>
  <c r="AI683" i="27"/>
  <c r="AI689" i="27" s="1"/>
  <c r="K12" i="28"/>
  <c r="I80" i="28"/>
  <c r="AH994" i="27"/>
  <c r="AI839" i="27"/>
  <c r="AI994" i="27" s="1"/>
  <c r="AH583" i="27"/>
  <c r="AI577" i="27"/>
  <c r="AI583" i="27" s="1"/>
  <c r="AI281" i="27"/>
  <c r="AI284" i="27" s="1"/>
  <c r="AH284" i="27"/>
  <c r="AI1125" i="27"/>
  <c r="AH1132" i="27"/>
  <c r="AH1137" i="27" s="1"/>
  <c r="AI1107" i="27"/>
  <c r="AI1108" i="27" s="1"/>
  <c r="AH1108" i="27"/>
  <c r="AH1161" i="27"/>
  <c r="AI1138" i="27"/>
  <c r="AI744" i="27"/>
  <c r="AI749" i="27" s="1"/>
  <c r="AH749" i="27"/>
  <c r="K84" i="28"/>
  <c r="K59" i="28"/>
  <c r="AI741" i="27"/>
  <c r="AI743" i="27" s="1"/>
  <c r="AH743" i="27"/>
  <c r="AH324" i="27"/>
  <c r="AI323" i="27"/>
  <c r="AI324" i="27" s="1"/>
  <c r="AH604" i="27"/>
  <c r="AI600" i="27"/>
  <c r="AI604" i="27" s="1"/>
  <c r="AI1218" i="27"/>
  <c r="AI1220" i="27" s="1"/>
  <c r="AH1220" i="27"/>
  <c r="AH248" i="27"/>
  <c r="AI245" i="27"/>
  <c r="AI248" i="27" s="1"/>
  <c r="K47" i="28"/>
  <c r="K48" i="28"/>
  <c r="AI106" i="27"/>
  <c r="AH108" i="27"/>
  <c r="K52" i="28"/>
  <c r="K98" i="28"/>
  <c r="AH1098" i="27"/>
  <c r="AI1092" i="27"/>
  <c r="AI1098" i="27" s="1"/>
  <c r="I88" i="28"/>
  <c r="AH1185" i="27"/>
  <c r="AI1183" i="27"/>
  <c r="AI1185" i="27" s="1"/>
  <c r="AI1190" i="27" s="1"/>
  <c r="Q99" i="28" s="1"/>
  <c r="I59" i="28"/>
  <c r="AI835" i="27"/>
  <c r="AH837" i="27"/>
  <c r="AH838" i="27"/>
  <c r="AI95" i="27"/>
  <c r="AI97" i="27" s="1"/>
  <c r="AH97" i="27"/>
  <c r="AI388" i="27"/>
  <c r="AI397" i="27" s="1"/>
  <c r="AH397" i="27"/>
  <c r="AH552" i="27"/>
  <c r="AI551" i="27"/>
  <c r="AI552" i="27" s="1"/>
  <c r="AI560" i="27"/>
  <c r="AI561" i="27" s="1"/>
  <c r="AH561" i="27"/>
  <c r="AH707" i="27"/>
  <c r="AI705" i="27"/>
  <c r="AI707" i="27" s="1"/>
  <c r="AH1179" i="27"/>
  <c r="AH1182" i="27" s="1"/>
  <c r="AI1167" i="27"/>
  <c r="AI1179" i="27" s="1"/>
  <c r="AH542" i="27"/>
  <c r="AI541" i="27"/>
  <c r="AI542" i="27" s="1"/>
  <c r="K71" i="28"/>
  <c r="AH94" i="27"/>
  <c r="AI93" i="27"/>
  <c r="AI94" i="27" s="1"/>
  <c r="AI279" i="27"/>
  <c r="AI280" i="27" s="1"/>
  <c r="AH280" i="27"/>
  <c r="AI1267" i="27"/>
  <c r="AI1269" i="27" s="1"/>
  <c r="AH1269" i="27"/>
  <c r="AH712" i="27"/>
  <c r="AI710" i="27"/>
  <c r="AI712" i="27" s="1"/>
  <c r="AH357" i="27"/>
  <c r="AI346" i="27"/>
  <c r="AI357" i="27" s="1"/>
  <c r="AI431" i="27"/>
  <c r="AI437" i="27" s="1"/>
  <c r="AH437" i="27"/>
  <c r="AH493" i="27"/>
  <c r="AI486" i="27"/>
  <c r="AI493" i="27" s="1"/>
  <c r="AI109" i="27"/>
  <c r="AI110" i="27" s="1"/>
  <c r="AH110" i="27"/>
  <c r="AH39" i="27"/>
  <c r="AH42" i="27" s="1"/>
  <c r="AI38" i="27"/>
  <c r="AI39" i="27" s="1"/>
  <c r="K31" i="28"/>
  <c r="AI655" i="27"/>
  <c r="AI660" i="27" s="1"/>
  <c r="AH660" i="27"/>
  <c r="AI129" i="27"/>
  <c r="AH147" i="27"/>
  <c r="K68" i="28"/>
  <c r="K10" i="28"/>
  <c r="AH775" i="27"/>
  <c r="AH778" i="27" s="1"/>
  <c r="AI774" i="27"/>
  <c r="AI775" i="27" s="1"/>
  <c r="AH463" i="27"/>
  <c r="AI462" i="27"/>
  <c r="AI463" i="27" s="1"/>
  <c r="AH535" i="27"/>
  <c r="AI533" i="27"/>
  <c r="AI535" i="27" s="1"/>
  <c r="AH576" i="27"/>
  <c r="AI571" i="27"/>
  <c r="AH36" i="27"/>
  <c r="AI34" i="27"/>
  <c r="AI36" i="27" s="1"/>
  <c r="AH345" i="27"/>
  <c r="AI328" i="27"/>
  <c r="I18" i="28"/>
  <c r="K61" i="28"/>
  <c r="AH231" i="27"/>
  <c r="AI230" i="27"/>
  <c r="AI231" i="27" s="1"/>
  <c r="AH23" i="27"/>
  <c r="AH24" i="27"/>
  <c r="AI20" i="27"/>
  <c r="AI412" i="27"/>
  <c r="AH430" i="27"/>
  <c r="K102" i="28"/>
  <c r="AH671" i="27"/>
  <c r="AI670" i="27"/>
  <c r="AI671" i="27" s="1"/>
  <c r="AH1123" i="27"/>
  <c r="AH1124" i="27"/>
  <c r="AI1122" i="27"/>
  <c r="AH532" i="27"/>
  <c r="AI523" i="27"/>
  <c r="AI532" i="27" s="1"/>
  <c r="AH465" i="27"/>
  <c r="AI464" i="27"/>
  <c r="AI465" i="27" s="1"/>
  <c r="AH1120" i="27"/>
  <c r="AI1119" i="27"/>
  <c r="AI1120" i="27" s="1"/>
  <c r="AI202" i="27"/>
  <c r="AI210" i="27" s="1"/>
  <c r="AH210" i="27"/>
  <c r="K17" i="28"/>
  <c r="AI673" i="27"/>
  <c r="AI674" i="27" s="1"/>
  <c r="AH674" i="27"/>
  <c r="AF1190" i="27"/>
  <c r="O99" i="28" s="1"/>
  <c r="S99" i="28" s="1"/>
  <c r="T99" i="28" s="1"/>
  <c r="AH116" i="27"/>
  <c r="AI115" i="27"/>
  <c r="AI116" i="27" s="1"/>
  <c r="AH714" i="27"/>
  <c r="AI713" i="27"/>
  <c r="AI714" i="27" s="1"/>
  <c r="AH665" i="27"/>
  <c r="AI664" i="27"/>
  <c r="AI665" i="27" s="1"/>
  <c r="AI721" i="27"/>
  <c r="AH724" i="27"/>
  <c r="AI117" i="27"/>
  <c r="AI119" i="27" s="1"/>
  <c r="AH119" i="27"/>
  <c r="AF717" i="27"/>
  <c r="O71" i="28" s="1"/>
  <c r="S71" i="28" s="1"/>
  <c r="T71" i="28" s="1"/>
  <c r="K41" i="28"/>
  <c r="AH830" i="27"/>
  <c r="AI824" i="27"/>
  <c r="AI830" i="27" s="1"/>
  <c r="AH679" i="27"/>
  <c r="AI675" i="27"/>
  <c r="AI679" i="27" s="1"/>
  <c r="AH121" i="27"/>
  <c r="AI120" i="27"/>
  <c r="AI121" i="27" s="1"/>
  <c r="AH226" i="27"/>
  <c r="AI224" i="27"/>
  <c r="AI226" i="27" s="1"/>
  <c r="AI1038" i="27"/>
  <c r="AI1040" i="27" s="1"/>
  <c r="AH1040" i="27"/>
  <c r="AH1217" i="27"/>
  <c r="AI1191" i="27"/>
  <c r="AH1118" i="27"/>
  <c r="AH1121" i="27" s="1"/>
  <c r="AI1116" i="27"/>
  <c r="AI1118" i="27" s="1"/>
  <c r="I34" i="28" l="1"/>
  <c r="AI1182" i="27"/>
  <c r="Q98" i="28" s="1"/>
  <c r="AI704" i="27"/>
  <c r="Q70" i="28" s="1"/>
  <c r="AH227" i="27"/>
  <c r="AI1121" i="27"/>
  <c r="Q93" i="28" s="1"/>
  <c r="AH1190" i="27"/>
  <c r="AH605" i="27"/>
  <c r="AH211" i="27"/>
  <c r="AH1284" i="27"/>
  <c r="AI778" i="27"/>
  <c r="Q79" i="28" s="1"/>
  <c r="AH522" i="27"/>
  <c r="AH661" i="27"/>
  <c r="AI42" i="27"/>
  <c r="Q14" i="28" s="1"/>
  <c r="S92" i="28"/>
  <c r="T92" i="28" s="1"/>
  <c r="O104" i="28"/>
  <c r="O72" i="28"/>
  <c r="S72" i="28" s="1"/>
  <c r="T72" i="28" s="1"/>
  <c r="O88" i="28"/>
  <c r="S88" i="28" s="1"/>
  <c r="T88" i="28" s="1"/>
  <c r="S18" i="28"/>
  <c r="T18" i="28" s="1"/>
  <c r="O34" i="28"/>
  <c r="S34" i="28" s="1"/>
  <c r="T34" i="28" s="1"/>
  <c r="O80" i="28"/>
  <c r="S80" i="28" s="1"/>
  <c r="T80" i="28" s="1"/>
  <c r="O64" i="28"/>
  <c r="S64" i="28" s="1"/>
  <c r="T64" i="28" s="1"/>
  <c r="AH287" i="27"/>
  <c r="AH327" i="27"/>
  <c r="AH682" i="27"/>
  <c r="AH114" i="27"/>
  <c r="AH717" i="27"/>
  <c r="AH704" i="27"/>
  <c r="AH37" i="27"/>
  <c r="AH1115" i="27"/>
  <c r="AH406" i="27"/>
  <c r="AH556" i="27"/>
  <c r="AH244" i="27"/>
  <c r="AI556" i="27"/>
  <c r="Q59" i="28" s="1"/>
  <c r="AH473" i="27"/>
  <c r="I64" i="28"/>
  <c r="I106" i="28" s="1"/>
  <c r="I107" i="28" s="1"/>
  <c r="AH1166" i="27"/>
  <c r="AH765" i="27"/>
  <c r="AI682" i="27"/>
  <c r="Q69" i="28" s="1"/>
  <c r="AF1285" i="27"/>
  <c r="AH105" i="27"/>
  <c r="AH834" i="27"/>
  <c r="K46" i="28"/>
  <c r="K64" i="28" s="1"/>
  <c r="K104" i="28"/>
  <c r="AI430" i="27"/>
  <c r="AI473" i="27" s="1"/>
  <c r="Q57" i="28" s="1"/>
  <c r="AI345" i="27"/>
  <c r="AI406" i="27" s="1"/>
  <c r="Q52" i="28" s="1"/>
  <c r="K18" i="28"/>
  <c r="AI838" i="27"/>
  <c r="Q86" i="28" s="1"/>
  <c r="AI837" i="27"/>
  <c r="AI227" i="27"/>
  <c r="Q48" i="28" s="1"/>
  <c r="AI782" i="27"/>
  <c r="Q84" i="28" s="1"/>
  <c r="AI781" i="27"/>
  <c r="AI45" i="27"/>
  <c r="Q17" i="28" s="1"/>
  <c r="AI44" i="27"/>
  <c r="AI78" i="27"/>
  <c r="AI105" i="27" s="1"/>
  <c r="Q38" i="28" s="1"/>
  <c r="AI483" i="27"/>
  <c r="AI522" i="27" s="1"/>
  <c r="Q58" i="28" s="1"/>
  <c r="AI720" i="27"/>
  <c r="Q76" i="28" s="1"/>
  <c r="AI719" i="27"/>
  <c r="AI773" i="27"/>
  <c r="Q78" i="28" s="1"/>
  <c r="AI772" i="27"/>
  <c r="AI26" i="27"/>
  <c r="AI27" i="27"/>
  <c r="Q12" i="28" s="1"/>
  <c r="AI834" i="27"/>
  <c r="Q85" i="28" s="1"/>
  <c r="K72" i="28"/>
  <c r="AI666" i="27"/>
  <c r="Q63" i="28" s="1"/>
  <c r="K80" i="28"/>
  <c r="AI1124" i="27"/>
  <c r="Q94" i="28" s="1"/>
  <c r="AI1123" i="27"/>
  <c r="AI23" i="27"/>
  <c r="AI24" i="27"/>
  <c r="Q11" i="28" s="1"/>
  <c r="AI576" i="27"/>
  <c r="AI605" i="27" s="1"/>
  <c r="Q61" i="28" s="1"/>
  <c r="AI287" i="27"/>
  <c r="Q50" i="28" s="1"/>
  <c r="AI1161" i="27"/>
  <c r="AI1166" i="27" s="1"/>
  <c r="Q96" i="28" s="1"/>
  <c r="AI1132" i="27"/>
  <c r="AI1137" i="27" s="1"/>
  <c r="Q95" i="28" s="1"/>
  <c r="AI1115" i="27"/>
  <c r="Q92" i="28" s="1"/>
  <c r="AH570" i="27"/>
  <c r="AI60" i="27"/>
  <c r="Q27" i="28" s="1"/>
  <c r="AI59" i="27"/>
  <c r="K42" i="28"/>
  <c r="AI669" i="27"/>
  <c r="AI672" i="27" s="1"/>
  <c r="Q68" i="28" s="1"/>
  <c r="AI1217" i="27"/>
  <c r="AI1284" i="27" s="1"/>
  <c r="Q102" i="28" s="1"/>
  <c r="AI724" i="27"/>
  <c r="AI765" i="27" s="1"/>
  <c r="Q77" i="28" s="1"/>
  <c r="AI128" i="27"/>
  <c r="Q46" i="28" s="1"/>
  <c r="AI147" i="27"/>
  <c r="AI211" i="27" s="1"/>
  <c r="Q47" i="28" s="1"/>
  <c r="AI570" i="27"/>
  <c r="Q60" i="28" s="1"/>
  <c r="AI297" i="27"/>
  <c r="AI327" i="27" s="1"/>
  <c r="Q51" i="28" s="1"/>
  <c r="AI18" i="27"/>
  <c r="AI19" i="27"/>
  <c r="Q10" i="28" s="1"/>
  <c r="AI229" i="27"/>
  <c r="AI244" i="27" s="1"/>
  <c r="Q49" i="28" s="1"/>
  <c r="K88" i="28"/>
  <c r="AH128" i="27"/>
  <c r="AI717" i="27"/>
  <c r="Q71" i="28" s="1"/>
  <c r="AI108" i="27"/>
  <c r="AI114" i="27" s="1"/>
  <c r="Q41" i="28" s="1"/>
  <c r="K32" i="28"/>
  <c r="K34" i="28" s="1"/>
  <c r="AI613" i="27"/>
  <c r="AI661" i="27" s="1"/>
  <c r="Q62" i="28" s="1"/>
  <c r="AI67" i="27"/>
  <c r="Q31" i="28" s="1"/>
  <c r="AI66" i="27"/>
  <c r="AI50" i="27"/>
  <c r="AI51" i="27"/>
  <c r="Q22" i="28" s="1"/>
  <c r="Q23" i="28" s="1"/>
  <c r="AI408" i="27"/>
  <c r="AI411" i="27" s="1"/>
  <c r="Q53" i="28" s="1"/>
  <c r="AI37" i="27"/>
  <c r="Q13" i="28" s="1"/>
  <c r="AH1285" i="27" l="1"/>
  <c r="Q80" i="28"/>
  <c r="Q18" i="28"/>
  <c r="Q72" i="28"/>
  <c r="Q64" i="28"/>
  <c r="Q32" i="28"/>
  <c r="S104" i="28"/>
  <c r="T104" i="28" s="1"/>
  <c r="O106" i="28"/>
  <c r="Q42" i="28"/>
  <c r="Q104" i="28"/>
  <c r="Q88" i="28"/>
  <c r="AI1285" i="27"/>
  <c r="K106" i="28"/>
  <c r="K107" i="28" s="1"/>
  <c r="Q34" i="28" l="1"/>
  <c r="Q106" i="28" s="1"/>
  <c r="Q107" i="28" s="1"/>
  <c r="O107" i="28"/>
  <c r="S106" i="28"/>
  <c r="T106" i="28" s="1"/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6" i="2"/>
  <c r="C27" i="2"/>
  <c r="C4" i="2"/>
  <c r="G6" i="2"/>
</calcChain>
</file>

<file path=xl/sharedStrings.xml><?xml version="1.0" encoding="utf-8"?>
<sst xmlns="http://schemas.openxmlformats.org/spreadsheetml/2006/main" count="15169" uniqueCount="5968">
  <si>
    <t>816</t>
  </si>
  <si>
    <t>818</t>
  </si>
  <si>
    <t>819</t>
  </si>
  <si>
    <t>820</t>
  </si>
  <si>
    <t>821</t>
  </si>
  <si>
    <t>832</t>
  </si>
  <si>
    <t>840</t>
  </si>
  <si>
    <t>844</t>
  </si>
  <si>
    <t>847</t>
  </si>
  <si>
    <t>856</t>
  </si>
  <si>
    <t>863</t>
  </si>
  <si>
    <t>870</t>
  </si>
  <si>
    <t>874</t>
  </si>
  <si>
    <t>875</t>
  </si>
  <si>
    <t>877</t>
  </si>
  <si>
    <t>878</t>
  </si>
  <si>
    <t>879</t>
  </si>
  <si>
    <t>880</t>
  </si>
  <si>
    <t>881</t>
  </si>
  <si>
    <t>885</t>
  </si>
  <si>
    <t>887</t>
  </si>
  <si>
    <t>889</t>
  </si>
  <si>
    <t>891</t>
  </si>
  <si>
    <t>892</t>
  </si>
  <si>
    <t>893</t>
  </si>
  <si>
    <t>894</t>
  </si>
  <si>
    <t>901</t>
  </si>
  <si>
    <t>902</t>
  </si>
  <si>
    <t>903</t>
  </si>
  <si>
    <t>904</t>
  </si>
  <si>
    <t>907</t>
  </si>
  <si>
    <t>908</t>
  </si>
  <si>
    <t>909</t>
  </si>
  <si>
    <t>910</t>
  </si>
  <si>
    <t>911</t>
  </si>
  <si>
    <t>912</t>
  </si>
  <si>
    <t>913</t>
  </si>
  <si>
    <t>921</t>
  </si>
  <si>
    <t>922</t>
  </si>
  <si>
    <t>924</t>
  </si>
  <si>
    <t>925</t>
  </si>
  <si>
    <t>926</t>
  </si>
  <si>
    <t>930</t>
  </si>
  <si>
    <t>931</t>
  </si>
  <si>
    <t>935</t>
  </si>
  <si>
    <t>WA</t>
  </si>
  <si>
    <t>OR</t>
  </si>
  <si>
    <t>Customers-all</t>
  </si>
  <si>
    <t>Master Lookup table</t>
  </si>
  <si>
    <t>Customers-Res</t>
  </si>
  <si>
    <t>Sorter</t>
  </si>
  <si>
    <t>Factor Name</t>
  </si>
  <si>
    <t>Customers-Comm</t>
  </si>
  <si>
    <t>111000600892</t>
  </si>
  <si>
    <t>Sendout Volumes</t>
  </si>
  <si>
    <t>Customers-Ind</t>
  </si>
  <si>
    <t>111001025887</t>
  </si>
  <si>
    <t>sendout volumes</t>
  </si>
  <si>
    <t>Customers-The Dalles</t>
  </si>
  <si>
    <t>111001040877</t>
  </si>
  <si>
    <t>3-factor</t>
  </si>
  <si>
    <t>111001045935</t>
  </si>
  <si>
    <t>firm volumes</t>
  </si>
  <si>
    <t>111001070880</t>
  </si>
  <si>
    <t>sales volumes</t>
  </si>
  <si>
    <t>111001070889</t>
  </si>
  <si>
    <t>111001076880</t>
  </si>
  <si>
    <t>sales/sendout volumes</t>
  </si>
  <si>
    <t>111001120889</t>
  </si>
  <si>
    <t>Customers Port/Van</t>
  </si>
  <si>
    <t>111001125875</t>
  </si>
  <si>
    <t>Customers Port/Van 80%</t>
  </si>
  <si>
    <t>111001125889</t>
  </si>
  <si>
    <t>Customers Portland/Vancouver Commercial</t>
  </si>
  <si>
    <t>111001130878</t>
  </si>
  <si>
    <t>Payroll</t>
  </si>
  <si>
    <t>111001130889</t>
  </si>
  <si>
    <t>Admin Tran</t>
  </si>
  <si>
    <t>111001140889</t>
  </si>
  <si>
    <t>Employee Cost</t>
  </si>
  <si>
    <t>111001145878</t>
  </si>
  <si>
    <t>Regulatory</t>
  </si>
  <si>
    <t>111001145889</t>
  </si>
  <si>
    <t>Telemetering</t>
  </si>
  <si>
    <t>111001150889</t>
  </si>
  <si>
    <t>Direct-Wa</t>
  </si>
  <si>
    <t>111001155889</t>
  </si>
  <si>
    <t>Direct-Or</t>
  </si>
  <si>
    <t>111001165893</t>
  </si>
  <si>
    <t>Gross plant direct assign</t>
  </si>
  <si>
    <t>111001170874</t>
  </si>
  <si>
    <t>111001170875</t>
  </si>
  <si>
    <t>Depreciation</t>
  </si>
  <si>
    <t>111001180874</t>
  </si>
  <si>
    <t>Rate Base</t>
  </si>
  <si>
    <t>111001185893</t>
  </si>
  <si>
    <t>Customers-All</t>
  </si>
  <si>
    <t>111001190893</t>
  </si>
  <si>
    <t>111001195885</t>
  </si>
  <si>
    <t>111001215912</t>
  </si>
  <si>
    <t>111001220887</t>
  </si>
  <si>
    <t>111001250874</t>
  </si>
  <si>
    <t>111001270880</t>
  </si>
  <si>
    <t>111001275874</t>
  </si>
  <si>
    <t>111001285887</t>
  </si>
  <si>
    <t>Direct-OR</t>
  </si>
  <si>
    <t>111001290887</t>
  </si>
  <si>
    <t>111001295893</t>
  </si>
  <si>
    <t>111001295935</t>
  </si>
  <si>
    <t>111001310820</t>
  </si>
  <si>
    <t>Firm Volumes</t>
  </si>
  <si>
    <t>111001310870</t>
  </si>
  <si>
    <t>111001315880</t>
  </si>
  <si>
    <t>111001320820</t>
  </si>
  <si>
    <t>111001330878</t>
  </si>
  <si>
    <t>111001335889</t>
  </si>
  <si>
    <t>111001335893</t>
  </si>
  <si>
    <t>111001340893</t>
  </si>
  <si>
    <t>111001345889</t>
  </si>
  <si>
    <t>111001345893</t>
  </si>
  <si>
    <t>111001350893</t>
  </si>
  <si>
    <t>111001360902</t>
  </si>
  <si>
    <t>111001365878</t>
  </si>
  <si>
    <t>111001370878</t>
  </si>
  <si>
    <t>111001380878</t>
  </si>
  <si>
    <t>111001400893</t>
  </si>
  <si>
    <t>111001410878</t>
  </si>
  <si>
    <t>111001420893</t>
  </si>
  <si>
    <t>111001430878</t>
  </si>
  <si>
    <t>111001435878</t>
  </si>
  <si>
    <t>111001440880</t>
  </si>
  <si>
    <t>111001440935</t>
  </si>
  <si>
    <t>111001460893</t>
  </si>
  <si>
    <t>111001465893</t>
  </si>
  <si>
    <t>111001470878</t>
  </si>
  <si>
    <t>111001480877</t>
  </si>
  <si>
    <t>111001485877</t>
  </si>
  <si>
    <t>111001490877</t>
  </si>
  <si>
    <t>111001490891</t>
  </si>
  <si>
    <t>111001495877</t>
  </si>
  <si>
    <t>111001500935</t>
  </si>
  <si>
    <t>111001505874</t>
  </si>
  <si>
    <t>111001505878</t>
  </si>
  <si>
    <t>111001505879</t>
  </si>
  <si>
    <t>111001505880</t>
  </si>
  <si>
    <t>111001505885</t>
  </si>
  <si>
    <t>111001505887</t>
  </si>
  <si>
    <t>111001505902</t>
  </si>
  <si>
    <t>111001505908</t>
  </si>
  <si>
    <t>111001505912</t>
  </si>
  <si>
    <t>111001505921</t>
  </si>
  <si>
    <t>111001505935</t>
  </si>
  <si>
    <t>111001512880</t>
  </si>
  <si>
    <t>111001512885</t>
  </si>
  <si>
    <t>111001514885</t>
  </si>
  <si>
    <t>111001515908</t>
  </si>
  <si>
    <t>111001520885</t>
  </si>
  <si>
    <t>111001525891</t>
  </si>
  <si>
    <t>111001530893</t>
  </si>
  <si>
    <t>111001535893</t>
  </si>
  <si>
    <t>111001545875</t>
  </si>
  <si>
    <t>111001560921</t>
  </si>
  <si>
    <t>111001560926</t>
  </si>
  <si>
    <t>111001580880</t>
  </si>
  <si>
    <t>111001580935</t>
  </si>
  <si>
    <t>111001605892</t>
  </si>
  <si>
    <t>111001610892</t>
  </si>
  <si>
    <t>111001620878</t>
  </si>
  <si>
    <t>111001620879</t>
  </si>
  <si>
    <t>111001620893</t>
  </si>
  <si>
    <t>111001625879</t>
  </si>
  <si>
    <t>111001630840</t>
  </si>
  <si>
    <t>111001630870</t>
  </si>
  <si>
    <t>111001630878</t>
  </si>
  <si>
    <t>111001630879</t>
  </si>
  <si>
    <t>111001630885</t>
  </si>
  <si>
    <t>111001635892</t>
  </si>
  <si>
    <t>111001640889</t>
  </si>
  <si>
    <t>111001670880</t>
  </si>
  <si>
    <t>111001670935</t>
  </si>
  <si>
    <t>111001671880</t>
  </si>
  <si>
    <t>111001675856</t>
  </si>
  <si>
    <t>Sales/Sendout Volumes</t>
  </si>
  <si>
    <t>111001676856</t>
  </si>
  <si>
    <t>111001680880</t>
  </si>
  <si>
    <t>111001695856</t>
  </si>
  <si>
    <t>111001695874</t>
  </si>
  <si>
    <t>111002090820</t>
  </si>
  <si>
    <t>111002090874</t>
  </si>
  <si>
    <t>111002090880</t>
  </si>
  <si>
    <t>111002090885</t>
  </si>
  <si>
    <t>111002200893</t>
  </si>
  <si>
    <t>111002368893</t>
  </si>
  <si>
    <t>111002368921</t>
  </si>
  <si>
    <t>111002455925</t>
  </si>
  <si>
    <t>111002492870</t>
  </si>
  <si>
    <t>111002666921</t>
  </si>
  <si>
    <t>111002966870</t>
  </si>
  <si>
    <t>111004280903</t>
  </si>
  <si>
    <t>111004360935</t>
  </si>
  <si>
    <t>111004400818</t>
  </si>
  <si>
    <t>111004415870</t>
  </si>
  <si>
    <t>111004420875</t>
  </si>
  <si>
    <t>111004432844</t>
  </si>
  <si>
    <t>111004470844</t>
  </si>
  <si>
    <t>111004470847</t>
  </si>
  <si>
    <t>111004475844</t>
  </si>
  <si>
    <t>111004475847</t>
  </si>
  <si>
    <t>111004485840</t>
  </si>
  <si>
    <t>111004655878</t>
  </si>
  <si>
    <t>111004930921</t>
  </si>
  <si>
    <t>111005005935</t>
  </si>
  <si>
    <t>111005010935</t>
  </si>
  <si>
    <t>111005015935</t>
  </si>
  <si>
    <t>111005155935</t>
  </si>
  <si>
    <t>111005270921</t>
  </si>
  <si>
    <t>111501090908</t>
  </si>
  <si>
    <t>111501420893</t>
  </si>
  <si>
    <t>111501505908</t>
  </si>
  <si>
    <t>111501505912</t>
  </si>
  <si>
    <t>111501505921</t>
  </si>
  <si>
    <t>111501630870</t>
  </si>
  <si>
    <t>111501633885</t>
  </si>
  <si>
    <t>111501695856</t>
  </si>
  <si>
    <t>111502200870</t>
  </si>
  <si>
    <t>111502426922</t>
  </si>
  <si>
    <t>111502492870</t>
  </si>
  <si>
    <t>111502666921</t>
  </si>
  <si>
    <t>111504415870</t>
  </si>
  <si>
    <t>111504515816</t>
  </si>
  <si>
    <t>111504520816</t>
  </si>
  <si>
    <t>111504525816</t>
  </si>
  <si>
    <t>111504530816</t>
  </si>
  <si>
    <t>111504533816</t>
  </si>
  <si>
    <t>111504765912</t>
  </si>
  <si>
    <t>112001045935</t>
  </si>
  <si>
    <t>112001125889</t>
  </si>
  <si>
    <t>112001130889</t>
  </si>
  <si>
    <t>112001145889</t>
  </si>
  <si>
    <t>112001170874</t>
  </si>
  <si>
    <t>112001250874</t>
  </si>
  <si>
    <t>112001270880</t>
  </si>
  <si>
    <t>112001285887</t>
  </si>
  <si>
    <t>112001295832</t>
  </si>
  <si>
    <t>112001295935</t>
  </si>
  <si>
    <t>112001310820</t>
  </si>
  <si>
    <t>112001320820</t>
  </si>
  <si>
    <t>112001345893</t>
  </si>
  <si>
    <t>112001355902</t>
  </si>
  <si>
    <t>112001370820</t>
  </si>
  <si>
    <t>112001420893</t>
  </si>
  <si>
    <t>112001440880</t>
  </si>
  <si>
    <t>112001460893</t>
  </si>
  <si>
    <t>112001465893</t>
  </si>
  <si>
    <t>112001500935</t>
  </si>
  <si>
    <t>112001505874</t>
  </si>
  <si>
    <t>112001505912</t>
  </si>
  <si>
    <t>112001505921</t>
  </si>
  <si>
    <t>112001512820</t>
  </si>
  <si>
    <t>112001512885</t>
  </si>
  <si>
    <t>112001530893</t>
  </si>
  <si>
    <t>112001545875</t>
  </si>
  <si>
    <t>112001620879</t>
  </si>
  <si>
    <t>112001630840</t>
  </si>
  <si>
    <t>112001630870</t>
  </si>
  <si>
    <t>112001630885</t>
  </si>
  <si>
    <t>112001635892</t>
  </si>
  <si>
    <t>112001670880</t>
  </si>
  <si>
    <t>112001670935</t>
  </si>
  <si>
    <t>112001671880</t>
  </si>
  <si>
    <t>112001675856</t>
  </si>
  <si>
    <t>112002090874</t>
  </si>
  <si>
    <t>112002368820</t>
  </si>
  <si>
    <t>112002368821</t>
  </si>
  <si>
    <t>112002588921</t>
  </si>
  <si>
    <t>112002666921</t>
  </si>
  <si>
    <t>112002667921</t>
  </si>
  <si>
    <t>112002966844</t>
  </si>
  <si>
    <t>112004395818</t>
  </si>
  <si>
    <t>112004395819</t>
  </si>
  <si>
    <t>112004400818</t>
  </si>
  <si>
    <t>112004400819</t>
  </si>
  <si>
    <t>112004405818</t>
  </si>
  <si>
    <t>112004405819</t>
  </si>
  <si>
    <t>112004406818</t>
  </si>
  <si>
    <t>112004406819</t>
  </si>
  <si>
    <t>112004410845</t>
  </si>
  <si>
    <t>112004415870</t>
  </si>
  <si>
    <t>112004470844</t>
  </si>
  <si>
    <t>112004470847</t>
  </si>
  <si>
    <t>112004475840</t>
  </si>
  <si>
    <t>112004475844</t>
  </si>
  <si>
    <t>112004475847</t>
  </si>
  <si>
    <t>112004480844</t>
  </si>
  <si>
    <t>112004485840</t>
  </si>
  <si>
    <t>112004485844</t>
  </si>
  <si>
    <t>112004490844</t>
  </si>
  <si>
    <t>112004495845</t>
  </si>
  <si>
    <t>112004500821</t>
  </si>
  <si>
    <t>112004515816</t>
  </si>
  <si>
    <t>112004520816</t>
  </si>
  <si>
    <t>112004522816</t>
  </si>
  <si>
    <t>112004525816</t>
  </si>
  <si>
    <t>112004530816</t>
  </si>
  <si>
    <t>112004532816</t>
  </si>
  <si>
    <t>112004533816</t>
  </si>
  <si>
    <t>112004534816</t>
  </si>
  <si>
    <t>112004655878</t>
  </si>
  <si>
    <t>113151040877</t>
  </si>
  <si>
    <t>113151070880</t>
  </si>
  <si>
    <t>113151125889</t>
  </si>
  <si>
    <t>113151130889</t>
  </si>
  <si>
    <t>113151140889</t>
  </si>
  <si>
    <t>113151165893</t>
  </si>
  <si>
    <t>113151185893</t>
  </si>
  <si>
    <t>113151190893</t>
  </si>
  <si>
    <t>113151270880</t>
  </si>
  <si>
    <t>113151295893</t>
  </si>
  <si>
    <t>113151330878</t>
  </si>
  <si>
    <t>113151345893</t>
  </si>
  <si>
    <t>113151350893</t>
  </si>
  <si>
    <t>113151410878</t>
  </si>
  <si>
    <t>113151420893</t>
  </si>
  <si>
    <t>113151440880</t>
  </si>
  <si>
    <t>113151460893</t>
  </si>
  <si>
    <t>113151465893</t>
  </si>
  <si>
    <t>113151470878</t>
  </si>
  <si>
    <t>113151500935</t>
  </si>
  <si>
    <t>113151505878</t>
  </si>
  <si>
    <t>113151505880</t>
  </si>
  <si>
    <t>113151505921</t>
  </si>
  <si>
    <t>113151512885</t>
  </si>
  <si>
    <t>113151545875</t>
  </si>
  <si>
    <t>113151580880</t>
  </si>
  <si>
    <t>113151580935</t>
  </si>
  <si>
    <t>113151645875</t>
  </si>
  <si>
    <t>113151655894</t>
  </si>
  <si>
    <t>113151670880</t>
  </si>
  <si>
    <t>113152666921</t>
  </si>
  <si>
    <t>113154420875</t>
  </si>
  <si>
    <t>113154470847</t>
  </si>
  <si>
    <t>113154655878</t>
  </si>
  <si>
    <t>113155010935</t>
  </si>
  <si>
    <t>113201010903</t>
  </si>
  <si>
    <t>113201025887</t>
  </si>
  <si>
    <t>113201045935</t>
  </si>
  <si>
    <t>customers-all</t>
  </si>
  <si>
    <t>113201170874</t>
  </si>
  <si>
    <t>113201175874</t>
  </si>
  <si>
    <t>113201195885</t>
  </si>
  <si>
    <t>113201270880</t>
  </si>
  <si>
    <t>113201315880</t>
  </si>
  <si>
    <t>113201355902</t>
  </si>
  <si>
    <t>113201455879</t>
  </si>
  <si>
    <t>113201495877</t>
  </si>
  <si>
    <t>113201505879</t>
  </si>
  <si>
    <t>113201505880</t>
  </si>
  <si>
    <t>113201505912</t>
  </si>
  <si>
    <t>113201505921</t>
  </si>
  <si>
    <t>113201512879</t>
  </si>
  <si>
    <t>113201512880</t>
  </si>
  <si>
    <t>direct-wa</t>
  </si>
  <si>
    <t>113201512885</t>
  </si>
  <si>
    <t>113201520885</t>
  </si>
  <si>
    <t>113201555879</t>
  </si>
  <si>
    <t>113201580880</t>
  </si>
  <si>
    <t>113201600879</t>
  </si>
  <si>
    <t>113201620878</t>
  </si>
  <si>
    <t>113201620879</t>
  </si>
  <si>
    <t>113201620893</t>
  </si>
  <si>
    <t>113201620903</t>
  </si>
  <si>
    <t>113201625879</t>
  </si>
  <si>
    <t>113201630870</t>
  </si>
  <si>
    <t>113201630878</t>
  </si>
  <si>
    <t>113201670879</t>
  </si>
  <si>
    <t>113201670880</t>
  </si>
  <si>
    <t>113201671880</t>
  </si>
  <si>
    <t>113201680879</t>
  </si>
  <si>
    <t>113202090874</t>
  </si>
  <si>
    <t>113202368921</t>
  </si>
  <si>
    <t>113202666921</t>
  </si>
  <si>
    <t>113204660908</t>
  </si>
  <si>
    <t>113251010903</t>
  </si>
  <si>
    <t>113251095912</t>
  </si>
  <si>
    <t>113251505908</t>
  </si>
  <si>
    <t>113251505912</t>
  </si>
  <si>
    <t>113251505916</t>
  </si>
  <si>
    <t>113251505921</t>
  </si>
  <si>
    <t>113251625879</t>
  </si>
  <si>
    <t>113252492908</t>
  </si>
  <si>
    <t>113252588921</t>
  </si>
  <si>
    <t>113252966908</t>
  </si>
  <si>
    <t>113252966912</t>
  </si>
  <si>
    <t>113254640908</t>
  </si>
  <si>
    <t>113254660908</t>
  </si>
  <si>
    <t>113254660912</t>
  </si>
  <si>
    <t>113254765912</t>
  </si>
  <si>
    <t>113254945921</t>
  </si>
  <si>
    <t>113301215912</t>
  </si>
  <si>
    <t>113301505907</t>
  </si>
  <si>
    <t>113301505908</t>
  </si>
  <si>
    <t>113301505910</t>
  </si>
  <si>
    <t>113301505912</t>
  </si>
  <si>
    <t>113301505921</t>
  </si>
  <si>
    <t>113301630878</t>
  </si>
  <si>
    <t>113302666921</t>
  </si>
  <si>
    <t>113302966908</t>
  </si>
  <si>
    <t>113302966912</t>
  </si>
  <si>
    <t>113304660908</t>
  </si>
  <si>
    <t>113304660912</t>
  </si>
  <si>
    <t>113304820912</t>
  </si>
  <si>
    <t>113304830908</t>
  </si>
  <si>
    <t>113304830912</t>
  </si>
  <si>
    <t>113305001912</t>
  </si>
  <si>
    <t>113305002912</t>
  </si>
  <si>
    <t>113305015912</t>
  </si>
  <si>
    <t>113305020908</t>
  </si>
  <si>
    <t>113305020912</t>
  </si>
  <si>
    <t>113352966916</t>
  </si>
  <si>
    <t>113354670916</t>
  </si>
  <si>
    <t>113401600879</t>
  </si>
  <si>
    <t>113404280903</t>
  </si>
  <si>
    <t>113421010903</t>
  </si>
  <si>
    <t>113421505911</t>
  </si>
  <si>
    <t>113422966907</t>
  </si>
  <si>
    <t>113422966911</t>
  </si>
  <si>
    <t>113422966912</t>
  </si>
  <si>
    <t>113424640908</t>
  </si>
  <si>
    <t>113424660908</t>
  </si>
  <si>
    <t>113424665907</t>
  </si>
  <si>
    <t>113424665911</t>
  </si>
  <si>
    <t>113441505908</t>
  </si>
  <si>
    <t>113441505912</t>
  </si>
  <si>
    <t>113442090908</t>
  </si>
  <si>
    <t>113442090912</t>
  </si>
  <si>
    <t>113481010903</t>
  </si>
  <si>
    <t>113481015903</t>
  </si>
  <si>
    <t>113481195885</t>
  </si>
  <si>
    <t>113481505879</t>
  </si>
  <si>
    <t>113481505903</t>
  </si>
  <si>
    <t>113481505908</t>
  </si>
  <si>
    <t>113481505910</t>
  </si>
  <si>
    <t>113481505921</t>
  </si>
  <si>
    <t>113481630878</t>
  </si>
  <si>
    <t>113482492908</t>
  </si>
  <si>
    <t>113482966903</t>
  </si>
  <si>
    <t>113484280903</t>
  </si>
  <si>
    <t>113484640908</t>
  </si>
  <si>
    <t>113484660908</t>
  </si>
  <si>
    <t>113501505908</t>
  </si>
  <si>
    <t>113501505912</t>
  </si>
  <si>
    <t>113502966908</t>
  </si>
  <si>
    <t>113504640908</t>
  </si>
  <si>
    <t>113504660908</t>
  </si>
  <si>
    <t>113507603908</t>
  </si>
  <si>
    <t>113594640908</t>
  </si>
  <si>
    <t>Direct-WA</t>
  </si>
  <si>
    <t>113701505921</t>
  </si>
  <si>
    <t>113704815908</t>
  </si>
  <si>
    <t>114100000913</t>
  </si>
  <si>
    <t>114101025887</t>
  </si>
  <si>
    <t>114101095912</t>
  </si>
  <si>
    <t>114101215912</t>
  </si>
  <si>
    <t>114101295935</t>
  </si>
  <si>
    <t>114101310820</t>
  </si>
  <si>
    <t>114101315912</t>
  </si>
  <si>
    <t>114101325878</t>
  </si>
  <si>
    <t>114101505879</t>
  </si>
  <si>
    <t>114101505907</t>
  </si>
  <si>
    <t>114101505908</t>
  </si>
  <si>
    <t>114101505910</t>
  </si>
  <si>
    <t>114101505911</t>
  </si>
  <si>
    <t>114101505912</t>
  </si>
  <si>
    <t>114101505916</t>
  </si>
  <si>
    <t>114101505921</t>
  </si>
  <si>
    <t>114101505935</t>
  </si>
  <si>
    <t>114102492908</t>
  </si>
  <si>
    <t>114102492911</t>
  </si>
  <si>
    <t>114102966907</t>
  </si>
  <si>
    <t>114102966908</t>
  </si>
  <si>
    <t>114102966910</t>
  </si>
  <si>
    <t>114102966911</t>
  </si>
  <si>
    <t>114102966912</t>
  </si>
  <si>
    <t>114104660908</t>
  </si>
  <si>
    <t>114104660912</t>
  </si>
  <si>
    <t>114104740910</t>
  </si>
  <si>
    <t>114104740916</t>
  </si>
  <si>
    <t>114104765912</t>
  </si>
  <si>
    <t>114104790912</t>
  </si>
  <si>
    <t>114104825912</t>
  </si>
  <si>
    <t>114104830908</t>
  </si>
  <si>
    <t>114104830912</t>
  </si>
  <si>
    <t>114104835908</t>
  </si>
  <si>
    <t>114104835912</t>
  </si>
  <si>
    <t>114104850912</t>
  </si>
  <si>
    <t>114104855911</t>
  </si>
  <si>
    <t>114104858912</t>
  </si>
  <si>
    <t>114104870912</t>
  </si>
  <si>
    <t>114104880912</t>
  </si>
  <si>
    <t>114104885912</t>
  </si>
  <si>
    <t>114104930921</t>
  </si>
  <si>
    <t>114104940912</t>
  </si>
  <si>
    <t>114105002912</t>
  </si>
  <si>
    <t>114105015908</t>
  </si>
  <si>
    <t>114105015912</t>
  </si>
  <si>
    <t>114105020908</t>
  </si>
  <si>
    <t>114105020912</t>
  </si>
  <si>
    <t>114201215908</t>
  </si>
  <si>
    <t>114201215912</t>
  </si>
  <si>
    <t>114201500935</t>
  </si>
  <si>
    <t>114201505879</t>
  </si>
  <si>
    <t>114201505902</t>
  </si>
  <si>
    <t>114201505907</t>
  </si>
  <si>
    <t>114201505908</t>
  </si>
  <si>
    <t>114201505910</t>
  </si>
  <si>
    <t>114201505911</t>
  </si>
  <si>
    <t>114201505912</t>
  </si>
  <si>
    <t>114201505921</t>
  </si>
  <si>
    <t>114201515908</t>
  </si>
  <si>
    <t>114201515912</t>
  </si>
  <si>
    <t>114201630878</t>
  </si>
  <si>
    <t>114201630885</t>
  </si>
  <si>
    <t>114202666921</t>
  </si>
  <si>
    <t>114202966908</t>
  </si>
  <si>
    <t>114202966912</t>
  </si>
  <si>
    <t>114204770912</t>
  </si>
  <si>
    <t>114204771908</t>
  </si>
  <si>
    <t>114204774912</t>
  </si>
  <si>
    <t>114204790912</t>
  </si>
  <si>
    <t>114204795912</t>
  </si>
  <si>
    <t>114204802912</t>
  </si>
  <si>
    <t>114204803908</t>
  </si>
  <si>
    <t>114204820912</t>
  </si>
  <si>
    <t>114204825912</t>
  </si>
  <si>
    <t>114204830908</t>
  </si>
  <si>
    <t>114204830912</t>
  </si>
  <si>
    <t>114204835912</t>
  </si>
  <si>
    <t>114204852912</t>
  </si>
  <si>
    <t>114204885908</t>
  </si>
  <si>
    <t>114204885912</t>
  </si>
  <si>
    <t>114205001912</t>
  </si>
  <si>
    <t>114205003912</t>
  </si>
  <si>
    <t>114205015908</t>
  </si>
  <si>
    <t>114205015912</t>
  </si>
  <si>
    <t>114205020908</t>
  </si>
  <si>
    <t>114205020912</t>
  </si>
  <si>
    <t>114301095912</t>
  </si>
  <si>
    <t>114301215912</t>
  </si>
  <si>
    <t>114301315912</t>
  </si>
  <si>
    <t>114301505879</t>
  </si>
  <si>
    <t>114301505907</t>
  </si>
  <si>
    <t>114301505908</t>
  </si>
  <si>
    <t>114301505910</t>
  </si>
  <si>
    <t>114301505912</t>
  </si>
  <si>
    <t>114301505921</t>
  </si>
  <si>
    <t>114301515912</t>
  </si>
  <si>
    <t>114301630885</t>
  </si>
  <si>
    <t>114301630901</t>
  </si>
  <si>
    <t>114301670912</t>
  </si>
  <si>
    <t>114302666921</t>
  </si>
  <si>
    <t>114302667921</t>
  </si>
  <si>
    <t>114302966908</t>
  </si>
  <si>
    <t>114302966912</t>
  </si>
  <si>
    <t>114304225912</t>
  </si>
  <si>
    <t>114304280903</t>
  </si>
  <si>
    <t>114304710921</t>
  </si>
  <si>
    <t>114304771908</t>
  </si>
  <si>
    <t>114304785912</t>
  </si>
  <si>
    <t>114304790912</t>
  </si>
  <si>
    <t>114304820908</t>
  </si>
  <si>
    <t>114304820912</t>
  </si>
  <si>
    <t>114304825912</t>
  </si>
  <si>
    <t>114304830907</t>
  </si>
  <si>
    <t>114304830908</t>
  </si>
  <si>
    <t>114304830912</t>
  </si>
  <si>
    <t>114304835912</t>
  </si>
  <si>
    <t>114304850908</t>
  </si>
  <si>
    <t>114304850912</t>
  </si>
  <si>
    <t>114304851912</t>
  </si>
  <si>
    <t>114304855912</t>
  </si>
  <si>
    <t>114304857908</t>
  </si>
  <si>
    <t>114304858912</t>
  </si>
  <si>
    <t>114304865912</t>
  </si>
  <si>
    <t>114304870912</t>
  </si>
  <si>
    <t>114304885908</t>
  </si>
  <si>
    <t>114304885912</t>
  </si>
  <si>
    <t>114304935921</t>
  </si>
  <si>
    <t>114304940912</t>
  </si>
  <si>
    <t>114305003912</t>
  </si>
  <si>
    <t>114305004912</t>
  </si>
  <si>
    <t>114305015908</t>
  </si>
  <si>
    <t>114305015912</t>
  </si>
  <si>
    <t>114305020908</t>
  </si>
  <si>
    <t>114305020912</t>
  </si>
  <si>
    <t>114404858912</t>
  </si>
  <si>
    <t>114404880912</t>
  </si>
  <si>
    <t>114404885912</t>
  </si>
  <si>
    <t>114501505907</t>
  </si>
  <si>
    <t>114501505908</t>
  </si>
  <si>
    <t>114501505912</t>
  </si>
  <si>
    <t>114501610908</t>
  </si>
  <si>
    <t>114501670908</t>
  </si>
  <si>
    <t>114501670912</t>
  </si>
  <si>
    <t>114502966912</t>
  </si>
  <si>
    <t>114504820908</t>
  </si>
  <si>
    <t>114504820912</t>
  </si>
  <si>
    <t>114504825912</t>
  </si>
  <si>
    <t>114504830908</t>
  </si>
  <si>
    <t>114504830912</t>
  </si>
  <si>
    <t>114504850908</t>
  </si>
  <si>
    <t>114504850912</t>
  </si>
  <si>
    <t>114504858912</t>
  </si>
  <si>
    <t>114504880912</t>
  </si>
  <si>
    <t>114504885908</t>
  </si>
  <si>
    <t>114504885912</t>
  </si>
  <si>
    <t>114901505910</t>
  </si>
  <si>
    <t>114901505916</t>
  </si>
  <si>
    <t>114901505921</t>
  </si>
  <si>
    <t>114901630870</t>
  </si>
  <si>
    <t>115050000913</t>
  </si>
  <si>
    <t>115051505907</t>
  </si>
  <si>
    <t>115051505908</t>
  </si>
  <si>
    <t>115051505911</t>
  </si>
  <si>
    <t>115051505912</t>
  </si>
  <si>
    <t>115051505921</t>
  </si>
  <si>
    <t>115052966907</t>
  </si>
  <si>
    <t>115052966911</t>
  </si>
  <si>
    <t>115054859912</t>
  </si>
  <si>
    <t>115100000913</t>
  </si>
  <si>
    <t>115101090908</t>
  </si>
  <si>
    <t>115101095912</t>
  </si>
  <si>
    <t>115101505908</t>
  </si>
  <si>
    <t>115101505910</t>
  </si>
  <si>
    <t>115101505911</t>
  </si>
  <si>
    <t>115101505912</t>
  </si>
  <si>
    <t>115101505913</t>
  </si>
  <si>
    <t>115101512885</t>
  </si>
  <si>
    <t>115101605892</t>
  </si>
  <si>
    <t>115102105930</t>
  </si>
  <si>
    <t>115102966908</t>
  </si>
  <si>
    <t>115103000913</t>
  </si>
  <si>
    <t>115104000909</t>
  </si>
  <si>
    <t>115104000913</t>
  </si>
  <si>
    <t>115104740908</t>
  </si>
  <si>
    <t>115104740910</t>
  </si>
  <si>
    <t>115104740912</t>
  </si>
  <si>
    <t>115104740916</t>
  </si>
  <si>
    <t>115104773908</t>
  </si>
  <si>
    <t>115104809908</t>
  </si>
  <si>
    <t>115104809912</t>
  </si>
  <si>
    <t>115104815908</t>
  </si>
  <si>
    <t>115104815912</t>
  </si>
  <si>
    <t>115104845912</t>
  </si>
  <si>
    <t>115104851908</t>
  </si>
  <si>
    <t>115104851912</t>
  </si>
  <si>
    <t>115104852912</t>
  </si>
  <si>
    <t>115104857908</t>
  </si>
  <si>
    <t>115104857912</t>
  </si>
  <si>
    <t>115104859908</t>
  </si>
  <si>
    <t>115104861908</t>
  </si>
  <si>
    <t>115104861912</t>
  </si>
  <si>
    <t>115105000913</t>
  </si>
  <si>
    <t>115107203908</t>
  </si>
  <si>
    <t>115131505908</t>
  </si>
  <si>
    <t>115131505912</t>
  </si>
  <si>
    <t>115131505921</t>
  </si>
  <si>
    <t>115131630878</t>
  </si>
  <si>
    <t>115132666921</t>
  </si>
  <si>
    <t>direct-or</t>
  </si>
  <si>
    <t>115132966912</t>
  </si>
  <si>
    <t>115134825912</t>
  </si>
  <si>
    <t>115134857908</t>
  </si>
  <si>
    <t>115134857912</t>
  </si>
  <si>
    <t>115134885912</t>
  </si>
  <si>
    <t>115135003912</t>
  </si>
  <si>
    <t>115150000913</t>
  </si>
  <si>
    <t>115151090908</t>
  </si>
  <si>
    <t>115151215912</t>
  </si>
  <si>
    <t>115151315912</t>
  </si>
  <si>
    <t>115151505908</t>
  </si>
  <si>
    <t>115151505910</t>
  </si>
  <si>
    <t>115151505911</t>
  </si>
  <si>
    <t>115151505912</t>
  </si>
  <si>
    <t>115151505921</t>
  </si>
  <si>
    <t>115151515912</t>
  </si>
  <si>
    <t>115151596921</t>
  </si>
  <si>
    <t>115152666921</t>
  </si>
  <si>
    <t>115152966908</t>
  </si>
  <si>
    <t>115152966912</t>
  </si>
  <si>
    <t>115154740908</t>
  </si>
  <si>
    <t>115154765912</t>
  </si>
  <si>
    <t>115154802912</t>
  </si>
  <si>
    <t>115154804912</t>
  </si>
  <si>
    <t>115154809912</t>
  </si>
  <si>
    <t>115154820912</t>
  </si>
  <si>
    <t>115154825912</t>
  </si>
  <si>
    <t>115154830908</t>
  </si>
  <si>
    <t>115154830912</t>
  </si>
  <si>
    <t>115154851912</t>
  </si>
  <si>
    <t>115154852912</t>
  </si>
  <si>
    <t>115154853912</t>
  </si>
  <si>
    <t>115154854912</t>
  </si>
  <si>
    <t>115154856912</t>
  </si>
  <si>
    <t>115154857908</t>
  </si>
  <si>
    <t>115154857912</t>
  </si>
  <si>
    <t>115154858912</t>
  </si>
  <si>
    <t>115154859908</t>
  </si>
  <si>
    <t>115154859912</t>
  </si>
  <si>
    <t>115154864908</t>
  </si>
  <si>
    <t>115154865912</t>
  </si>
  <si>
    <t>115154885908</t>
  </si>
  <si>
    <t>115154885912</t>
  </si>
  <si>
    <t>115154940912</t>
  </si>
  <si>
    <t>115155001912</t>
  </si>
  <si>
    <t>115155002912</t>
  </si>
  <si>
    <t>115155003912</t>
  </si>
  <si>
    <t>115155004912</t>
  </si>
  <si>
    <t>115155015912</t>
  </si>
  <si>
    <t>115155015921</t>
  </si>
  <si>
    <t>115155020912</t>
  </si>
  <si>
    <t>115156000913</t>
  </si>
  <si>
    <t>115157203908</t>
  </si>
  <si>
    <t>115200000913</t>
  </si>
  <si>
    <t>115201025887</t>
  </si>
  <si>
    <t>115201175874</t>
  </si>
  <si>
    <t>115201180874</t>
  </si>
  <si>
    <t>115201187874</t>
  </si>
  <si>
    <t>115201250874</t>
  </si>
  <si>
    <t>115201315885</t>
  </si>
  <si>
    <t>115201505912</t>
  </si>
  <si>
    <t>115201505921</t>
  </si>
  <si>
    <t>115202000913</t>
  </si>
  <si>
    <t>115202090908</t>
  </si>
  <si>
    <t>115202615908</t>
  </si>
  <si>
    <t>115204805908</t>
  </si>
  <si>
    <t>115204865912</t>
  </si>
  <si>
    <t>115207202908</t>
  </si>
  <si>
    <t>115207203908</t>
  </si>
  <si>
    <t>115207205908</t>
  </si>
  <si>
    <t>115207207908</t>
  </si>
  <si>
    <t>115207209908</t>
  </si>
  <si>
    <t>115207237908</t>
  </si>
  <si>
    <t>115207247908</t>
  </si>
  <si>
    <t>115207303908</t>
  </si>
  <si>
    <t>115207305908</t>
  </si>
  <si>
    <t>115207306908</t>
  </si>
  <si>
    <t>115207307908</t>
  </si>
  <si>
    <t>115207399908</t>
  </si>
  <si>
    <t>115207603908</t>
  </si>
  <si>
    <t>115291505921</t>
  </si>
  <si>
    <t>115294280903</t>
  </si>
  <si>
    <t>115297203908</t>
  </si>
  <si>
    <t>115297207908</t>
  </si>
  <si>
    <t>115297209908</t>
  </si>
  <si>
    <t>115297227908</t>
  </si>
  <si>
    <t>115297237908</t>
  </si>
  <si>
    <t>115297247908</t>
  </si>
  <si>
    <t>115297303908</t>
  </si>
  <si>
    <t>115297307908</t>
  </si>
  <si>
    <t>115297313908</t>
  </si>
  <si>
    <t>115297399908</t>
  </si>
  <si>
    <t>115297603908</t>
  </si>
  <si>
    <t>115306000913</t>
  </si>
  <si>
    <t>115307313908</t>
  </si>
  <si>
    <t>115309000909</t>
  </si>
  <si>
    <t>115397307908</t>
  </si>
  <si>
    <t>115397313908</t>
  </si>
  <si>
    <t>115401170874</t>
  </si>
  <si>
    <t>115401215912</t>
  </si>
  <si>
    <t>115401295832</t>
  </si>
  <si>
    <t>115401295931</t>
  </si>
  <si>
    <t>115401295935</t>
  </si>
  <si>
    <t>115401315912</t>
  </si>
  <si>
    <t>115401355902</t>
  </si>
  <si>
    <t>115401505908</t>
  </si>
  <si>
    <t>115401505911</t>
  </si>
  <si>
    <t>115401505912</t>
  </si>
  <si>
    <t>115401505921</t>
  </si>
  <si>
    <t>115401505935</t>
  </si>
  <si>
    <t>115401515912</t>
  </si>
  <si>
    <t>115401630870</t>
  </si>
  <si>
    <t>115401630885</t>
  </si>
  <si>
    <t>115402666921</t>
  </si>
  <si>
    <t>115402966911</t>
  </si>
  <si>
    <t>115402966912</t>
  </si>
  <si>
    <t>115402966921</t>
  </si>
  <si>
    <t>115404475844</t>
  </si>
  <si>
    <t>115404660912</t>
  </si>
  <si>
    <t>115404765912</t>
  </si>
  <si>
    <t>115404820912</t>
  </si>
  <si>
    <t>115404825912</t>
  </si>
  <si>
    <t>115404835912</t>
  </si>
  <si>
    <t>115404840912</t>
  </si>
  <si>
    <t>115404850912</t>
  </si>
  <si>
    <t>115404852912</t>
  </si>
  <si>
    <t>115404855911</t>
  </si>
  <si>
    <t>115404855912</t>
  </si>
  <si>
    <t>115404857912</t>
  </si>
  <si>
    <t>115404858912</t>
  </si>
  <si>
    <t>115404865912</t>
  </si>
  <si>
    <t>115404870912</t>
  </si>
  <si>
    <t>115404885912</t>
  </si>
  <si>
    <t>115404935921</t>
  </si>
  <si>
    <t>115404940912</t>
  </si>
  <si>
    <t>115405003912</t>
  </si>
  <si>
    <t>115405015912</t>
  </si>
  <si>
    <t>115405155935</t>
  </si>
  <si>
    <t>115406000913</t>
  </si>
  <si>
    <t>115407203908</t>
  </si>
  <si>
    <t>115471215912</t>
  </si>
  <si>
    <t>115500000909</t>
  </si>
  <si>
    <t>115500000913</t>
  </si>
  <si>
    <t>115500500913</t>
  </si>
  <si>
    <t>115501000909</t>
  </si>
  <si>
    <t>115501000913</t>
  </si>
  <si>
    <t>115501505908</t>
  </si>
  <si>
    <t>115501505910</t>
  </si>
  <si>
    <t>115501505912</t>
  </si>
  <si>
    <t>115501505913</t>
  </si>
  <si>
    <t>115501505921</t>
  </si>
  <si>
    <t>115502000909</t>
  </si>
  <si>
    <t>115502000913</t>
  </si>
  <si>
    <t>115502426922</t>
  </si>
  <si>
    <t>115502666921</t>
  </si>
  <si>
    <t>115502972908</t>
  </si>
  <si>
    <t>115503000909</t>
  </si>
  <si>
    <t>115503000913</t>
  </si>
  <si>
    <t>115504000909</t>
  </si>
  <si>
    <t>115504000913</t>
  </si>
  <si>
    <t>115504295930</t>
  </si>
  <si>
    <t>115504305921</t>
  </si>
  <si>
    <t>115504415870</t>
  </si>
  <si>
    <t>115504859912</t>
  </si>
  <si>
    <t>115505000909</t>
  </si>
  <si>
    <t>115505000913</t>
  </si>
  <si>
    <t>115505015912</t>
  </si>
  <si>
    <t>115505100913</t>
  </si>
  <si>
    <t>115505307913</t>
  </si>
  <si>
    <t>115506000909</t>
  </si>
  <si>
    <t>115506000913</t>
  </si>
  <si>
    <t>115507000909</t>
  </si>
  <si>
    <t>115507000913</t>
  </si>
  <si>
    <t>115508000909</t>
  </si>
  <si>
    <t>115508000913</t>
  </si>
  <si>
    <t>115509000909</t>
  </si>
  <si>
    <t>115509000913</t>
  </si>
  <si>
    <t>115602620908</t>
  </si>
  <si>
    <t>115602625908</t>
  </si>
  <si>
    <t>115604805908</t>
  </si>
  <si>
    <t>115607202908</t>
  </si>
  <si>
    <t>115607203908</t>
  </si>
  <si>
    <t>115607207908</t>
  </si>
  <si>
    <t>115607227908</t>
  </si>
  <si>
    <t>115607237908</t>
  </si>
  <si>
    <t>115607307908</t>
  </si>
  <si>
    <t>115692620908</t>
  </si>
  <si>
    <t>115697207908</t>
  </si>
  <si>
    <t>115697209908</t>
  </si>
  <si>
    <t>115901505908</t>
  </si>
  <si>
    <t>115901505921</t>
  </si>
  <si>
    <t>115901505925</t>
  </si>
  <si>
    <t>115901515908</t>
  </si>
  <si>
    <t>115904859912</t>
  </si>
  <si>
    <t>115906000913</t>
  </si>
  <si>
    <t>115907131908</t>
  </si>
  <si>
    <t>115907203908</t>
  </si>
  <si>
    <t>115907227908</t>
  </si>
  <si>
    <t>115907237908</t>
  </si>
  <si>
    <t>115907247908</t>
  </si>
  <si>
    <t>115907253908</t>
  </si>
  <si>
    <t>115907257908</t>
  </si>
  <si>
    <t>115907399908</t>
  </si>
  <si>
    <t>115907603908</t>
  </si>
  <si>
    <t>115907605908</t>
  </si>
  <si>
    <t>115907606908</t>
  </si>
  <si>
    <t>115907607908</t>
  </si>
  <si>
    <t>115951505921</t>
  </si>
  <si>
    <t>115952972908</t>
  </si>
  <si>
    <t>115957399908</t>
  </si>
  <si>
    <t>115997227908</t>
  </si>
  <si>
    <t>115997237908</t>
  </si>
  <si>
    <t>115997399908</t>
  </si>
  <si>
    <t>120010600892</t>
  </si>
  <si>
    <t>120011025887</t>
  </si>
  <si>
    <t>120011073887</t>
  </si>
  <si>
    <t>120011080903</t>
  </si>
  <si>
    <t>120011100887</t>
  </si>
  <si>
    <t>120011105892</t>
  </si>
  <si>
    <t>120011155889</t>
  </si>
  <si>
    <t>120011170874</t>
  </si>
  <si>
    <t>120011170887</t>
  </si>
  <si>
    <t>120011180874</t>
  </si>
  <si>
    <t>120011197887</t>
  </si>
  <si>
    <t>120011220887</t>
  </si>
  <si>
    <t>120011250874</t>
  </si>
  <si>
    <t>120011270880</t>
  </si>
  <si>
    <t>120011275874</t>
  </si>
  <si>
    <t>120011285887</t>
  </si>
  <si>
    <t>120011287887</t>
  </si>
  <si>
    <t>120011290887</t>
  </si>
  <si>
    <t>120011315885</t>
  </si>
  <si>
    <t>120011340893</t>
  </si>
  <si>
    <t>120011440880</t>
  </si>
  <si>
    <t>120011460893</t>
  </si>
  <si>
    <t>120011477887</t>
  </si>
  <si>
    <t>120011478887</t>
  </si>
  <si>
    <t>120011478892</t>
  </si>
  <si>
    <t>120011505879</t>
  </si>
  <si>
    <t>120011505880</t>
  </si>
  <si>
    <t>120011505921</t>
  </si>
  <si>
    <t>120011505935</t>
  </si>
  <si>
    <t>120011512880</t>
  </si>
  <si>
    <t>120011512885</t>
  </si>
  <si>
    <t>120011516887</t>
  </si>
  <si>
    <t>120011516892</t>
  </si>
  <si>
    <t>120011517887</t>
  </si>
  <si>
    <t>120011517892</t>
  </si>
  <si>
    <t>120011518887</t>
  </si>
  <si>
    <t>120011518892</t>
  </si>
  <si>
    <t>120011556887</t>
  </si>
  <si>
    <t>120011556892</t>
  </si>
  <si>
    <t>120011580880</t>
  </si>
  <si>
    <t>120011603892</t>
  </si>
  <si>
    <t>120011605892</t>
  </si>
  <si>
    <t>120011610892</t>
  </si>
  <si>
    <t>120011627887</t>
  </si>
  <si>
    <t>120011627892</t>
  </si>
  <si>
    <t>120011630885</t>
  </si>
  <si>
    <t>120011633885</t>
  </si>
  <si>
    <t>120011655894</t>
  </si>
  <si>
    <t>120011670880</t>
  </si>
  <si>
    <t>120011675863</t>
  </si>
  <si>
    <t>120011695856</t>
  </si>
  <si>
    <t>120011695874</t>
  </si>
  <si>
    <t>120011707892</t>
  </si>
  <si>
    <t>120013090887</t>
  </si>
  <si>
    <t>120013090892</t>
  </si>
  <si>
    <t>120014771908</t>
  </si>
  <si>
    <t>120014777874</t>
  </si>
  <si>
    <t>120015105935</t>
  </si>
  <si>
    <t>120015140935</t>
  </si>
  <si>
    <t>120015200935</t>
  </si>
  <si>
    <t>120020600892</t>
  </si>
  <si>
    <t>120021025887</t>
  </si>
  <si>
    <t>120021080903</t>
  </si>
  <si>
    <t>120021100887</t>
  </si>
  <si>
    <t>120021105892</t>
  </si>
  <si>
    <t>120021140889</t>
  </si>
  <si>
    <t>120021150892</t>
  </si>
  <si>
    <t>120021170874</t>
  </si>
  <si>
    <t>120021170887</t>
  </si>
  <si>
    <t>120021180874</t>
  </si>
  <si>
    <t>120021195892</t>
  </si>
  <si>
    <t>120021197887</t>
  </si>
  <si>
    <t>120021220887</t>
  </si>
  <si>
    <t>120021250874</t>
  </si>
  <si>
    <t>120021270880</t>
  </si>
  <si>
    <t>120021275874</t>
  </si>
  <si>
    <t>120021285887</t>
  </si>
  <si>
    <t>120021287887</t>
  </si>
  <si>
    <t>120021290887</t>
  </si>
  <si>
    <t>120021440880</t>
  </si>
  <si>
    <t>120021477887</t>
  </si>
  <si>
    <t>120021478887</t>
  </si>
  <si>
    <t>120021478892</t>
  </si>
  <si>
    <t>120021500935</t>
  </si>
  <si>
    <t>120021505879</t>
  </si>
  <si>
    <t>120021505880</t>
  </si>
  <si>
    <t>120021512880</t>
  </si>
  <si>
    <t>120021512885</t>
  </si>
  <si>
    <t>120021512887</t>
  </si>
  <si>
    <t>120021516887</t>
  </si>
  <si>
    <t>120021516892</t>
  </si>
  <si>
    <t>120021517887</t>
  </si>
  <si>
    <t>120021517892</t>
  </si>
  <si>
    <t>120021518887</t>
  </si>
  <si>
    <t>120021518892</t>
  </si>
  <si>
    <t>120021556887</t>
  </si>
  <si>
    <t>120021556892</t>
  </si>
  <si>
    <t>120021580880</t>
  </si>
  <si>
    <t>120021580935</t>
  </si>
  <si>
    <t>120021603892</t>
  </si>
  <si>
    <t>120021605892</t>
  </si>
  <si>
    <t>120021610892</t>
  </si>
  <si>
    <t>120021620879</t>
  </si>
  <si>
    <t>120021627887</t>
  </si>
  <si>
    <t>120021627892</t>
  </si>
  <si>
    <t>120021630885</t>
  </si>
  <si>
    <t>120021633885</t>
  </si>
  <si>
    <t>120021655894</t>
  </si>
  <si>
    <t>120021670880</t>
  </si>
  <si>
    <t>120021680880</t>
  </si>
  <si>
    <t>120021695874</t>
  </si>
  <si>
    <t>120021707892</t>
  </si>
  <si>
    <t>120022090892</t>
  </si>
  <si>
    <t>120022368921</t>
  </si>
  <si>
    <t>120022966885</t>
  </si>
  <si>
    <t>120023090887</t>
  </si>
  <si>
    <t>120024370935</t>
  </si>
  <si>
    <t>120024380935</t>
  </si>
  <si>
    <t>120024771908</t>
  </si>
  <si>
    <t>120024772908</t>
  </si>
  <si>
    <t>120024777874</t>
  </si>
  <si>
    <t>120025200935</t>
  </si>
  <si>
    <t>120030600892</t>
  </si>
  <si>
    <t>120031025887</t>
  </si>
  <si>
    <t>120031073887</t>
  </si>
  <si>
    <t>120031080903</t>
  </si>
  <si>
    <t>120031100887</t>
  </si>
  <si>
    <t>120031105892</t>
  </si>
  <si>
    <t>120031170874</t>
  </si>
  <si>
    <t>120031170887</t>
  </si>
  <si>
    <t>120031180874</t>
  </si>
  <si>
    <t>120031197887</t>
  </si>
  <si>
    <t>120031206892</t>
  </si>
  <si>
    <t>120031220887</t>
  </si>
  <si>
    <t>120031270880</t>
  </si>
  <si>
    <t>120031287887</t>
  </si>
  <si>
    <t>120031290887</t>
  </si>
  <si>
    <t>120031420893</t>
  </si>
  <si>
    <t>120031440880</t>
  </si>
  <si>
    <t>120031477887</t>
  </si>
  <si>
    <t>120031478887</t>
  </si>
  <si>
    <t>120031478892</t>
  </si>
  <si>
    <t>120031505880</t>
  </si>
  <si>
    <t>120031505921</t>
  </si>
  <si>
    <t>120031512880</t>
  </si>
  <si>
    <t>120031512885</t>
  </si>
  <si>
    <t>120031512887</t>
  </si>
  <si>
    <t>120031516887</t>
  </si>
  <si>
    <t>120031516892</t>
  </si>
  <si>
    <t>120031517887</t>
  </si>
  <si>
    <t>120031517892</t>
  </si>
  <si>
    <t>120031518887</t>
  </si>
  <si>
    <t>120031518892</t>
  </si>
  <si>
    <t>120031556887</t>
  </si>
  <si>
    <t>120031556892</t>
  </si>
  <si>
    <t>120031580880</t>
  </si>
  <si>
    <t>120031603892</t>
  </si>
  <si>
    <t>120031605892</t>
  </si>
  <si>
    <t>120031610892</t>
  </si>
  <si>
    <t>120031620879</t>
  </si>
  <si>
    <t>120031620893</t>
  </si>
  <si>
    <t>120031627887</t>
  </si>
  <si>
    <t>120031627892</t>
  </si>
  <si>
    <t>120031630878</t>
  </si>
  <si>
    <t>120031630885</t>
  </si>
  <si>
    <t>120031633885</t>
  </si>
  <si>
    <t>120031655894</t>
  </si>
  <si>
    <t>120031670880</t>
  </si>
  <si>
    <t>120031670885</t>
  </si>
  <si>
    <t>120031695856</t>
  </si>
  <si>
    <t>120031695874</t>
  </si>
  <si>
    <t>120031707892</t>
  </si>
  <si>
    <t>120032368921</t>
  </si>
  <si>
    <t>120032966885</t>
  </si>
  <si>
    <t>120033090887</t>
  </si>
  <si>
    <t>120033090892</t>
  </si>
  <si>
    <t>120034771908</t>
  </si>
  <si>
    <t>120034777874</t>
  </si>
  <si>
    <t>120035105935</t>
  </si>
  <si>
    <t>120035155935</t>
  </si>
  <si>
    <t>120040600892</t>
  </si>
  <si>
    <t>120041025887</t>
  </si>
  <si>
    <t>120041080903</t>
  </si>
  <si>
    <t>120041100887</t>
  </si>
  <si>
    <t>120041105892</t>
  </si>
  <si>
    <t>120041145889</t>
  </si>
  <si>
    <t>120041170874</t>
  </si>
  <si>
    <t>120041170887</t>
  </si>
  <si>
    <t>120041175874</t>
  </si>
  <si>
    <t>120041180874</t>
  </si>
  <si>
    <t>120041197887</t>
  </si>
  <si>
    <t>120041220887</t>
  </si>
  <si>
    <t>120041250874</t>
  </si>
  <si>
    <t>120041270880</t>
  </si>
  <si>
    <t>120041285887</t>
  </si>
  <si>
    <t>120041287887</t>
  </si>
  <si>
    <t>120041290887</t>
  </si>
  <si>
    <t>120041440880</t>
  </si>
  <si>
    <t>120041477887</t>
  </si>
  <si>
    <t>120041478887</t>
  </si>
  <si>
    <t>120041478892</t>
  </si>
  <si>
    <t>120041505880</t>
  </si>
  <si>
    <t>120041505921</t>
  </si>
  <si>
    <t>120041512880</t>
  </si>
  <si>
    <t>120041512885</t>
  </si>
  <si>
    <t>120041516887</t>
  </si>
  <si>
    <t>120041516892</t>
  </si>
  <si>
    <t>120041517887</t>
  </si>
  <si>
    <t>120041517892</t>
  </si>
  <si>
    <t>120041518887</t>
  </si>
  <si>
    <t>120041518892</t>
  </si>
  <si>
    <t>120041520885</t>
  </si>
  <si>
    <t>120041556887</t>
  </si>
  <si>
    <t>120041556892</t>
  </si>
  <si>
    <t>120041580880</t>
  </si>
  <si>
    <t>120041605892</t>
  </si>
  <si>
    <t>120041610892</t>
  </si>
  <si>
    <t>120041620879</t>
  </si>
  <si>
    <t>120041627887</t>
  </si>
  <si>
    <t>120041627892</t>
  </si>
  <si>
    <t>120041630885</t>
  </si>
  <si>
    <t>120041633885</t>
  </si>
  <si>
    <t>120041655894</t>
  </si>
  <si>
    <t>120041670880</t>
  </si>
  <si>
    <t>120041675856</t>
  </si>
  <si>
    <t>120041695856</t>
  </si>
  <si>
    <t>120041695874</t>
  </si>
  <si>
    <t>120041707892</t>
  </si>
  <si>
    <t>120042966885</t>
  </si>
  <si>
    <t>120043090887</t>
  </si>
  <si>
    <t>120044771908</t>
  </si>
  <si>
    <t>120044772908</t>
  </si>
  <si>
    <t>120044777874</t>
  </si>
  <si>
    <t>120045020921</t>
  </si>
  <si>
    <t>120045105935</t>
  </si>
  <si>
    <t>120045140935</t>
  </si>
  <si>
    <t>120050600892</t>
  </si>
  <si>
    <t>120051025887</t>
  </si>
  <si>
    <t>120051073863</t>
  </si>
  <si>
    <t>120051073892</t>
  </si>
  <si>
    <t>120051080903</t>
  </si>
  <si>
    <t>120051100887</t>
  </si>
  <si>
    <t>120051105892</t>
  </si>
  <si>
    <t>120051170874</t>
  </si>
  <si>
    <t>120051170887</t>
  </si>
  <si>
    <t>120051175874</t>
  </si>
  <si>
    <t>120051180874</t>
  </si>
  <si>
    <t>120051197887</t>
  </si>
  <si>
    <t>120051206892</t>
  </si>
  <si>
    <t>120051220887</t>
  </si>
  <si>
    <t>120051270880</t>
  </si>
  <si>
    <t>120051275874</t>
  </si>
  <si>
    <t>120051285887</t>
  </si>
  <si>
    <t>120051287887</t>
  </si>
  <si>
    <t>120051290887</t>
  </si>
  <si>
    <t>120051315885</t>
  </si>
  <si>
    <t>120051440880</t>
  </si>
  <si>
    <t>120051460893</t>
  </si>
  <si>
    <t>120051477887</t>
  </si>
  <si>
    <t>120051478887</t>
  </si>
  <si>
    <t>120051478892</t>
  </si>
  <si>
    <t>120051500935</t>
  </si>
  <si>
    <t>120051505880</t>
  </si>
  <si>
    <t>120051505912</t>
  </si>
  <si>
    <t>120051505921</t>
  </si>
  <si>
    <t>120051512880</t>
  </si>
  <si>
    <t>120051512885</t>
  </si>
  <si>
    <t>120051516887</t>
  </si>
  <si>
    <t>120051516892</t>
  </si>
  <si>
    <t>120051517887</t>
  </si>
  <si>
    <t>120051517892</t>
  </si>
  <si>
    <t>120051518887</t>
  </si>
  <si>
    <t>120051518892</t>
  </si>
  <si>
    <t>120051520892</t>
  </si>
  <si>
    <t>120051556887</t>
  </si>
  <si>
    <t>120051556892</t>
  </si>
  <si>
    <t>120051580880</t>
  </si>
  <si>
    <t>120051603892</t>
  </si>
  <si>
    <t>120051605892</t>
  </si>
  <si>
    <t>120051610892</t>
  </si>
  <si>
    <t>120051620879</t>
  </si>
  <si>
    <t>120051627887</t>
  </si>
  <si>
    <t>120051627892</t>
  </si>
  <si>
    <t>120051630885</t>
  </si>
  <si>
    <t>120051633885</t>
  </si>
  <si>
    <t>120051655894</t>
  </si>
  <si>
    <t>120051670880</t>
  </si>
  <si>
    <t>120051675856</t>
  </si>
  <si>
    <t>120051695874</t>
  </si>
  <si>
    <t>120051707892</t>
  </si>
  <si>
    <t>120052966880</t>
  </si>
  <si>
    <t>120052966885</t>
  </si>
  <si>
    <t>120052966921</t>
  </si>
  <si>
    <t>120053090887</t>
  </si>
  <si>
    <t>120054370935</t>
  </si>
  <si>
    <t>120054771908</t>
  </si>
  <si>
    <t>120054772908</t>
  </si>
  <si>
    <t>120054777874</t>
  </si>
  <si>
    <t>120055105935</t>
  </si>
  <si>
    <t>120111125889</t>
  </si>
  <si>
    <t>120111165893</t>
  </si>
  <si>
    <t>120111190893</t>
  </si>
  <si>
    <t>120111295935</t>
  </si>
  <si>
    <t>120111335893</t>
  </si>
  <si>
    <t>120111340893</t>
  </si>
  <si>
    <t>120111345893</t>
  </si>
  <si>
    <t>120111350893</t>
  </si>
  <si>
    <t>120111355902</t>
  </si>
  <si>
    <t>120111375893</t>
  </si>
  <si>
    <t>120111385893</t>
  </si>
  <si>
    <t>120111390893</t>
  </si>
  <si>
    <t>120111415878</t>
  </si>
  <si>
    <t>120111440935</t>
  </si>
  <si>
    <t>120111460893</t>
  </si>
  <si>
    <t>120111490891</t>
  </si>
  <si>
    <t>120111505879</t>
  </si>
  <si>
    <t>120111505885</t>
  </si>
  <si>
    <t>120111505921</t>
  </si>
  <si>
    <t>120111505935</t>
  </si>
  <si>
    <t>120111530893</t>
  </si>
  <si>
    <t>120111535893</t>
  </si>
  <si>
    <t>120111540893</t>
  </si>
  <si>
    <t>120111580935</t>
  </si>
  <si>
    <t>120111603892</t>
  </si>
  <si>
    <t>120111630878</t>
  </si>
  <si>
    <t>120111635892</t>
  </si>
  <si>
    <t>120111670880</t>
  </si>
  <si>
    <t>120111670935</t>
  </si>
  <si>
    <t>120111695856</t>
  </si>
  <si>
    <t>120112666921</t>
  </si>
  <si>
    <t>120114380935</t>
  </si>
  <si>
    <t>120115150935</t>
  </si>
  <si>
    <t>120115200935</t>
  </si>
  <si>
    <t>120115205935</t>
  </si>
  <si>
    <t>120116600921</t>
  </si>
  <si>
    <t>120121025887</t>
  </si>
  <si>
    <t>120121045935</t>
  </si>
  <si>
    <t>120121120889</t>
  </si>
  <si>
    <t>120121125889</t>
  </si>
  <si>
    <t>120121145889</t>
  </si>
  <si>
    <t>120121150889</t>
  </si>
  <si>
    <t>120121207921</t>
  </si>
  <si>
    <t>120121220887</t>
  </si>
  <si>
    <t>120121250874</t>
  </si>
  <si>
    <t>120121270880</t>
  </si>
  <si>
    <t>120121270935</t>
  </si>
  <si>
    <t>120121280874</t>
  </si>
  <si>
    <t>120121285887</t>
  </si>
  <si>
    <t>120121290887</t>
  </si>
  <si>
    <t>120121295935</t>
  </si>
  <si>
    <t>120121335893</t>
  </si>
  <si>
    <t>120121340893</t>
  </si>
  <si>
    <t>120121345893</t>
  </si>
  <si>
    <t>120121375893</t>
  </si>
  <si>
    <t>120121385893</t>
  </si>
  <si>
    <t>120121440880</t>
  </si>
  <si>
    <t>120121440935</t>
  </si>
  <si>
    <t>120121500935</t>
  </si>
  <si>
    <t>120121505908</t>
  </si>
  <si>
    <t>120121505921</t>
  </si>
  <si>
    <t>120121505935</t>
  </si>
  <si>
    <t>120121512880</t>
  </si>
  <si>
    <t>120121512885</t>
  </si>
  <si>
    <t>120121512935</t>
  </si>
  <si>
    <t>120121530893</t>
  </si>
  <si>
    <t>120121535893</t>
  </si>
  <si>
    <t>120121570926</t>
  </si>
  <si>
    <t>120121580880</t>
  </si>
  <si>
    <t>120121580935</t>
  </si>
  <si>
    <t>120121596921</t>
  </si>
  <si>
    <t>120121630878</t>
  </si>
  <si>
    <t>120121670880</t>
  </si>
  <si>
    <t>120121670935</t>
  </si>
  <si>
    <t>120121671880</t>
  </si>
  <si>
    <t>120121675856</t>
  </si>
  <si>
    <t>120121676856</t>
  </si>
  <si>
    <t>120121695856</t>
  </si>
  <si>
    <t>120121695874</t>
  </si>
  <si>
    <t>120122368921</t>
  </si>
  <si>
    <t>120122562935</t>
  </si>
  <si>
    <t>120122666921</t>
  </si>
  <si>
    <t>120122966935</t>
  </si>
  <si>
    <t>120124355935</t>
  </si>
  <si>
    <t>120124385935</t>
  </si>
  <si>
    <t>120124475844</t>
  </si>
  <si>
    <t>120124910926</t>
  </si>
  <si>
    <t>120124930921</t>
  </si>
  <si>
    <t>120125005935</t>
  </si>
  <si>
    <t>120125015935</t>
  </si>
  <si>
    <t>120125100935</t>
  </si>
  <si>
    <t>120125105935</t>
  </si>
  <si>
    <t>120125140935</t>
  </si>
  <si>
    <t>120125145935</t>
  </si>
  <si>
    <t>120125150935</t>
  </si>
  <si>
    <t>120125155935</t>
  </si>
  <si>
    <t>120125165935</t>
  </si>
  <si>
    <t>120125180935</t>
  </si>
  <si>
    <t>120125200935</t>
  </si>
  <si>
    <t>120125205935</t>
  </si>
  <si>
    <t>120125210935</t>
  </si>
  <si>
    <t>120131165893</t>
  </si>
  <si>
    <t>120131170874</t>
  </si>
  <si>
    <t>120131270880</t>
  </si>
  <si>
    <t>120131295832</t>
  </si>
  <si>
    <t>120131295935</t>
  </si>
  <si>
    <t>120131340893</t>
  </si>
  <si>
    <t>120131440935</t>
  </si>
  <si>
    <t>120131500935</t>
  </si>
  <si>
    <t>120131505921</t>
  </si>
  <si>
    <t>120131505935</t>
  </si>
  <si>
    <t>120131535893</t>
  </si>
  <si>
    <t>120131580880</t>
  </si>
  <si>
    <t>120131580935</t>
  </si>
  <si>
    <t>120131596921</t>
  </si>
  <si>
    <t>120131605892</t>
  </si>
  <si>
    <t>120131620879</t>
  </si>
  <si>
    <t>120131630878</t>
  </si>
  <si>
    <t>120131630885</t>
  </si>
  <si>
    <t>120131633885</t>
  </si>
  <si>
    <t>120131675856</t>
  </si>
  <si>
    <t>120132090874</t>
  </si>
  <si>
    <t>120132255935</t>
  </si>
  <si>
    <t>120132666921</t>
  </si>
  <si>
    <t>120134470844</t>
  </si>
  <si>
    <t>120134470847</t>
  </si>
  <si>
    <t>120134475844</t>
  </si>
  <si>
    <t>120134705921</t>
  </si>
  <si>
    <t>120134777874</t>
  </si>
  <si>
    <t>120134930921</t>
  </si>
  <si>
    <t>120134965935</t>
  </si>
  <si>
    <t>120135010935</t>
  </si>
  <si>
    <t>120135100935</t>
  </si>
  <si>
    <t>120135105935</t>
  </si>
  <si>
    <t>120135140935</t>
  </si>
  <si>
    <t>120135155935</t>
  </si>
  <si>
    <t>120135205935</t>
  </si>
  <si>
    <t>120501505921</t>
  </si>
  <si>
    <t>120501610892</t>
  </si>
  <si>
    <t>121001025887</t>
  </si>
  <si>
    <t>121001080903</t>
  </si>
  <si>
    <t>121001085903</t>
  </si>
  <si>
    <t>121001100887</t>
  </si>
  <si>
    <t>121001170874</t>
  </si>
  <si>
    <t>121001175874</t>
  </si>
  <si>
    <t>121001180874</t>
  </si>
  <si>
    <t>121001185893</t>
  </si>
  <si>
    <t>121001220887</t>
  </si>
  <si>
    <t>121001250874</t>
  </si>
  <si>
    <t>121001270880</t>
  </si>
  <si>
    <t>121001290887</t>
  </si>
  <si>
    <t>121001315880</t>
  </si>
  <si>
    <t>121001325878</t>
  </si>
  <si>
    <t>121001355902</t>
  </si>
  <si>
    <t>121001395902</t>
  </si>
  <si>
    <t>121001425878</t>
  </si>
  <si>
    <t>121001430878</t>
  </si>
  <si>
    <t>121001435878</t>
  </si>
  <si>
    <t>121001440880</t>
  </si>
  <si>
    <t>121001455879</t>
  </si>
  <si>
    <t>121001460893</t>
  </si>
  <si>
    <t>121001500935</t>
  </si>
  <si>
    <t>121001505874</t>
  </si>
  <si>
    <t>121001505879</t>
  </si>
  <si>
    <t>121001505908</t>
  </si>
  <si>
    <t>121001505912</t>
  </si>
  <si>
    <t>121001505921</t>
  </si>
  <si>
    <t>121001505925</t>
  </si>
  <si>
    <t>121001505935</t>
  </si>
  <si>
    <t>121001512885</t>
  </si>
  <si>
    <t>121001580880</t>
  </si>
  <si>
    <t>121001600879</t>
  </si>
  <si>
    <t>121001605892</t>
  </si>
  <si>
    <t>121001610892</t>
  </si>
  <si>
    <t>121001620879</t>
  </si>
  <si>
    <t>121001630885</t>
  </si>
  <si>
    <t>121001640889</t>
  </si>
  <si>
    <t>121001655894</t>
  </si>
  <si>
    <t>121001670879</t>
  </si>
  <si>
    <t>121001670880</t>
  </si>
  <si>
    <t>121001680879</t>
  </si>
  <si>
    <t>121002966912</t>
  </si>
  <si>
    <t>121002966921</t>
  </si>
  <si>
    <t>121005015935</t>
  </si>
  <si>
    <t>121101080903</t>
  </si>
  <si>
    <t>121101085903</t>
  </si>
  <si>
    <t>121101170874</t>
  </si>
  <si>
    <t>121101180874</t>
  </si>
  <si>
    <t>121101185893</t>
  </si>
  <si>
    <t>121101220887</t>
  </si>
  <si>
    <t>121101250874</t>
  </si>
  <si>
    <t>121101270880</t>
  </si>
  <si>
    <t>121101315880</t>
  </si>
  <si>
    <t>121101325878</t>
  </si>
  <si>
    <t>121101355902</t>
  </si>
  <si>
    <t>121101370878</t>
  </si>
  <si>
    <t>121101380878</t>
  </si>
  <si>
    <t>121101385878</t>
  </si>
  <si>
    <t>121101395902</t>
  </si>
  <si>
    <t>121101425878</t>
  </si>
  <si>
    <t>121101430878</t>
  </si>
  <si>
    <t>121101435878</t>
  </si>
  <si>
    <t>121101440880</t>
  </si>
  <si>
    <t>121101455879</t>
  </si>
  <si>
    <t>121101500935</t>
  </si>
  <si>
    <t>121101505874</t>
  </si>
  <si>
    <t>121101505879</t>
  </si>
  <si>
    <t>121101505908</t>
  </si>
  <si>
    <t>121101505912</t>
  </si>
  <si>
    <t>121101505921</t>
  </si>
  <si>
    <t>121101512880</t>
  </si>
  <si>
    <t>121101512885</t>
  </si>
  <si>
    <t>121101545875</t>
  </si>
  <si>
    <t>121101580880</t>
  </si>
  <si>
    <t>121101600879</t>
  </si>
  <si>
    <t>121101605892</t>
  </si>
  <si>
    <t>121101620878</t>
  </si>
  <si>
    <t>121101620879</t>
  </si>
  <si>
    <t>121101625879</t>
  </si>
  <si>
    <t>121101630879</t>
  </si>
  <si>
    <t>121101655894</t>
  </si>
  <si>
    <t>121101665880</t>
  </si>
  <si>
    <t>121101670880</t>
  </si>
  <si>
    <t>121101671880</t>
  </si>
  <si>
    <t>121101680879</t>
  </si>
  <si>
    <t>121101695874</t>
  </si>
  <si>
    <t>121102966912</t>
  </si>
  <si>
    <t>121200600892</t>
  </si>
  <si>
    <t>121201025887</t>
  </si>
  <si>
    <t>121201073892</t>
  </si>
  <si>
    <t>121201075921</t>
  </si>
  <si>
    <t>121201080903</t>
  </si>
  <si>
    <t>121201085903</t>
  </si>
  <si>
    <t>121201100887</t>
  </si>
  <si>
    <t>121201125889</t>
  </si>
  <si>
    <t>121201130889</t>
  </si>
  <si>
    <t>121201170874</t>
  </si>
  <si>
    <t>121201175874</t>
  </si>
  <si>
    <t>121201180874</t>
  </si>
  <si>
    <t>121201185893</t>
  </si>
  <si>
    <t>121201197887</t>
  </si>
  <si>
    <t>121201220887</t>
  </si>
  <si>
    <t>121201250874</t>
  </si>
  <si>
    <t>121201270880</t>
  </si>
  <si>
    <t>121201275874</t>
  </si>
  <si>
    <t>121201280874</t>
  </si>
  <si>
    <t>121201287887</t>
  </si>
  <si>
    <t>121201290887</t>
  </si>
  <si>
    <t>121201315880</t>
  </si>
  <si>
    <t>121201325878</t>
  </si>
  <si>
    <t>121201355902</t>
  </si>
  <si>
    <t>121201370878</t>
  </si>
  <si>
    <t>121201385878</t>
  </si>
  <si>
    <t>121201395902</t>
  </si>
  <si>
    <t>121201425878</t>
  </si>
  <si>
    <t>121201430878</t>
  </si>
  <si>
    <t>121201435878</t>
  </si>
  <si>
    <t>121201440880</t>
  </si>
  <si>
    <t>121201455879</t>
  </si>
  <si>
    <t>121201477887</t>
  </si>
  <si>
    <t>121201478887</t>
  </si>
  <si>
    <t>121201478892</t>
  </si>
  <si>
    <t>121201500935</t>
  </si>
  <si>
    <t>121201505874</t>
  </si>
  <si>
    <t>121201505879</t>
  </si>
  <si>
    <t>121201505880</t>
  </si>
  <si>
    <t>121201505908</t>
  </si>
  <si>
    <t>121201505912</t>
  </si>
  <si>
    <t>121201505921</t>
  </si>
  <si>
    <t>121201505925</t>
  </si>
  <si>
    <t>121201512880</t>
  </si>
  <si>
    <t>121201512885</t>
  </si>
  <si>
    <t>121201516887</t>
  </si>
  <si>
    <t>121201516892</t>
  </si>
  <si>
    <t>121201517887</t>
  </si>
  <si>
    <t>121201517892</t>
  </si>
  <si>
    <t>121201518887</t>
  </si>
  <si>
    <t>121201518892</t>
  </si>
  <si>
    <t>121201545875</t>
  </si>
  <si>
    <t>121201556887</t>
  </si>
  <si>
    <t>121201556892</t>
  </si>
  <si>
    <t>121201580880</t>
  </si>
  <si>
    <t>121201605892</t>
  </si>
  <si>
    <t>121201610892</t>
  </si>
  <si>
    <t>121201620879</t>
  </si>
  <si>
    <t>121201627887</t>
  </si>
  <si>
    <t>121201627892</t>
  </si>
  <si>
    <t>121201630885</t>
  </si>
  <si>
    <t>121201655894</t>
  </si>
  <si>
    <t>121201665880</t>
  </si>
  <si>
    <t>121201670879</t>
  </si>
  <si>
    <t>121201670880</t>
  </si>
  <si>
    <t>121201675863</t>
  </si>
  <si>
    <t>121201680879</t>
  </si>
  <si>
    <t>121201695874</t>
  </si>
  <si>
    <t>121201707892</t>
  </si>
  <si>
    <t>121202090878</t>
  </si>
  <si>
    <t>121202966912</t>
  </si>
  <si>
    <t>121203090887</t>
  </si>
  <si>
    <t>121204280903</t>
  </si>
  <si>
    <t>121204355935</t>
  </si>
  <si>
    <t>121204771908</t>
  </si>
  <si>
    <t>121204777874</t>
  </si>
  <si>
    <t>121205010935</t>
  </si>
  <si>
    <t>121301505908</t>
  </si>
  <si>
    <t>121301505912</t>
  </si>
  <si>
    <t>121301505921</t>
  </si>
  <si>
    <t>121302966912</t>
  </si>
  <si>
    <t>121304771908</t>
  </si>
  <si>
    <t>121304830912</t>
  </si>
  <si>
    <t>121501170874</t>
  </si>
  <si>
    <t>121501175874</t>
  </si>
  <si>
    <t>121501180874</t>
  </si>
  <si>
    <t>121501187874</t>
  </si>
  <si>
    <t>121501315885</t>
  </si>
  <si>
    <t>121501355902</t>
  </si>
  <si>
    <t>121501495877</t>
  </si>
  <si>
    <t>121501605892</t>
  </si>
  <si>
    <t>121501620879</t>
  </si>
  <si>
    <t>121501670880</t>
  </si>
  <si>
    <t>121503090887</t>
  </si>
  <si>
    <t>122001025887</t>
  </si>
  <si>
    <t>122001170874</t>
  </si>
  <si>
    <t>122001175874</t>
  </si>
  <si>
    <t>122001180874</t>
  </si>
  <si>
    <t>122001185893</t>
  </si>
  <si>
    <t>122001215912</t>
  </si>
  <si>
    <t>122001290887</t>
  </si>
  <si>
    <t>122001335893</t>
  </si>
  <si>
    <t>122001355902</t>
  </si>
  <si>
    <t>122001380878</t>
  </si>
  <si>
    <t>122001395902</t>
  </si>
  <si>
    <t>122001425878</t>
  </si>
  <si>
    <t>122001435878</t>
  </si>
  <si>
    <t>122001440880</t>
  </si>
  <si>
    <t>122001455879</t>
  </si>
  <si>
    <t>122001477887</t>
  </si>
  <si>
    <t>122001500921</t>
  </si>
  <si>
    <t>122001500935</t>
  </si>
  <si>
    <t>122001505880</t>
  </si>
  <si>
    <t>122001505908</t>
  </si>
  <si>
    <t>122001505912</t>
  </si>
  <si>
    <t>122001505921</t>
  </si>
  <si>
    <t>122001505935</t>
  </si>
  <si>
    <t>122001515908</t>
  </si>
  <si>
    <t>122001580880</t>
  </si>
  <si>
    <t>122001600879</t>
  </si>
  <si>
    <t>122001605892</t>
  </si>
  <si>
    <t>122001610892</t>
  </si>
  <si>
    <t>122001620879</t>
  </si>
  <si>
    <t>122001630885</t>
  </si>
  <si>
    <t>122001655894</t>
  </si>
  <si>
    <t>122001680879</t>
  </si>
  <si>
    <t>122002090874</t>
  </si>
  <si>
    <t>122002090878</t>
  </si>
  <si>
    <t>122002090902</t>
  </si>
  <si>
    <t>122002966912</t>
  </si>
  <si>
    <t>122002966921</t>
  </si>
  <si>
    <t>122004280903</t>
  </si>
  <si>
    <t>122101080903</t>
  </si>
  <si>
    <t>122101085903</t>
  </si>
  <si>
    <t>122101170874</t>
  </si>
  <si>
    <t>122101170879</t>
  </si>
  <si>
    <t>122101175874</t>
  </si>
  <si>
    <t>122101180874</t>
  </si>
  <si>
    <t>122101185893</t>
  </si>
  <si>
    <t>122101220887</t>
  </si>
  <si>
    <t>122101270880</t>
  </si>
  <si>
    <t>122101315880</t>
  </si>
  <si>
    <t>122101325878</t>
  </si>
  <si>
    <t>122101355902</t>
  </si>
  <si>
    <t>122101360902</t>
  </si>
  <si>
    <t>122101370878</t>
  </si>
  <si>
    <t>122101380878</t>
  </si>
  <si>
    <t>122101385878</t>
  </si>
  <si>
    <t>122101395902</t>
  </si>
  <si>
    <t>122101420893</t>
  </si>
  <si>
    <t>122101425878</t>
  </si>
  <si>
    <t>122101430878</t>
  </si>
  <si>
    <t>122101435878</t>
  </si>
  <si>
    <t>122101440880</t>
  </si>
  <si>
    <t>122101455879</t>
  </si>
  <si>
    <t>122101477887</t>
  </si>
  <si>
    <t>122101495877</t>
  </si>
  <si>
    <t>122101500921</t>
  </si>
  <si>
    <t>122101500935</t>
  </si>
  <si>
    <t>122101505879</t>
  </si>
  <si>
    <t>122101505912</t>
  </si>
  <si>
    <t>122101505921</t>
  </si>
  <si>
    <t>122101512880</t>
  </si>
  <si>
    <t>122101512885</t>
  </si>
  <si>
    <t>122101556892</t>
  </si>
  <si>
    <t>122101580880</t>
  </si>
  <si>
    <t>122101600878</t>
  </si>
  <si>
    <t>122101600879</t>
  </si>
  <si>
    <t>122101610892</t>
  </si>
  <si>
    <t>122101620878</t>
  </si>
  <si>
    <t>122101620879</t>
  </si>
  <si>
    <t>122101625879</t>
  </si>
  <si>
    <t>122101630878</t>
  </si>
  <si>
    <t>122101655894</t>
  </si>
  <si>
    <t>122101670879</t>
  </si>
  <si>
    <t>122101670880</t>
  </si>
  <si>
    <t>122101671880</t>
  </si>
  <si>
    <t>122101680879</t>
  </si>
  <si>
    <t>122102090874</t>
  </si>
  <si>
    <t>122102090902</t>
  </si>
  <si>
    <t>122200600892</t>
  </si>
  <si>
    <t>122201025887</t>
  </si>
  <si>
    <t>122201080903</t>
  </si>
  <si>
    <t>122201085903</t>
  </si>
  <si>
    <t>122201105892</t>
  </si>
  <si>
    <t>122201120889</t>
  </si>
  <si>
    <t>122201145889</t>
  </si>
  <si>
    <t>122201150889</t>
  </si>
  <si>
    <t>122201155889</t>
  </si>
  <si>
    <t>122201170874</t>
  </si>
  <si>
    <t>122201170879</t>
  </si>
  <si>
    <t>122201175874</t>
  </si>
  <si>
    <t>122201180874</t>
  </si>
  <si>
    <t>122201185893</t>
  </si>
  <si>
    <t>122201197887</t>
  </si>
  <si>
    <t>122201215912</t>
  </si>
  <si>
    <t>122201220887</t>
  </si>
  <si>
    <t>122201270880</t>
  </si>
  <si>
    <t>122201280874</t>
  </si>
  <si>
    <t>122201285887</t>
  </si>
  <si>
    <t>122201290887</t>
  </si>
  <si>
    <t>122201315880</t>
  </si>
  <si>
    <t>122201315885</t>
  </si>
  <si>
    <t>122201325878</t>
  </si>
  <si>
    <t>122201335893</t>
  </si>
  <si>
    <t>122201345893</t>
  </si>
  <si>
    <t>122201355902</t>
  </si>
  <si>
    <t>122201370878</t>
  </si>
  <si>
    <t>122201380878</t>
  </si>
  <si>
    <t>122201420893</t>
  </si>
  <si>
    <t>122201425878</t>
  </si>
  <si>
    <t>122201440880</t>
  </si>
  <si>
    <t>122201455879</t>
  </si>
  <si>
    <t>122201465893</t>
  </si>
  <si>
    <t>122201477887</t>
  </si>
  <si>
    <t>122201478887</t>
  </si>
  <si>
    <t>122201478892</t>
  </si>
  <si>
    <t>122201500935</t>
  </si>
  <si>
    <t>122201505874</t>
  </si>
  <si>
    <t>122201505879</t>
  </si>
  <si>
    <t>122201505880</t>
  </si>
  <si>
    <t>122201505887</t>
  </si>
  <si>
    <t>122201505908</t>
  </si>
  <si>
    <t>122201505912</t>
  </si>
  <si>
    <t>122201505921</t>
  </si>
  <si>
    <t>122201512880</t>
  </si>
  <si>
    <t>122201512885</t>
  </si>
  <si>
    <t>122201516887</t>
  </si>
  <si>
    <t>122201516892</t>
  </si>
  <si>
    <t>122201517887</t>
  </si>
  <si>
    <t>122201518887</t>
  </si>
  <si>
    <t>122201518892</t>
  </si>
  <si>
    <t>122201556887</t>
  </si>
  <si>
    <t>122201556892</t>
  </si>
  <si>
    <t>122201580880</t>
  </si>
  <si>
    <t>122201600879</t>
  </si>
  <si>
    <t>122201605892</t>
  </si>
  <si>
    <t>122201610892</t>
  </si>
  <si>
    <t>122201620878</t>
  </si>
  <si>
    <t>122201620879</t>
  </si>
  <si>
    <t>122201627887</t>
  </si>
  <si>
    <t>122201627892</t>
  </si>
  <si>
    <t>122201630885</t>
  </si>
  <si>
    <t>122201655894</t>
  </si>
  <si>
    <t>122201670880</t>
  </si>
  <si>
    <t>122201675856</t>
  </si>
  <si>
    <t>122201675863</t>
  </si>
  <si>
    <t>122201680879</t>
  </si>
  <si>
    <t>122201695874</t>
  </si>
  <si>
    <t>122201707892</t>
  </si>
  <si>
    <t>122202090874</t>
  </si>
  <si>
    <t>122202368921</t>
  </si>
  <si>
    <t>122202966912</t>
  </si>
  <si>
    <t>122203090887</t>
  </si>
  <si>
    <t>122204771908</t>
  </si>
  <si>
    <t>122204777874</t>
  </si>
  <si>
    <t>122301505908</t>
  </si>
  <si>
    <t>122301505912</t>
  </si>
  <si>
    <t>122302966912</t>
  </si>
  <si>
    <t>122304771908</t>
  </si>
  <si>
    <t>122501025887</t>
  </si>
  <si>
    <t>122501170874</t>
  </si>
  <si>
    <t>122501175874</t>
  </si>
  <si>
    <t>122501180874</t>
  </si>
  <si>
    <t>122501187874</t>
  </si>
  <si>
    <t>122501197887</t>
  </si>
  <si>
    <t>122501250874</t>
  </si>
  <si>
    <t>122501285887</t>
  </si>
  <si>
    <t>122501290887</t>
  </si>
  <si>
    <t>122501315885</t>
  </si>
  <si>
    <t>122501440880</t>
  </si>
  <si>
    <t>122501477887</t>
  </si>
  <si>
    <t>122501478892</t>
  </si>
  <si>
    <t>122501512880</t>
  </si>
  <si>
    <t>122501516887</t>
  </si>
  <si>
    <t>122501516892</t>
  </si>
  <si>
    <t>122501517887</t>
  </si>
  <si>
    <t>122501518887</t>
  </si>
  <si>
    <t>122501518892</t>
  </si>
  <si>
    <t>122501556887</t>
  </si>
  <si>
    <t>122501556892</t>
  </si>
  <si>
    <t>122501580880</t>
  </si>
  <si>
    <t>122501605892</t>
  </si>
  <si>
    <t>122501610892</t>
  </si>
  <si>
    <t>122501627887</t>
  </si>
  <si>
    <t>122501627892</t>
  </si>
  <si>
    <t>122503090887</t>
  </si>
  <si>
    <t>123091060912</t>
  </si>
  <si>
    <t>123091095912</t>
  </si>
  <si>
    <t>123091100887</t>
  </si>
  <si>
    <t>123091197887</t>
  </si>
  <si>
    <t>123091215908</t>
  </si>
  <si>
    <t>123091215912</t>
  </si>
  <si>
    <t>123091290887</t>
  </si>
  <si>
    <t>123091355902</t>
  </si>
  <si>
    <t>123091500921</t>
  </si>
  <si>
    <t>123091500935</t>
  </si>
  <si>
    <t>123091505908</t>
  </si>
  <si>
    <t>123091505912</t>
  </si>
  <si>
    <t>123091505921</t>
  </si>
  <si>
    <t>123091505935</t>
  </si>
  <si>
    <t>123091550931</t>
  </si>
  <si>
    <t>123091605892</t>
  </si>
  <si>
    <t>123091610892</t>
  </si>
  <si>
    <t>123091630885</t>
  </si>
  <si>
    <t>123091655894</t>
  </si>
  <si>
    <t>123092966908</t>
  </si>
  <si>
    <t>123092966912</t>
  </si>
  <si>
    <t>123092966921</t>
  </si>
  <si>
    <t>123094771908</t>
  </si>
  <si>
    <t>123094777874</t>
  </si>
  <si>
    <t>123094830908</t>
  </si>
  <si>
    <t>123094830912</t>
  </si>
  <si>
    <t>123094836912</t>
  </si>
  <si>
    <t>123094855908</t>
  </si>
  <si>
    <t>123094855912</t>
  </si>
  <si>
    <t>123094885912</t>
  </si>
  <si>
    <t>123094940912</t>
  </si>
  <si>
    <t>123095020921</t>
  </si>
  <si>
    <t>123095105935</t>
  </si>
  <si>
    <t>123095260921</t>
  </si>
  <si>
    <t>123097131908</t>
  </si>
  <si>
    <t>123191505921</t>
  </si>
  <si>
    <t>123191556887</t>
  </si>
  <si>
    <t>123290600892</t>
  </si>
  <si>
    <t>123291025887</t>
  </si>
  <si>
    <t>123291060912</t>
  </si>
  <si>
    <t>123291073887</t>
  </si>
  <si>
    <t>123291073892</t>
  </si>
  <si>
    <t>123291080903</t>
  </si>
  <si>
    <t>123291085903</t>
  </si>
  <si>
    <t>123291100887</t>
  </si>
  <si>
    <t>123291125889</t>
  </si>
  <si>
    <t>123291145889</t>
  </si>
  <si>
    <t>123291170874</t>
  </si>
  <si>
    <t>123291180874</t>
  </si>
  <si>
    <t>123291197887</t>
  </si>
  <si>
    <t>123291220887</t>
  </si>
  <si>
    <t>123291270880</t>
  </si>
  <si>
    <t>123291270885</t>
  </si>
  <si>
    <t>123291275874</t>
  </si>
  <si>
    <t>123291280874</t>
  </si>
  <si>
    <t>123291285880</t>
  </si>
  <si>
    <t>123291287887</t>
  </si>
  <si>
    <t>123291290887</t>
  </si>
  <si>
    <t>123291440880</t>
  </si>
  <si>
    <t>123291470878</t>
  </si>
  <si>
    <t>123291477887</t>
  </si>
  <si>
    <t>123291478887</t>
  </si>
  <si>
    <t>123291478892</t>
  </si>
  <si>
    <t>123291500935</t>
  </si>
  <si>
    <t>123291505880</t>
  </si>
  <si>
    <t>123291505912</t>
  </si>
  <si>
    <t>123291505921</t>
  </si>
  <si>
    <t>123291512880</t>
  </si>
  <si>
    <t>123291512885</t>
  </si>
  <si>
    <t>123291512887</t>
  </si>
  <si>
    <t>123291516887</t>
  </si>
  <si>
    <t>123291516892</t>
  </si>
  <si>
    <t>123291517887</t>
  </si>
  <si>
    <t>123291518887</t>
  </si>
  <si>
    <t>123291518892</t>
  </si>
  <si>
    <t>123291520887</t>
  </si>
  <si>
    <t>123291520892</t>
  </si>
  <si>
    <t>123291550931</t>
  </si>
  <si>
    <t>123291556887</t>
  </si>
  <si>
    <t>123291556892</t>
  </si>
  <si>
    <t>123291580880</t>
  </si>
  <si>
    <t>123291605892</t>
  </si>
  <si>
    <t>123291610892</t>
  </si>
  <si>
    <t>123291615892</t>
  </si>
  <si>
    <t>123291627887</t>
  </si>
  <si>
    <t>123291627892</t>
  </si>
  <si>
    <t>123291630885</t>
  </si>
  <si>
    <t>123291633885</t>
  </si>
  <si>
    <t>123291655894</t>
  </si>
  <si>
    <t>123291670880</t>
  </si>
  <si>
    <t>123291670885</t>
  </si>
  <si>
    <t>123291695874</t>
  </si>
  <si>
    <t>123291707892</t>
  </si>
  <si>
    <t>123292562880</t>
  </si>
  <si>
    <t>123292966912</t>
  </si>
  <si>
    <t>123292966921</t>
  </si>
  <si>
    <t>123293090887</t>
  </si>
  <si>
    <t>123294280903</t>
  </si>
  <si>
    <t>123294771908</t>
  </si>
  <si>
    <t>123294772908</t>
  </si>
  <si>
    <t>123294777874</t>
  </si>
  <si>
    <t>123294830908</t>
  </si>
  <si>
    <t>123295020921</t>
  </si>
  <si>
    <t>123295105935</t>
  </si>
  <si>
    <t>123391220887</t>
  </si>
  <si>
    <t>123391290887</t>
  </si>
  <si>
    <t>123391505908</t>
  </si>
  <si>
    <t>123394771908</t>
  </si>
  <si>
    <t>123590600892</t>
  </si>
  <si>
    <t>123591025887</t>
  </si>
  <si>
    <t>123591045935</t>
  </si>
  <si>
    <t>123591070880</t>
  </si>
  <si>
    <t>123591105892</t>
  </si>
  <si>
    <t>123591140889</t>
  </si>
  <si>
    <t>123591170935</t>
  </si>
  <si>
    <t>123591175874</t>
  </si>
  <si>
    <t>123591180874</t>
  </si>
  <si>
    <t>123591187874</t>
  </si>
  <si>
    <t>123591275874</t>
  </si>
  <si>
    <t>123591315880</t>
  </si>
  <si>
    <t>123591315885</t>
  </si>
  <si>
    <t>123591505874</t>
  </si>
  <si>
    <t>123591505885</t>
  </si>
  <si>
    <t>123591505921</t>
  </si>
  <si>
    <t>123591512880</t>
  </si>
  <si>
    <t>123591512885</t>
  </si>
  <si>
    <t>123591516887</t>
  </si>
  <si>
    <t>123591518887</t>
  </si>
  <si>
    <t>123591580880</t>
  </si>
  <si>
    <t>123591605892</t>
  </si>
  <si>
    <t>123591610892</t>
  </si>
  <si>
    <t>123591620878</t>
  </si>
  <si>
    <t>123591630885</t>
  </si>
  <si>
    <t>123591633885</t>
  </si>
  <si>
    <t>123591670880</t>
  </si>
  <si>
    <t>123591670885</t>
  </si>
  <si>
    <t>123591680880</t>
  </si>
  <si>
    <t>123592090874</t>
  </si>
  <si>
    <t>123592966885</t>
  </si>
  <si>
    <t>123593090887</t>
  </si>
  <si>
    <t>124001025887</t>
  </si>
  <si>
    <t>124001040877</t>
  </si>
  <si>
    <t>124001045935</t>
  </si>
  <si>
    <t>124001080903</t>
  </si>
  <si>
    <t>124001100887</t>
  </si>
  <si>
    <t>124001105892</t>
  </si>
  <si>
    <t>124001125889</t>
  </si>
  <si>
    <t>124001130889</t>
  </si>
  <si>
    <t>124001140889</t>
  </si>
  <si>
    <t>124001145889</t>
  </si>
  <si>
    <t>124001155889</t>
  </si>
  <si>
    <t>124001170874</t>
  </si>
  <si>
    <t>124001180874</t>
  </si>
  <si>
    <t>124001190893</t>
  </si>
  <si>
    <t>124001215912</t>
  </si>
  <si>
    <t>124001220887</t>
  </si>
  <si>
    <t>124001270880</t>
  </si>
  <si>
    <t>124001290887</t>
  </si>
  <si>
    <t>124001330878</t>
  </si>
  <si>
    <t>124001345893</t>
  </si>
  <si>
    <t>124001350893</t>
  </si>
  <si>
    <t>124001355902</t>
  </si>
  <si>
    <t>124001420893</t>
  </si>
  <si>
    <t>124001430878</t>
  </si>
  <si>
    <t>124001455879</t>
  </si>
  <si>
    <t>124001460893</t>
  </si>
  <si>
    <t>124001465893</t>
  </si>
  <si>
    <t>124001470878</t>
  </si>
  <si>
    <t>124001500921</t>
  </si>
  <si>
    <t>124001500935</t>
  </si>
  <si>
    <t>124001505880</t>
  </si>
  <si>
    <t>124001505908</t>
  </si>
  <si>
    <t>124001505912</t>
  </si>
  <si>
    <t>124001505921</t>
  </si>
  <si>
    <t>124001505935</t>
  </si>
  <si>
    <t>124001512880</t>
  </si>
  <si>
    <t>124001515912</t>
  </si>
  <si>
    <t>124001545875</t>
  </si>
  <si>
    <t>124001580880</t>
  </si>
  <si>
    <t>124001605892</t>
  </si>
  <si>
    <t>124001610892</t>
  </si>
  <si>
    <t>124001620879</t>
  </si>
  <si>
    <t>124001630878</t>
  </si>
  <si>
    <t>124001630885</t>
  </si>
  <si>
    <t>124001630925</t>
  </si>
  <si>
    <t>124001635892</t>
  </si>
  <si>
    <t>124001655894</t>
  </si>
  <si>
    <t>124001670880</t>
  </si>
  <si>
    <t>124001680879</t>
  </si>
  <si>
    <t>124001695874</t>
  </si>
  <si>
    <t>124002090874</t>
  </si>
  <si>
    <t>124002966912</t>
  </si>
  <si>
    <t>124002966921</t>
  </si>
  <si>
    <t>124004280903</t>
  </si>
  <si>
    <t>124004655878</t>
  </si>
  <si>
    <t>124004885912</t>
  </si>
  <si>
    <t>124004940912</t>
  </si>
  <si>
    <t>124005105935</t>
  </si>
  <si>
    <t>124006445921</t>
  </si>
  <si>
    <t>124101080903</t>
  </si>
  <si>
    <t>124101085903</t>
  </si>
  <si>
    <t>124101120889</t>
  </si>
  <si>
    <t>124101130889</t>
  </si>
  <si>
    <t>124101145889</t>
  </si>
  <si>
    <t>124101155889</t>
  </si>
  <si>
    <t>124101165893</t>
  </si>
  <si>
    <t>124101170879</t>
  </si>
  <si>
    <t>124101175874</t>
  </si>
  <si>
    <t>124101180874</t>
  </si>
  <si>
    <t>124101185893</t>
  </si>
  <si>
    <t>124101220887</t>
  </si>
  <si>
    <t>124101270880</t>
  </si>
  <si>
    <t>124101275874</t>
  </si>
  <si>
    <t>124101295902</t>
  </si>
  <si>
    <t>124101315880</t>
  </si>
  <si>
    <t>124101325878</t>
  </si>
  <si>
    <t>124101345893</t>
  </si>
  <si>
    <t>124101350893</t>
  </si>
  <si>
    <t>124101355902</t>
  </si>
  <si>
    <t>124101370878</t>
  </si>
  <si>
    <t>124101380878</t>
  </si>
  <si>
    <t>124101385878</t>
  </si>
  <si>
    <t>124101395902</t>
  </si>
  <si>
    <t>124101420893</t>
  </si>
  <si>
    <t>124101425878</t>
  </si>
  <si>
    <t>124101430878</t>
  </si>
  <si>
    <t>124101435878</t>
  </si>
  <si>
    <t>124101440880</t>
  </si>
  <si>
    <t>124101455879</t>
  </si>
  <si>
    <t>124101465893</t>
  </si>
  <si>
    <t>124101500935</t>
  </si>
  <si>
    <t>124101505879</t>
  </si>
  <si>
    <t>124101505903</t>
  </si>
  <si>
    <t>124101505912</t>
  </si>
  <si>
    <t>124101505921</t>
  </si>
  <si>
    <t>124101512880</t>
  </si>
  <si>
    <t>124101512885</t>
  </si>
  <si>
    <t>124101545875</t>
  </si>
  <si>
    <t>124101555879</t>
  </si>
  <si>
    <t>124101580880</t>
  </si>
  <si>
    <t>124101600878</t>
  </si>
  <si>
    <t>124101600879</t>
  </si>
  <si>
    <t>124101610892</t>
  </si>
  <si>
    <t>124101620878</t>
  </si>
  <si>
    <t>124101620879</t>
  </si>
  <si>
    <t>124101625879</t>
  </si>
  <si>
    <t>124101630878</t>
  </si>
  <si>
    <t>124101630879</t>
  </si>
  <si>
    <t>124101630925</t>
  </si>
  <si>
    <t>124101655894</t>
  </si>
  <si>
    <t>124101665880</t>
  </si>
  <si>
    <t>124101670879</t>
  </si>
  <si>
    <t>124101670880</t>
  </si>
  <si>
    <t>124101671880</t>
  </si>
  <si>
    <t>124101680879</t>
  </si>
  <si>
    <t>124101695874</t>
  </si>
  <si>
    <t>124104280903</t>
  </si>
  <si>
    <t>124104771908</t>
  </si>
  <si>
    <t>124105150935</t>
  </si>
  <si>
    <t>124200600892</t>
  </si>
  <si>
    <t>124201025887</t>
  </si>
  <si>
    <t>124201040877</t>
  </si>
  <si>
    <t>124201045935</t>
  </si>
  <si>
    <t>124201070880</t>
  </si>
  <si>
    <t>124201073887</t>
  </si>
  <si>
    <t>124201073892</t>
  </si>
  <si>
    <t>124201080903</t>
  </si>
  <si>
    <t>124201100887</t>
  </si>
  <si>
    <t>124201105892</t>
  </si>
  <si>
    <t>124201120889</t>
  </si>
  <si>
    <t>124201125889</t>
  </si>
  <si>
    <t>124201130889</t>
  </si>
  <si>
    <t>124201140889</t>
  </si>
  <si>
    <t>124201145889</t>
  </si>
  <si>
    <t>124201150889</t>
  </si>
  <si>
    <t>124201155889</t>
  </si>
  <si>
    <t>124201165893</t>
  </si>
  <si>
    <t>124201170874</t>
  </si>
  <si>
    <t>124201170879</t>
  </si>
  <si>
    <t>124201170887</t>
  </si>
  <si>
    <t>124201175874</t>
  </si>
  <si>
    <t>124201180874</t>
  </si>
  <si>
    <t>124201185893</t>
  </si>
  <si>
    <t>124201187874</t>
  </si>
  <si>
    <t>124201190893</t>
  </si>
  <si>
    <t>124201195892</t>
  </si>
  <si>
    <t>124201197887</t>
  </si>
  <si>
    <t>124201215912</t>
  </si>
  <si>
    <t>124201220887</t>
  </si>
  <si>
    <t>124201250874</t>
  </si>
  <si>
    <t>124201270880</t>
  </si>
  <si>
    <t>124201275874</t>
  </si>
  <si>
    <t>124201280874</t>
  </si>
  <si>
    <t>124201285887</t>
  </si>
  <si>
    <t>124201290887</t>
  </si>
  <si>
    <t>124201295935</t>
  </si>
  <si>
    <t>124201315880</t>
  </si>
  <si>
    <t>124201330878</t>
  </si>
  <si>
    <t>124201335893</t>
  </si>
  <si>
    <t>124201345893</t>
  </si>
  <si>
    <t>124201350893</t>
  </si>
  <si>
    <t>124201355902</t>
  </si>
  <si>
    <t>124201365878</t>
  </si>
  <si>
    <t>124201370878</t>
  </si>
  <si>
    <t>124201400893</t>
  </si>
  <si>
    <t>124201410878</t>
  </si>
  <si>
    <t>124201420893</t>
  </si>
  <si>
    <t>124201425878</t>
  </si>
  <si>
    <t>124201435878</t>
  </si>
  <si>
    <t>124201440880</t>
  </si>
  <si>
    <t>124201455879</t>
  </si>
  <si>
    <t>124201460893</t>
  </si>
  <si>
    <t>124201465893</t>
  </si>
  <si>
    <t>124201470878</t>
  </si>
  <si>
    <t>124201477887</t>
  </si>
  <si>
    <t>124201478887</t>
  </si>
  <si>
    <t>124201478892</t>
  </si>
  <si>
    <t>124201495877</t>
  </si>
  <si>
    <t>124201500935</t>
  </si>
  <si>
    <t>124201505874</t>
  </si>
  <si>
    <t>124201505880</t>
  </si>
  <si>
    <t>124201505908</t>
  </si>
  <si>
    <t>124201505912</t>
  </si>
  <si>
    <t>124201505921</t>
  </si>
  <si>
    <t>124201512880</t>
  </si>
  <si>
    <t>124201512885</t>
  </si>
  <si>
    <t>124201516887</t>
  </si>
  <si>
    <t>124201516892</t>
  </si>
  <si>
    <t>124201517887</t>
  </si>
  <si>
    <t>124201517892</t>
  </si>
  <si>
    <t>124201518887</t>
  </si>
  <si>
    <t>124201518892</t>
  </si>
  <si>
    <t>124201520887</t>
  </si>
  <si>
    <t>124201520892</t>
  </si>
  <si>
    <t>124201545875</t>
  </si>
  <si>
    <t>124201556887</t>
  </si>
  <si>
    <t>124201556892</t>
  </si>
  <si>
    <t>124201580880</t>
  </si>
  <si>
    <t>124201605892</t>
  </si>
  <si>
    <t>124201610892</t>
  </si>
  <si>
    <t>124201620879</t>
  </si>
  <si>
    <t>124201627887</t>
  </si>
  <si>
    <t>124201627892</t>
  </si>
  <si>
    <t>124201630885</t>
  </si>
  <si>
    <t>124201630925</t>
  </si>
  <si>
    <t>124201635892</t>
  </si>
  <si>
    <t>124201655894</t>
  </si>
  <si>
    <t>124201670880</t>
  </si>
  <si>
    <t>124201675856</t>
  </si>
  <si>
    <t>124201675863</t>
  </si>
  <si>
    <t>124201680879</t>
  </si>
  <si>
    <t>124201695874</t>
  </si>
  <si>
    <t>124201707892</t>
  </si>
  <si>
    <t>124202090878</t>
  </si>
  <si>
    <t>124202966921</t>
  </si>
  <si>
    <t>124203090887</t>
  </si>
  <si>
    <t>124204280903</t>
  </si>
  <si>
    <t>124204655878</t>
  </si>
  <si>
    <t>124204771908</t>
  </si>
  <si>
    <t>124204772908</t>
  </si>
  <si>
    <t>124204777874</t>
  </si>
  <si>
    <t>124204940912</t>
  </si>
  <si>
    <t>124205105935</t>
  </si>
  <si>
    <t>124205155935</t>
  </si>
  <si>
    <t>124301170874</t>
  </si>
  <si>
    <t>124301180874</t>
  </si>
  <si>
    <t>124301215908</t>
  </si>
  <si>
    <t>124301215912</t>
  </si>
  <si>
    <t>124301300912</t>
  </si>
  <si>
    <t>124301355902</t>
  </si>
  <si>
    <t>124301440880</t>
  </si>
  <si>
    <t>124301505908</t>
  </si>
  <si>
    <t>124301505912</t>
  </si>
  <si>
    <t>124301505921</t>
  </si>
  <si>
    <t>124301515912</t>
  </si>
  <si>
    <t>124301605892</t>
  </si>
  <si>
    <t>124302966908</t>
  </si>
  <si>
    <t>124302966912</t>
  </si>
  <si>
    <t>124302966921</t>
  </si>
  <si>
    <t>124304660908</t>
  </si>
  <si>
    <t>124304771908</t>
  </si>
  <si>
    <t>124304840912</t>
  </si>
  <si>
    <t>124304865912</t>
  </si>
  <si>
    <t>124304885908</t>
  </si>
  <si>
    <t>124304885912</t>
  </si>
  <si>
    <t>124304940912</t>
  </si>
  <si>
    <t>124401025887</t>
  </si>
  <si>
    <t>124401040877</t>
  </si>
  <si>
    <t>124401045935</t>
  </si>
  <si>
    <t>124401070880</t>
  </si>
  <si>
    <t>124401076880</t>
  </si>
  <si>
    <t>124401080903</t>
  </si>
  <si>
    <t>124401120889</t>
  </si>
  <si>
    <t>124401125875</t>
  </si>
  <si>
    <t>124401125889</t>
  </si>
  <si>
    <t>124401130878</t>
  </si>
  <si>
    <t>124401130889</t>
  </si>
  <si>
    <t>124401140889</t>
  </si>
  <si>
    <t>124401145878</t>
  </si>
  <si>
    <t>124401145889</t>
  </si>
  <si>
    <t>124401150889</t>
  </si>
  <si>
    <t>124401155889</t>
  </si>
  <si>
    <t>124401165893</t>
  </si>
  <si>
    <t>124401170874</t>
  </si>
  <si>
    <t>124401170887</t>
  </si>
  <si>
    <t>124401180874</t>
  </si>
  <si>
    <t>124401185893</t>
  </si>
  <si>
    <t>124401190893</t>
  </si>
  <si>
    <t>124401220887</t>
  </si>
  <si>
    <t>124401250874</t>
  </si>
  <si>
    <t>124401270880</t>
  </si>
  <si>
    <t>124401275874</t>
  </si>
  <si>
    <t>124401285887</t>
  </si>
  <si>
    <t>124401290887</t>
  </si>
  <si>
    <t>124401315880</t>
  </si>
  <si>
    <t>124401330878</t>
  </si>
  <si>
    <t>124401335893</t>
  </si>
  <si>
    <t>124401340893</t>
  </si>
  <si>
    <t>124401345893</t>
  </si>
  <si>
    <t>124401350893</t>
  </si>
  <si>
    <t>124401355902</t>
  </si>
  <si>
    <t>124401360902</t>
  </si>
  <si>
    <t>124401365878</t>
  </si>
  <si>
    <t>124401385878</t>
  </si>
  <si>
    <t>124401400893</t>
  </si>
  <si>
    <t>124401410878</t>
  </si>
  <si>
    <t>124401420893</t>
  </si>
  <si>
    <t>124401425878</t>
  </si>
  <si>
    <t>124401430878</t>
  </si>
  <si>
    <t>124401435878</t>
  </si>
  <si>
    <t>124401440880</t>
  </si>
  <si>
    <t>124401455879</t>
  </si>
  <si>
    <t>124401460893</t>
  </si>
  <si>
    <t>124401465893</t>
  </si>
  <si>
    <t>124401470878</t>
  </si>
  <si>
    <t>124401477887</t>
  </si>
  <si>
    <t>124401480877</t>
  </si>
  <si>
    <t>124401485877</t>
  </si>
  <si>
    <t>124401495877</t>
  </si>
  <si>
    <t>124401500935</t>
  </si>
  <si>
    <t>124401505878</t>
  </si>
  <si>
    <t>124401505880</t>
  </si>
  <si>
    <t>124401505921</t>
  </si>
  <si>
    <t>124401505935</t>
  </si>
  <si>
    <t>124401512880</t>
  </si>
  <si>
    <t>124401512885</t>
  </si>
  <si>
    <t>124401530893</t>
  </si>
  <si>
    <t>124401540893</t>
  </si>
  <si>
    <t>124401545875</t>
  </si>
  <si>
    <t>124401580880</t>
  </si>
  <si>
    <t>124401600879</t>
  </si>
  <si>
    <t>124401605892</t>
  </si>
  <si>
    <t>124401610892</t>
  </si>
  <si>
    <t>124401620879</t>
  </si>
  <si>
    <t>124401630870</t>
  </si>
  <si>
    <t>124401630885</t>
  </si>
  <si>
    <t>124401630925</t>
  </si>
  <si>
    <t>124401635892</t>
  </si>
  <si>
    <t>124401640889</t>
  </si>
  <si>
    <t>124401655894</t>
  </si>
  <si>
    <t>124401670880</t>
  </si>
  <si>
    <t>124401671880</t>
  </si>
  <si>
    <t>124401675856</t>
  </si>
  <si>
    <t>124401675863</t>
  </si>
  <si>
    <t>124401680879</t>
  </si>
  <si>
    <t>124401680880</t>
  </si>
  <si>
    <t>124401695856</t>
  </si>
  <si>
    <t>124401695874</t>
  </si>
  <si>
    <t>124404420875</t>
  </si>
  <si>
    <t>124404470844</t>
  </si>
  <si>
    <t>124404655878</t>
  </si>
  <si>
    <t>124405155935</t>
  </si>
  <si>
    <t>124500600892</t>
  </si>
  <si>
    <t>124501025887</t>
  </si>
  <si>
    <t>124501080903</t>
  </si>
  <si>
    <t>124501105892</t>
  </si>
  <si>
    <t>124501120889</t>
  </si>
  <si>
    <t>124501125889</t>
  </si>
  <si>
    <t>124501130889</t>
  </si>
  <si>
    <t>124501145889</t>
  </si>
  <si>
    <t>124501150889</t>
  </si>
  <si>
    <t>124501155889</t>
  </si>
  <si>
    <t>124501170874</t>
  </si>
  <si>
    <t>124501175874</t>
  </si>
  <si>
    <t>124501180874</t>
  </si>
  <si>
    <t>124501185893</t>
  </si>
  <si>
    <t>124501187874</t>
  </si>
  <si>
    <t>124501197887</t>
  </si>
  <si>
    <t>124501220887</t>
  </si>
  <si>
    <t>124501250874</t>
  </si>
  <si>
    <t>124501270880</t>
  </si>
  <si>
    <t>124501275874</t>
  </si>
  <si>
    <t>124501280874</t>
  </si>
  <si>
    <t>124501285887</t>
  </si>
  <si>
    <t>124501290887</t>
  </si>
  <si>
    <t>124501315885</t>
  </si>
  <si>
    <t>124501335893</t>
  </si>
  <si>
    <t>124501345893</t>
  </si>
  <si>
    <t>124501350893</t>
  </si>
  <si>
    <t>124501355902</t>
  </si>
  <si>
    <t>124501360902</t>
  </si>
  <si>
    <t>124501440880</t>
  </si>
  <si>
    <t>124501455879</t>
  </si>
  <si>
    <t>124501477887</t>
  </si>
  <si>
    <t>124501478887</t>
  </si>
  <si>
    <t>124501478892</t>
  </si>
  <si>
    <t>124501500935</t>
  </si>
  <si>
    <t>124501505908</t>
  </si>
  <si>
    <t>124501505912</t>
  </si>
  <si>
    <t>124501505921</t>
  </si>
  <si>
    <t>124501512880</t>
  </si>
  <si>
    <t>124501512885</t>
  </si>
  <si>
    <t>124501512892</t>
  </si>
  <si>
    <t>124501516887</t>
  </si>
  <si>
    <t>124501516892</t>
  </si>
  <si>
    <t>124501517887</t>
  </si>
  <si>
    <t>124501517892</t>
  </si>
  <si>
    <t>124501518887</t>
  </si>
  <si>
    <t>124501518892</t>
  </si>
  <si>
    <t>124501545875</t>
  </si>
  <si>
    <t>124501556887</t>
  </si>
  <si>
    <t>124501556892</t>
  </si>
  <si>
    <t>124501580880</t>
  </si>
  <si>
    <t>124501605892</t>
  </si>
  <si>
    <t>124501610892</t>
  </si>
  <si>
    <t>124501620879</t>
  </si>
  <si>
    <t>124501627887</t>
  </si>
  <si>
    <t>124501627892</t>
  </si>
  <si>
    <t>124501630870</t>
  </si>
  <si>
    <t>124501630885</t>
  </si>
  <si>
    <t>124501655894</t>
  </si>
  <si>
    <t>124501670880</t>
  </si>
  <si>
    <t>124501675863</t>
  </si>
  <si>
    <t>124501676856</t>
  </si>
  <si>
    <t>124501695874</t>
  </si>
  <si>
    <t>124501707892</t>
  </si>
  <si>
    <t>124502588921</t>
  </si>
  <si>
    <t>124502966874</t>
  </si>
  <si>
    <t>124503090887</t>
  </si>
  <si>
    <t>124504777874</t>
  </si>
  <si>
    <t>124504820912</t>
  </si>
  <si>
    <t>124504885912</t>
  </si>
  <si>
    <t>124591275874</t>
  </si>
  <si>
    <t>125001025887</t>
  </si>
  <si>
    <t>125001073887</t>
  </si>
  <si>
    <t>125001100887</t>
  </si>
  <si>
    <t>125001150889</t>
  </si>
  <si>
    <t>125001170874</t>
  </si>
  <si>
    <t>125001175874</t>
  </si>
  <si>
    <t>125001180874</t>
  </si>
  <si>
    <t>125001220887</t>
  </si>
  <si>
    <t>125001250874</t>
  </si>
  <si>
    <t>125001315880</t>
  </si>
  <si>
    <t>125001345893</t>
  </si>
  <si>
    <t>125001355902</t>
  </si>
  <si>
    <t>125001440880</t>
  </si>
  <si>
    <t>125001500935</t>
  </si>
  <si>
    <t>125001505880</t>
  </si>
  <si>
    <t>125001505908</t>
  </si>
  <si>
    <t>125001505912</t>
  </si>
  <si>
    <t>125001505921</t>
  </si>
  <si>
    <t>125001505935</t>
  </si>
  <si>
    <t>125001550931</t>
  </si>
  <si>
    <t>125001605892</t>
  </si>
  <si>
    <t>125001620879</t>
  </si>
  <si>
    <t>125001630878</t>
  </si>
  <si>
    <t>125001630885</t>
  </si>
  <si>
    <t>125001655894</t>
  </si>
  <si>
    <t>125001675856</t>
  </si>
  <si>
    <t>125001695874</t>
  </si>
  <si>
    <t>125002090878</t>
  </si>
  <si>
    <t>125002966908</t>
  </si>
  <si>
    <t>125002966912</t>
  </si>
  <si>
    <t>125002966921</t>
  </si>
  <si>
    <t>125004280903</t>
  </si>
  <si>
    <t>125004858912</t>
  </si>
  <si>
    <t>125101040877</t>
  </si>
  <si>
    <t>125101080903</t>
  </si>
  <si>
    <t>125101085903</t>
  </si>
  <si>
    <t>125101170874</t>
  </si>
  <si>
    <t>125101185893</t>
  </si>
  <si>
    <t>125101220887</t>
  </si>
  <si>
    <t>125101250874</t>
  </si>
  <si>
    <t>125101270880</t>
  </si>
  <si>
    <t>125101275874</t>
  </si>
  <si>
    <t>125101315880</t>
  </si>
  <si>
    <t>125101325878</t>
  </si>
  <si>
    <t>125101355902</t>
  </si>
  <si>
    <t>125101370878</t>
  </si>
  <si>
    <t>125101380878</t>
  </si>
  <si>
    <t>125101385878</t>
  </si>
  <si>
    <t>125101395902</t>
  </si>
  <si>
    <t>125101425878</t>
  </si>
  <si>
    <t>125101430878</t>
  </si>
  <si>
    <t>125101435878</t>
  </si>
  <si>
    <t>125101440880</t>
  </si>
  <si>
    <t>125101455879</t>
  </si>
  <si>
    <t>125101495877</t>
  </si>
  <si>
    <t>125101505879</t>
  </si>
  <si>
    <t>125101505912</t>
  </si>
  <si>
    <t>125101505921</t>
  </si>
  <si>
    <t>125101512880</t>
  </si>
  <si>
    <t>125101512885</t>
  </si>
  <si>
    <t>125101512921</t>
  </si>
  <si>
    <t>125101580880</t>
  </si>
  <si>
    <t>125101600878</t>
  </si>
  <si>
    <t>125101600879</t>
  </si>
  <si>
    <t>125101605892</t>
  </si>
  <si>
    <t>125101610892</t>
  </si>
  <si>
    <t>125101620878</t>
  </si>
  <si>
    <t>125101620879</t>
  </si>
  <si>
    <t>125101625879</t>
  </si>
  <si>
    <t>125101630878</t>
  </si>
  <si>
    <t>125101630879</t>
  </si>
  <si>
    <t>125101655894</t>
  </si>
  <si>
    <t>125101665880</t>
  </si>
  <si>
    <t>125101670879</t>
  </si>
  <si>
    <t>125101670880</t>
  </si>
  <si>
    <t>125101671880</t>
  </si>
  <si>
    <t>125101680879</t>
  </si>
  <si>
    <t>125104280903</t>
  </si>
  <si>
    <t>125200600892</t>
  </si>
  <si>
    <t>125201025887</t>
  </si>
  <si>
    <t>125201073887</t>
  </si>
  <si>
    <t>125201080903</t>
  </si>
  <si>
    <t>125201085903</t>
  </si>
  <si>
    <t>125201120889</t>
  </si>
  <si>
    <t>125201150889</t>
  </si>
  <si>
    <t>125201170874</t>
  </si>
  <si>
    <t>125201170887</t>
  </si>
  <si>
    <t>125201175874</t>
  </si>
  <si>
    <t>125201180874</t>
  </si>
  <si>
    <t>125201185893</t>
  </si>
  <si>
    <t>125201197887</t>
  </si>
  <si>
    <t>125201220887</t>
  </si>
  <si>
    <t>125201250874</t>
  </si>
  <si>
    <t>125201270880</t>
  </si>
  <si>
    <t>125201275874</t>
  </si>
  <si>
    <t>125201285887</t>
  </si>
  <si>
    <t>125201290887</t>
  </si>
  <si>
    <t>125201315880</t>
  </si>
  <si>
    <t>125201315885</t>
  </si>
  <si>
    <t>125201335893</t>
  </si>
  <si>
    <t>125201345893</t>
  </si>
  <si>
    <t>125201355902</t>
  </si>
  <si>
    <t>125201440880</t>
  </si>
  <si>
    <t>125201477887</t>
  </si>
  <si>
    <t>125201478887</t>
  </si>
  <si>
    <t>125201478892</t>
  </si>
  <si>
    <t>125201500935</t>
  </si>
  <si>
    <t>125201505879</t>
  </si>
  <si>
    <t>125201505880</t>
  </si>
  <si>
    <t>125201505885</t>
  </si>
  <si>
    <t>125201505908</t>
  </si>
  <si>
    <t>125201505912</t>
  </si>
  <si>
    <t>125201505921</t>
  </si>
  <si>
    <t>125201505925</t>
  </si>
  <si>
    <t>125201505935</t>
  </si>
  <si>
    <t>125201512880</t>
  </si>
  <si>
    <t>125201512885</t>
  </si>
  <si>
    <t>125201517887</t>
  </si>
  <si>
    <t>125201550931</t>
  </si>
  <si>
    <t>125201556887</t>
  </si>
  <si>
    <t>125201556892</t>
  </si>
  <si>
    <t>125201580880</t>
  </si>
  <si>
    <t>125201605892</t>
  </si>
  <si>
    <t>125201610892</t>
  </si>
  <si>
    <t>125201630878</t>
  </si>
  <si>
    <t>125201630885</t>
  </si>
  <si>
    <t>125201655894</t>
  </si>
  <si>
    <t>125201665880</t>
  </si>
  <si>
    <t>125201670880</t>
  </si>
  <si>
    <t>125201675863</t>
  </si>
  <si>
    <t>125201680879</t>
  </si>
  <si>
    <t>125201695856</t>
  </si>
  <si>
    <t>125201695874</t>
  </si>
  <si>
    <t>125201707892</t>
  </si>
  <si>
    <t>125202966874</t>
  </si>
  <si>
    <t>125203090887</t>
  </si>
  <si>
    <t>125204771908</t>
  </si>
  <si>
    <t>125204777874</t>
  </si>
  <si>
    <t>125207203908</t>
  </si>
  <si>
    <t>125301215912</t>
  </si>
  <si>
    <t>125301335893</t>
  </si>
  <si>
    <t>125301355902</t>
  </si>
  <si>
    <t>125301505907</t>
  </si>
  <si>
    <t>125301505908</t>
  </si>
  <si>
    <t>125301505912</t>
  </si>
  <si>
    <t>125301505921</t>
  </si>
  <si>
    <t>125301610892</t>
  </si>
  <si>
    <t>125302966908</t>
  </si>
  <si>
    <t>125302966912</t>
  </si>
  <si>
    <t>125302966921</t>
  </si>
  <si>
    <t>125304771908</t>
  </si>
  <si>
    <t>125304885912</t>
  </si>
  <si>
    <t>125304940912</t>
  </si>
  <si>
    <t>125401025887</t>
  </si>
  <si>
    <t>125401145889</t>
  </si>
  <si>
    <t>125401220887</t>
  </si>
  <si>
    <t>125401250874</t>
  </si>
  <si>
    <t>125401315912</t>
  </si>
  <si>
    <t>125401435878</t>
  </si>
  <si>
    <t>125401505921</t>
  </si>
  <si>
    <t>125401600879</t>
  </si>
  <si>
    <t>125401620879</t>
  </si>
  <si>
    <t>125501025887</t>
  </si>
  <si>
    <t>125501040877</t>
  </si>
  <si>
    <t>125501080903</t>
  </si>
  <si>
    <t>125501085903</t>
  </si>
  <si>
    <t>125501120889</t>
  </si>
  <si>
    <t>125501150889</t>
  </si>
  <si>
    <t>125501165893</t>
  </si>
  <si>
    <t>125501170874</t>
  </si>
  <si>
    <t>125501170887</t>
  </si>
  <si>
    <t>125501175874</t>
  </si>
  <si>
    <t>125501180874</t>
  </si>
  <si>
    <t>125501185893</t>
  </si>
  <si>
    <t>125501187874</t>
  </si>
  <si>
    <t>125501197887</t>
  </si>
  <si>
    <t>125501220887</t>
  </si>
  <si>
    <t>125501225887</t>
  </si>
  <si>
    <t>125501250874</t>
  </si>
  <si>
    <t>125501275874</t>
  </si>
  <si>
    <t>125501280874</t>
  </si>
  <si>
    <t>125501285863</t>
  </si>
  <si>
    <t>125501285887</t>
  </si>
  <si>
    <t>125501290887</t>
  </si>
  <si>
    <t>125501315880</t>
  </si>
  <si>
    <t>125501315885</t>
  </si>
  <si>
    <t>125501335889</t>
  </si>
  <si>
    <t>125501335893</t>
  </si>
  <si>
    <t>125501345889</t>
  </si>
  <si>
    <t>125501345893</t>
  </si>
  <si>
    <t>125501370878</t>
  </si>
  <si>
    <t>125501410878</t>
  </si>
  <si>
    <t>125501425878</t>
  </si>
  <si>
    <t>125501430878</t>
  </si>
  <si>
    <t>125501435878</t>
  </si>
  <si>
    <t>125501440880</t>
  </si>
  <si>
    <t>125501460893</t>
  </si>
  <si>
    <t>125501477887</t>
  </si>
  <si>
    <t>125501478887</t>
  </si>
  <si>
    <t>125501478892</t>
  </si>
  <si>
    <t>125501500935</t>
  </si>
  <si>
    <t>125501505880</t>
  </si>
  <si>
    <t>125501505885</t>
  </si>
  <si>
    <t>125501505908</t>
  </si>
  <si>
    <t>125501505912</t>
  </si>
  <si>
    <t>125501505921</t>
  </si>
  <si>
    <t>125501512880</t>
  </si>
  <si>
    <t>125501512885</t>
  </si>
  <si>
    <t>125501516887</t>
  </si>
  <si>
    <t>125501516892</t>
  </si>
  <si>
    <t>125501517887</t>
  </si>
  <si>
    <t>125501517892</t>
  </si>
  <si>
    <t>125501518887</t>
  </si>
  <si>
    <t>125501518892</t>
  </si>
  <si>
    <t>125501556887</t>
  </si>
  <si>
    <t>125501556892</t>
  </si>
  <si>
    <t>125501580880</t>
  </si>
  <si>
    <t>125501580935</t>
  </si>
  <si>
    <t>125501600879</t>
  </si>
  <si>
    <t>125501605892</t>
  </si>
  <si>
    <t>125501610892</t>
  </si>
  <si>
    <t>125501615892</t>
  </si>
  <si>
    <t>125501627887</t>
  </si>
  <si>
    <t>125501627892</t>
  </si>
  <si>
    <t>125501630885</t>
  </si>
  <si>
    <t>125501633885</t>
  </si>
  <si>
    <t>125501655894</t>
  </si>
  <si>
    <t>125501665880</t>
  </si>
  <si>
    <t>125501670880</t>
  </si>
  <si>
    <t>125501670885</t>
  </si>
  <si>
    <t>125501675863</t>
  </si>
  <si>
    <t>125501676856</t>
  </si>
  <si>
    <t>125501680879</t>
  </si>
  <si>
    <t>125501695874</t>
  </si>
  <si>
    <t>125501707892</t>
  </si>
  <si>
    <t>125503090887</t>
  </si>
  <si>
    <t>125504655878</t>
  </si>
  <si>
    <t>125504771908</t>
  </si>
  <si>
    <t>125504777874</t>
  </si>
  <si>
    <t>125505010935</t>
  </si>
  <si>
    <t>126001025887</t>
  </si>
  <si>
    <t>126001045935</t>
  </si>
  <si>
    <t>126001080903</t>
  </si>
  <si>
    <t>126001085903</t>
  </si>
  <si>
    <t>126001100887</t>
  </si>
  <si>
    <t>126001145889</t>
  </si>
  <si>
    <t>126001150889</t>
  </si>
  <si>
    <t>126001180874</t>
  </si>
  <si>
    <t>126001185893</t>
  </si>
  <si>
    <t>126001250874</t>
  </si>
  <si>
    <t>126001315880</t>
  </si>
  <si>
    <t>126001325878</t>
  </si>
  <si>
    <t>126001355902</t>
  </si>
  <si>
    <t>126001370878</t>
  </si>
  <si>
    <t>126001385878</t>
  </si>
  <si>
    <t>126001395902</t>
  </si>
  <si>
    <t>126001425878</t>
  </si>
  <si>
    <t>126001430878</t>
  </si>
  <si>
    <t>126001435878</t>
  </si>
  <si>
    <t>126001455879</t>
  </si>
  <si>
    <t>126001500921</t>
  </si>
  <si>
    <t>126001500935</t>
  </si>
  <si>
    <t>126001505879</t>
  </si>
  <si>
    <t>126001505908</t>
  </si>
  <si>
    <t>126001505912</t>
  </si>
  <si>
    <t>126001505921</t>
  </si>
  <si>
    <t>126001505935</t>
  </si>
  <si>
    <t>126001580880</t>
  </si>
  <si>
    <t>126001600879</t>
  </si>
  <si>
    <t>126001605892</t>
  </si>
  <si>
    <t>126001620879</t>
  </si>
  <si>
    <t>126001625879</t>
  </si>
  <si>
    <t>126001630878</t>
  </si>
  <si>
    <t>126001655894</t>
  </si>
  <si>
    <t>126001670880</t>
  </si>
  <si>
    <t>126001680879</t>
  </si>
  <si>
    <t>126002966921</t>
  </si>
  <si>
    <t>126004280903</t>
  </si>
  <si>
    <t>126004385935</t>
  </si>
  <si>
    <t>126101080903</t>
  </si>
  <si>
    <t>126101085903</t>
  </si>
  <si>
    <t>126101170874</t>
  </si>
  <si>
    <t>126101170879</t>
  </si>
  <si>
    <t>126101175874</t>
  </si>
  <si>
    <t>126101185893</t>
  </si>
  <si>
    <t>126101270880</t>
  </si>
  <si>
    <t>126101275874</t>
  </si>
  <si>
    <t>126101315880</t>
  </si>
  <si>
    <t>126101325878</t>
  </si>
  <si>
    <t>126101340893</t>
  </si>
  <si>
    <t>126101355902</t>
  </si>
  <si>
    <t>126101370878</t>
  </si>
  <si>
    <t>126101380878</t>
  </si>
  <si>
    <t>126101385878</t>
  </si>
  <si>
    <t>126101395902</t>
  </si>
  <si>
    <t>126101425878</t>
  </si>
  <si>
    <t>126101430878</t>
  </si>
  <si>
    <t>126101435878</t>
  </si>
  <si>
    <t>126101440880</t>
  </si>
  <si>
    <t>126101455879</t>
  </si>
  <si>
    <t>126101500935</t>
  </si>
  <si>
    <t>126101505879</t>
  </si>
  <si>
    <t>126101505912</t>
  </si>
  <si>
    <t>126101505921</t>
  </si>
  <si>
    <t>126101512879</t>
  </si>
  <si>
    <t>126101512880</t>
  </si>
  <si>
    <t>126101512885</t>
  </si>
  <si>
    <t>126101555879</t>
  </si>
  <si>
    <t>126101580880</t>
  </si>
  <si>
    <t>126101600879</t>
  </si>
  <si>
    <t>126101605892</t>
  </si>
  <si>
    <t>126101620878</t>
  </si>
  <si>
    <t>126101620879</t>
  </si>
  <si>
    <t>126101625879</t>
  </si>
  <si>
    <t>126101630878</t>
  </si>
  <si>
    <t>126101630879</t>
  </si>
  <si>
    <t>126101655894</t>
  </si>
  <si>
    <t>126101665880</t>
  </si>
  <si>
    <t>126101670879</t>
  </si>
  <si>
    <t>126101670880</t>
  </si>
  <si>
    <t>126101671880</t>
  </si>
  <si>
    <t>126101680879</t>
  </si>
  <si>
    <t>126102090878</t>
  </si>
  <si>
    <t>126200600892</t>
  </si>
  <si>
    <t>126201025887</t>
  </si>
  <si>
    <t>126201073892</t>
  </si>
  <si>
    <t>126201080903</t>
  </si>
  <si>
    <t>126201100887</t>
  </si>
  <si>
    <t>126201125889</t>
  </si>
  <si>
    <t>126201130889</t>
  </si>
  <si>
    <t>126201145889</t>
  </si>
  <si>
    <t>126201155889</t>
  </si>
  <si>
    <t>126201165893</t>
  </si>
  <si>
    <t>126201170874</t>
  </si>
  <si>
    <t>126201170879</t>
  </si>
  <si>
    <t>126201170887</t>
  </si>
  <si>
    <t>126201175874</t>
  </si>
  <si>
    <t>126201180874</t>
  </si>
  <si>
    <t>126201185893</t>
  </si>
  <si>
    <t>126201187874</t>
  </si>
  <si>
    <t>126201197887</t>
  </si>
  <si>
    <t>126201220887</t>
  </si>
  <si>
    <t>126201250874</t>
  </si>
  <si>
    <t>126201270880</t>
  </si>
  <si>
    <t>126201275874</t>
  </si>
  <si>
    <t>126201280874</t>
  </si>
  <si>
    <t>126201285863</t>
  </si>
  <si>
    <t>126201285887</t>
  </si>
  <si>
    <t>126201290887</t>
  </si>
  <si>
    <t>126201295893</t>
  </si>
  <si>
    <t>126201330878</t>
  </si>
  <si>
    <t>126201345893</t>
  </si>
  <si>
    <t>126201350893</t>
  </si>
  <si>
    <t>126201355902</t>
  </si>
  <si>
    <t>126201370878</t>
  </si>
  <si>
    <t>126201400893</t>
  </si>
  <si>
    <t>126201420893</t>
  </si>
  <si>
    <t>126201425878</t>
  </si>
  <si>
    <t>126201430878</t>
  </si>
  <si>
    <t>126201435878</t>
  </si>
  <si>
    <t>126201440880</t>
  </si>
  <si>
    <t>126201455879</t>
  </si>
  <si>
    <t>126201460893</t>
  </si>
  <si>
    <t>126201465893</t>
  </si>
  <si>
    <t>126201477887</t>
  </si>
  <si>
    <t>126201478887</t>
  </si>
  <si>
    <t>126201478892</t>
  </si>
  <si>
    <t>126201500935</t>
  </si>
  <si>
    <t>126201505879</t>
  </si>
  <si>
    <t>126201505885</t>
  </si>
  <si>
    <t>126201505908</t>
  </si>
  <si>
    <t>126201505912</t>
  </si>
  <si>
    <t>126201505921</t>
  </si>
  <si>
    <t>126201505935</t>
  </si>
  <si>
    <t>126201512880</t>
  </si>
  <si>
    <t>126201512885</t>
  </si>
  <si>
    <t>126201516887</t>
  </si>
  <si>
    <t>126201516892</t>
  </si>
  <si>
    <t>126201517887</t>
  </si>
  <si>
    <t>126201517892</t>
  </si>
  <si>
    <t>126201518887</t>
  </si>
  <si>
    <t>126201518892</t>
  </si>
  <si>
    <t>126201520885</t>
  </si>
  <si>
    <t>126201545875</t>
  </si>
  <si>
    <t>126201556887</t>
  </si>
  <si>
    <t>126201556892</t>
  </si>
  <si>
    <t>126201580880</t>
  </si>
  <si>
    <t>126201605892</t>
  </si>
  <si>
    <t>126201610892</t>
  </si>
  <si>
    <t>126201615892</t>
  </si>
  <si>
    <t>126201620879</t>
  </si>
  <si>
    <t>126201627887</t>
  </si>
  <si>
    <t>126201627892</t>
  </si>
  <si>
    <t>126201630885</t>
  </si>
  <si>
    <t>126201635892</t>
  </si>
  <si>
    <t>126201655894</t>
  </si>
  <si>
    <t>126201665880</t>
  </si>
  <si>
    <t>126201670879</t>
  </si>
  <si>
    <t>126201670880</t>
  </si>
  <si>
    <t>126201680879</t>
  </si>
  <si>
    <t>126201695874</t>
  </si>
  <si>
    <t>126201707892</t>
  </si>
  <si>
    <t>126202090878</t>
  </si>
  <si>
    <t>126203090887</t>
  </si>
  <si>
    <t>126204771908</t>
  </si>
  <si>
    <t>126204777874</t>
  </si>
  <si>
    <t>126301315912</t>
  </si>
  <si>
    <t>126301505908</t>
  </si>
  <si>
    <t>126301505912</t>
  </si>
  <si>
    <t>126301505921</t>
  </si>
  <si>
    <t>126301505935</t>
  </si>
  <si>
    <t>126301515908</t>
  </si>
  <si>
    <t>126302966908</t>
  </si>
  <si>
    <t>126302966912</t>
  </si>
  <si>
    <t>126304771908</t>
  </si>
  <si>
    <t>126304885912</t>
  </si>
  <si>
    <t>126401040877</t>
  </si>
  <si>
    <t>126401125889</t>
  </si>
  <si>
    <t>126401130889</t>
  </si>
  <si>
    <t>126401140889</t>
  </si>
  <si>
    <t>126401145889</t>
  </si>
  <si>
    <t>126401155889</t>
  </si>
  <si>
    <t>126401165893</t>
  </si>
  <si>
    <t>126401190893</t>
  </si>
  <si>
    <t>126401197887</t>
  </si>
  <si>
    <t>126401220887</t>
  </si>
  <si>
    <t>126401275874</t>
  </si>
  <si>
    <t>126401330878</t>
  </si>
  <si>
    <t>126401345893</t>
  </si>
  <si>
    <t>126401350893</t>
  </si>
  <si>
    <t>126401360902</t>
  </si>
  <si>
    <t>126401365878</t>
  </si>
  <si>
    <t>126401400893</t>
  </si>
  <si>
    <t>126401420893</t>
  </si>
  <si>
    <t>126401440880</t>
  </si>
  <si>
    <t>126401460893</t>
  </si>
  <si>
    <t>126401465893</t>
  </si>
  <si>
    <t>126401470878</t>
  </si>
  <si>
    <t>126401490877</t>
  </si>
  <si>
    <t>126401495877</t>
  </si>
  <si>
    <t>126401512880</t>
  </si>
  <si>
    <t>126401512885</t>
  </si>
  <si>
    <t>126401580880</t>
  </si>
  <si>
    <t>126401635892</t>
  </si>
  <si>
    <t>126401655894</t>
  </si>
  <si>
    <t>126401670880</t>
  </si>
  <si>
    <t>126404655878</t>
  </si>
  <si>
    <t>126500600892</t>
  </si>
  <si>
    <t>126501025887</t>
  </si>
  <si>
    <t>126501105892</t>
  </si>
  <si>
    <t>126501120889</t>
  </si>
  <si>
    <t>126501150889</t>
  </si>
  <si>
    <t>126501155889</t>
  </si>
  <si>
    <t>126501170874</t>
  </si>
  <si>
    <t>126501175874</t>
  </si>
  <si>
    <t>126501180874</t>
  </si>
  <si>
    <t>126501187874</t>
  </si>
  <si>
    <t>126501197887</t>
  </si>
  <si>
    <t>126501220887</t>
  </si>
  <si>
    <t>126501250874</t>
  </si>
  <si>
    <t>126501275874</t>
  </si>
  <si>
    <t>126501285887</t>
  </si>
  <si>
    <t>126501290887</t>
  </si>
  <si>
    <t>126501315885</t>
  </si>
  <si>
    <t>126501335893</t>
  </si>
  <si>
    <t>126501345893</t>
  </si>
  <si>
    <t>126501440880</t>
  </si>
  <si>
    <t>126501477887</t>
  </si>
  <si>
    <t>126501478887</t>
  </si>
  <si>
    <t>126501478892</t>
  </si>
  <si>
    <t>126501500935</t>
  </si>
  <si>
    <t>126501505879</t>
  </si>
  <si>
    <t>126501505908</t>
  </si>
  <si>
    <t>126501505912</t>
  </si>
  <si>
    <t>126501505921</t>
  </si>
  <si>
    <t>126501512880</t>
  </si>
  <si>
    <t>126501512885</t>
  </si>
  <si>
    <t>126501516887</t>
  </si>
  <si>
    <t>126501516892</t>
  </si>
  <si>
    <t>126501517887</t>
  </si>
  <si>
    <t>126501517892</t>
  </si>
  <si>
    <t>126501518887</t>
  </si>
  <si>
    <t>126501518892</t>
  </si>
  <si>
    <t>126501545875</t>
  </si>
  <si>
    <t>126501556887</t>
  </si>
  <si>
    <t>126501556892</t>
  </si>
  <si>
    <t>126501580880</t>
  </si>
  <si>
    <t>126501605892</t>
  </si>
  <si>
    <t>126501610892</t>
  </si>
  <si>
    <t>126501620879</t>
  </si>
  <si>
    <t>126501627887</t>
  </si>
  <si>
    <t>126501627892</t>
  </si>
  <si>
    <t>126501630885</t>
  </si>
  <si>
    <t>126501655894</t>
  </si>
  <si>
    <t>126501665880</t>
  </si>
  <si>
    <t>126501670880</t>
  </si>
  <si>
    <t>126501695874</t>
  </si>
  <si>
    <t>126501707892</t>
  </si>
  <si>
    <t>126503090887</t>
  </si>
  <si>
    <t>126504655878</t>
  </si>
  <si>
    <t>126504777874</t>
  </si>
  <si>
    <t>127001025887</t>
  </si>
  <si>
    <t>127001080903</t>
  </si>
  <si>
    <t>127001085903</t>
  </si>
  <si>
    <t>127001100887</t>
  </si>
  <si>
    <t>127001180874</t>
  </si>
  <si>
    <t>127001270880</t>
  </si>
  <si>
    <t>127001315880</t>
  </si>
  <si>
    <t>127001325878</t>
  </si>
  <si>
    <t>127001355902</t>
  </si>
  <si>
    <t>127001425878</t>
  </si>
  <si>
    <t>127001435878</t>
  </si>
  <si>
    <t>127001440880</t>
  </si>
  <si>
    <t>127001455879</t>
  </si>
  <si>
    <t>127001500935</t>
  </si>
  <si>
    <t>127001505879</t>
  </si>
  <si>
    <t>127001505880</t>
  </si>
  <si>
    <t>127001505902</t>
  </si>
  <si>
    <t>127001505908</t>
  </si>
  <si>
    <t>127001505912</t>
  </si>
  <si>
    <t>127001505921</t>
  </si>
  <si>
    <t>127001505935</t>
  </si>
  <si>
    <t>127001512880</t>
  </si>
  <si>
    <t>127001550931</t>
  </si>
  <si>
    <t>127001580880</t>
  </si>
  <si>
    <t>127001605892</t>
  </si>
  <si>
    <t>127001610892</t>
  </si>
  <si>
    <t>127001620879</t>
  </si>
  <si>
    <t>127001630885</t>
  </si>
  <si>
    <t>127001655894</t>
  </si>
  <si>
    <t>127001665880</t>
  </si>
  <si>
    <t>127001670880</t>
  </si>
  <si>
    <t>127001680879</t>
  </si>
  <si>
    <t>127001695874</t>
  </si>
  <si>
    <t>127002966912</t>
  </si>
  <si>
    <t>127002966921</t>
  </si>
  <si>
    <t>127004305921</t>
  </si>
  <si>
    <t>127091180874</t>
  </si>
  <si>
    <t>127091355902</t>
  </si>
  <si>
    <t>127091505921</t>
  </si>
  <si>
    <t>127091605892</t>
  </si>
  <si>
    <t>127091620879</t>
  </si>
  <si>
    <t>127091630879</t>
  </si>
  <si>
    <t>127091680879</t>
  </si>
  <si>
    <t>127091695874</t>
  </si>
  <si>
    <t>127101060912</t>
  </si>
  <si>
    <t>127101080903</t>
  </si>
  <si>
    <t>127101085903</t>
  </si>
  <si>
    <t>127101180874</t>
  </si>
  <si>
    <t>127101185893</t>
  </si>
  <si>
    <t>127101270880</t>
  </si>
  <si>
    <t>127101315880</t>
  </si>
  <si>
    <t>127101325878</t>
  </si>
  <si>
    <t>127101345893</t>
  </si>
  <si>
    <t>127101355902</t>
  </si>
  <si>
    <t>127101370878</t>
  </si>
  <si>
    <t>127101380878</t>
  </si>
  <si>
    <t>127101385878</t>
  </si>
  <si>
    <t>127101395902</t>
  </si>
  <si>
    <t>127101425878</t>
  </si>
  <si>
    <t>127101430878</t>
  </si>
  <si>
    <t>127101435878</t>
  </si>
  <si>
    <t>127101455879</t>
  </si>
  <si>
    <t>127101495877</t>
  </si>
  <si>
    <t>127101505879</t>
  </si>
  <si>
    <t>127101505921</t>
  </si>
  <si>
    <t>127101512880</t>
  </si>
  <si>
    <t>127101512885</t>
  </si>
  <si>
    <t>127101580880</t>
  </si>
  <si>
    <t>127101600879</t>
  </si>
  <si>
    <t>127101610892</t>
  </si>
  <si>
    <t>127101620879</t>
  </si>
  <si>
    <t>127101625879</t>
  </si>
  <si>
    <t>127101655894</t>
  </si>
  <si>
    <t>127101665880</t>
  </si>
  <si>
    <t>127101670879</t>
  </si>
  <si>
    <t>127101670880</t>
  </si>
  <si>
    <t>127101680879</t>
  </si>
  <si>
    <t>127102966921</t>
  </si>
  <si>
    <t>127191080903</t>
  </si>
  <si>
    <t>127191085903</t>
  </si>
  <si>
    <t>127191180874</t>
  </si>
  <si>
    <t>127191185893</t>
  </si>
  <si>
    <t>127191270880</t>
  </si>
  <si>
    <t>127191315880</t>
  </si>
  <si>
    <t>127191325878</t>
  </si>
  <si>
    <t>127191370878</t>
  </si>
  <si>
    <t>127191380878</t>
  </si>
  <si>
    <t>127191385878</t>
  </si>
  <si>
    <t>127191395902</t>
  </si>
  <si>
    <t>127191425878</t>
  </si>
  <si>
    <t>127191430878</t>
  </si>
  <si>
    <t>127191435878</t>
  </si>
  <si>
    <t>127191455879</t>
  </si>
  <si>
    <t>127191495877</t>
  </si>
  <si>
    <t>127191505921</t>
  </si>
  <si>
    <t>127191580880</t>
  </si>
  <si>
    <t>127191600879</t>
  </si>
  <si>
    <t>127191610892</t>
  </si>
  <si>
    <t>127191620879</t>
  </si>
  <si>
    <t>127191630879</t>
  </si>
  <si>
    <t>127191655894</t>
  </si>
  <si>
    <t>127191670879</t>
  </si>
  <si>
    <t>127191670880</t>
  </si>
  <si>
    <t>127191680879</t>
  </si>
  <si>
    <t>127191690879</t>
  </si>
  <si>
    <t>127200600892</t>
  </si>
  <si>
    <t>127201025887</t>
  </si>
  <si>
    <t>127201073887</t>
  </si>
  <si>
    <t>127201100887</t>
  </si>
  <si>
    <t>127201105892</t>
  </si>
  <si>
    <t>127201130889</t>
  </si>
  <si>
    <t>127201170874</t>
  </si>
  <si>
    <t>127201170887</t>
  </si>
  <si>
    <t>127201175874</t>
  </si>
  <si>
    <t>127201180874</t>
  </si>
  <si>
    <t>127201187874</t>
  </si>
  <si>
    <t>127201197887</t>
  </si>
  <si>
    <t>127201220887</t>
  </si>
  <si>
    <t>127201270880</t>
  </si>
  <si>
    <t>127201275874</t>
  </si>
  <si>
    <t>127201285887</t>
  </si>
  <si>
    <t>127201290887</t>
  </si>
  <si>
    <t>127201315880</t>
  </si>
  <si>
    <t>127201315912</t>
  </si>
  <si>
    <t>127201355902</t>
  </si>
  <si>
    <t>127201410878</t>
  </si>
  <si>
    <t>127201440880</t>
  </si>
  <si>
    <t>127201477887</t>
  </si>
  <si>
    <t>127201478887</t>
  </si>
  <si>
    <t>127201478892</t>
  </si>
  <si>
    <t>127201500935</t>
  </si>
  <si>
    <t>127201505880</t>
  </si>
  <si>
    <t>127201505921</t>
  </si>
  <si>
    <t>127201505935</t>
  </si>
  <si>
    <t>127201512880</t>
  </si>
  <si>
    <t>127201512885</t>
  </si>
  <si>
    <t>127201516887</t>
  </si>
  <si>
    <t>127201516892</t>
  </si>
  <si>
    <t>127201517887</t>
  </si>
  <si>
    <t>127201517892</t>
  </si>
  <si>
    <t>127201518887</t>
  </si>
  <si>
    <t>127201518892</t>
  </si>
  <si>
    <t>127201545875</t>
  </si>
  <si>
    <t>127201550931</t>
  </si>
  <si>
    <t>127201556887</t>
  </si>
  <si>
    <t>127201556892</t>
  </si>
  <si>
    <t>127201580880</t>
  </si>
  <si>
    <t>127201600879</t>
  </si>
  <si>
    <t>127201605892</t>
  </si>
  <si>
    <t>127201610892</t>
  </si>
  <si>
    <t>127201620879</t>
  </si>
  <si>
    <t>127201627892</t>
  </si>
  <si>
    <t>127201630885</t>
  </si>
  <si>
    <t>127201655894</t>
  </si>
  <si>
    <t>127201670880</t>
  </si>
  <si>
    <t>127201675863</t>
  </si>
  <si>
    <t>127201680879</t>
  </si>
  <si>
    <t>127201695874</t>
  </si>
  <si>
    <t>127201707892</t>
  </si>
  <si>
    <t>127202588921</t>
  </si>
  <si>
    <t>127202966921</t>
  </si>
  <si>
    <t>127203090887</t>
  </si>
  <si>
    <t>127204280903</t>
  </si>
  <si>
    <t>127204355935</t>
  </si>
  <si>
    <t>127204771908</t>
  </si>
  <si>
    <t>127204777874</t>
  </si>
  <si>
    <t>127290600892</t>
  </si>
  <si>
    <t>127291025887</t>
  </si>
  <si>
    <t>127291100887</t>
  </si>
  <si>
    <t>127291145889</t>
  </si>
  <si>
    <t>127291180874</t>
  </si>
  <si>
    <t>127291185893</t>
  </si>
  <si>
    <t>127291220887</t>
  </si>
  <si>
    <t>127291275874</t>
  </si>
  <si>
    <t>127291290887</t>
  </si>
  <si>
    <t>127291325878</t>
  </si>
  <si>
    <t>127291425878</t>
  </si>
  <si>
    <t>127291440880</t>
  </si>
  <si>
    <t>127291477887</t>
  </si>
  <si>
    <t>127291478887</t>
  </si>
  <si>
    <t>127291478892</t>
  </si>
  <si>
    <t>127291505880</t>
  </si>
  <si>
    <t>127291505921</t>
  </si>
  <si>
    <t>127291518892</t>
  </si>
  <si>
    <t>127291600879</t>
  </si>
  <si>
    <t>127291605892</t>
  </si>
  <si>
    <t>127291610892</t>
  </si>
  <si>
    <t>127291620879</t>
  </si>
  <si>
    <t>127291655894</t>
  </si>
  <si>
    <t>127291675863</t>
  </si>
  <si>
    <t>127291680879</t>
  </si>
  <si>
    <t>127291695874</t>
  </si>
  <si>
    <t>127291707892</t>
  </si>
  <si>
    <t>127293090887</t>
  </si>
  <si>
    <t>127294771908</t>
  </si>
  <si>
    <t>127301355902</t>
  </si>
  <si>
    <t>127301505908</t>
  </si>
  <si>
    <t>127301505912</t>
  </si>
  <si>
    <t>127301505921</t>
  </si>
  <si>
    <t>127302966912</t>
  </si>
  <si>
    <t>127304771908</t>
  </si>
  <si>
    <t>127501105892</t>
  </si>
  <si>
    <t>127501170874</t>
  </si>
  <si>
    <t>127501175874</t>
  </si>
  <si>
    <t>127501180874</t>
  </si>
  <si>
    <t>127501187874</t>
  </si>
  <si>
    <t>127501220887</t>
  </si>
  <si>
    <t>127501275874</t>
  </si>
  <si>
    <t>127501290887</t>
  </si>
  <si>
    <t>127501500935</t>
  </si>
  <si>
    <t>127501505921</t>
  </si>
  <si>
    <t>127501515908</t>
  </si>
  <si>
    <t>127503090887</t>
  </si>
  <si>
    <t>127591175874</t>
  </si>
  <si>
    <t>127591180874</t>
  </si>
  <si>
    <t>127593090887</t>
  </si>
  <si>
    <t>129001025887</t>
  </si>
  <si>
    <t>129001080903</t>
  </si>
  <si>
    <t>129001100887</t>
  </si>
  <si>
    <t>129001145889</t>
  </si>
  <si>
    <t>129001170874</t>
  </si>
  <si>
    <t>129001175874</t>
  </si>
  <si>
    <t>129001180874</t>
  </si>
  <si>
    <t>129001215912</t>
  </si>
  <si>
    <t>129001220887</t>
  </si>
  <si>
    <t>129001270880</t>
  </si>
  <si>
    <t>129001290887</t>
  </si>
  <si>
    <t>129001315880</t>
  </si>
  <si>
    <t>129001325878</t>
  </si>
  <si>
    <t>129001355902</t>
  </si>
  <si>
    <t>129001370878</t>
  </si>
  <si>
    <t>129001385878</t>
  </si>
  <si>
    <t>129001395902</t>
  </si>
  <si>
    <t>129001425878</t>
  </si>
  <si>
    <t>129001430878</t>
  </si>
  <si>
    <t>129001435878</t>
  </si>
  <si>
    <t>129001440880</t>
  </si>
  <si>
    <t>129001455879</t>
  </si>
  <si>
    <t>129001478892</t>
  </si>
  <si>
    <t>129001495877</t>
  </si>
  <si>
    <t>129001500935</t>
  </si>
  <si>
    <t>129001505880</t>
  </si>
  <si>
    <t>129001505908</t>
  </si>
  <si>
    <t>129001505912</t>
  </si>
  <si>
    <t>129001505921</t>
  </si>
  <si>
    <t>129001550881</t>
  </si>
  <si>
    <t>129001550931</t>
  </si>
  <si>
    <t>129001580880</t>
  </si>
  <si>
    <t>129001600879</t>
  </si>
  <si>
    <t>129001620879</t>
  </si>
  <si>
    <t>129001625879</t>
  </si>
  <si>
    <t>129001655894</t>
  </si>
  <si>
    <t>129001670880</t>
  </si>
  <si>
    <t>129001675856</t>
  </si>
  <si>
    <t>129001680879</t>
  </si>
  <si>
    <t>129002090878</t>
  </si>
  <si>
    <t>129002492921</t>
  </si>
  <si>
    <t>129002966912</t>
  </si>
  <si>
    <t>129002966921</t>
  </si>
  <si>
    <t>129004795912</t>
  </si>
  <si>
    <t>129005105935</t>
  </si>
  <si>
    <t>129101080903</t>
  </si>
  <si>
    <t>129101085903</t>
  </si>
  <si>
    <t>129101185893</t>
  </si>
  <si>
    <t>129101315880</t>
  </si>
  <si>
    <t>129101325878</t>
  </si>
  <si>
    <t>129101370878</t>
  </si>
  <si>
    <t>129101380878</t>
  </si>
  <si>
    <t>129101385878</t>
  </si>
  <si>
    <t>129101395902</t>
  </si>
  <si>
    <t>129101425878</t>
  </si>
  <si>
    <t>129101430878</t>
  </si>
  <si>
    <t>129101435878</t>
  </si>
  <si>
    <t>129101440880</t>
  </si>
  <si>
    <t>129101455879</t>
  </si>
  <si>
    <t>129101495877</t>
  </si>
  <si>
    <t>129101505879</t>
  </si>
  <si>
    <t>129101505921</t>
  </si>
  <si>
    <t>129101512879</t>
  </si>
  <si>
    <t>129101512885</t>
  </si>
  <si>
    <t>129101580880</t>
  </si>
  <si>
    <t>129101600879</t>
  </si>
  <si>
    <t>129101610892</t>
  </si>
  <si>
    <t>129101620879</t>
  </si>
  <si>
    <t>129101625879</t>
  </si>
  <si>
    <t>129101630878</t>
  </si>
  <si>
    <t>129101630879</t>
  </si>
  <si>
    <t>129101655894</t>
  </si>
  <si>
    <t>129101665880</t>
  </si>
  <si>
    <t>129101670880</t>
  </si>
  <si>
    <t>129101680879</t>
  </si>
  <si>
    <t>129101690879</t>
  </si>
  <si>
    <t>129102966879</t>
  </si>
  <si>
    <t>129200600892</t>
  </si>
  <si>
    <t>129201025887</t>
  </si>
  <si>
    <t>129201076880</t>
  </si>
  <si>
    <t>129201076921</t>
  </si>
  <si>
    <t>129201080903</t>
  </si>
  <si>
    <t>129201100887</t>
  </si>
  <si>
    <t>129201105892</t>
  </si>
  <si>
    <t>129201120889</t>
  </si>
  <si>
    <t>129201170874</t>
  </si>
  <si>
    <t>129201170875</t>
  </si>
  <si>
    <t>129201170887</t>
  </si>
  <si>
    <t>129201175874</t>
  </si>
  <si>
    <t>129201180874</t>
  </si>
  <si>
    <t>129201187874</t>
  </si>
  <si>
    <t>129201190893</t>
  </si>
  <si>
    <t>129201197887</t>
  </si>
  <si>
    <t>129201220887</t>
  </si>
  <si>
    <t>129201250874</t>
  </si>
  <si>
    <t>129201270880</t>
  </si>
  <si>
    <t>129201280874</t>
  </si>
  <si>
    <t>129201290887</t>
  </si>
  <si>
    <t>129201315880</t>
  </si>
  <si>
    <t>129201315885</t>
  </si>
  <si>
    <t>129201325878</t>
  </si>
  <si>
    <t>129201355902</t>
  </si>
  <si>
    <t>129201420893</t>
  </si>
  <si>
    <t>129201430878</t>
  </si>
  <si>
    <t>129201440880</t>
  </si>
  <si>
    <t>129201477887</t>
  </si>
  <si>
    <t>129201478887</t>
  </si>
  <si>
    <t>129201478892</t>
  </si>
  <si>
    <t>129201495877</t>
  </si>
  <si>
    <t>129201500921</t>
  </si>
  <si>
    <t>129201500935</t>
  </si>
  <si>
    <t>129201505880</t>
  </si>
  <si>
    <t>129201505908</t>
  </si>
  <si>
    <t>129201505921</t>
  </si>
  <si>
    <t>129201505935</t>
  </si>
  <si>
    <t>129201512874</t>
  </si>
  <si>
    <t>129201512880</t>
  </si>
  <si>
    <t>129201512885</t>
  </si>
  <si>
    <t>129201518887</t>
  </si>
  <si>
    <t>129201518892</t>
  </si>
  <si>
    <t>129201520885</t>
  </si>
  <si>
    <t>129201550931</t>
  </si>
  <si>
    <t>129201556887</t>
  </si>
  <si>
    <t>129201556892</t>
  </si>
  <si>
    <t>129201580880</t>
  </si>
  <si>
    <t>129201600879</t>
  </si>
  <si>
    <t>129201605892</t>
  </si>
  <si>
    <t>129201610892</t>
  </si>
  <si>
    <t>129201620879</t>
  </si>
  <si>
    <t>129201627892</t>
  </si>
  <si>
    <t>129201630885</t>
  </si>
  <si>
    <t>129201655894</t>
  </si>
  <si>
    <t>129201670880</t>
  </si>
  <si>
    <t>129201675856</t>
  </si>
  <si>
    <t>129201675863</t>
  </si>
  <si>
    <t>129201680879</t>
  </si>
  <si>
    <t>129201695874</t>
  </si>
  <si>
    <t>129201707892</t>
  </si>
  <si>
    <t>129202492908</t>
  </si>
  <si>
    <t>129202966885</t>
  </si>
  <si>
    <t>129202966921</t>
  </si>
  <si>
    <t>129203090887</t>
  </si>
  <si>
    <t>129204771908</t>
  </si>
  <si>
    <t>129204772908</t>
  </si>
  <si>
    <t>129204777874</t>
  </si>
  <si>
    <t>129205105935</t>
  </si>
  <si>
    <t>129301175874</t>
  </si>
  <si>
    <t>129301505903</t>
  </si>
  <si>
    <t>129301505908</t>
  </si>
  <si>
    <t>129301505912</t>
  </si>
  <si>
    <t>129301505921</t>
  </si>
  <si>
    <t>129301630885</t>
  </si>
  <si>
    <t>129304771908</t>
  </si>
  <si>
    <t>129501025887</t>
  </si>
  <si>
    <t>129501100887</t>
  </si>
  <si>
    <t>129501170874</t>
  </si>
  <si>
    <t>129501170875</t>
  </si>
  <si>
    <t>129501170879</t>
  </si>
  <si>
    <t>129501170887</t>
  </si>
  <si>
    <t>129501175874</t>
  </si>
  <si>
    <t>129501180874</t>
  </si>
  <si>
    <t>129501187874</t>
  </si>
  <si>
    <t>129501197887</t>
  </si>
  <si>
    <t>129501250874</t>
  </si>
  <si>
    <t>129501285887</t>
  </si>
  <si>
    <t>129501290887</t>
  </si>
  <si>
    <t>129501315885</t>
  </si>
  <si>
    <t>129501355902</t>
  </si>
  <si>
    <t>129501440880</t>
  </si>
  <si>
    <t>129501477887</t>
  </si>
  <si>
    <t>129501478887</t>
  </si>
  <si>
    <t>129501478892</t>
  </si>
  <si>
    <t>129501495877</t>
  </si>
  <si>
    <t>129501500935</t>
  </si>
  <si>
    <t>129501505879</t>
  </si>
  <si>
    <t>129501505921</t>
  </si>
  <si>
    <t>129501512880</t>
  </si>
  <si>
    <t>129501512885</t>
  </si>
  <si>
    <t>129501518887</t>
  </si>
  <si>
    <t>129501556892</t>
  </si>
  <si>
    <t>129501580880</t>
  </si>
  <si>
    <t>129501645875</t>
  </si>
  <si>
    <t>129501665880</t>
  </si>
  <si>
    <t>129501670880</t>
  </si>
  <si>
    <t>129501675863</t>
  </si>
  <si>
    <t>129503090887</t>
  </si>
  <si>
    <t>129504771908</t>
  </si>
  <si>
    <t>129504777874</t>
  </si>
  <si>
    <t>129971505879</t>
  </si>
  <si>
    <t>129971505912</t>
  </si>
  <si>
    <t>129971505921</t>
  </si>
  <si>
    <t>129971630885</t>
  </si>
  <si>
    <t>129972105930</t>
  </si>
  <si>
    <t>129972365921</t>
  </si>
  <si>
    <t>129972368921</t>
  </si>
  <si>
    <t>129972966921</t>
  </si>
  <si>
    <t>129974850912</t>
  </si>
  <si>
    <t>131001025887</t>
  </si>
  <si>
    <t>131001040877</t>
  </si>
  <si>
    <t>131001045935</t>
  </si>
  <si>
    <t>131001125889</t>
  </si>
  <si>
    <t>131001140889</t>
  </si>
  <si>
    <t>131001145889</t>
  </si>
  <si>
    <t>131001170875</t>
  </si>
  <si>
    <t>131001170935</t>
  </si>
  <si>
    <t>131001180874</t>
  </si>
  <si>
    <t>131001190893</t>
  </si>
  <si>
    <t>131001250874</t>
  </si>
  <si>
    <t>131001295893</t>
  </si>
  <si>
    <t>131001295935</t>
  </si>
  <si>
    <t>131001310820</t>
  </si>
  <si>
    <t>131001355902</t>
  </si>
  <si>
    <t>131001420893</t>
  </si>
  <si>
    <t>131001440880</t>
  </si>
  <si>
    <t>131001480877</t>
  </si>
  <si>
    <t>131001490891</t>
  </si>
  <si>
    <t>131001500935</t>
  </si>
  <si>
    <t>131001505903</t>
  </si>
  <si>
    <t>131001505912</t>
  </si>
  <si>
    <t>131001505921</t>
  </si>
  <si>
    <t>131001505935</t>
  </si>
  <si>
    <t>131001510921</t>
  </si>
  <si>
    <t>131001511921</t>
  </si>
  <si>
    <t>131001512885</t>
  </si>
  <si>
    <t>131001512921</t>
  </si>
  <si>
    <t>131001515908</t>
  </si>
  <si>
    <t>131001545875</t>
  </si>
  <si>
    <t>131001550881</t>
  </si>
  <si>
    <t>131001556892</t>
  </si>
  <si>
    <t>131001570926</t>
  </si>
  <si>
    <t>131001580935</t>
  </si>
  <si>
    <t>131001596921</t>
  </si>
  <si>
    <t>131001596935</t>
  </si>
  <si>
    <t>131001610892</t>
  </si>
  <si>
    <t>131001620879</t>
  </si>
  <si>
    <t>131001630878</t>
  </si>
  <si>
    <t>131001630885</t>
  </si>
  <si>
    <t>131001640889</t>
  </si>
  <si>
    <t>131001645875</t>
  </si>
  <si>
    <t>131001675856</t>
  </si>
  <si>
    <t>131001676856</t>
  </si>
  <si>
    <t>131002426922</t>
  </si>
  <si>
    <t>131002562921</t>
  </si>
  <si>
    <t>131002588921</t>
  </si>
  <si>
    <t>131002666921</t>
  </si>
  <si>
    <t>131002966921</t>
  </si>
  <si>
    <t>131004280903</t>
  </si>
  <si>
    <t>131004345935</t>
  </si>
  <si>
    <t>131004355935</t>
  </si>
  <si>
    <t>131004360935</t>
  </si>
  <si>
    <t>131004380935</t>
  </si>
  <si>
    <t>131004385935</t>
  </si>
  <si>
    <t>131004420875</t>
  </si>
  <si>
    <t>131004470847</t>
  </si>
  <si>
    <t>131004475844</t>
  </si>
  <si>
    <t>131004590926</t>
  </si>
  <si>
    <t>customers-ind</t>
  </si>
  <si>
    <t>131004655878</t>
  </si>
  <si>
    <t>131004705921</t>
  </si>
  <si>
    <t>131004720921</t>
  </si>
  <si>
    <t>131004735921</t>
  </si>
  <si>
    <t>131004760921</t>
  </si>
  <si>
    <t>131005005931</t>
  </si>
  <si>
    <t>131005005935</t>
  </si>
  <si>
    <t>131005010931</t>
  </si>
  <si>
    <t>131005010935</t>
  </si>
  <si>
    <t>131005015921</t>
  </si>
  <si>
    <t>131005015935</t>
  </si>
  <si>
    <t>131005020921</t>
  </si>
  <si>
    <t>131005020931</t>
  </si>
  <si>
    <t>131005020935</t>
  </si>
  <si>
    <t>131005105935</t>
  </si>
  <si>
    <t>131005180935</t>
  </si>
  <si>
    <t>132001090912</t>
  </si>
  <si>
    <t>132001170874</t>
  </si>
  <si>
    <t>132001505879</t>
  </si>
  <si>
    <t>133001170874</t>
  </si>
  <si>
    <t>Customers port/van</t>
  </si>
  <si>
    <t>133001240902</t>
  </si>
  <si>
    <t>133001251874</t>
  </si>
  <si>
    <t>133001295902</t>
  </si>
  <si>
    <t>133001355902</t>
  </si>
  <si>
    <t>133001395902</t>
  </si>
  <si>
    <t>133001505879</t>
  </si>
  <si>
    <t>133001505902</t>
  </si>
  <si>
    <t>133001505912</t>
  </si>
  <si>
    <t>133001505921</t>
  </si>
  <si>
    <t>133001620879</t>
  </si>
  <si>
    <t>133001625879</t>
  </si>
  <si>
    <t>133001630878</t>
  </si>
  <si>
    <t>133001630885</t>
  </si>
  <si>
    <t>133001671880</t>
  </si>
  <si>
    <t>133002050902</t>
  </si>
  <si>
    <t>133002368921</t>
  </si>
  <si>
    <t>133002666921</t>
  </si>
  <si>
    <t>133002966902</t>
  </si>
  <si>
    <t>133004475847</t>
  </si>
  <si>
    <t>133050000913</t>
  </si>
  <si>
    <t>133051180874</t>
  </si>
  <si>
    <t>133051251874</t>
  </si>
  <si>
    <t>133051355902</t>
  </si>
  <si>
    <t>133051505921</t>
  </si>
  <si>
    <t>133051620879</t>
  </si>
  <si>
    <t>133051625879</t>
  </si>
  <si>
    <t>133051630878</t>
  </si>
  <si>
    <t>133051630885</t>
  </si>
  <si>
    <t>133052666921</t>
  </si>
  <si>
    <t>133055015935</t>
  </si>
  <si>
    <t>133101355902</t>
  </si>
  <si>
    <t>133101505921</t>
  </si>
  <si>
    <t>133201355902</t>
  </si>
  <si>
    <t>133401355902</t>
  </si>
  <si>
    <t>133401395902</t>
  </si>
  <si>
    <t>133401440880</t>
  </si>
  <si>
    <t>133401505879</t>
  </si>
  <si>
    <t>133404280903</t>
  </si>
  <si>
    <t>133501355902</t>
  </si>
  <si>
    <t>133601355902</t>
  </si>
  <si>
    <t>133901025887</t>
  </si>
  <si>
    <t>133901355902</t>
  </si>
  <si>
    <t>134001010903</t>
  </si>
  <si>
    <t>134001015903</t>
  </si>
  <si>
    <t>134001170874</t>
  </si>
  <si>
    <t>134001170901</t>
  </si>
  <si>
    <t>134001170902</t>
  </si>
  <si>
    <t>134001170903</t>
  </si>
  <si>
    <t>134001355902</t>
  </si>
  <si>
    <t>134001440880</t>
  </si>
  <si>
    <t>134001505879</t>
  </si>
  <si>
    <t>134001505903</t>
  </si>
  <si>
    <t>134001505908</t>
  </si>
  <si>
    <t>134001505921</t>
  </si>
  <si>
    <t>134001505926</t>
  </si>
  <si>
    <t>134001630878</t>
  </si>
  <si>
    <t>134001630901</t>
  </si>
  <si>
    <t>134002090908</t>
  </si>
  <si>
    <t>134002966901</t>
  </si>
  <si>
    <t>134002966902</t>
  </si>
  <si>
    <t>134004250903</t>
  </si>
  <si>
    <t>134004280903</t>
  </si>
  <si>
    <t>134004280908</t>
  </si>
  <si>
    <t>134004280921</t>
  </si>
  <si>
    <t>134004710921</t>
  </si>
  <si>
    <t>134004930921</t>
  </si>
  <si>
    <t>134004945926</t>
  </si>
  <si>
    <t>134101630901</t>
  </si>
  <si>
    <t>134104280903</t>
  </si>
  <si>
    <t>135101025887</t>
  </si>
  <si>
    <t>135101040877</t>
  </si>
  <si>
    <t>135101045935</t>
  </si>
  <si>
    <t>135101070880</t>
  </si>
  <si>
    <t>135101080903</t>
  </si>
  <si>
    <t>135101085903</t>
  </si>
  <si>
    <t>135101120889</t>
  </si>
  <si>
    <t>135101125889</t>
  </si>
  <si>
    <t>135101130889</t>
  </si>
  <si>
    <t>135101140889</t>
  </si>
  <si>
    <t>135101170874</t>
  </si>
  <si>
    <t>135101170887</t>
  </si>
  <si>
    <t>135101175874</t>
  </si>
  <si>
    <t>135101180874</t>
  </si>
  <si>
    <t>135101185893</t>
  </si>
  <si>
    <t>135101187874</t>
  </si>
  <si>
    <t>135101195885</t>
  </si>
  <si>
    <t>135101220887</t>
  </si>
  <si>
    <t>135101250856</t>
  </si>
  <si>
    <t>135101250874</t>
  </si>
  <si>
    <t>135101251874</t>
  </si>
  <si>
    <t>135101270880</t>
  </si>
  <si>
    <t>135101275874</t>
  </si>
  <si>
    <t>135101280874</t>
  </si>
  <si>
    <t>135101290887</t>
  </si>
  <si>
    <t>135101295893</t>
  </si>
  <si>
    <t>135101310820</t>
  </si>
  <si>
    <t>135101315880</t>
  </si>
  <si>
    <t>135101315885</t>
  </si>
  <si>
    <t>135101325878</t>
  </si>
  <si>
    <t>135101330878</t>
  </si>
  <si>
    <t>135101345893</t>
  </si>
  <si>
    <t>135101355902</t>
  </si>
  <si>
    <t>135101360902</t>
  </si>
  <si>
    <t>135101370878</t>
  </si>
  <si>
    <t>135101380878</t>
  </si>
  <si>
    <t>135101385878</t>
  </si>
  <si>
    <t>135101395902</t>
  </si>
  <si>
    <t>135101410878</t>
  </si>
  <si>
    <t>135101420893</t>
  </si>
  <si>
    <t>135101425878</t>
  </si>
  <si>
    <t>135101430878</t>
  </si>
  <si>
    <t>135101435878</t>
  </si>
  <si>
    <t>135101440880</t>
  </si>
  <si>
    <t>135101455879</t>
  </si>
  <si>
    <t>135101478892</t>
  </si>
  <si>
    <t>135101485877</t>
  </si>
  <si>
    <t>135101490877</t>
  </si>
  <si>
    <t>135101495877</t>
  </si>
  <si>
    <t>135101500921</t>
  </si>
  <si>
    <t>135101500935</t>
  </si>
  <si>
    <t>135101505874</t>
  </si>
  <si>
    <t>135101505878</t>
  </si>
  <si>
    <t>135101505879</t>
  </si>
  <si>
    <t>135101505880</t>
  </si>
  <si>
    <t>135101505887</t>
  </si>
  <si>
    <t>135101505902</t>
  </si>
  <si>
    <t>135101505903</t>
  </si>
  <si>
    <t>135101505921</t>
  </si>
  <si>
    <t>135101505935</t>
  </si>
  <si>
    <t>135101512880</t>
  </si>
  <si>
    <t>135101512885</t>
  </si>
  <si>
    <t>135101514885</t>
  </si>
  <si>
    <t>135101530893</t>
  </si>
  <si>
    <t>135101545875</t>
  </si>
  <si>
    <t>135101555879</t>
  </si>
  <si>
    <t>135101560926</t>
  </si>
  <si>
    <t>135101580880</t>
  </si>
  <si>
    <t>135101580935</t>
  </si>
  <si>
    <t>135101590921</t>
  </si>
  <si>
    <t>135101590926</t>
  </si>
  <si>
    <t>135101600878</t>
  </si>
  <si>
    <t>135101600879</t>
  </si>
  <si>
    <t>135101610878</t>
  </si>
  <si>
    <t>135101610892</t>
  </si>
  <si>
    <t>135101620878</t>
  </si>
  <si>
    <t>135101620879</t>
  </si>
  <si>
    <t>135101620893</t>
  </si>
  <si>
    <t>135101620903</t>
  </si>
  <si>
    <t>135101625879</t>
  </si>
  <si>
    <t>135101627892</t>
  </si>
  <si>
    <t>135101630870</t>
  </si>
  <si>
    <t>135101630878</t>
  </si>
  <si>
    <t>135101630879</t>
  </si>
  <si>
    <t>135101630885</t>
  </si>
  <si>
    <t>135101630901</t>
  </si>
  <si>
    <t>135101655879</t>
  </si>
  <si>
    <t>135101655894</t>
  </si>
  <si>
    <t>135101665880</t>
  </si>
  <si>
    <t>135101670879</t>
  </si>
  <si>
    <t>135101670880</t>
  </si>
  <si>
    <t>135101671880</t>
  </si>
  <si>
    <t>135101675856</t>
  </si>
  <si>
    <t>135101676856</t>
  </si>
  <si>
    <t>135101680879</t>
  </si>
  <si>
    <t>135101680880</t>
  </si>
  <si>
    <t>135101690879</t>
  </si>
  <si>
    <t>135101695856</t>
  </si>
  <si>
    <t>135102090874</t>
  </si>
  <si>
    <t>135102090903</t>
  </si>
  <si>
    <t>135102368921</t>
  </si>
  <si>
    <t>135102666921</t>
  </si>
  <si>
    <t>135102966874</t>
  </si>
  <si>
    <t>135102966879</t>
  </si>
  <si>
    <t>135102966885</t>
  </si>
  <si>
    <t>135102966921</t>
  </si>
  <si>
    <t>135104280903</t>
  </si>
  <si>
    <t>135104355935</t>
  </si>
  <si>
    <t>135104470844</t>
  </si>
  <si>
    <t>135104470847</t>
  </si>
  <si>
    <t>135104475844</t>
  </si>
  <si>
    <t>135104777874</t>
  </si>
  <si>
    <t>135104930921</t>
  </si>
  <si>
    <t>135104945921</t>
  </si>
  <si>
    <t>135201080903</t>
  </si>
  <si>
    <t>135201170874</t>
  </si>
  <si>
    <t>135201170879</t>
  </si>
  <si>
    <t>135201170887</t>
  </si>
  <si>
    <t>135201170921</t>
  </si>
  <si>
    <t>135201175874</t>
  </si>
  <si>
    <t>135201180874</t>
  </si>
  <si>
    <t>135201195885</t>
  </si>
  <si>
    <t>135201250874</t>
  </si>
  <si>
    <t>135201251874</t>
  </si>
  <si>
    <t>135201270880</t>
  </si>
  <si>
    <t>135201305879</t>
  </si>
  <si>
    <t>135201315880</t>
  </si>
  <si>
    <t>135201315885</t>
  </si>
  <si>
    <t>135201325878</t>
  </si>
  <si>
    <t>135201385878</t>
  </si>
  <si>
    <t>135201425878</t>
  </si>
  <si>
    <t>135201440880</t>
  </si>
  <si>
    <t>135201455879</t>
  </si>
  <si>
    <t>135201500935</t>
  </si>
  <si>
    <t>135201505874</t>
  </si>
  <si>
    <t>135201505879</t>
  </si>
  <si>
    <t>135201505880</t>
  </si>
  <si>
    <t>135201505921</t>
  </si>
  <si>
    <t>135201505926</t>
  </si>
  <si>
    <t>135201512880</t>
  </si>
  <si>
    <t>135201512885</t>
  </si>
  <si>
    <t>135201580880</t>
  </si>
  <si>
    <t>135201596921</t>
  </si>
  <si>
    <t>135201600879</t>
  </si>
  <si>
    <t>135201620878</t>
  </si>
  <si>
    <t>135201620879</t>
  </si>
  <si>
    <t>135201620893</t>
  </si>
  <si>
    <t>135201620903</t>
  </si>
  <si>
    <t>135201625879</t>
  </si>
  <si>
    <t>135201630878</t>
  </si>
  <si>
    <t>135201630885</t>
  </si>
  <si>
    <t>135201670880</t>
  </si>
  <si>
    <t>135201670926</t>
  </si>
  <si>
    <t>135201671880</t>
  </si>
  <si>
    <t>135201672926</t>
  </si>
  <si>
    <t>135201680879</t>
  </si>
  <si>
    <t>135202090874</t>
  </si>
  <si>
    <t>135202588921</t>
  </si>
  <si>
    <t>135202666921</t>
  </si>
  <si>
    <t>135202966879</t>
  </si>
  <si>
    <t>135204415870</t>
  </si>
  <si>
    <t>135204475844</t>
  </si>
  <si>
    <t>135204930921</t>
  </si>
  <si>
    <t>135204945921</t>
  </si>
  <si>
    <t>135251505879</t>
  </si>
  <si>
    <t>135251505880</t>
  </si>
  <si>
    <t>135251505907</t>
  </si>
  <si>
    <t>135251505911</t>
  </si>
  <si>
    <t>135251505921</t>
  </si>
  <si>
    <t>135251505935</t>
  </si>
  <si>
    <t>135251596921</t>
  </si>
  <si>
    <t>135252966921</t>
  </si>
  <si>
    <t>135254660908</t>
  </si>
  <si>
    <t>135254720921</t>
  </si>
  <si>
    <t>135255271921</t>
  </si>
  <si>
    <t>135401080903</t>
  </si>
  <si>
    <t>135401085903</t>
  </si>
  <si>
    <t>135401185893</t>
  </si>
  <si>
    <t>135401270880</t>
  </si>
  <si>
    <t>135401315880</t>
  </si>
  <si>
    <t>135401325878</t>
  </si>
  <si>
    <t>135401370878</t>
  </si>
  <si>
    <t>135401380878</t>
  </si>
  <si>
    <t>135401385878</t>
  </si>
  <si>
    <t>135401395902</t>
  </si>
  <si>
    <t>135401425878</t>
  </si>
  <si>
    <t>135401430878</t>
  </si>
  <si>
    <t>135401435878</t>
  </si>
  <si>
    <t>135401455879</t>
  </si>
  <si>
    <t>135401505879</t>
  </si>
  <si>
    <t>135401512880</t>
  </si>
  <si>
    <t>135401512885</t>
  </si>
  <si>
    <t>135401580880</t>
  </si>
  <si>
    <t>135401600878</t>
  </si>
  <si>
    <t>135401600879</t>
  </si>
  <si>
    <t>135401620878</t>
  </si>
  <si>
    <t>135401620879</t>
  </si>
  <si>
    <t>135401625879</t>
  </si>
  <si>
    <t>135401655894</t>
  </si>
  <si>
    <t>135401670879</t>
  </si>
  <si>
    <t>135401670880</t>
  </si>
  <si>
    <t>135401671880</t>
  </si>
  <si>
    <t>135401680879</t>
  </si>
  <si>
    <t>135401690879</t>
  </si>
  <si>
    <t>136001010903</t>
  </si>
  <si>
    <t>136001015903</t>
  </si>
  <si>
    <t>136001355902</t>
  </si>
  <si>
    <t>136001505879</t>
  </si>
  <si>
    <t>136001505902</t>
  </si>
  <si>
    <t>136001505903</t>
  </si>
  <si>
    <t>136001505908</t>
  </si>
  <si>
    <t>136001505921</t>
  </si>
  <si>
    <t>136002050903</t>
  </si>
  <si>
    <t>136002359903</t>
  </si>
  <si>
    <t>136002666921</t>
  </si>
  <si>
    <t>136002966903</t>
  </si>
  <si>
    <t>136004280903</t>
  </si>
  <si>
    <t>136004945921</t>
  </si>
  <si>
    <t>141000600892</t>
  </si>
  <si>
    <t>141001025887</t>
  </si>
  <si>
    <t>141001040877</t>
  </si>
  <si>
    <t>141001045935</t>
  </si>
  <si>
    <t>141001070880</t>
  </si>
  <si>
    <t>141001073863</t>
  </si>
  <si>
    <t>141001073887</t>
  </si>
  <si>
    <t>141001073892</t>
  </si>
  <si>
    <t>141001080903</t>
  </si>
  <si>
    <t>141001100887</t>
  </si>
  <si>
    <t>141001125889</t>
  </si>
  <si>
    <t>141001130889</t>
  </si>
  <si>
    <t>141001140889</t>
  </si>
  <si>
    <t>141001145889</t>
  </si>
  <si>
    <t>141001155889</t>
  </si>
  <si>
    <t>141001165893</t>
  </si>
  <si>
    <t>141001170874</t>
  </si>
  <si>
    <t>141001170875</t>
  </si>
  <si>
    <t>141001170887</t>
  </si>
  <si>
    <t>141001170935</t>
  </si>
  <si>
    <t>141001175874</t>
  </si>
  <si>
    <t>141001180874</t>
  </si>
  <si>
    <t>141001185893</t>
  </si>
  <si>
    <t>141001187874</t>
  </si>
  <si>
    <t>141001190893</t>
  </si>
  <si>
    <t>141001195885</t>
  </si>
  <si>
    <t>141001195892</t>
  </si>
  <si>
    <t>141001197887</t>
  </si>
  <si>
    <t>141001220887</t>
  </si>
  <si>
    <t>141001250856</t>
  </si>
  <si>
    <t>141001250874</t>
  </si>
  <si>
    <t>141001251874</t>
  </si>
  <si>
    <t>141001270880</t>
  </si>
  <si>
    <t>141001275874</t>
  </si>
  <si>
    <t>141001280874</t>
  </si>
  <si>
    <t>141001285863</t>
  </si>
  <si>
    <t>141001285887</t>
  </si>
  <si>
    <t>141001287887</t>
  </si>
  <si>
    <t>141001290887</t>
  </si>
  <si>
    <t>141001295893</t>
  </si>
  <si>
    <t>141001310820</t>
  </si>
  <si>
    <t>141001310870</t>
  </si>
  <si>
    <t>141001315880</t>
  </si>
  <si>
    <t>141001315885</t>
  </si>
  <si>
    <t>141001320820</t>
  </si>
  <si>
    <t>141001335893</t>
  </si>
  <si>
    <t>141001340893</t>
  </si>
  <si>
    <t>141001345893</t>
  </si>
  <si>
    <t>141001350893</t>
  </si>
  <si>
    <t>141001355902</t>
  </si>
  <si>
    <t>141001365878</t>
  </si>
  <si>
    <t>141001385893</t>
  </si>
  <si>
    <t>141001400893</t>
  </si>
  <si>
    <t>141001420893</t>
  </si>
  <si>
    <t>141001430878</t>
  </si>
  <si>
    <t>141001440880</t>
  </si>
  <si>
    <t>141001455879</t>
  </si>
  <si>
    <t>141001460893</t>
  </si>
  <si>
    <t>141001477887</t>
  </si>
  <si>
    <t>141001478887</t>
  </si>
  <si>
    <t>141001478892</t>
  </si>
  <si>
    <t>141001480877</t>
  </si>
  <si>
    <t>141001490891</t>
  </si>
  <si>
    <t>141001500935</t>
  </si>
  <si>
    <t>141001505874</t>
  </si>
  <si>
    <t>141001505879</t>
  </si>
  <si>
    <t>141001505880</t>
  </si>
  <si>
    <t>141001505885</t>
  </si>
  <si>
    <t>141001505887</t>
  </si>
  <si>
    <t>141001505908</t>
  </si>
  <si>
    <t>141001505910</t>
  </si>
  <si>
    <t>141001505912</t>
  </si>
  <si>
    <t>141001505921</t>
  </si>
  <si>
    <t>141001505935</t>
  </si>
  <si>
    <t>141001512880</t>
  </si>
  <si>
    <t>141001512885</t>
  </si>
  <si>
    <t>141001514885</t>
  </si>
  <si>
    <t>141001515908</t>
  </si>
  <si>
    <t>141001516887</t>
  </si>
  <si>
    <t>141001516892</t>
  </si>
  <si>
    <t>141001517887</t>
  </si>
  <si>
    <t>141001517892</t>
  </si>
  <si>
    <t>141001518887</t>
  </si>
  <si>
    <t>141001518892</t>
  </si>
  <si>
    <t>141001520887</t>
  </si>
  <si>
    <t>141001520892</t>
  </si>
  <si>
    <t>141001530893</t>
  </si>
  <si>
    <t>141001535893</t>
  </si>
  <si>
    <t>141001542856</t>
  </si>
  <si>
    <t>141001545875</t>
  </si>
  <si>
    <t>141001556887</t>
  </si>
  <si>
    <t>141001556892</t>
  </si>
  <si>
    <t>141001560921</t>
  </si>
  <si>
    <t>141001560926</t>
  </si>
  <si>
    <t>141001570926</t>
  </si>
  <si>
    <t>141001580880</t>
  </si>
  <si>
    <t>141001580935</t>
  </si>
  <si>
    <t>141001590926</t>
  </si>
  <si>
    <t>141001603892</t>
  </si>
  <si>
    <t>141001605892</t>
  </si>
  <si>
    <t>141001610892</t>
  </si>
  <si>
    <t>141001615892</t>
  </si>
  <si>
    <t>141001620878</t>
  </si>
  <si>
    <t>141001620879</t>
  </si>
  <si>
    <t>141001620893</t>
  </si>
  <si>
    <t>141001620903</t>
  </si>
  <si>
    <t>141001627887</t>
  </si>
  <si>
    <t>141001627892</t>
  </si>
  <si>
    <t>141001630870</t>
  </si>
  <si>
    <t>141001630878</t>
  </si>
  <si>
    <t>141001630885</t>
  </si>
  <si>
    <t>141001630901</t>
  </si>
  <si>
    <t>141001633885</t>
  </si>
  <si>
    <t>141001635892</t>
  </si>
  <si>
    <t>141001640889</t>
  </si>
  <si>
    <t>141001655879</t>
  </si>
  <si>
    <t>141001655894</t>
  </si>
  <si>
    <t>141001665880</t>
  </si>
  <si>
    <t>141001670856</t>
  </si>
  <si>
    <t>141001670880</t>
  </si>
  <si>
    <t>141001670885</t>
  </si>
  <si>
    <t>141001670926</t>
  </si>
  <si>
    <t>141001670935</t>
  </si>
  <si>
    <t>141001671880</t>
  </si>
  <si>
    <t>141001675856</t>
  </si>
  <si>
    <t>141001675863</t>
  </si>
  <si>
    <t>141001676856</t>
  </si>
  <si>
    <t>141001680880</t>
  </si>
  <si>
    <t>141001695856</t>
  </si>
  <si>
    <t>141001695874</t>
  </si>
  <si>
    <t>141001707892</t>
  </si>
  <si>
    <t>141002090874</t>
  </si>
  <si>
    <t>141002666921</t>
  </si>
  <si>
    <t>141002966870</t>
  </si>
  <si>
    <t>141002966885</t>
  </si>
  <si>
    <t>141004280903</t>
  </si>
  <si>
    <t>141004355935</t>
  </si>
  <si>
    <t>141004380935</t>
  </si>
  <si>
    <t>141004405818</t>
  </si>
  <si>
    <t>141004470844</t>
  </si>
  <si>
    <t>141004470847</t>
  </si>
  <si>
    <t>141004475844</t>
  </si>
  <si>
    <t>141004475847</t>
  </si>
  <si>
    <t>141004500821</t>
  </si>
  <si>
    <t>141004515816</t>
  </si>
  <si>
    <t>141004520816</t>
  </si>
  <si>
    <t>141004777874</t>
  </si>
  <si>
    <t>141004930921</t>
  </si>
  <si>
    <t>141004945921</t>
  </si>
  <si>
    <t>141005010935</t>
  </si>
  <si>
    <t>141005105935</t>
  </si>
  <si>
    <t>141005155935</t>
  </si>
  <si>
    <t>141090600892</t>
  </si>
  <si>
    <t>141091025887</t>
  </si>
  <si>
    <t>141091073887</t>
  </si>
  <si>
    <t>141091080903</t>
  </si>
  <si>
    <t>141091100887</t>
  </si>
  <si>
    <t>141091125889</t>
  </si>
  <si>
    <t>141091170874</t>
  </si>
  <si>
    <t>141091170887</t>
  </si>
  <si>
    <t>141091170935</t>
  </si>
  <si>
    <t>141091180874</t>
  </si>
  <si>
    <t>141091187874</t>
  </si>
  <si>
    <t>141091195885</t>
  </si>
  <si>
    <t>141091197887</t>
  </si>
  <si>
    <t>141091220887</t>
  </si>
  <si>
    <t>141091250856</t>
  </si>
  <si>
    <t>141091250874</t>
  </si>
  <si>
    <t>141091251874</t>
  </si>
  <si>
    <t>141091270880</t>
  </si>
  <si>
    <t>141091275874</t>
  </si>
  <si>
    <t>141091285887</t>
  </si>
  <si>
    <t>141091290887</t>
  </si>
  <si>
    <t>141091310820</t>
  </si>
  <si>
    <t>141091315880</t>
  </si>
  <si>
    <t>141091420893</t>
  </si>
  <si>
    <t>141091430878</t>
  </si>
  <si>
    <t>141091440880</t>
  </si>
  <si>
    <t>141091477887</t>
  </si>
  <si>
    <t>141091478887</t>
  </si>
  <si>
    <t>141091478892</t>
  </si>
  <si>
    <t>141091500935</t>
  </si>
  <si>
    <t>141091505874</t>
  </si>
  <si>
    <t>141091505879</t>
  </si>
  <si>
    <t>141091505880</t>
  </si>
  <si>
    <t>141091505887</t>
  </si>
  <si>
    <t>141091505921</t>
  </si>
  <si>
    <t>141091505935</t>
  </si>
  <si>
    <t>141091512880</t>
  </si>
  <si>
    <t>141091512885</t>
  </si>
  <si>
    <t>141091514885</t>
  </si>
  <si>
    <t>141091516887</t>
  </si>
  <si>
    <t>141091516892</t>
  </si>
  <si>
    <t>141091517887</t>
  </si>
  <si>
    <t>141091518887</t>
  </si>
  <si>
    <t>141091518892</t>
  </si>
  <si>
    <t>141091520887</t>
  </si>
  <si>
    <t>141091520892</t>
  </si>
  <si>
    <t>141091545875</t>
  </si>
  <si>
    <t>141091556887</t>
  </si>
  <si>
    <t>141091556892</t>
  </si>
  <si>
    <t>141091560926</t>
  </si>
  <si>
    <t>141091580880</t>
  </si>
  <si>
    <t>141091600878</t>
  </si>
  <si>
    <t>141091603892</t>
  </si>
  <si>
    <t>141091605892</t>
  </si>
  <si>
    <t>141091610892</t>
  </si>
  <si>
    <t>141091615892</t>
  </si>
  <si>
    <t>141091620878</t>
  </si>
  <si>
    <t>141091620879</t>
  </si>
  <si>
    <t>141091630885</t>
  </si>
  <si>
    <t>141091640889</t>
  </si>
  <si>
    <t>141091655894</t>
  </si>
  <si>
    <t>141091670880</t>
  </si>
  <si>
    <t>141091670935</t>
  </si>
  <si>
    <t>141091675856</t>
  </si>
  <si>
    <t>141091695856</t>
  </si>
  <si>
    <t>141091695874</t>
  </si>
  <si>
    <t>141091707892</t>
  </si>
  <si>
    <t>141092090874</t>
  </si>
  <si>
    <t>141092966885</t>
  </si>
  <si>
    <t>141094777874</t>
  </si>
  <si>
    <t>141094830912</t>
  </si>
  <si>
    <t>141094930921</t>
  </si>
  <si>
    <t>141095020921</t>
  </si>
  <si>
    <t>141095105935</t>
  </si>
  <si>
    <t>141095155935</t>
  </si>
  <si>
    <t>141095195935</t>
  </si>
  <si>
    <t>151000600892</t>
  </si>
  <si>
    <t>151001025887</t>
  </si>
  <si>
    <t>151001040877</t>
  </si>
  <si>
    <t>151001070880</t>
  </si>
  <si>
    <t>151001080903</t>
  </si>
  <si>
    <t>151001125889</t>
  </si>
  <si>
    <t>151001140889</t>
  </si>
  <si>
    <t>151001165893</t>
  </si>
  <si>
    <t>151001170874</t>
  </si>
  <si>
    <t>151001170887</t>
  </si>
  <si>
    <t>151001170935</t>
  </si>
  <si>
    <t>151001175874</t>
  </si>
  <si>
    <t>151001180874</t>
  </si>
  <si>
    <t>151001187874</t>
  </si>
  <si>
    <t>151001190893</t>
  </si>
  <si>
    <t>151001195885</t>
  </si>
  <si>
    <t>151001195892</t>
  </si>
  <si>
    <t>151001197887</t>
  </si>
  <si>
    <t>151001220887</t>
  </si>
  <si>
    <t>151001250856</t>
  </si>
  <si>
    <t>151001250874</t>
  </si>
  <si>
    <t>151001251874</t>
  </si>
  <si>
    <t>customers port/van</t>
  </si>
  <si>
    <t>151001270880</t>
  </si>
  <si>
    <t>151001275874</t>
  </si>
  <si>
    <t>151001280874</t>
  </si>
  <si>
    <t>151001285887</t>
  </si>
  <si>
    <t>151001287887</t>
  </si>
  <si>
    <t>151001290887</t>
  </si>
  <si>
    <t>151001295935</t>
  </si>
  <si>
    <t>151001310820</t>
  </si>
  <si>
    <t>151001315880</t>
  </si>
  <si>
    <t>151001315885</t>
  </si>
  <si>
    <t>151001335893</t>
  </si>
  <si>
    <t>151001345893</t>
  </si>
  <si>
    <t>151001355902</t>
  </si>
  <si>
    <t>151001370878</t>
  </si>
  <si>
    <t>151001440880</t>
  </si>
  <si>
    <t>151001460893</t>
  </si>
  <si>
    <t>151001477887</t>
  </si>
  <si>
    <t>151001478887</t>
  </si>
  <si>
    <t>151001478892</t>
  </si>
  <si>
    <t>151001495877</t>
  </si>
  <si>
    <t>151001505874</t>
  </si>
  <si>
    <t>151001505879</t>
  </si>
  <si>
    <t>151001505880</t>
  </si>
  <si>
    <t>151001505885</t>
  </si>
  <si>
    <t>151001505887</t>
  </si>
  <si>
    <t>151001505903</t>
  </si>
  <si>
    <t>151001505907</t>
  </si>
  <si>
    <t>151001505908</t>
  </si>
  <si>
    <t>151001505921</t>
  </si>
  <si>
    <t>151001505935</t>
  </si>
  <si>
    <t>151001512874</t>
  </si>
  <si>
    <t>151001512880</t>
  </si>
  <si>
    <t>151001512885</t>
  </si>
  <si>
    <t>151001512887</t>
  </si>
  <si>
    <t>151001514885</t>
  </si>
  <si>
    <t>151001515908</t>
  </si>
  <si>
    <t>151001516887</t>
  </si>
  <si>
    <t>151001516892</t>
  </si>
  <si>
    <t>151001517887</t>
  </si>
  <si>
    <t>151001517892</t>
  </si>
  <si>
    <t>151001518887</t>
  </si>
  <si>
    <t>151001518892</t>
  </si>
  <si>
    <t>151001520885</t>
  </si>
  <si>
    <t>151001520887</t>
  </si>
  <si>
    <t>151001556887</t>
  </si>
  <si>
    <t>151001556892</t>
  </si>
  <si>
    <t>151001570926</t>
  </si>
  <si>
    <t>151001575908</t>
  </si>
  <si>
    <t>151001580880</t>
  </si>
  <si>
    <t>151001580935</t>
  </si>
  <si>
    <t>151001590926</t>
  </si>
  <si>
    <t>151001596921</t>
  </si>
  <si>
    <t>151001605892</t>
  </si>
  <si>
    <t>151001610892</t>
  </si>
  <si>
    <t>151001620878</t>
  </si>
  <si>
    <t>151001620879</t>
  </si>
  <si>
    <t>151001620893</t>
  </si>
  <si>
    <t>151001627887</t>
  </si>
  <si>
    <t>151001627892</t>
  </si>
  <si>
    <t>151001630840</t>
  </si>
  <si>
    <t>151001630870</t>
  </si>
  <si>
    <t>151001630885</t>
  </si>
  <si>
    <t>151001633885</t>
  </si>
  <si>
    <t>151001640889</t>
  </si>
  <si>
    <t>151001645875</t>
  </si>
  <si>
    <t>151001655894</t>
  </si>
  <si>
    <t>151001670880</t>
  </si>
  <si>
    <t>151001670885</t>
  </si>
  <si>
    <t>151001670921</t>
  </si>
  <si>
    <t>151001670935</t>
  </si>
  <si>
    <t>151001671880</t>
  </si>
  <si>
    <t>151001675856</t>
  </si>
  <si>
    <t>151001680880</t>
  </si>
  <si>
    <t>151001695874</t>
  </si>
  <si>
    <t>151002090874</t>
  </si>
  <si>
    <t>151002090885</t>
  </si>
  <si>
    <t>151002200885</t>
  </si>
  <si>
    <t>151002200893</t>
  </si>
  <si>
    <t>151002492885</t>
  </si>
  <si>
    <t>151002588921</t>
  </si>
  <si>
    <t>151002666921</t>
  </si>
  <si>
    <t>151002667921</t>
  </si>
  <si>
    <t>151002966885</t>
  </si>
  <si>
    <t>151003090887</t>
  </si>
  <si>
    <t>151004280903</t>
  </si>
  <si>
    <t>151004345935</t>
  </si>
  <si>
    <t>151004415870</t>
  </si>
  <si>
    <t>151004470844</t>
  </si>
  <si>
    <t>151004480844</t>
  </si>
  <si>
    <t>151004485844</t>
  </si>
  <si>
    <t>151004705921</t>
  </si>
  <si>
    <t>151004777874</t>
  </si>
  <si>
    <t>151004945921</t>
  </si>
  <si>
    <t>151005015908</t>
  </si>
  <si>
    <t>151005020921</t>
  </si>
  <si>
    <t>151008000909</t>
  </si>
  <si>
    <t>151051073863</t>
  </si>
  <si>
    <t>151051514885</t>
  </si>
  <si>
    <t>151051695856</t>
  </si>
  <si>
    <t>152001175874</t>
  </si>
  <si>
    <t>152001180874</t>
  </si>
  <si>
    <t>152001187874</t>
  </si>
  <si>
    <t>152001295832</t>
  </si>
  <si>
    <t>152001315885</t>
  </si>
  <si>
    <t>152001500921</t>
  </si>
  <si>
    <t>152001505879</t>
  </si>
  <si>
    <t>152001505921</t>
  </si>
  <si>
    <t>152001505925</t>
  </si>
  <si>
    <t>152001505926</t>
  </si>
  <si>
    <t>152001596921</t>
  </si>
  <si>
    <t>152001630878</t>
  </si>
  <si>
    <t>152001630885</t>
  </si>
  <si>
    <t>152002200893</t>
  </si>
  <si>
    <t>152002426922</t>
  </si>
  <si>
    <t>152002966921</t>
  </si>
  <si>
    <t>154001180874</t>
  </si>
  <si>
    <t>154001215912</t>
  </si>
  <si>
    <t>154001250874</t>
  </si>
  <si>
    <t>154001315885</t>
  </si>
  <si>
    <t>154001315912</t>
  </si>
  <si>
    <t>154001345893</t>
  </si>
  <si>
    <t>154001505885</t>
  </si>
  <si>
    <t>154001505903</t>
  </si>
  <si>
    <t>154001505921</t>
  </si>
  <si>
    <t>154001514885</t>
  </si>
  <si>
    <t>154001630840</t>
  </si>
  <si>
    <t>154001630885</t>
  </si>
  <si>
    <t>154001633885</t>
  </si>
  <si>
    <t>154001675856</t>
  </si>
  <si>
    <t>154002666921</t>
  </si>
  <si>
    <t>154004415870</t>
  </si>
  <si>
    <t>154004765912</t>
  </si>
  <si>
    <t>154004855911</t>
  </si>
  <si>
    <t>154004870912</t>
  </si>
  <si>
    <t>154005155935</t>
  </si>
  <si>
    <t>154901505879</t>
  </si>
  <si>
    <t>154901505921</t>
  </si>
  <si>
    <t>154911505908</t>
  </si>
  <si>
    <t>154911505910</t>
  </si>
  <si>
    <t>154911505912</t>
  </si>
  <si>
    <t>154911505921</t>
  </si>
  <si>
    <t>154912966908</t>
  </si>
  <si>
    <t>154912966912</t>
  </si>
  <si>
    <t>154912966921</t>
  </si>
  <si>
    <t>154914670916</t>
  </si>
  <si>
    <t>154914856912</t>
  </si>
  <si>
    <t>154915015908</t>
  </si>
  <si>
    <t>154915015912</t>
  </si>
  <si>
    <t>154915020908</t>
  </si>
  <si>
    <t>154915020912</t>
  </si>
  <si>
    <t>154921505879</t>
  </si>
  <si>
    <t>154921505921</t>
  </si>
  <si>
    <t>154922966879</t>
  </si>
  <si>
    <t>154931500921</t>
  </si>
  <si>
    <t>154931505921</t>
  </si>
  <si>
    <t>154932666921</t>
  </si>
  <si>
    <t>154932966921</t>
  </si>
  <si>
    <t>154941505921</t>
  </si>
  <si>
    <t>154941630885</t>
  </si>
  <si>
    <t>155011290887</t>
  </si>
  <si>
    <t>155011505885</t>
  </si>
  <si>
    <t>155011512885</t>
  </si>
  <si>
    <t>155011596921</t>
  </si>
  <si>
    <t>155011605892</t>
  </si>
  <si>
    <t>155011610892</t>
  </si>
  <si>
    <t>155011630885</t>
  </si>
  <si>
    <t>155011633885</t>
  </si>
  <si>
    <t>155011676856</t>
  </si>
  <si>
    <t>155011695874</t>
  </si>
  <si>
    <t>155012553885</t>
  </si>
  <si>
    <t>155012666921</t>
  </si>
  <si>
    <t>155012966885</t>
  </si>
  <si>
    <t>155014415870</t>
  </si>
  <si>
    <t>155021512885</t>
  </si>
  <si>
    <t>155021670935</t>
  </si>
  <si>
    <t>155041220887</t>
  </si>
  <si>
    <t>155041285887</t>
  </si>
  <si>
    <t>155041345893</t>
  </si>
  <si>
    <t>155041505880</t>
  </si>
  <si>
    <t>155041505885</t>
  </si>
  <si>
    <t>155041630885</t>
  </si>
  <si>
    <t>155041675856</t>
  </si>
  <si>
    <t>155042966885</t>
  </si>
  <si>
    <t>155045155935</t>
  </si>
  <si>
    <t>155050600892</t>
  </si>
  <si>
    <t>155051073887</t>
  </si>
  <si>
    <t>155051170874</t>
  </si>
  <si>
    <t>155051180874</t>
  </si>
  <si>
    <t>155051187874</t>
  </si>
  <si>
    <t>155051195892</t>
  </si>
  <si>
    <t>155051220887</t>
  </si>
  <si>
    <t>155051251874</t>
  </si>
  <si>
    <t>155051270880</t>
  </si>
  <si>
    <t>155051280874</t>
  </si>
  <si>
    <t>155051287887</t>
  </si>
  <si>
    <t>155051290887</t>
  </si>
  <si>
    <t>155051440880</t>
  </si>
  <si>
    <t>155051478892</t>
  </si>
  <si>
    <t>155051504885</t>
  </si>
  <si>
    <t>155051505885</t>
  </si>
  <si>
    <t>155051505921</t>
  </si>
  <si>
    <t>155051512880</t>
  </si>
  <si>
    <t>155051514885</t>
  </si>
  <si>
    <t>155051516887</t>
  </si>
  <si>
    <t>155051517887</t>
  </si>
  <si>
    <t>155051556887</t>
  </si>
  <si>
    <t>155051556892</t>
  </si>
  <si>
    <t>155051580880</t>
  </si>
  <si>
    <t>155051580935</t>
  </si>
  <si>
    <t>155051596921</t>
  </si>
  <si>
    <t>155051605892</t>
  </si>
  <si>
    <t>155051610892</t>
  </si>
  <si>
    <t>155051630885</t>
  </si>
  <si>
    <t>155051633885</t>
  </si>
  <si>
    <t>155051670880</t>
  </si>
  <si>
    <t>155051675856</t>
  </si>
  <si>
    <t>155051675863</t>
  </si>
  <si>
    <t>155051676856</t>
  </si>
  <si>
    <t>155051695856</t>
  </si>
  <si>
    <t>155051695874</t>
  </si>
  <si>
    <t>155052966885</t>
  </si>
  <si>
    <t>155054415870</t>
  </si>
  <si>
    <t>155054945921</t>
  </si>
  <si>
    <t>155060470935</t>
  </si>
  <si>
    <t>155060600892</t>
  </si>
  <si>
    <t>155061025887</t>
  </si>
  <si>
    <t>155061040877</t>
  </si>
  <si>
    <t>155061045935</t>
  </si>
  <si>
    <t>155061070880</t>
  </si>
  <si>
    <t>155061073863</t>
  </si>
  <si>
    <t>155061073887</t>
  </si>
  <si>
    <t>155061073892</t>
  </si>
  <si>
    <t>155061080903</t>
  </si>
  <si>
    <t>155061100887</t>
  </si>
  <si>
    <t>155061105892</t>
  </si>
  <si>
    <t>155061120889</t>
  </si>
  <si>
    <t>155061125875</t>
  </si>
  <si>
    <t>155061125889</t>
  </si>
  <si>
    <t>155061130889</t>
  </si>
  <si>
    <t>155061140889</t>
  </si>
  <si>
    <t>155061145889</t>
  </si>
  <si>
    <t>155061150889</t>
  </si>
  <si>
    <t>155061155889</t>
  </si>
  <si>
    <t>155061165893</t>
  </si>
  <si>
    <t>155061170874</t>
  </si>
  <si>
    <t>155061170875</t>
  </si>
  <si>
    <t>155061170879</t>
  </si>
  <si>
    <t>155061170887</t>
  </si>
  <si>
    <t>155061170935</t>
  </si>
  <si>
    <t>155061175874</t>
  </si>
  <si>
    <t>155061180874</t>
  </si>
  <si>
    <t>155061185893</t>
  </si>
  <si>
    <t>155061187874</t>
  </si>
  <si>
    <t>155061190893</t>
  </si>
  <si>
    <t>155061195885</t>
  </si>
  <si>
    <t>155061195892</t>
  </si>
  <si>
    <t>155061197887</t>
  </si>
  <si>
    <t>155061206892</t>
  </si>
  <si>
    <t>155061207921</t>
  </si>
  <si>
    <t>155061220887</t>
  </si>
  <si>
    <t>155061250856</t>
  </si>
  <si>
    <t>155061250874</t>
  </si>
  <si>
    <t>155061251874</t>
  </si>
  <si>
    <t>155061270880</t>
  </si>
  <si>
    <t>155061275874</t>
  </si>
  <si>
    <t>155061280874</t>
  </si>
  <si>
    <t>155061285863</t>
  </si>
  <si>
    <t>155061285880</t>
  </si>
  <si>
    <t>155061285887</t>
  </si>
  <si>
    <t>155061287887</t>
  </si>
  <si>
    <t>155061290887</t>
  </si>
  <si>
    <t>155061295832</t>
  </si>
  <si>
    <t>155061295893</t>
  </si>
  <si>
    <t>155061295935</t>
  </si>
  <si>
    <t>155061310820</t>
  </si>
  <si>
    <t>155061310870</t>
  </si>
  <si>
    <t>155061315880</t>
  </si>
  <si>
    <t>155061315885</t>
  </si>
  <si>
    <t>155061335889</t>
  </si>
  <si>
    <t>155061335893</t>
  </si>
  <si>
    <t>155061340893</t>
  </si>
  <si>
    <t>155061345889</t>
  </si>
  <si>
    <t>155061345893</t>
  </si>
  <si>
    <t>155061350893</t>
  </si>
  <si>
    <t>155061355902</t>
  </si>
  <si>
    <t>155061360902</t>
  </si>
  <si>
    <t>155061375893</t>
  </si>
  <si>
    <t>155061385893</t>
  </si>
  <si>
    <t>155061410878</t>
  </si>
  <si>
    <t>155061420893</t>
  </si>
  <si>
    <t>155061440880</t>
  </si>
  <si>
    <t>155061440935</t>
  </si>
  <si>
    <t>155061455879</t>
  </si>
  <si>
    <t>155061460893</t>
  </si>
  <si>
    <t>155061465893</t>
  </si>
  <si>
    <t>155061477887</t>
  </si>
  <si>
    <t>155061478887</t>
  </si>
  <si>
    <t>155061478892</t>
  </si>
  <si>
    <t>155061480877</t>
  </si>
  <si>
    <t>direct-OR</t>
  </si>
  <si>
    <t>155061490891</t>
  </si>
  <si>
    <t>155061495877</t>
  </si>
  <si>
    <t>155061500935</t>
  </si>
  <si>
    <t>155061505874</t>
  </si>
  <si>
    <t>155061505879</t>
  </si>
  <si>
    <t>155061505880</t>
  </si>
  <si>
    <t>155061505885</t>
  </si>
  <si>
    <t>155061505887</t>
  </si>
  <si>
    <t>155061505902</t>
  </si>
  <si>
    <t>155061505908</t>
  </si>
  <si>
    <t>155061505921</t>
  </si>
  <si>
    <t>155061505926</t>
  </si>
  <si>
    <t>155061505935</t>
  </si>
  <si>
    <t>155061512880</t>
  </si>
  <si>
    <t>155061512885</t>
  </si>
  <si>
    <t>155061512889</t>
  </si>
  <si>
    <t>155061514885</t>
  </si>
  <si>
    <t>155061516887</t>
  </si>
  <si>
    <t>155061516892</t>
  </si>
  <si>
    <t>155061517887</t>
  </si>
  <si>
    <t>155061517892</t>
  </si>
  <si>
    <t>155061518887</t>
  </si>
  <si>
    <t>155061518892</t>
  </si>
  <si>
    <t>155061520887</t>
  </si>
  <si>
    <t>155061520892</t>
  </si>
  <si>
    <t>155061530893</t>
  </si>
  <si>
    <t>155061535893</t>
  </si>
  <si>
    <t>155061542856</t>
  </si>
  <si>
    <t>155061544856</t>
  </si>
  <si>
    <t>155061544863</t>
  </si>
  <si>
    <t>155061545875</t>
  </si>
  <si>
    <t>155061556887</t>
  </si>
  <si>
    <t>155061556892</t>
  </si>
  <si>
    <t>155061560926</t>
  </si>
  <si>
    <t>155061570926</t>
  </si>
  <si>
    <t>155061580880</t>
  </si>
  <si>
    <t>155061580935</t>
  </si>
  <si>
    <t>155061603892</t>
  </si>
  <si>
    <t>155061605892</t>
  </si>
  <si>
    <t>155061610892</t>
  </si>
  <si>
    <t>155061620878</t>
  </si>
  <si>
    <t>155061620879</t>
  </si>
  <si>
    <t>155061625879</t>
  </si>
  <si>
    <t>155061627887</t>
  </si>
  <si>
    <t>155061627892</t>
  </si>
  <si>
    <t>155061630870</t>
  </si>
  <si>
    <t>155061630878</t>
  </si>
  <si>
    <t>155061630879</t>
  </si>
  <si>
    <t>155061630885</t>
  </si>
  <si>
    <t>155061635892</t>
  </si>
  <si>
    <t>155061640889</t>
  </si>
  <si>
    <t>155061655894</t>
  </si>
  <si>
    <t>155061670856</t>
  </si>
  <si>
    <t>155061670879</t>
  </si>
  <si>
    <t>155061670880</t>
  </si>
  <si>
    <t>155061670885</t>
  </si>
  <si>
    <t>155061670935</t>
  </si>
  <si>
    <t>155061671880</t>
  </si>
  <si>
    <t>155061675856</t>
  </si>
  <si>
    <t>155061675863</t>
  </si>
  <si>
    <t>155061676856</t>
  </si>
  <si>
    <t>155061680880</t>
  </si>
  <si>
    <t>155061690856</t>
  </si>
  <si>
    <t>155061695856</t>
  </si>
  <si>
    <t>155061695874</t>
  </si>
  <si>
    <t>155061707892</t>
  </si>
  <si>
    <t>155062090874</t>
  </si>
  <si>
    <t>155062200926</t>
  </si>
  <si>
    <t>155062368921</t>
  </si>
  <si>
    <t>155062666921</t>
  </si>
  <si>
    <t>155062966874</t>
  </si>
  <si>
    <t>155062966885</t>
  </si>
  <si>
    <t>155062966921</t>
  </si>
  <si>
    <t>155064385935</t>
  </si>
  <si>
    <t>155064400818</t>
  </si>
  <si>
    <t>155064405818</t>
  </si>
  <si>
    <t>155064406818</t>
  </si>
  <si>
    <t>155064415870</t>
  </si>
  <si>
    <t>155064470844</t>
  </si>
  <si>
    <t>155064475844</t>
  </si>
  <si>
    <t>155064475847</t>
  </si>
  <si>
    <t>155064500821</t>
  </si>
  <si>
    <t>155064525816</t>
  </si>
  <si>
    <t>155064530816</t>
  </si>
  <si>
    <t>155064655878</t>
  </si>
  <si>
    <t>155064777874</t>
  </si>
  <si>
    <t>155064925921</t>
  </si>
  <si>
    <t>155065005935</t>
  </si>
  <si>
    <t>155065105935</t>
  </si>
  <si>
    <t>155065155935</t>
  </si>
  <si>
    <t>155065165935</t>
  </si>
  <si>
    <t>155065180935</t>
  </si>
  <si>
    <t>155065200935</t>
  </si>
  <si>
    <t>155065205935</t>
  </si>
  <si>
    <t>155071170874</t>
  </si>
  <si>
    <t>155071175874</t>
  </si>
  <si>
    <t>155071180874</t>
  </si>
  <si>
    <t>155071187874</t>
  </si>
  <si>
    <t>155071250856</t>
  </si>
  <si>
    <t>155071250874</t>
  </si>
  <si>
    <t>155071270880</t>
  </si>
  <si>
    <t>155071315880</t>
  </si>
  <si>
    <t>155071355902</t>
  </si>
  <si>
    <t>155071410878</t>
  </si>
  <si>
    <t>155071440880</t>
  </si>
  <si>
    <t>155071505885</t>
  </si>
  <si>
    <t>155071512880</t>
  </si>
  <si>
    <t>155071545875</t>
  </si>
  <si>
    <t>155071580880</t>
  </si>
  <si>
    <t>155071580935</t>
  </si>
  <si>
    <t>155071620878</t>
  </si>
  <si>
    <t>155071620879</t>
  </si>
  <si>
    <t>155071620893</t>
  </si>
  <si>
    <t>155071620903</t>
  </si>
  <si>
    <t>155071630878</t>
  </si>
  <si>
    <t>155071630885</t>
  </si>
  <si>
    <t>155071640889</t>
  </si>
  <si>
    <t>155071670880</t>
  </si>
  <si>
    <t>155071675856</t>
  </si>
  <si>
    <t>155071680880</t>
  </si>
  <si>
    <t>155071695856</t>
  </si>
  <si>
    <t>155072090874</t>
  </si>
  <si>
    <t>155075155935</t>
  </si>
  <si>
    <t>155081090908</t>
  </si>
  <si>
    <t>155081180874</t>
  </si>
  <si>
    <t>155081220887</t>
  </si>
  <si>
    <t>155081305879</t>
  </si>
  <si>
    <t>155081440880</t>
  </si>
  <si>
    <t>155081505879</t>
  </si>
  <si>
    <t>155081505880</t>
  </si>
  <si>
    <t>155081505887</t>
  </si>
  <si>
    <t>155081505908</t>
  </si>
  <si>
    <t>155081505912</t>
  </si>
  <si>
    <t>155081505921</t>
  </si>
  <si>
    <t>155081512885</t>
  </si>
  <si>
    <t>155081596921</t>
  </si>
  <si>
    <t>155081605892</t>
  </si>
  <si>
    <t>155081675856</t>
  </si>
  <si>
    <t>155082553921</t>
  </si>
  <si>
    <t>155082666921</t>
  </si>
  <si>
    <t>155082667921</t>
  </si>
  <si>
    <t>155082966912</t>
  </si>
  <si>
    <t>155084773908</t>
  </si>
  <si>
    <t>155084815908</t>
  </si>
  <si>
    <t>155084815912</t>
  </si>
  <si>
    <t>155091025887</t>
  </si>
  <si>
    <t>155091170874</t>
  </si>
  <si>
    <t>155091180874</t>
  </si>
  <si>
    <t>155091195885</t>
  </si>
  <si>
    <t>155091220887</t>
  </si>
  <si>
    <t>155091250874</t>
  </si>
  <si>
    <t>155091270880</t>
  </si>
  <si>
    <t>155091280874</t>
  </si>
  <si>
    <t>155091290887</t>
  </si>
  <si>
    <t>155091295935</t>
  </si>
  <si>
    <t>155091315912</t>
  </si>
  <si>
    <t>155091440880</t>
  </si>
  <si>
    <t>155091505879</t>
  </si>
  <si>
    <t>155091505885</t>
  </si>
  <si>
    <t>155091505921</t>
  </si>
  <si>
    <t>155091512880</t>
  </si>
  <si>
    <t>155091512885</t>
  </si>
  <si>
    <t>155091514885</t>
  </si>
  <si>
    <t>155091557885</t>
  </si>
  <si>
    <t>155091580880</t>
  </si>
  <si>
    <t>155091580935</t>
  </si>
  <si>
    <t>155091590926</t>
  </si>
  <si>
    <t>155091596921</t>
  </si>
  <si>
    <t>155091605892</t>
  </si>
  <si>
    <t>155091630885</t>
  </si>
  <si>
    <t>155091655894</t>
  </si>
  <si>
    <t>155091670880</t>
  </si>
  <si>
    <t>155091695856</t>
  </si>
  <si>
    <t>155091695874</t>
  </si>
  <si>
    <t>155092090874</t>
  </si>
  <si>
    <t>155092666921</t>
  </si>
  <si>
    <t>155092966879</t>
  </si>
  <si>
    <t>155092966885</t>
  </si>
  <si>
    <t>155094777874</t>
  </si>
  <si>
    <t>155095155935</t>
  </si>
  <si>
    <t>155101025887</t>
  </si>
  <si>
    <t>155101170874</t>
  </si>
  <si>
    <t>155101175874</t>
  </si>
  <si>
    <t>155101180874</t>
  </si>
  <si>
    <t>155101187874</t>
  </si>
  <si>
    <t>155101195885</t>
  </si>
  <si>
    <t>155101197887</t>
  </si>
  <si>
    <t>155101250874</t>
  </si>
  <si>
    <t>155101285880</t>
  </si>
  <si>
    <t>155101290887</t>
  </si>
  <si>
    <t>155101315885</t>
  </si>
  <si>
    <t>155101355902</t>
  </si>
  <si>
    <t>155101440880</t>
  </si>
  <si>
    <t>155101505879</t>
  </si>
  <si>
    <t>155101505880</t>
  </si>
  <si>
    <t>155101505885</t>
  </si>
  <si>
    <t>155101505887</t>
  </si>
  <si>
    <t>155101505921</t>
  </si>
  <si>
    <t>155101505926</t>
  </si>
  <si>
    <t>155101512880</t>
  </si>
  <si>
    <t>155101512885</t>
  </si>
  <si>
    <t>155101512889</t>
  </si>
  <si>
    <t>155101512935</t>
  </si>
  <si>
    <t>155101514885</t>
  </si>
  <si>
    <t>155101520863</t>
  </si>
  <si>
    <t>155101520885</t>
  </si>
  <si>
    <t>155101520887</t>
  </si>
  <si>
    <t>155101520892</t>
  </si>
  <si>
    <t>155101555879</t>
  </si>
  <si>
    <t>155101556892</t>
  </si>
  <si>
    <t>155101580880</t>
  </si>
  <si>
    <t>155101605892</t>
  </si>
  <si>
    <t>155101610892</t>
  </si>
  <si>
    <t>155101620879</t>
  </si>
  <si>
    <t>155101625879</t>
  </si>
  <si>
    <t>155101630878</t>
  </si>
  <si>
    <t>155101630885</t>
  </si>
  <si>
    <t>155101633885</t>
  </si>
  <si>
    <t>155101670880</t>
  </si>
  <si>
    <t>155101670885</t>
  </si>
  <si>
    <t>155101671880</t>
  </si>
  <si>
    <t>155101675856</t>
  </si>
  <si>
    <t>155102105930</t>
  </si>
  <si>
    <t>155102666921</t>
  </si>
  <si>
    <t>155102966885</t>
  </si>
  <si>
    <t>155104945921</t>
  </si>
  <si>
    <t>155201025887</t>
  </si>
  <si>
    <t>155201070880</t>
  </si>
  <si>
    <t>155201100887</t>
  </si>
  <si>
    <t>155201125889</t>
  </si>
  <si>
    <t>155201170874</t>
  </si>
  <si>
    <t>155201175874</t>
  </si>
  <si>
    <t>155201180874</t>
  </si>
  <si>
    <t>155201187874</t>
  </si>
  <si>
    <t>155201197887</t>
  </si>
  <si>
    <t>155201220887</t>
  </si>
  <si>
    <t>155201250856</t>
  </si>
  <si>
    <t>155201250874</t>
  </si>
  <si>
    <t>155201251874</t>
  </si>
  <si>
    <t>155201270880</t>
  </si>
  <si>
    <t>155201275874</t>
  </si>
  <si>
    <t>155201280874</t>
  </si>
  <si>
    <t>155201285887</t>
  </si>
  <si>
    <t>155201290887</t>
  </si>
  <si>
    <t>155201295893</t>
  </si>
  <si>
    <t>155201315880</t>
  </si>
  <si>
    <t>155201315885</t>
  </si>
  <si>
    <t>155201355902</t>
  </si>
  <si>
    <t>155201440880</t>
  </si>
  <si>
    <t>155201460893</t>
  </si>
  <si>
    <t>155201477887</t>
  </si>
  <si>
    <t>155201478887</t>
  </si>
  <si>
    <t>155201478892</t>
  </si>
  <si>
    <t>155201495877</t>
  </si>
  <si>
    <t>155201505874</t>
  </si>
  <si>
    <t>155201505879</t>
  </si>
  <si>
    <t>155201505880</t>
  </si>
  <si>
    <t>155201505885</t>
  </si>
  <si>
    <t>155201505887</t>
  </si>
  <si>
    <t>155201505921</t>
  </si>
  <si>
    <t>155201505935</t>
  </si>
  <si>
    <t>155201512874</t>
  </si>
  <si>
    <t>155201512880</t>
  </si>
  <si>
    <t>155201512885</t>
  </si>
  <si>
    <t>155201514885</t>
  </si>
  <si>
    <t>155201516887</t>
  </si>
  <si>
    <t>155201517892</t>
  </si>
  <si>
    <t>155201518887</t>
  </si>
  <si>
    <t>155201518892</t>
  </si>
  <si>
    <t>155201520892</t>
  </si>
  <si>
    <t>155201530893</t>
  </si>
  <si>
    <t>155201545875</t>
  </si>
  <si>
    <t>155201556887</t>
  </si>
  <si>
    <t>155201580880</t>
  </si>
  <si>
    <t>155201580935</t>
  </si>
  <si>
    <t>155201605892</t>
  </si>
  <si>
    <t>155201610892</t>
  </si>
  <si>
    <t>155201620878</t>
  </si>
  <si>
    <t>155201620879</t>
  </si>
  <si>
    <t>155201625879</t>
  </si>
  <si>
    <t>155201627892</t>
  </si>
  <si>
    <t>155201630885</t>
  </si>
  <si>
    <t>155201670880</t>
  </si>
  <si>
    <t>155201671880</t>
  </si>
  <si>
    <t>155201675856</t>
  </si>
  <si>
    <t>155201680880</t>
  </si>
  <si>
    <t>155201695874</t>
  </si>
  <si>
    <t>155201707892</t>
  </si>
  <si>
    <t>155202090874</t>
  </si>
  <si>
    <t>155202666921</t>
  </si>
  <si>
    <t>155202966874</t>
  </si>
  <si>
    <t>155202966885</t>
  </si>
  <si>
    <t>155202966921</t>
  </si>
  <si>
    <t>155204355935</t>
  </si>
  <si>
    <t>155207247908</t>
  </si>
  <si>
    <t>155291025887</t>
  </si>
  <si>
    <t>155291100887</t>
  </si>
  <si>
    <t>155291175874</t>
  </si>
  <si>
    <t>155291180874</t>
  </si>
  <si>
    <t>155291187874</t>
  </si>
  <si>
    <t>155291250874</t>
  </si>
  <si>
    <t>155291270880</t>
  </si>
  <si>
    <t>155291275874</t>
  </si>
  <si>
    <t>155291315885</t>
  </si>
  <si>
    <t>155291505874</t>
  </si>
  <si>
    <t>155291505885</t>
  </si>
  <si>
    <t>155291505887</t>
  </si>
  <si>
    <t>156001180874</t>
  </si>
  <si>
    <t>161001180874</t>
  </si>
  <si>
    <t>161001207921</t>
  </si>
  <si>
    <t>161001295935</t>
  </si>
  <si>
    <t>161001460935</t>
  </si>
  <si>
    <t>161001480877</t>
  </si>
  <si>
    <t>161001500921</t>
  </si>
  <si>
    <t>161001500935</t>
  </si>
  <si>
    <t>161001505879</t>
  </si>
  <si>
    <t>161001505908</t>
  </si>
  <si>
    <t>161001505912</t>
  </si>
  <si>
    <t>161001505921</t>
  </si>
  <si>
    <t>161001505935</t>
  </si>
  <si>
    <t>161001510926</t>
  </si>
  <si>
    <t>161001515908</t>
  </si>
  <si>
    <t>161001525891</t>
  </si>
  <si>
    <t>161001550881</t>
  </si>
  <si>
    <t>161001550931</t>
  </si>
  <si>
    <t>161001570926</t>
  </si>
  <si>
    <t>161001580935</t>
  </si>
  <si>
    <t>161001590926</t>
  </si>
  <si>
    <t>161001596935</t>
  </si>
  <si>
    <t>161001630878</t>
  </si>
  <si>
    <t>161001630885</t>
  </si>
  <si>
    <t>161001645875</t>
  </si>
  <si>
    <t>telemetering</t>
  </si>
  <si>
    <t>161001670935</t>
  </si>
  <si>
    <t>161002090874</t>
  </si>
  <si>
    <t>161002588921</t>
  </si>
  <si>
    <t>161002666921</t>
  </si>
  <si>
    <t>161004330935</t>
  </si>
  <si>
    <t>161004335935</t>
  </si>
  <si>
    <t>161004340935</t>
  </si>
  <si>
    <t>161004345935</t>
  </si>
  <si>
    <t>161004350935</t>
  </si>
  <si>
    <t>161004355935</t>
  </si>
  <si>
    <t>161004360935</t>
  </si>
  <si>
    <t>161004365935</t>
  </si>
  <si>
    <t>161004370935</t>
  </si>
  <si>
    <t>161004375935</t>
  </si>
  <si>
    <t>161004380935</t>
  </si>
  <si>
    <t>161004385935</t>
  </si>
  <si>
    <t>161004470844</t>
  </si>
  <si>
    <t>161004930921</t>
  </si>
  <si>
    <t>161005005935</t>
  </si>
  <si>
    <t>161005010935</t>
  </si>
  <si>
    <t>161005015935</t>
  </si>
  <si>
    <t>161005020921</t>
  </si>
  <si>
    <t>161005140935</t>
  </si>
  <si>
    <t>161005145935</t>
  </si>
  <si>
    <t>161005150935</t>
  </si>
  <si>
    <t>161005165935</t>
  </si>
  <si>
    <t>161005180935</t>
  </si>
  <si>
    <t>161005190935</t>
  </si>
  <si>
    <t>161005195935</t>
  </si>
  <si>
    <t>161005200935</t>
  </si>
  <si>
    <t>161005205935</t>
  </si>
  <si>
    <t>161005210935</t>
  </si>
  <si>
    <t>161051295935</t>
  </si>
  <si>
    <t>161051500935</t>
  </si>
  <si>
    <t>161051505935</t>
  </si>
  <si>
    <t>161054355935</t>
  </si>
  <si>
    <t>161101500935</t>
  </si>
  <si>
    <t>161101505921</t>
  </si>
  <si>
    <t>161102666921</t>
  </si>
  <si>
    <t>161151500935</t>
  </si>
  <si>
    <t>161201295935</t>
  </si>
  <si>
    <t>161201500935</t>
  </si>
  <si>
    <t>161201505921</t>
  </si>
  <si>
    <t>161201620879</t>
  </si>
  <si>
    <t>161204360935</t>
  </si>
  <si>
    <t>161204370935</t>
  </si>
  <si>
    <t>161204380935</t>
  </si>
  <si>
    <t>161251500935</t>
  </si>
  <si>
    <t>161251550931</t>
  </si>
  <si>
    <t>161301295935</t>
  </si>
  <si>
    <t>161301500935</t>
  </si>
  <si>
    <t>161304360935</t>
  </si>
  <si>
    <t>161304385935</t>
  </si>
  <si>
    <t>161351295935</t>
  </si>
  <si>
    <t>161351500935</t>
  </si>
  <si>
    <t>161351505935</t>
  </si>
  <si>
    <t>161352588921</t>
  </si>
  <si>
    <t>161354360935</t>
  </si>
  <si>
    <t>161391295935</t>
  </si>
  <si>
    <t>161391500935</t>
  </si>
  <si>
    <t>161391505921</t>
  </si>
  <si>
    <t>161391505935</t>
  </si>
  <si>
    <t>161391550931</t>
  </si>
  <si>
    <t>161391670935</t>
  </si>
  <si>
    <t>161394355935</t>
  </si>
  <si>
    <t>161401295935</t>
  </si>
  <si>
    <t>161401500935</t>
  </si>
  <si>
    <t>161401505935</t>
  </si>
  <si>
    <t>161401596935</t>
  </si>
  <si>
    <t>161404280903</t>
  </si>
  <si>
    <t>161404360935</t>
  </si>
  <si>
    <t>161404370935</t>
  </si>
  <si>
    <t>161404385935</t>
  </si>
  <si>
    <t>161404930921</t>
  </si>
  <si>
    <t>161451295935</t>
  </si>
  <si>
    <t>161451500935</t>
  </si>
  <si>
    <t>161451514885</t>
  </si>
  <si>
    <t>161451620879</t>
  </si>
  <si>
    <t>161454355935</t>
  </si>
  <si>
    <t>161454380935</t>
  </si>
  <si>
    <t>161501295935</t>
  </si>
  <si>
    <t>161501500935</t>
  </si>
  <si>
    <t>161501505935</t>
  </si>
  <si>
    <t>161501550931</t>
  </si>
  <si>
    <t>161501630879</t>
  </si>
  <si>
    <t>161504355935</t>
  </si>
  <si>
    <t>161551500935</t>
  </si>
  <si>
    <t>161601500935</t>
  </si>
  <si>
    <t>161601505935</t>
  </si>
  <si>
    <t>161601580880</t>
  </si>
  <si>
    <t>161602666921</t>
  </si>
  <si>
    <t>161604360935</t>
  </si>
  <si>
    <t>161651500935</t>
  </si>
  <si>
    <t>161701207921</t>
  </si>
  <si>
    <t>161701500935</t>
  </si>
  <si>
    <t>161701505912</t>
  </si>
  <si>
    <t>161701505921</t>
  </si>
  <si>
    <t>161701505935</t>
  </si>
  <si>
    <t>161701550881</t>
  </si>
  <si>
    <t>161701550931</t>
  </si>
  <si>
    <t>161702090874</t>
  </si>
  <si>
    <t>customers-the dalles</t>
  </si>
  <si>
    <t>161751500935</t>
  </si>
  <si>
    <t>161801500935</t>
  </si>
  <si>
    <t>161901025887</t>
  </si>
  <si>
    <t>161901500935</t>
  </si>
  <si>
    <t>161901505921</t>
  </si>
  <si>
    <t>161901505935</t>
  </si>
  <si>
    <t>161901550931</t>
  </si>
  <si>
    <t>161901630885</t>
  </si>
  <si>
    <t>161902090874</t>
  </si>
  <si>
    <t>161902666921</t>
  </si>
  <si>
    <t>161904370935</t>
  </si>
  <si>
    <t>162001220887</t>
  </si>
  <si>
    <t>162001295832</t>
  </si>
  <si>
    <t>162001310820</t>
  </si>
  <si>
    <t>162001355902</t>
  </si>
  <si>
    <t>162001440880</t>
  </si>
  <si>
    <t>162001500935</t>
  </si>
  <si>
    <t>162001505874</t>
  </si>
  <si>
    <t>162001505879</t>
  </si>
  <si>
    <t>162001505880</t>
  </si>
  <si>
    <t>162001505887</t>
  </si>
  <si>
    <t>162001505902</t>
  </si>
  <si>
    <t>162001505921</t>
  </si>
  <si>
    <t>162001505935</t>
  </si>
  <si>
    <t>162001580880</t>
  </si>
  <si>
    <t>162001596921</t>
  </si>
  <si>
    <t>162001625879</t>
  </si>
  <si>
    <t>162001670880</t>
  </si>
  <si>
    <t>162002090874</t>
  </si>
  <si>
    <t>162002345856</t>
  </si>
  <si>
    <t>162002345863</t>
  </si>
  <si>
    <t>162002345874</t>
  </si>
  <si>
    <t>162002345878</t>
  </si>
  <si>
    <t>162002345879</t>
  </si>
  <si>
    <t>162002345887</t>
  </si>
  <si>
    <t>162002345889</t>
  </si>
  <si>
    <t>162002345892</t>
  </si>
  <si>
    <t>162002345893</t>
  </si>
  <si>
    <t>162002345894</t>
  </si>
  <si>
    <t>162002345925</t>
  </si>
  <si>
    <t>162002666921</t>
  </si>
  <si>
    <t>162004280903</t>
  </si>
  <si>
    <t>162004370935</t>
  </si>
  <si>
    <t>162004385935</t>
  </si>
  <si>
    <t>162004930921</t>
  </si>
  <si>
    <t>162005081935</t>
  </si>
  <si>
    <t>162005200935</t>
  </si>
  <si>
    <t>162006600921</t>
  </si>
  <si>
    <t>163001015903</t>
  </si>
  <si>
    <t>163001500921</t>
  </si>
  <si>
    <t>163001505908</t>
  </si>
  <si>
    <t>163001505912</t>
  </si>
  <si>
    <t>163001505921</t>
  </si>
  <si>
    <t>163001505926</t>
  </si>
  <si>
    <t>163001596921</t>
  </si>
  <si>
    <t>163001670926</t>
  </si>
  <si>
    <t>163002101921</t>
  </si>
  <si>
    <t>163002426922</t>
  </si>
  <si>
    <t>163002666921</t>
  </si>
  <si>
    <t>163002966921</t>
  </si>
  <si>
    <t>163004705921</t>
  </si>
  <si>
    <t>163004930921</t>
  </si>
  <si>
    <t>164001010903</t>
  </si>
  <si>
    <t>164001015903</t>
  </si>
  <si>
    <t>164001170921</t>
  </si>
  <si>
    <t>164001355902</t>
  </si>
  <si>
    <t>164001500935</t>
  </si>
  <si>
    <t>164001505879</t>
  </si>
  <si>
    <t>164001505903</t>
  </si>
  <si>
    <t>164001505921</t>
  </si>
  <si>
    <t>164001505925</t>
  </si>
  <si>
    <t>164001620879</t>
  </si>
  <si>
    <t>164002090874</t>
  </si>
  <si>
    <t>164002090921</t>
  </si>
  <si>
    <t>164002666921</t>
  </si>
  <si>
    <t>164002966921</t>
  </si>
  <si>
    <t>164004280903</t>
  </si>
  <si>
    <t>164004915921</t>
  </si>
  <si>
    <t>164004920921</t>
  </si>
  <si>
    <t>164004925921</t>
  </si>
  <si>
    <t>164004930921</t>
  </si>
  <si>
    <t>164004935921</t>
  </si>
  <si>
    <t>165001505921</t>
  </si>
  <si>
    <t>311001180874</t>
  </si>
  <si>
    <t>311001355902</t>
  </si>
  <si>
    <t>311001505880</t>
  </si>
  <si>
    <t>311001505921</t>
  </si>
  <si>
    <t>311001505926</t>
  </si>
  <si>
    <t>311001510926</t>
  </si>
  <si>
    <t>311001590926</t>
  </si>
  <si>
    <t>311001630878</t>
  </si>
  <si>
    <t>311001630885</t>
  </si>
  <si>
    <t>311001670926</t>
  </si>
  <si>
    <t>311002090874</t>
  </si>
  <si>
    <t>311002200926</t>
  </si>
  <si>
    <t>311002426922</t>
  </si>
  <si>
    <t>311002588921</t>
  </si>
  <si>
    <t>311004536921</t>
  </si>
  <si>
    <t>311004545926</t>
  </si>
  <si>
    <t>311004560926</t>
  </si>
  <si>
    <t>311004590926</t>
  </si>
  <si>
    <t>311004600926</t>
  </si>
  <si>
    <t>311005010935</t>
  </si>
  <si>
    <t>312001505921</t>
  </si>
  <si>
    <t>312001505926</t>
  </si>
  <si>
    <t>312004560921</t>
  </si>
  <si>
    <t>312004560926</t>
  </si>
  <si>
    <t>312004590926</t>
  </si>
  <si>
    <t>313001505921</t>
  </si>
  <si>
    <t>313001505926</t>
  </si>
  <si>
    <t>313001670926</t>
  </si>
  <si>
    <t>313001672926</t>
  </si>
  <si>
    <t>313002050926</t>
  </si>
  <si>
    <t>313002200926</t>
  </si>
  <si>
    <t>313002492926</t>
  </si>
  <si>
    <t>313002588921</t>
  </si>
  <si>
    <t>313004545926</t>
  </si>
  <si>
    <t>313004560926</t>
  </si>
  <si>
    <t>313004590921</t>
  </si>
  <si>
    <t>313004590926</t>
  </si>
  <si>
    <t>313004600926</t>
  </si>
  <si>
    <t>313004930921</t>
  </si>
  <si>
    <t>313004945921</t>
  </si>
  <si>
    <t>320001285887</t>
  </si>
  <si>
    <t>320001505921</t>
  </si>
  <si>
    <t>320001505926</t>
  </si>
  <si>
    <t>320001596921</t>
  </si>
  <si>
    <t>320001596926</t>
  </si>
  <si>
    <t>320001670926</t>
  </si>
  <si>
    <t>320001671880</t>
  </si>
  <si>
    <t>320001672926</t>
  </si>
  <si>
    <t>320002190926</t>
  </si>
  <si>
    <t>320002200921</t>
  </si>
  <si>
    <t>320002200926</t>
  </si>
  <si>
    <t>320002492921</t>
  </si>
  <si>
    <t>320002562926</t>
  </si>
  <si>
    <t>320002588921</t>
  </si>
  <si>
    <t>320002593926</t>
  </si>
  <si>
    <t>320002966926</t>
  </si>
  <si>
    <t>320004536926</t>
  </si>
  <si>
    <t>320004540926</t>
  </si>
  <si>
    <t>320004545926</t>
  </si>
  <si>
    <t>320004560926</t>
  </si>
  <si>
    <t>320004565926</t>
  </si>
  <si>
    <t>320004590926</t>
  </si>
  <si>
    <t>320004597926</t>
  </si>
  <si>
    <t>320004600926</t>
  </si>
  <si>
    <t>320004625926</t>
  </si>
  <si>
    <t>320004630926</t>
  </si>
  <si>
    <t>325001505921</t>
  </si>
  <si>
    <t>325001505926</t>
  </si>
  <si>
    <t>325001672926</t>
  </si>
  <si>
    <t>325002593926</t>
  </si>
  <si>
    <t>325004625926</t>
  </si>
  <si>
    <t>330001505921</t>
  </si>
  <si>
    <t>330001505926</t>
  </si>
  <si>
    <t>330001596921</t>
  </si>
  <si>
    <t>330001670926</t>
  </si>
  <si>
    <t>330002200926</t>
  </si>
  <si>
    <t>340001505879</t>
  </si>
  <si>
    <t>340001505921</t>
  </si>
  <si>
    <t>340001505926</t>
  </si>
  <si>
    <t>340001505935</t>
  </si>
  <si>
    <t>340001512926</t>
  </si>
  <si>
    <t>340001595926</t>
  </si>
  <si>
    <t>340001596921</t>
  </si>
  <si>
    <t>340001596926</t>
  </si>
  <si>
    <t>340001630901</t>
  </si>
  <si>
    <t>340001670921</t>
  </si>
  <si>
    <t>340001670926</t>
  </si>
  <si>
    <t>340001672921</t>
  </si>
  <si>
    <t>340001672926</t>
  </si>
  <si>
    <t>340002050921</t>
  </si>
  <si>
    <t>340002050926</t>
  </si>
  <si>
    <t>340002200926</t>
  </si>
  <si>
    <t>340002553921</t>
  </si>
  <si>
    <t>340002553926</t>
  </si>
  <si>
    <t>340002666921</t>
  </si>
  <si>
    <t>340002966921</t>
  </si>
  <si>
    <t>340002966926</t>
  </si>
  <si>
    <t>340004280903</t>
  </si>
  <si>
    <t>340004536921</t>
  </si>
  <si>
    <t>340004536926</t>
  </si>
  <si>
    <t>340004590926</t>
  </si>
  <si>
    <t>340004625926</t>
  </si>
  <si>
    <t>340004905926</t>
  </si>
  <si>
    <t>340004940912</t>
  </si>
  <si>
    <t>340004945921</t>
  </si>
  <si>
    <t>340004945926</t>
  </si>
  <si>
    <t>350001505921</t>
  </si>
  <si>
    <t>350001505926</t>
  </si>
  <si>
    <t>350001596921</t>
  </si>
  <si>
    <t>350001596926</t>
  </si>
  <si>
    <t>350001670926</t>
  </si>
  <si>
    <t>350002492926</t>
  </si>
  <si>
    <t>350004536926</t>
  </si>
  <si>
    <t>350004600926</t>
  </si>
  <si>
    <t>350004620926</t>
  </si>
  <si>
    <t>350004625926</t>
  </si>
  <si>
    <t>410101505921</t>
  </si>
  <si>
    <t>410101596921</t>
  </si>
  <si>
    <t>410102553921</t>
  </si>
  <si>
    <t>410102966921</t>
  </si>
  <si>
    <t>410104290930</t>
  </si>
  <si>
    <t>410104695921</t>
  </si>
  <si>
    <t>410104700921</t>
  </si>
  <si>
    <t>410104705921</t>
  </si>
  <si>
    <t>410104750921</t>
  </si>
  <si>
    <t>410104910926</t>
  </si>
  <si>
    <t>410105015921</t>
  </si>
  <si>
    <t>410201180874</t>
  </si>
  <si>
    <t>410201500921</t>
  </si>
  <si>
    <t>410201505921</t>
  </si>
  <si>
    <t>410201511921</t>
  </si>
  <si>
    <t>410201596921</t>
  </si>
  <si>
    <t>410202426922</t>
  </si>
  <si>
    <t>410202553921</t>
  </si>
  <si>
    <t>410202666921</t>
  </si>
  <si>
    <t>410202966921</t>
  </si>
  <si>
    <t>410204690921</t>
  </si>
  <si>
    <t>410204695921</t>
  </si>
  <si>
    <t>410204700921</t>
  </si>
  <si>
    <t>410204705921</t>
  </si>
  <si>
    <t>410204710921</t>
  </si>
  <si>
    <t>410204715921</t>
  </si>
  <si>
    <t>410204720921</t>
  </si>
  <si>
    <t>410204735921</t>
  </si>
  <si>
    <t>410204750921</t>
  </si>
  <si>
    <t>410204755921</t>
  </si>
  <si>
    <t>410204760921</t>
  </si>
  <si>
    <t>410205010935</t>
  </si>
  <si>
    <t>410301505921</t>
  </si>
  <si>
    <t>410301670926</t>
  </si>
  <si>
    <t>410302553921</t>
  </si>
  <si>
    <t>410302966921</t>
  </si>
  <si>
    <t>410304695921</t>
  </si>
  <si>
    <t>410304720921</t>
  </si>
  <si>
    <t>410401505921</t>
  </si>
  <si>
    <t>410401505935</t>
  </si>
  <si>
    <t>410401596921</t>
  </si>
  <si>
    <t>410401630885</t>
  </si>
  <si>
    <t>410402553921</t>
  </si>
  <si>
    <t>410402666921</t>
  </si>
  <si>
    <t>410404690921</t>
  </si>
  <si>
    <t>410404695921</t>
  </si>
  <si>
    <t>410404705921</t>
  </si>
  <si>
    <t>410404710921</t>
  </si>
  <si>
    <t>410404720921</t>
  </si>
  <si>
    <t>410404750921</t>
  </si>
  <si>
    <t>410404760921</t>
  </si>
  <si>
    <t>410404945921</t>
  </si>
  <si>
    <t>410501505921</t>
  </si>
  <si>
    <t>410501596921</t>
  </si>
  <si>
    <t>410502426922</t>
  </si>
  <si>
    <t>410502492921</t>
  </si>
  <si>
    <t>410502553921</t>
  </si>
  <si>
    <t>410502666921</t>
  </si>
  <si>
    <t>410502966921</t>
  </si>
  <si>
    <t>410504695921</t>
  </si>
  <si>
    <t>410504700921</t>
  </si>
  <si>
    <t>410504705921</t>
  </si>
  <si>
    <t>410504720921</t>
  </si>
  <si>
    <t>410504735921</t>
  </si>
  <si>
    <t>410504750921</t>
  </si>
  <si>
    <t>410504760921</t>
  </si>
  <si>
    <t>410504945921</t>
  </si>
  <si>
    <t>410505015921</t>
  </si>
  <si>
    <t>410601500921</t>
  </si>
  <si>
    <t>410601505880</t>
  </si>
  <si>
    <t>410601505921</t>
  </si>
  <si>
    <t>410601596921</t>
  </si>
  <si>
    <t>410601630885</t>
  </si>
  <si>
    <t>410602553921</t>
  </si>
  <si>
    <t>410602666921</t>
  </si>
  <si>
    <t>410602966921</t>
  </si>
  <si>
    <t>410604695921</t>
  </si>
  <si>
    <t>410604700921</t>
  </si>
  <si>
    <t>410604705921</t>
  </si>
  <si>
    <t>410604720921</t>
  </si>
  <si>
    <t>410604735921</t>
  </si>
  <si>
    <t>410604750921</t>
  </si>
  <si>
    <t>410604755921</t>
  </si>
  <si>
    <t>410701505921</t>
  </si>
  <si>
    <t>410704710921</t>
  </si>
  <si>
    <t>420101107921</t>
  </si>
  <si>
    <t>420101500921</t>
  </si>
  <si>
    <t>420101505879</t>
  </si>
  <si>
    <t>420101505921</t>
  </si>
  <si>
    <t>420101505925</t>
  </si>
  <si>
    <t>420101505926</t>
  </si>
  <si>
    <t>420101505935</t>
  </si>
  <si>
    <t>420101506921</t>
  </si>
  <si>
    <t>420101596921</t>
  </si>
  <si>
    <t>420101630885</t>
  </si>
  <si>
    <t>420102426922</t>
  </si>
  <si>
    <t>420102553921</t>
  </si>
  <si>
    <t>420102666921</t>
  </si>
  <si>
    <t>420102966921</t>
  </si>
  <si>
    <t>420102966926</t>
  </si>
  <si>
    <t>420104705921</t>
  </si>
  <si>
    <t>420104710921</t>
  </si>
  <si>
    <t>420104720921</t>
  </si>
  <si>
    <t>420104750921</t>
  </si>
  <si>
    <t>420104945921</t>
  </si>
  <si>
    <t>420121505921</t>
  </si>
  <si>
    <t>420121596921</t>
  </si>
  <si>
    <t>420122105930</t>
  </si>
  <si>
    <t>420122553921</t>
  </si>
  <si>
    <t>420122966921</t>
  </si>
  <si>
    <t>420125316921</t>
  </si>
  <si>
    <t>420141505912</t>
  </si>
  <si>
    <t>420141505921</t>
  </si>
  <si>
    <t>420141507921</t>
  </si>
  <si>
    <t>420141508921</t>
  </si>
  <si>
    <t>420141596921</t>
  </si>
  <si>
    <t>420142553921</t>
  </si>
  <si>
    <t>420144945921</t>
  </si>
  <si>
    <t>420145000930</t>
  </si>
  <si>
    <t>420161505921</t>
  </si>
  <si>
    <t>420161507921</t>
  </si>
  <si>
    <t>420161596921</t>
  </si>
  <si>
    <t>420162553921</t>
  </si>
  <si>
    <t>420164945921</t>
  </si>
  <si>
    <t>420181010903</t>
  </si>
  <si>
    <t>420181505921</t>
  </si>
  <si>
    <t>420184280903</t>
  </si>
  <si>
    <t>420201505912</t>
  </si>
  <si>
    <t>420201505921</t>
  </si>
  <si>
    <t>420202426922</t>
  </si>
  <si>
    <t>420202553921</t>
  </si>
  <si>
    <t>420202666921</t>
  </si>
  <si>
    <t>420204540926</t>
  </si>
  <si>
    <t>420204705921</t>
  </si>
  <si>
    <t>420204710921</t>
  </si>
  <si>
    <t>420204750921</t>
  </si>
  <si>
    <t>420204760921</t>
  </si>
  <si>
    <t>420204945921</t>
  </si>
  <si>
    <t>420205000930</t>
  </si>
  <si>
    <t>420301015903</t>
  </si>
  <si>
    <t>420301505903</t>
  </si>
  <si>
    <t>420301505921</t>
  </si>
  <si>
    <t>420302426922</t>
  </si>
  <si>
    <t>420302588921</t>
  </si>
  <si>
    <t>420302666921</t>
  </si>
  <si>
    <t>420304280903</t>
  </si>
  <si>
    <t>420304280921</t>
  </si>
  <si>
    <t>420401505921</t>
  </si>
  <si>
    <t>420404280903</t>
  </si>
  <si>
    <t>420404710921</t>
  </si>
  <si>
    <t>430101090908</t>
  </si>
  <si>
    <t>430101500921</t>
  </si>
  <si>
    <t>430101505908</t>
  </si>
  <si>
    <t>430101505921</t>
  </si>
  <si>
    <t>430101505926</t>
  </si>
  <si>
    <t>430101506921</t>
  </si>
  <si>
    <t>430101508921</t>
  </si>
  <si>
    <t>430102553921</t>
  </si>
  <si>
    <t>430102966921</t>
  </si>
  <si>
    <t>430104310921</t>
  </si>
  <si>
    <t>430104320930</t>
  </si>
  <si>
    <t>430104640908</t>
  </si>
  <si>
    <t>430104710921</t>
  </si>
  <si>
    <t>430104945921</t>
  </si>
  <si>
    <t>430105312921</t>
  </si>
  <si>
    <t>430105328921</t>
  </si>
  <si>
    <t>430105333921</t>
  </si>
  <si>
    <t>430106235921</t>
  </si>
  <si>
    <t>430121505921</t>
  </si>
  <si>
    <t>430121596921</t>
  </si>
  <si>
    <t>430122553921</t>
  </si>
  <si>
    <t>430201505921</t>
  </si>
  <si>
    <t>440101505908</t>
  </si>
  <si>
    <t>440101505921</t>
  </si>
  <si>
    <t>440101506921</t>
  </si>
  <si>
    <t>440101596921</t>
  </si>
  <si>
    <t>440102426922</t>
  </si>
  <si>
    <t>440102553921</t>
  </si>
  <si>
    <t>440102966921</t>
  </si>
  <si>
    <t>440104710921</t>
  </si>
  <si>
    <t>440104815908</t>
  </si>
  <si>
    <t>450101090908</t>
  </si>
  <si>
    <t>450101505908</t>
  </si>
  <si>
    <t>450101505912</t>
  </si>
  <si>
    <t>450101505921</t>
  </si>
  <si>
    <t>450101508921</t>
  </si>
  <si>
    <t>450101630870</t>
  </si>
  <si>
    <t>450102966930</t>
  </si>
  <si>
    <t>450104320930</t>
  </si>
  <si>
    <t>450104815908</t>
  </si>
  <si>
    <t>450105295921</t>
  </si>
  <si>
    <t>450201505921</t>
  </si>
  <si>
    <t>450201570926</t>
  </si>
  <si>
    <t>450202426922</t>
  </si>
  <si>
    <t>450202588921</t>
  </si>
  <si>
    <t>450301505921</t>
  </si>
  <si>
    <t>450302666921</t>
  </si>
  <si>
    <t>450305346921</t>
  </si>
  <si>
    <t>450401505921</t>
  </si>
  <si>
    <t>450601505921</t>
  </si>
  <si>
    <t>460101505921</t>
  </si>
  <si>
    <t>460101509921</t>
  </si>
  <si>
    <t>460102065930</t>
  </si>
  <si>
    <t>460102101921</t>
  </si>
  <si>
    <t>460102101926</t>
  </si>
  <si>
    <t>460102105930</t>
  </si>
  <si>
    <t>460102200926</t>
  </si>
  <si>
    <t>460102553921</t>
  </si>
  <si>
    <t>460102666921</t>
  </si>
  <si>
    <t>460102930921</t>
  </si>
  <si>
    <t>460102966921</t>
  </si>
  <si>
    <t>460102966930</t>
  </si>
  <si>
    <t>460104290930</t>
  </si>
  <si>
    <t>460104320921</t>
  </si>
  <si>
    <t>460104320930</t>
  </si>
  <si>
    <t>460104705921</t>
  </si>
  <si>
    <t>460104765912</t>
  </si>
  <si>
    <t>460104855911</t>
  </si>
  <si>
    <t>460105000930</t>
  </si>
  <si>
    <t>460105290921</t>
  </si>
  <si>
    <t>460105295921</t>
  </si>
  <si>
    <t>460201505921</t>
  </si>
  <si>
    <t>460202065930</t>
  </si>
  <si>
    <t>460202666921</t>
  </si>
  <si>
    <t>460204290930</t>
  </si>
  <si>
    <t>460204295930</t>
  </si>
  <si>
    <t>460204320921</t>
  </si>
  <si>
    <t>460204320930</t>
  </si>
  <si>
    <t>460205000930</t>
  </si>
  <si>
    <t>460301180874</t>
  </si>
  <si>
    <t>460301505921</t>
  </si>
  <si>
    <t>460305290921</t>
  </si>
  <si>
    <t>470102120926</t>
  </si>
  <si>
    <t>470102190926</t>
  </si>
  <si>
    <t>470102470926</t>
  </si>
  <si>
    <t>480101207921</t>
  </si>
  <si>
    <t>480101505921</t>
  </si>
  <si>
    <t>480101505926</t>
  </si>
  <si>
    <t>480102966921</t>
  </si>
  <si>
    <t>480105000930</t>
  </si>
  <si>
    <t>490101170921</t>
  </si>
  <si>
    <t>490101505921</t>
  </si>
  <si>
    <t>490101550931</t>
  </si>
  <si>
    <t>490104320930</t>
  </si>
  <si>
    <t>490104680921</t>
  </si>
  <si>
    <t>490104705921</t>
  </si>
  <si>
    <t>490104710921</t>
  </si>
  <si>
    <t>490104715921</t>
  </si>
  <si>
    <t>510101170874</t>
  </si>
  <si>
    <t>510101180874</t>
  </si>
  <si>
    <t>510101195885</t>
  </si>
  <si>
    <t>510101207921</t>
  </si>
  <si>
    <t>510101207926</t>
  </si>
  <si>
    <t>510101295935</t>
  </si>
  <si>
    <t>510101355902</t>
  </si>
  <si>
    <t>510101505908</t>
  </si>
  <si>
    <t>510101505921</t>
  </si>
  <si>
    <t>510101505926</t>
  </si>
  <si>
    <t>510101505935</t>
  </si>
  <si>
    <t>510101509921</t>
  </si>
  <si>
    <t>510101510926</t>
  </si>
  <si>
    <t>510101515908</t>
  </si>
  <si>
    <t>510101515912</t>
  </si>
  <si>
    <t>510101560921</t>
  </si>
  <si>
    <t>510101560926</t>
  </si>
  <si>
    <t>510101570926</t>
  </si>
  <si>
    <t>510101575908</t>
  </si>
  <si>
    <t>510101575921</t>
  </si>
  <si>
    <t>510101575926</t>
  </si>
  <si>
    <t>510101585926</t>
  </si>
  <si>
    <t>510101590921</t>
  </si>
  <si>
    <t>510101590926</t>
  </si>
  <si>
    <t>510101595921</t>
  </si>
  <si>
    <t>510101595926</t>
  </si>
  <si>
    <t>510101596926</t>
  </si>
  <si>
    <t>510101630878</t>
  </si>
  <si>
    <t>510101670926</t>
  </si>
  <si>
    <t>510101700921</t>
  </si>
  <si>
    <t>510101700926</t>
  </si>
  <si>
    <t>510102666921</t>
  </si>
  <si>
    <t>510102966926</t>
  </si>
  <si>
    <t>510104360935</t>
  </si>
  <si>
    <t>510104630926</t>
  </si>
  <si>
    <t>510104905926</t>
  </si>
  <si>
    <t>510104910926</t>
  </si>
  <si>
    <t>510104945926</t>
  </si>
  <si>
    <t>510105205935</t>
  </si>
  <si>
    <t>510201100887</t>
  </si>
  <si>
    <t>510201105892</t>
  </si>
  <si>
    <t>510201207921</t>
  </si>
  <si>
    <t>510201505908</t>
  </si>
  <si>
    <t>510201505921</t>
  </si>
  <si>
    <t>510201505925</t>
  </si>
  <si>
    <t>510201505926</t>
  </si>
  <si>
    <t>510201505935</t>
  </si>
  <si>
    <t>510201550881</t>
  </si>
  <si>
    <t>510201605892</t>
  </si>
  <si>
    <t>510201630885</t>
  </si>
  <si>
    <t>510202380924</t>
  </si>
  <si>
    <t>510202455925</t>
  </si>
  <si>
    <t>510202666921</t>
  </si>
  <si>
    <t>510204705921</t>
  </si>
  <si>
    <t>510204720921</t>
  </si>
  <si>
    <t>510204910926</t>
  </si>
  <si>
    <t>510205105935</t>
  </si>
  <si>
    <t>510205260921</t>
  </si>
  <si>
    <t>510251505921</t>
  </si>
  <si>
    <t>510252380924</t>
  </si>
  <si>
    <t>510252455925</t>
  </si>
  <si>
    <t>510301505921</t>
  </si>
  <si>
    <t>510301505925</t>
  </si>
  <si>
    <t>510302966921</t>
  </si>
  <si>
    <t>510304585925</t>
  </si>
  <si>
    <t>510304965935</t>
  </si>
  <si>
    <t>510304980925</t>
  </si>
  <si>
    <t>510304985925</t>
  </si>
  <si>
    <t>510305105935</t>
  </si>
  <si>
    <t>510305140935</t>
  </si>
  <si>
    <t>510306483925</t>
  </si>
  <si>
    <t>510400470935</t>
  </si>
  <si>
    <t>510401315912</t>
  </si>
  <si>
    <t>510401500935</t>
  </si>
  <si>
    <t>510401505912</t>
  </si>
  <si>
    <t>510401505921</t>
  </si>
  <si>
    <t>510401505925</t>
  </si>
  <si>
    <t>510401505935</t>
  </si>
  <si>
    <t>510401514885</t>
  </si>
  <si>
    <t>510401590921</t>
  </si>
  <si>
    <t>510401630885</t>
  </si>
  <si>
    <t>510401676856</t>
  </si>
  <si>
    <t>510402666921</t>
  </si>
  <si>
    <t>510404295930</t>
  </si>
  <si>
    <t>510404320930</t>
  </si>
  <si>
    <t>510404475844</t>
  </si>
  <si>
    <t>510405105935</t>
  </si>
  <si>
    <t>510405150935</t>
  </si>
  <si>
    <t>510451207921</t>
  </si>
  <si>
    <t>510451295935</t>
  </si>
  <si>
    <t>510501207921</t>
  </si>
  <si>
    <t>510501207931</t>
  </si>
  <si>
    <t>510501208921</t>
  </si>
  <si>
    <t>510501295935</t>
  </si>
  <si>
    <t>510501500921</t>
  </si>
  <si>
    <t>510501505921</t>
  </si>
  <si>
    <t>510501505935</t>
  </si>
  <si>
    <t>510501590921</t>
  </si>
  <si>
    <t>510501590926</t>
  </si>
  <si>
    <t>510502588921</t>
  </si>
  <si>
    <t>510502666921</t>
  </si>
  <si>
    <t>510504355935</t>
  </si>
  <si>
    <t>510504360935</t>
  </si>
  <si>
    <t>510504380935</t>
  </si>
  <si>
    <t>510504385935</t>
  </si>
  <si>
    <t>510504710921</t>
  </si>
  <si>
    <t>510505190935</t>
  </si>
  <si>
    <t>510505195935</t>
  </si>
  <si>
    <t>510601295935</t>
  </si>
  <si>
    <t>510601505921</t>
  </si>
  <si>
    <t>510601505926</t>
  </si>
  <si>
    <t>510601672926</t>
  </si>
  <si>
    <t>510602200926</t>
  </si>
  <si>
    <t>510602666921</t>
  </si>
  <si>
    <t>510604355935</t>
  </si>
  <si>
    <t>510604945921</t>
  </si>
  <si>
    <t>510605271921</t>
  </si>
  <si>
    <t>520101315912</t>
  </si>
  <si>
    <t>520101505908</t>
  </si>
  <si>
    <t>520101505912</t>
  </si>
  <si>
    <t>520101505921</t>
  </si>
  <si>
    <t>520101560926</t>
  </si>
  <si>
    <t>520101596921</t>
  </si>
  <si>
    <t>520102426922</t>
  </si>
  <si>
    <t>520102666921</t>
  </si>
  <si>
    <t>520102966921</t>
  </si>
  <si>
    <t>520104300921</t>
  </si>
  <si>
    <t>520104310921</t>
  </si>
  <si>
    <t>520104540926</t>
  </si>
  <si>
    <t>520104905926</t>
  </si>
  <si>
    <t>520104935921</t>
  </si>
  <si>
    <t>520104940912</t>
  </si>
  <si>
    <t>520105015912</t>
  </si>
  <si>
    <t>520105015921</t>
  </si>
  <si>
    <t>520201315912</t>
  </si>
  <si>
    <t>520201505908</t>
  </si>
  <si>
    <t>520201505912</t>
  </si>
  <si>
    <t>520201505921</t>
  </si>
  <si>
    <t>520201505935</t>
  </si>
  <si>
    <t>520201630878</t>
  </si>
  <si>
    <t>520202666921</t>
  </si>
  <si>
    <t>520202966921</t>
  </si>
  <si>
    <t>520202966926</t>
  </si>
  <si>
    <t>520204305921</t>
  </si>
  <si>
    <t>520204310921</t>
  </si>
  <si>
    <t>520204320930</t>
  </si>
  <si>
    <t>520204540926</t>
  </si>
  <si>
    <t>520204550926</t>
  </si>
  <si>
    <t>520204935921</t>
  </si>
  <si>
    <t>520204940912</t>
  </si>
  <si>
    <t>520301015903</t>
  </si>
  <si>
    <t>520301315912</t>
  </si>
  <si>
    <t>520301500921</t>
  </si>
  <si>
    <t>520301505912</t>
  </si>
  <si>
    <t>520301505921</t>
  </si>
  <si>
    <t>520302426922</t>
  </si>
  <si>
    <t>520302966921</t>
  </si>
  <si>
    <t>520304280903</t>
  </si>
  <si>
    <t>520304295930</t>
  </si>
  <si>
    <t>520304300921</t>
  </si>
  <si>
    <t>520304305921</t>
  </si>
  <si>
    <t>520304945926</t>
  </si>
  <si>
    <t>520400000909</t>
  </si>
  <si>
    <t>520400000913</t>
  </si>
  <si>
    <t>520401010903</t>
  </si>
  <si>
    <t>520401207921</t>
  </si>
  <si>
    <t>520401505908</t>
  </si>
  <si>
    <t>520401505912</t>
  </si>
  <si>
    <t>520401505921</t>
  </si>
  <si>
    <t>520401515908</t>
  </si>
  <si>
    <t>520402050921</t>
  </si>
  <si>
    <t>520402426922</t>
  </si>
  <si>
    <t>520402666921</t>
  </si>
  <si>
    <t>520402966921</t>
  </si>
  <si>
    <t>520404295930</t>
  </si>
  <si>
    <t>520404300921</t>
  </si>
  <si>
    <t>520404305921</t>
  </si>
  <si>
    <t>520404310921</t>
  </si>
  <si>
    <t>520404825912</t>
  </si>
  <si>
    <t>530101505921</t>
  </si>
  <si>
    <t>530101596921</t>
  </si>
  <si>
    <t>530102090928</t>
  </si>
  <si>
    <t>530102370928</t>
  </si>
  <si>
    <t>530102426922</t>
  </si>
  <si>
    <t>530102492908</t>
  </si>
  <si>
    <t>regulatory</t>
  </si>
  <si>
    <t>530102492921</t>
  </si>
  <si>
    <t>530102492926</t>
  </si>
  <si>
    <t>530102500928</t>
  </si>
  <si>
    <t>530102502928</t>
  </si>
  <si>
    <t>530102505928</t>
  </si>
  <si>
    <t>530102966921</t>
  </si>
  <si>
    <t>530105270921</t>
  </si>
  <si>
    <t>530105271921</t>
  </si>
  <si>
    <t>530105277921</t>
  </si>
  <si>
    <t>540101505911</t>
  </si>
  <si>
    <t>540101505913</t>
  </si>
  <si>
    <t>540101505921</t>
  </si>
  <si>
    <t>540101505935</t>
  </si>
  <si>
    <t>540101506921</t>
  </si>
  <si>
    <t>540101507921</t>
  </si>
  <si>
    <t>540101508921</t>
  </si>
  <si>
    <t>540101509921</t>
  </si>
  <si>
    <t>540101575926</t>
  </si>
  <si>
    <t>540102050902</t>
  </si>
  <si>
    <t>540102053921</t>
  </si>
  <si>
    <t>540102065930</t>
  </si>
  <si>
    <t>540102101921</t>
  </si>
  <si>
    <t>540102426922</t>
  </si>
  <si>
    <t>540102492921</t>
  </si>
  <si>
    <t>540102492926</t>
  </si>
  <si>
    <t>540102595904</t>
  </si>
  <si>
    <t>540102966921</t>
  </si>
  <si>
    <t>540102972921</t>
  </si>
  <si>
    <t>540104290921</t>
  </si>
  <si>
    <t>540104290930</t>
  </si>
  <si>
    <t>540104320921</t>
  </si>
  <si>
    <t>540104320930</t>
  </si>
  <si>
    <t>540104330921</t>
  </si>
  <si>
    <t>540105000930</t>
  </si>
  <si>
    <t>540105260921</t>
  </si>
  <si>
    <t>540105263921</t>
  </si>
  <si>
    <t>540105265921</t>
  </si>
  <si>
    <t>540105268921</t>
  </si>
  <si>
    <t>540105270921</t>
  </si>
  <si>
    <t>540105275921</t>
  </si>
  <si>
    <t>540105276921</t>
  </si>
  <si>
    <t>540105277921</t>
  </si>
  <si>
    <t>540105280921</t>
  </si>
  <si>
    <t>540105285921</t>
  </si>
  <si>
    <t>540105285926</t>
  </si>
  <si>
    <t>540105286921</t>
  </si>
  <si>
    <t>540105290921</t>
  </si>
  <si>
    <t>540105291921</t>
  </si>
  <si>
    <t>540105295921</t>
  </si>
  <si>
    <t>540105297921</t>
  </si>
  <si>
    <t>540105300921</t>
  </si>
  <si>
    <t>540105305921</t>
  </si>
  <si>
    <t>540105310921</t>
  </si>
  <si>
    <t>540105312921</t>
  </si>
  <si>
    <t>540105315921</t>
  </si>
  <si>
    <t>540105316921</t>
  </si>
  <si>
    <t>540105320921</t>
  </si>
  <si>
    <t>540105328921</t>
  </si>
  <si>
    <t>540105330921</t>
  </si>
  <si>
    <t>540105333921</t>
  </si>
  <si>
    <t>540105340921</t>
  </si>
  <si>
    <t>540105346921</t>
  </si>
  <si>
    <t>540105360921</t>
  </si>
  <si>
    <t>540121505921</t>
  </si>
  <si>
    <t>540201505921</t>
  </si>
  <si>
    <t>540201506921</t>
  </si>
  <si>
    <t>540201507921</t>
  </si>
  <si>
    <t>540201508921</t>
  </si>
  <si>
    <t>540201509921</t>
  </si>
  <si>
    <t>540205255921</t>
  </si>
  <si>
    <t>540205264921</t>
  </si>
  <si>
    <t>540205265921</t>
  </si>
  <si>
    <t>540205270921</t>
  </si>
  <si>
    <t>540205282921</t>
  </si>
  <si>
    <t>540205290921</t>
  </si>
  <si>
    <t>540205295921</t>
  </si>
  <si>
    <t>540205297921</t>
  </si>
  <si>
    <t>540205316921</t>
  </si>
  <si>
    <t>540205320921</t>
  </si>
  <si>
    <t>540205328921</t>
  </si>
  <si>
    <t>540205330921</t>
  </si>
  <si>
    <t>540205346921</t>
  </si>
  <si>
    <t>540301505921</t>
  </si>
  <si>
    <t>540302310921</t>
  </si>
  <si>
    <t>540302900921</t>
  </si>
  <si>
    <t>540302930921</t>
  </si>
  <si>
    <t>540304290921</t>
  </si>
  <si>
    <t>540304320921</t>
  </si>
  <si>
    <t>540304330921</t>
  </si>
  <si>
    <t>540305265921</t>
  </si>
  <si>
    <t>540305268921</t>
  </si>
  <si>
    <t>540305270921</t>
  </si>
  <si>
    <t>540305271921</t>
  </si>
  <si>
    <t>540305272921</t>
  </si>
  <si>
    <t>540305276921</t>
  </si>
  <si>
    <t>540305277921</t>
  </si>
  <si>
    <t>540305286921</t>
  </si>
  <si>
    <t>540305290921</t>
  </si>
  <si>
    <t>540305291921</t>
  </si>
  <si>
    <t>540305295921</t>
  </si>
  <si>
    <t>540305328921</t>
  </si>
  <si>
    <t>540305346921</t>
  </si>
  <si>
    <t>540306235921</t>
  </si>
  <si>
    <t>540401505921</t>
  </si>
  <si>
    <t>540401505935</t>
  </si>
  <si>
    <t>540401507921</t>
  </si>
  <si>
    <t>540402560921</t>
  </si>
  <si>
    <t>540404705921</t>
  </si>
  <si>
    <t>540405260921</t>
  </si>
  <si>
    <t>540405265921</t>
  </si>
  <si>
    <t>540405268921</t>
  </si>
  <si>
    <t>540405271921</t>
  </si>
  <si>
    <t>540405277921</t>
  </si>
  <si>
    <t>540405280921</t>
  </si>
  <si>
    <t>540405281921</t>
  </si>
  <si>
    <t>540405282921</t>
  </si>
  <si>
    <t>540405283921</t>
  </si>
  <si>
    <t>540405284921</t>
  </si>
  <si>
    <t>540405285921</t>
  </si>
  <si>
    <t>540405286921</t>
  </si>
  <si>
    <t>540405287921</t>
  </si>
  <si>
    <t>540405288921</t>
  </si>
  <si>
    <t>540405289921</t>
  </si>
  <si>
    <t>540405295921</t>
  </si>
  <si>
    <t>540405296921</t>
  </si>
  <si>
    <t>540405316921</t>
  </si>
  <si>
    <t>540501207921</t>
  </si>
  <si>
    <t>540501505921</t>
  </si>
  <si>
    <t>540501509921</t>
  </si>
  <si>
    <t>540502972921</t>
  </si>
  <si>
    <t>540505255921</t>
  </si>
  <si>
    <t>540505260921</t>
  </si>
  <si>
    <t>540505262921</t>
  </si>
  <si>
    <t>540505265921</t>
  </si>
  <si>
    <t>540505268921</t>
  </si>
  <si>
    <t>540505270921</t>
  </si>
  <si>
    <t>540505271921</t>
  </si>
  <si>
    <t>540505272921</t>
  </si>
  <si>
    <t>540505275921</t>
  </si>
  <si>
    <t>540505277921</t>
  </si>
  <si>
    <t>540505287921</t>
  </si>
  <si>
    <t>540505295921</t>
  </si>
  <si>
    <t>540505297921</t>
  </si>
  <si>
    <t>540505300921</t>
  </si>
  <si>
    <t>540505316921</t>
  </si>
  <si>
    <t>540505320921</t>
  </si>
  <si>
    <t>540601505921</t>
  </si>
  <si>
    <t>540602050902</t>
  </si>
  <si>
    <t>540605260921</t>
  </si>
  <si>
    <t>540605261921</t>
  </si>
  <si>
    <t>540605262921</t>
  </si>
  <si>
    <t>540605263921</t>
  </si>
  <si>
    <t>540605264921</t>
  </si>
  <si>
    <t>540605265921</t>
  </si>
  <si>
    <t>540605271921</t>
  </si>
  <si>
    <t>540605290921</t>
  </si>
  <si>
    <t>540605295921</t>
  </si>
  <si>
    <t>540605316921</t>
  </si>
  <si>
    <t>540605320921</t>
  </si>
  <si>
    <t>540605328921</t>
  </si>
  <si>
    <t>540605346921</t>
  </si>
  <si>
    <t>540701505921</t>
  </si>
  <si>
    <t>540704320930</t>
  </si>
  <si>
    <t>540705265921</t>
  </si>
  <si>
    <t>540705280921</t>
  </si>
  <si>
    <t>540705290921</t>
  </si>
  <si>
    <t>540705310921</t>
  </si>
  <si>
    <t>540705312921</t>
  </si>
  <si>
    <t>540805270921</t>
  </si>
  <si>
    <t>540805320921</t>
  </si>
  <si>
    <t>540805346921</t>
  </si>
  <si>
    <t>550101505908</t>
  </si>
  <si>
    <t>550101505912</t>
  </si>
  <si>
    <t>550101505921</t>
  </si>
  <si>
    <t>550101505926</t>
  </si>
  <si>
    <t>550101505935</t>
  </si>
  <si>
    <t>550101630885</t>
  </si>
  <si>
    <t>550102105921</t>
  </si>
  <si>
    <t>550102553921</t>
  </si>
  <si>
    <t>550102666921</t>
  </si>
  <si>
    <t>550102972908</t>
  </si>
  <si>
    <t>550102972921</t>
  </si>
  <si>
    <t>550107203908</t>
  </si>
  <si>
    <t>550107399908</t>
  </si>
  <si>
    <t>601021505921</t>
  </si>
  <si>
    <t>601131505921</t>
  </si>
  <si>
    <t>601231505921</t>
  </si>
  <si>
    <t>710001505921</t>
  </si>
  <si>
    <t>710002966921</t>
  </si>
  <si>
    <t>720001220887</t>
  </si>
  <si>
    <t>720001290887</t>
  </si>
  <si>
    <t>720001505912</t>
  </si>
  <si>
    <t>720001505921</t>
  </si>
  <si>
    <t>720001610892</t>
  </si>
  <si>
    <t>720002588921</t>
  </si>
  <si>
    <t>720002966921</t>
  </si>
  <si>
    <t>720004320930</t>
  </si>
  <si>
    <t>720004765912</t>
  </si>
  <si>
    <t>725001505912</t>
  </si>
  <si>
    <t>725001505921</t>
  </si>
  <si>
    <t>725001505925</t>
  </si>
  <si>
    <t>725001505926</t>
  </si>
  <si>
    <t>725001596921</t>
  </si>
  <si>
    <t>725002426922</t>
  </si>
  <si>
    <t>725002553921</t>
  </si>
  <si>
    <t>725002560921</t>
  </si>
  <si>
    <t>725002966921</t>
  </si>
  <si>
    <t>725004695921</t>
  </si>
  <si>
    <t>725004750921</t>
  </si>
  <si>
    <t>725004910926</t>
  </si>
  <si>
    <t>727001355902</t>
  </si>
  <si>
    <t>727001505921</t>
  </si>
  <si>
    <t>727001505926</t>
  </si>
  <si>
    <t>727002966921</t>
  </si>
  <si>
    <t>727005015921</t>
  </si>
  <si>
    <t>730000000913</t>
  </si>
  <si>
    <t>730001505921</t>
  </si>
  <si>
    <t>730002966921</t>
  </si>
  <si>
    <t>731001505910</t>
  </si>
  <si>
    <t>731001505912</t>
  </si>
  <si>
    <t>731001505921</t>
  </si>
  <si>
    <t>731002666921</t>
  </si>
  <si>
    <t>731002966908</t>
  </si>
  <si>
    <t>731002966921</t>
  </si>
  <si>
    <t>731004660908</t>
  </si>
  <si>
    <t>735001505921</t>
  </si>
  <si>
    <t>736001505921</t>
  </si>
  <si>
    <t>736002966921</t>
  </si>
  <si>
    <t>740001505912</t>
  </si>
  <si>
    <t>740001505921</t>
  </si>
  <si>
    <t>740002966921</t>
  </si>
  <si>
    <t>741001505912</t>
  </si>
  <si>
    <t>741001505921</t>
  </si>
  <si>
    <t>741002966921</t>
  </si>
  <si>
    <t>745001505921</t>
  </si>
  <si>
    <t>745001505925</t>
  </si>
  <si>
    <t>745002105930</t>
  </si>
  <si>
    <t>745002966921</t>
  </si>
  <si>
    <t>747001505921</t>
  </si>
  <si>
    <t>747002666921</t>
  </si>
  <si>
    <t>747002966921</t>
  </si>
  <si>
    <t>748001505921</t>
  </si>
  <si>
    <t>748002492926</t>
  </si>
  <si>
    <t>748002966921</t>
  </si>
  <si>
    <t>749001500921</t>
  </si>
  <si>
    <t>749001505921</t>
  </si>
  <si>
    <t>749002966921</t>
  </si>
  <si>
    <t>750001505921</t>
  </si>
  <si>
    <t>750001505935</t>
  </si>
  <si>
    <t>750002966921</t>
  </si>
  <si>
    <t>750004705921</t>
  </si>
  <si>
    <t>755001505903</t>
  </si>
  <si>
    <t>755001505912</t>
  </si>
  <si>
    <t>755001505921</t>
  </si>
  <si>
    <t>755002588921</t>
  </si>
  <si>
    <t>755002966921</t>
  </si>
  <si>
    <t>760001500921</t>
  </si>
  <si>
    <t>760001505921</t>
  </si>
  <si>
    <t>760002065930</t>
  </si>
  <si>
    <t>760002200926</t>
  </si>
  <si>
    <t>760002966921</t>
  </si>
  <si>
    <t>760004290930</t>
  </si>
  <si>
    <t>760004320921</t>
  </si>
  <si>
    <t>760004320930</t>
  </si>
  <si>
    <t>760005000930</t>
  </si>
  <si>
    <t>760005295921</t>
  </si>
  <si>
    <t>765001505921</t>
  </si>
  <si>
    <t>765002553921</t>
  </si>
  <si>
    <t>765002966921</t>
  </si>
  <si>
    <t>770001505921</t>
  </si>
  <si>
    <t>770002966921</t>
  </si>
  <si>
    <t>790001500921</t>
  </si>
  <si>
    <t>790001505910</t>
  </si>
  <si>
    <t>790001505912</t>
  </si>
  <si>
    <t>790001505921</t>
  </si>
  <si>
    <t>790001505925</t>
  </si>
  <si>
    <t>790001505926</t>
  </si>
  <si>
    <t>790001506921</t>
  </si>
  <si>
    <t>790002068921</t>
  </si>
  <si>
    <t>790002368921</t>
  </si>
  <si>
    <t>790002666921</t>
  </si>
  <si>
    <t>790002966921</t>
  </si>
  <si>
    <t>790004305921</t>
  </si>
  <si>
    <t>790004320930</t>
  </si>
  <si>
    <t>790020000909</t>
  </si>
  <si>
    <t>790020000913</t>
  </si>
  <si>
    <t>790021295832</t>
  </si>
  <si>
    <t>790021505921</t>
  </si>
  <si>
    <t>790022426922</t>
  </si>
  <si>
    <t>790022553921</t>
  </si>
  <si>
    <t>790022966921</t>
  </si>
  <si>
    <t>790025340921</t>
  </si>
  <si>
    <t>790031505921</t>
  </si>
  <si>
    <t>790032426922</t>
  </si>
  <si>
    <t>790032553921</t>
  </si>
  <si>
    <t>790032966921</t>
  </si>
  <si>
    <t>811951355902</t>
  </si>
  <si>
    <t>811994520816</t>
  </si>
  <si>
    <t>811994859908</t>
  </si>
  <si>
    <t>822804280903</t>
  </si>
  <si>
    <t>830101315912</t>
  </si>
  <si>
    <t>830101505921</t>
  </si>
  <si>
    <t>830102090880</t>
  </si>
  <si>
    <t>830102105930</t>
  </si>
  <si>
    <t>830102200926</t>
  </si>
  <si>
    <t>830102666921</t>
  </si>
  <si>
    <t>830103180922</t>
  </si>
  <si>
    <t>830104710921</t>
  </si>
  <si>
    <t>830104765912</t>
  </si>
  <si>
    <t>830105300921</t>
  </si>
  <si>
    <t>830221505921</t>
  </si>
  <si>
    <t>830231505921</t>
  </si>
  <si>
    <t>830232666921</t>
  </si>
  <si>
    <t>830232966921</t>
  </si>
  <si>
    <t>830241040877</t>
  </si>
  <si>
    <t>830244415870</t>
  </si>
  <si>
    <t>830252553921</t>
  </si>
  <si>
    <t>830301505887</t>
  </si>
  <si>
    <t>830301505921</t>
  </si>
  <si>
    <t>830301512880</t>
  </si>
  <si>
    <t>830302090880</t>
  </si>
  <si>
    <t>830302105921</t>
  </si>
  <si>
    <t>830302105930</t>
  </si>
  <si>
    <t>830302553921</t>
  </si>
  <si>
    <t>830302966930</t>
  </si>
  <si>
    <t>830303090887</t>
  </si>
  <si>
    <t>830304771887</t>
  </si>
  <si>
    <t>830304771908</t>
  </si>
  <si>
    <t>830306540921</t>
  </si>
  <si>
    <t>831224305921</t>
  </si>
  <si>
    <t>840105295921</t>
  </si>
  <si>
    <t>840201505921</t>
  </si>
  <si>
    <t>840891505921</t>
  </si>
  <si>
    <t>840991505874</t>
  </si>
  <si>
    <t>840991505879</t>
  </si>
  <si>
    <t>840991505902</t>
  </si>
  <si>
    <t>840991505912</t>
  </si>
  <si>
    <t>840991505921</t>
  </si>
  <si>
    <t>840991505935</t>
  </si>
  <si>
    <t>840992010903</t>
  </si>
  <si>
    <t>840992010907</t>
  </si>
  <si>
    <t>840992010908</t>
  </si>
  <si>
    <t>840992010910</t>
  </si>
  <si>
    <t>840992010911</t>
  </si>
  <si>
    <t>840992010912</t>
  </si>
  <si>
    <t>840992010916</t>
  </si>
  <si>
    <t>840992010921</t>
  </si>
  <si>
    <t>840992010922</t>
  </si>
  <si>
    <t>840992020921</t>
  </si>
  <si>
    <t>840992070922</t>
  </si>
  <si>
    <t>840992425922</t>
  </si>
  <si>
    <t>840992426922</t>
  </si>
  <si>
    <t>840992427922</t>
  </si>
  <si>
    <t>840994857922</t>
  </si>
  <si>
    <t>851101505921</t>
  </si>
  <si>
    <t>851102365921</t>
  </si>
  <si>
    <t>851201505921</t>
  </si>
  <si>
    <t>851202365921</t>
  </si>
  <si>
    <t>851202475921</t>
  </si>
  <si>
    <t>851202476921</t>
  </si>
  <si>
    <t>851202477921</t>
  </si>
  <si>
    <t>852101505921</t>
  </si>
  <si>
    <t>852102560921</t>
  </si>
  <si>
    <t>852104620926</t>
  </si>
  <si>
    <t>852202200926</t>
  </si>
  <si>
    <t>852204596921</t>
  </si>
  <si>
    <t>852204596926</t>
  </si>
  <si>
    <t>852204620926</t>
  </si>
  <si>
    <t>852302966921</t>
  </si>
  <si>
    <t>852405285926</t>
  </si>
  <si>
    <t>853102010922</t>
  </si>
  <si>
    <t>853102190926</t>
  </si>
  <si>
    <t>853102245926</t>
  </si>
  <si>
    <t>853102430921</t>
  </si>
  <si>
    <t>853102470926</t>
  </si>
  <si>
    <t>853102471926</t>
  </si>
  <si>
    <t>853102547926</t>
  </si>
  <si>
    <t>853103180922</t>
  </si>
  <si>
    <t>853104580926</t>
  </si>
  <si>
    <t>853104635925</t>
  </si>
  <si>
    <t>853204635925</t>
  </si>
  <si>
    <t>853404580926</t>
  </si>
  <si>
    <t>853501505926</t>
  </si>
  <si>
    <t>853502245926</t>
  </si>
  <si>
    <t>853502470926</t>
  </si>
  <si>
    <t>853504580926</t>
  </si>
  <si>
    <t>853601505921</t>
  </si>
  <si>
    <t>853602190926</t>
  </si>
  <si>
    <t>853604580926</t>
  </si>
  <si>
    <t>853702547926</t>
  </si>
  <si>
    <t>853802101926</t>
  </si>
  <si>
    <t>853902476921</t>
  </si>
  <si>
    <t>853952245926</t>
  </si>
  <si>
    <t>854102595904</t>
  </si>
  <si>
    <t>854102596904</t>
  </si>
  <si>
    <t>854102597904</t>
  </si>
  <si>
    <t>854102598904</t>
  </si>
  <si>
    <t>854102599904</t>
  </si>
  <si>
    <t>854106176904</t>
  </si>
  <si>
    <t>854106495904</t>
  </si>
  <si>
    <t>857001340893</t>
  </si>
  <si>
    <t>857001505885</t>
  </si>
  <si>
    <t>857001505921</t>
  </si>
  <si>
    <t>857001530893</t>
  </si>
  <si>
    <t>857001535893</t>
  </si>
  <si>
    <t>857001540893</t>
  </si>
  <si>
    <t>857001620879</t>
  </si>
  <si>
    <t>857001630885</t>
  </si>
  <si>
    <t>857001675856</t>
  </si>
  <si>
    <t>857004536926</t>
  </si>
  <si>
    <t>857004625926</t>
  </si>
  <si>
    <t>857004980925</t>
  </si>
  <si>
    <t>865002070922</t>
  </si>
  <si>
    <t>865002430922</t>
  </si>
  <si>
    <t>11410PORT908</t>
  </si>
  <si>
    <t>42030PORT903</t>
  </si>
  <si>
    <t>111001250856</t>
  </si>
  <si>
    <t>320001675856</t>
  </si>
  <si>
    <t>155051544863</t>
  </si>
  <si>
    <t>123591170874</t>
  </si>
  <si>
    <t>135101480877</t>
  </si>
  <si>
    <t>155061365878</t>
  </si>
  <si>
    <t>111001670879</t>
  </si>
  <si>
    <t>155071070880</t>
  </si>
  <si>
    <t>155071220887</t>
  </si>
  <si>
    <t>155011125889</t>
  </si>
  <si>
    <t>155071610892</t>
  </si>
  <si>
    <t>141091620893</t>
  </si>
  <si>
    <t>155061620893</t>
  </si>
  <si>
    <t>155201620893</t>
  </si>
  <si>
    <t>111508000909</t>
  </si>
  <si>
    <t>135101560921</t>
  </si>
  <si>
    <t>155201560921</t>
  </si>
  <si>
    <t>510101570921</t>
  </si>
  <si>
    <t>540505290921</t>
  </si>
  <si>
    <t>540801505921</t>
  </si>
  <si>
    <t>540801509921</t>
  </si>
  <si>
    <t>540805265921</t>
  </si>
  <si>
    <t>111005020935</t>
  </si>
  <si>
    <t>161104360935</t>
  </si>
  <si>
    <t>410205020935</t>
  </si>
  <si>
    <t>510201500935</t>
  </si>
  <si>
    <t>WA Factor</t>
  </si>
  <si>
    <t>with the word Total</t>
  </si>
  <si>
    <t>without</t>
  </si>
  <si>
    <t>816 Wells Expense Total</t>
  </si>
  <si>
    <t>816 Wells Expense</t>
  </si>
  <si>
    <t>818 Compressor Station Expense Total</t>
  </si>
  <si>
    <t>818 Compressor Station Expense</t>
  </si>
  <si>
    <t>819 Compressor Station Fuel Total</t>
  </si>
  <si>
    <t>819 Compressor Station Fuel</t>
  </si>
  <si>
    <t>820 Measuring and Regulator Station Expense Total</t>
  </si>
  <si>
    <t>820 Measuring and Regulator Station Expense</t>
  </si>
  <si>
    <t>821 Purification Expense Total</t>
  </si>
  <si>
    <t>821 Purification Expense</t>
  </si>
  <si>
    <t>832 Wells Expense Total</t>
  </si>
  <si>
    <t>832 Wells Expense</t>
  </si>
  <si>
    <t>840 Supervision and Engineering Total</t>
  </si>
  <si>
    <t>840 Supervision and Engineering</t>
  </si>
  <si>
    <t>844 Supervision and Engineering Total</t>
  </si>
  <si>
    <t>844 Supervision and Engineering</t>
  </si>
  <si>
    <t>845</t>
  </si>
  <si>
    <t>845 LNG Fuel Total</t>
  </si>
  <si>
    <t>845 LNG Fuel</t>
  </si>
  <si>
    <t>847 Supervision and Engineering Total</t>
  </si>
  <si>
    <t>847 Supervision and Engineering</t>
  </si>
  <si>
    <t>856 Mains Expense Total</t>
  </si>
  <si>
    <t>856 Mains Expense</t>
  </si>
  <si>
    <t>863 Maintenance of Mains Total</t>
  </si>
  <si>
    <t>863 Maintenance of Mains</t>
  </si>
  <si>
    <t>870 Supervision and Engineering Total</t>
  </si>
  <si>
    <t>870 Supervision and Engineering</t>
  </si>
  <si>
    <t>874 Mains and Services Expense Total</t>
  </si>
  <si>
    <t>874 Mains and Services Expense</t>
  </si>
  <si>
    <t>875 Measuring and Regulator Station Expense - General Total</t>
  </si>
  <si>
    <t>875 Measuring and Regulator Station Expense - General</t>
  </si>
  <si>
    <t>877 Measuring and Regulator Station Expense - City Gate Total</t>
  </si>
  <si>
    <t>877 Measuring and Regulator Station Expense - City Gate</t>
  </si>
  <si>
    <t>878 Meter and House Regulator Expense Total</t>
  </si>
  <si>
    <t>878 Meter and House Regulator Expense</t>
  </si>
  <si>
    <t>879 Customer Installation Expense Total</t>
  </si>
  <si>
    <t>879 Customer Installation Expense</t>
  </si>
  <si>
    <t>880 Other Expense Total</t>
  </si>
  <si>
    <t>880 Other Expense</t>
  </si>
  <si>
    <t>881 Rents Total</t>
  </si>
  <si>
    <t>881 Rents</t>
  </si>
  <si>
    <t>885 Supervision and Engineering Total</t>
  </si>
  <si>
    <t>885 Supervision and Engineering</t>
  </si>
  <si>
    <t>887 Mains Total</t>
  </si>
  <si>
    <t>887 Mains</t>
  </si>
  <si>
    <t>889 Measuring and Regulator Station Expense - General Total</t>
  </si>
  <si>
    <t>889 Measuring and Regulator Station Expense - General</t>
  </si>
  <si>
    <t>891 Measuring and Regulator Station Expense - City Gate Total</t>
  </si>
  <si>
    <t>891 Measuring and Regulator Station Expense - City Gate</t>
  </si>
  <si>
    <t>892 Services Total</t>
  </si>
  <si>
    <t>892 Services</t>
  </si>
  <si>
    <t>893 Meters and House Regulators Total</t>
  </si>
  <si>
    <t>893 Meters and House Regulators</t>
  </si>
  <si>
    <t>894 Other Equipment Total</t>
  </si>
  <si>
    <t>894 Other Equipment</t>
  </si>
  <si>
    <t>901 Supervision Total</t>
  </si>
  <si>
    <t>901 Supervision</t>
  </si>
  <si>
    <t>902 Meter Reading Expenses Total</t>
  </si>
  <si>
    <t>902 Meter Reading Expenses</t>
  </si>
  <si>
    <t>903 Customer Records and Collection Expense Total</t>
  </si>
  <si>
    <t>903 Customer Records and Collection Expense</t>
  </si>
  <si>
    <t>904 Uncollectible Accounts Total</t>
  </si>
  <si>
    <t>904 Uncollectible Accounts</t>
  </si>
  <si>
    <t>907 Supervision Total</t>
  </si>
  <si>
    <t>907 Supervision</t>
  </si>
  <si>
    <t>908 Customer Assistance Expense Total</t>
  </si>
  <si>
    <t>908 Customer Assistance Expense</t>
  </si>
  <si>
    <t>909 Customer Information Expense Total</t>
  </si>
  <si>
    <t>909 Customer Information Expense</t>
  </si>
  <si>
    <t>910 Miscellaneous Customer Service Expense Total</t>
  </si>
  <si>
    <t>910 Miscellaneous Customer Service Expense</t>
  </si>
  <si>
    <t>911 Supervision Total</t>
  </si>
  <si>
    <t>911 Supervision</t>
  </si>
  <si>
    <t>912 Demonstration and Selling Expense Total</t>
  </si>
  <si>
    <t>912 Demonstration and Selling Expense</t>
  </si>
  <si>
    <t>913 Advertising Total</t>
  </si>
  <si>
    <t>913 Advertising</t>
  </si>
  <si>
    <t>916</t>
  </si>
  <si>
    <t>916 Miscellaneous Sales Expense Total</t>
  </si>
  <si>
    <t>916 Miscellaneous Sales Expense</t>
  </si>
  <si>
    <t>921 Office Supplies and Expense Total</t>
  </si>
  <si>
    <t>921 Office Supplies and Expense</t>
  </si>
  <si>
    <t>922 Administrative Expenses Transferred - Credit Total</t>
  </si>
  <si>
    <t>922 Administrative Expenses Transferred - Credit</t>
  </si>
  <si>
    <t>924 Property Insurance Premium Total</t>
  </si>
  <si>
    <t>924 Property Insurance Premium</t>
  </si>
  <si>
    <t>925 Injuries and Damages Total</t>
  </si>
  <si>
    <t>925 Injuries and Damages</t>
  </si>
  <si>
    <t>926 Employee Pensions and Benefits Total</t>
  </si>
  <si>
    <t>926 Employee Pensions and Benefits</t>
  </si>
  <si>
    <t>930 Miscellaneous General Expense Total</t>
  </si>
  <si>
    <t>930 Miscellaneous General Expense</t>
  </si>
  <si>
    <t>931 Rents Total</t>
  </si>
  <si>
    <t>931 Rents</t>
  </si>
  <si>
    <t>935 Maintenance of General Plant Total</t>
  </si>
  <si>
    <t>935 Maintenance of General Plant</t>
  </si>
  <si>
    <t>Grand Total</t>
  </si>
  <si>
    <t>Allocation Method</t>
  </si>
  <si>
    <t>Washington</t>
  </si>
  <si>
    <t>Oregon</t>
  </si>
  <si>
    <t>System</t>
  </si>
  <si>
    <t>FERC Description</t>
  </si>
  <si>
    <t>131004475847</t>
  </si>
  <si>
    <t>320001676856</t>
  </si>
  <si>
    <t>111001285863</t>
  </si>
  <si>
    <t>141091175874</t>
  </si>
  <si>
    <t>155071275874</t>
  </si>
  <si>
    <t>155071695874</t>
  </si>
  <si>
    <t>135251620879</t>
  </si>
  <si>
    <t>120131315880</t>
  </si>
  <si>
    <t>135251315880</t>
  </si>
  <si>
    <t>141091680880</t>
  </si>
  <si>
    <t>155201130889</t>
  </si>
  <si>
    <t>155061525891</t>
  </si>
  <si>
    <t>135101535893</t>
  </si>
  <si>
    <t>120136600921</t>
  </si>
  <si>
    <t>410104760921</t>
  </si>
  <si>
    <t>410401207921</t>
  </si>
  <si>
    <t>510204985925</t>
  </si>
  <si>
    <t>480104320930</t>
  </si>
  <si>
    <t>155021505935</t>
  </si>
  <si>
    <t>155071045935</t>
  </si>
  <si>
    <t>155071500935</t>
  </si>
  <si>
    <t>155201045935</t>
  </si>
  <si>
    <t>510251505935</t>
  </si>
  <si>
    <t>employee cost</t>
  </si>
  <si>
    <t>Added 4.9.16</t>
  </si>
  <si>
    <t>NW Natural</t>
  </si>
  <si>
    <t>Rates &amp; Regulatory Affairs</t>
  </si>
  <si>
    <t>Operations and Maintenance Expense</t>
  </si>
  <si>
    <t>State Allocation of System Amounts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</si>
  <si>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</si>
  <si>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</si>
  <si>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</si>
  <si>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</si>
  <si>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</si>
  <si>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</si>
  <si>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</si>
  <si>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</si>
  <si>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</si>
  <si>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</si>
  <si>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</si>
  <si>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</si>
  <si>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Active Month</t>
  </si>
  <si>
    <t>Active YTD</t>
  </si>
  <si>
    <t>Allocation Factor</t>
  </si>
  <si>
    <t xml:space="preserve"> </t>
  </si>
  <si>
    <t>Direct</t>
  </si>
  <si>
    <t>Allocated</t>
  </si>
  <si>
    <t>Total</t>
  </si>
  <si>
    <t>firm volumes Total</t>
  </si>
  <si>
    <t>Firm Volumes Total</t>
  </si>
  <si>
    <t>3-factor Total</t>
  </si>
  <si>
    <t>Direct-OR Total</t>
  </si>
  <si>
    <t>Customers-All Total</t>
  </si>
  <si>
    <t>Direct-WA Total</t>
  </si>
  <si>
    <t>sendout volumes Total</t>
  </si>
  <si>
    <t>Sendout Volumes Total</t>
  </si>
  <si>
    <t>Sales/Sendout Volumes Total</t>
  </si>
  <si>
    <t>Telemetering Total</t>
  </si>
  <si>
    <t>Customers-Ind Total</t>
  </si>
  <si>
    <t>Customers-Res Total</t>
  </si>
  <si>
    <t>Employee Cost Total</t>
  </si>
  <si>
    <t>direct-wa Total</t>
  </si>
  <si>
    <t>Customers-The Dalles Total</t>
  </si>
  <si>
    <t>Customers Port/Van 80% Total</t>
  </si>
  <si>
    <t>Customers-Comm Total</t>
  </si>
  <si>
    <t>customers-all Total</t>
  </si>
  <si>
    <t>Regulatory Total</t>
  </si>
  <si>
    <t>Admin Tran Total</t>
  </si>
  <si>
    <t>direct-or Total</t>
  </si>
  <si>
    <t>Customers port/van Total</t>
  </si>
  <si>
    <t>sales volumes Total</t>
  </si>
  <si>
    <t>Washington Quarterly Results of Operations Report</t>
  </si>
  <si>
    <t>Operations and Maintenance Expense: Allocation of System Amounts</t>
  </si>
  <si>
    <t>Month</t>
  </si>
  <si>
    <t>YTD</t>
  </si>
  <si>
    <t>Allocation Percentages</t>
  </si>
  <si>
    <t>Natural Gas Storage</t>
  </si>
  <si>
    <t>Underground Storage Expense</t>
  </si>
  <si>
    <t>Operation</t>
  </si>
  <si>
    <t>Wells Expense</t>
  </si>
  <si>
    <t>Compressor Station Expense</t>
  </si>
  <si>
    <t>Compressor Station Fuel</t>
  </si>
  <si>
    <t>Measuring and Regulator Station Expense</t>
  </si>
  <si>
    <t>Purification Expense</t>
  </si>
  <si>
    <t>Maintenance  Total</t>
  </si>
  <si>
    <t>Maintenance</t>
  </si>
  <si>
    <t>Total Underground Storage Expense</t>
  </si>
  <si>
    <t>Other Storage Expense</t>
  </si>
  <si>
    <t>Operation  Total</t>
  </si>
  <si>
    <t>Supervision and Engineering</t>
  </si>
  <si>
    <t>Total Other Storage Expense</t>
  </si>
  <si>
    <t>Liquified Natural Gas Expense</t>
  </si>
  <si>
    <t>LNG Fuel</t>
  </si>
  <si>
    <t>Total Liquified Natural Gas Expense</t>
  </si>
  <si>
    <t>Total Natural Gas Storage</t>
  </si>
  <si>
    <t>Transmission Expense</t>
  </si>
  <si>
    <t>Mains Expense</t>
  </si>
  <si>
    <t>Maintenance of Mains</t>
  </si>
  <si>
    <t>Total Transmission Expense</t>
  </si>
  <si>
    <t>Distribution Expense</t>
  </si>
  <si>
    <t>Mains and Services Expense</t>
  </si>
  <si>
    <t>Measuring and Regulator Station Expense - General</t>
  </si>
  <si>
    <t>Measuring and Regulator Station Expense - City Gate</t>
  </si>
  <si>
    <t>Meter and House Regulator Expense</t>
  </si>
  <si>
    <t>Customer Installation Expense</t>
  </si>
  <si>
    <t>Other Expense</t>
  </si>
  <si>
    <t>Rents</t>
  </si>
  <si>
    <t>Mains</t>
  </si>
  <si>
    <t>Services</t>
  </si>
  <si>
    <t>Meters and House Regulators</t>
  </si>
  <si>
    <t>Other Equipment</t>
  </si>
  <si>
    <t>Total Distribution Expense</t>
  </si>
  <si>
    <t>Customer Accounts Expense</t>
  </si>
  <si>
    <t>Supervision</t>
  </si>
  <si>
    <t>Meter Reading Expenses</t>
  </si>
  <si>
    <t>Customer Records and Collection Expense</t>
  </si>
  <si>
    <t>Uncollectible Accounts</t>
  </si>
  <si>
    <t>Total Customer Accounts Expense</t>
  </si>
  <si>
    <t>Customer Service and Informational</t>
  </si>
  <si>
    <t>Customer Assistance Expense</t>
  </si>
  <si>
    <t>Customer Information Expense</t>
  </si>
  <si>
    <t>Miscellaneous Customer Service Expense</t>
  </si>
  <si>
    <t>Total Customer Service and Informational</t>
  </si>
  <si>
    <t>Sales Expense</t>
  </si>
  <si>
    <t>Demonstration and Selling Expense</t>
  </si>
  <si>
    <t>Advertising</t>
  </si>
  <si>
    <t>Miscellaneous Sales Expense</t>
  </si>
  <si>
    <t>Total Sales Expense</t>
  </si>
  <si>
    <t>Administrative and General Expense</t>
  </si>
  <si>
    <t>Office Supplies and Expense</t>
  </si>
  <si>
    <t>Administrative Expenses Transferred - Credit</t>
  </si>
  <si>
    <t>Property Insurance Premium</t>
  </si>
  <si>
    <t>Injuries and Damages</t>
  </si>
  <si>
    <t>Employee Pensions and Benefits</t>
  </si>
  <si>
    <t>928</t>
  </si>
  <si>
    <t>928 Regulatory Commission Expense Total</t>
  </si>
  <si>
    <t>Regulatory Commission Expense</t>
  </si>
  <si>
    <t>Miscellaneous General Expense</t>
  </si>
  <si>
    <t>Maintenance of General Plant</t>
  </si>
  <si>
    <t>Total Administrative and General Expense</t>
  </si>
  <si>
    <t>Total Operations and Maintenance Expense</t>
  </si>
  <si>
    <t>155071676856</t>
  </si>
  <si>
    <t>155091675856</t>
  </si>
  <si>
    <t>155091676856</t>
  </si>
  <si>
    <t>131001430878</t>
  </si>
  <si>
    <t>135101365878</t>
  </si>
  <si>
    <t>155091620879</t>
  </si>
  <si>
    <t>731001505879</t>
  </si>
  <si>
    <t>123591270880</t>
  </si>
  <si>
    <t>135251195885</t>
  </si>
  <si>
    <t>141091315885</t>
  </si>
  <si>
    <t>135201025887</t>
  </si>
  <si>
    <t>155071025887</t>
  </si>
  <si>
    <t>155071290887</t>
  </si>
  <si>
    <t>155091125889</t>
  </si>
  <si>
    <t>141001525891</t>
  </si>
  <si>
    <t>135101165893</t>
  </si>
  <si>
    <t>410401630901</t>
  </si>
  <si>
    <t>114907257908</t>
  </si>
  <si>
    <t>135101315912</t>
  </si>
  <si>
    <t>340005015912</t>
  </si>
  <si>
    <t>111502966921</t>
  </si>
  <si>
    <t>113305020921</t>
  </si>
  <si>
    <t>113482666921</t>
  </si>
  <si>
    <t>135254705921</t>
  </si>
  <si>
    <t>164001506921</t>
  </si>
  <si>
    <t>164001507921</t>
  </si>
  <si>
    <t>330001670921</t>
  </si>
  <si>
    <t>420501505921</t>
  </si>
  <si>
    <t>420502553921</t>
  </si>
  <si>
    <t>727002105921</t>
  </si>
  <si>
    <t>830241505921</t>
  </si>
  <si>
    <t>141004360935</t>
  </si>
  <si>
    <t>510451500935</t>
  </si>
  <si>
    <t>510501500935</t>
  </si>
  <si>
    <t>Added 7.1.16</t>
  </si>
  <si>
    <t>customers-ind Total</t>
  </si>
  <si>
    <t>135201630870</t>
  </si>
  <si>
    <t>135104655878</t>
  </si>
  <si>
    <t>161151630878</t>
  </si>
  <si>
    <t>123591620879</t>
  </si>
  <si>
    <t>135101170879</t>
  </si>
  <si>
    <t>510101580880</t>
  </si>
  <si>
    <t>120121505885</t>
  </si>
  <si>
    <t>120131514885</t>
  </si>
  <si>
    <t>155071512885</t>
  </si>
  <si>
    <t>151001130889</t>
  </si>
  <si>
    <t>135101490891</t>
  </si>
  <si>
    <t>155091610892</t>
  </si>
  <si>
    <t>131001535893</t>
  </si>
  <si>
    <t>113255015912</t>
  </si>
  <si>
    <t>520102966912</t>
  </si>
  <si>
    <t>520204765912</t>
  </si>
  <si>
    <t>113252966921</t>
  </si>
  <si>
    <t>115152966921</t>
  </si>
  <si>
    <t>115404930921</t>
  </si>
  <si>
    <t>155084705921</t>
  </si>
  <si>
    <t>155101590921</t>
  </si>
  <si>
    <t>164004705921</t>
  </si>
  <si>
    <t>410704760921</t>
  </si>
  <si>
    <t>420501596921</t>
  </si>
  <si>
    <t>520401595921</t>
  </si>
  <si>
    <t>540605310921</t>
  </si>
  <si>
    <t>135105010935</t>
  </si>
  <si>
    <t>151001500935</t>
  </si>
  <si>
    <t>161004363935</t>
  </si>
  <si>
    <t>161054360935</t>
  </si>
  <si>
    <t>161654360935</t>
  </si>
  <si>
    <t>830101500935</t>
  </si>
  <si>
    <t>Added 10.11.16</t>
  </si>
  <si>
    <t>111001187874</t>
  </si>
  <si>
    <t>320001180874</t>
  </si>
  <si>
    <t>510101250874</t>
  </si>
  <si>
    <t>155201480877</t>
  </si>
  <si>
    <t>112001620878</t>
  </si>
  <si>
    <t>113204655878</t>
  </si>
  <si>
    <t>135101470878</t>
  </si>
  <si>
    <t>155091620878</t>
  </si>
  <si>
    <t>155051670885</t>
  </si>
  <si>
    <t>155061633885</t>
  </si>
  <si>
    <t>410501630885</t>
  </si>
  <si>
    <t>135201505887</t>
  </si>
  <si>
    <t>155071287887</t>
  </si>
  <si>
    <t>120131140889</t>
  </si>
  <si>
    <t>135100600892</t>
  </si>
  <si>
    <t>155071605892</t>
  </si>
  <si>
    <t>155201635892</t>
  </si>
  <si>
    <t>135101460893</t>
  </si>
  <si>
    <t>155091620893</t>
  </si>
  <si>
    <t>135201170903</t>
  </si>
  <si>
    <t>131004660908</t>
  </si>
  <si>
    <t>155084660908</t>
  </si>
  <si>
    <t>520204855911</t>
  </si>
  <si>
    <t>113301515912</t>
  </si>
  <si>
    <t>155201315912</t>
  </si>
  <si>
    <t>520104765912</t>
  </si>
  <si>
    <t>745001505912</t>
  </si>
  <si>
    <t>830101505912</t>
  </si>
  <si>
    <t>112001560921</t>
  </si>
  <si>
    <t>112001595921</t>
  </si>
  <si>
    <t>113302588921</t>
  </si>
  <si>
    <t>115281505921</t>
  </si>
  <si>
    <t>134002666921</t>
  </si>
  <si>
    <t>134004735921</t>
  </si>
  <si>
    <t>141091560921</t>
  </si>
  <si>
    <t>151001595921</t>
  </si>
  <si>
    <t>155052666921</t>
  </si>
  <si>
    <t>155061590921</t>
  </si>
  <si>
    <t>161001570921</t>
  </si>
  <si>
    <t>162016600921</t>
  </si>
  <si>
    <t>330001207921</t>
  </si>
  <si>
    <t>410704720921</t>
  </si>
  <si>
    <t>420142666921</t>
  </si>
  <si>
    <t>450102966921</t>
  </si>
  <si>
    <t>510451505921</t>
  </si>
  <si>
    <t>530101672921</t>
  </si>
  <si>
    <t>540602950921</t>
  </si>
  <si>
    <t>540605268921</t>
  </si>
  <si>
    <t>725001506921</t>
  </si>
  <si>
    <t>725001507921</t>
  </si>
  <si>
    <t>760001672921</t>
  </si>
  <si>
    <t>780001505921</t>
  </si>
  <si>
    <t>780002966921</t>
  </si>
  <si>
    <t>857102966921</t>
  </si>
  <si>
    <t>154924585925</t>
  </si>
  <si>
    <t>550102966930</t>
  </si>
  <si>
    <t>161355205935</t>
  </si>
  <si>
    <t>161904360935</t>
  </si>
  <si>
    <t>510101500935</t>
  </si>
  <si>
    <t>601205205935</t>
  </si>
  <si>
    <t>Added 1.11.17</t>
  </si>
  <si>
    <t>Transmission</t>
  </si>
  <si>
    <t>Added 2.2.17</t>
  </si>
  <si>
    <t>470104580926</t>
  </si>
  <si>
    <t>Transmission Total</t>
  </si>
  <si>
    <t>employee cost Total</t>
  </si>
  <si>
    <t>Payroll Total</t>
  </si>
  <si>
    <t>For the period ended December 31, 2016</t>
  </si>
  <si>
    <t>YTD Dec</t>
  </si>
  <si>
    <t>Extract from 2016 OR Earnings Test Model</t>
  </si>
  <si>
    <t>VLOOKUP Column</t>
  </si>
  <si>
    <t>FERC Acct.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</si>
</sst>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000%"/>
    <numFmt numFmtId="167" formatCode="&quot;$&quot;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10"/>
      <name val="Times New Roman"/>
      <family val="1"/>
    </font>
    <font>
      <sz val="10"/>
      <name val="Tahoma"/>
      <family val="2"/>
    </font>
    <font>
      <b/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  <font>
      <sz val="10"/>
      <name val="Arial"/>
      <family val="2"/>
    </font>
    <font>
      <b/>
      <sz val="10"/>
      <color rgb="FF3366FF"/>
      <name val="Tahoma"/>
      <family val="2"/>
    </font>
    <font>
      <b/>
      <u/>
      <sz val="10"/>
      <name val="Tahoma"/>
      <family val="2"/>
    </font>
    <font>
      <b/>
      <sz val="10"/>
      <color rgb="FFFF0000"/>
      <name val="Tahoma"/>
      <family val="2"/>
    </font>
    <font>
      <sz val="11"/>
      <color rgb="FF0000FF"/>
      <name val="Calibri"/>
      <family val="2"/>
      <scheme val="minor"/>
    </font>
    <font>
      <sz val="9"/>
      <color rgb="FF0000FF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4" fillId="0" borderId="0"/>
    <xf numFmtId="0" fontId="40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32" fillId="0" borderId="10" xfId="95" applyFont="1" applyBorder="1" applyAlignment="1">
      <alignment horizontal="center"/>
    </xf>
    <xf numFmtId="0" fontId="35" fillId="0" borderId="0" xfId="88" applyFont="1" applyFill="1" applyBorder="1" applyAlignment="1">
      <alignment horizontal="center"/>
    </xf>
    <xf numFmtId="10" fontId="35" fillId="0" borderId="25" xfId="43" applyNumberFormat="1" applyFont="1" applyBorder="1"/>
    <xf numFmtId="0" fontId="39" fillId="34" borderId="0" xfId="88" applyFont="1" applyFill="1" applyBorder="1"/>
    <xf numFmtId="0" fontId="42" fillId="0" borderId="21" xfId="88" applyFont="1" applyFill="1" applyBorder="1" applyAlignment="1">
      <alignment horizontal="left"/>
    </xf>
    <xf numFmtId="43" fontId="39" fillId="0" borderId="18" xfId="86" applyFont="1" applyFill="1" applyBorder="1" applyAlignment="1">
      <alignment horizontal="center"/>
    </xf>
    <xf numFmtId="0" fontId="0" fillId="35" borderId="0" xfId="0" applyFill="1"/>
    <xf numFmtId="0" fontId="0" fillId="0" borderId="0" xfId="0" applyAlignment="1">
      <alignment horizontal="center"/>
    </xf>
    <xf numFmtId="0" fontId="18" fillId="0" borderId="0" xfId="95"/>
    <xf numFmtId="0" fontId="35" fillId="0" borderId="0" xfId="88" applyFont="1" applyBorder="1"/>
    <xf numFmtId="0" fontId="42" fillId="0" borderId="22" xfId="88" applyFont="1" applyBorder="1"/>
    <xf numFmtId="43" fontId="35" fillId="0" borderId="0" xfId="86" applyFont="1"/>
    <xf numFmtId="0" fontId="35" fillId="0" borderId="0" xfId="88" applyFont="1"/>
    <xf numFmtId="164" fontId="35" fillId="0" borderId="0" xfId="87" applyNumberFormat="1" applyFont="1"/>
    <xf numFmtId="0" fontId="35" fillId="0" borderId="23" xfId="88" applyFont="1" applyBorder="1"/>
    <xf numFmtId="166" fontId="35" fillId="0" borderId="0" xfId="87" applyNumberFormat="1" applyFont="1" applyBorder="1"/>
    <xf numFmtId="0" fontId="39" fillId="0" borderId="0" xfId="88" applyFont="1"/>
    <xf numFmtId="166" fontId="35" fillId="0" borderId="0" xfId="88" applyNumberFormat="1" applyFont="1"/>
    <xf numFmtId="0" fontId="35" fillId="0" borderId="0" xfId="94" applyFont="1" applyFill="1" applyBorder="1" applyAlignment="1"/>
    <xf numFmtId="0" fontId="35" fillId="0" borderId="0" xfId="88" applyFont="1" applyFill="1" applyBorder="1"/>
    <xf numFmtId="0" fontId="39" fillId="0" borderId="0" xfId="88" applyFont="1" applyFill="1" applyBorder="1" applyAlignment="1">
      <alignment horizontal="center"/>
    </xf>
    <xf numFmtId="10" fontId="35" fillId="0" borderId="18" xfId="87" applyNumberFormat="1" applyFont="1" applyFill="1" applyBorder="1"/>
    <xf numFmtId="10" fontId="35" fillId="0" borderId="24" xfId="87" applyNumberFormat="1" applyFont="1" applyFill="1" applyBorder="1"/>
    <xf numFmtId="0" fontId="35" fillId="0" borderId="24" xfId="88" applyFont="1" applyFill="1" applyBorder="1"/>
    <xf numFmtId="0" fontId="35" fillId="0" borderId="26" xfId="88" applyFont="1" applyFill="1" applyBorder="1"/>
    <xf numFmtId="10" fontId="35" fillId="0" borderId="25" xfId="88" applyNumberFormat="1" applyFont="1" applyFill="1" applyBorder="1"/>
    <xf numFmtId="43" fontId="39" fillId="0" borderId="19" xfId="86" applyFont="1" applyBorder="1"/>
    <xf numFmtId="10" fontId="35" fillId="0" borderId="25" xfId="184" applyNumberFormat="1" applyFont="1" applyFill="1" applyBorder="1"/>
    <xf numFmtId="10" fontId="35" fillId="0" borderId="25" xfId="87" applyNumberFormat="1" applyFont="1" applyFill="1" applyBorder="1"/>
    <xf numFmtId="10" fontId="35" fillId="0" borderId="20" xfId="88" applyNumberFormat="1" applyFont="1" applyFill="1" applyBorder="1"/>
    <xf numFmtId="0" fontId="39" fillId="0" borderId="20" xfId="88" applyFont="1" applyBorder="1"/>
    <xf numFmtId="10" fontId="35" fillId="0" borderId="28" xfId="184" applyNumberFormat="1" applyFont="1" applyFill="1" applyBorder="1"/>
    <xf numFmtId="0" fontId="18" fillId="0" borderId="0" xfId="95"/>
    <xf numFmtId="43" fontId="35" fillId="0" borderId="32" xfId="86" applyFont="1" applyFill="1" applyBorder="1"/>
    <xf numFmtId="44" fontId="35" fillId="0" borderId="13" xfId="42" applyFont="1" applyFill="1" applyBorder="1" applyAlignment="1">
      <alignment horizontal="center"/>
    </xf>
    <xf numFmtId="44" fontId="35" fillId="0" borderId="12" xfId="42" applyFont="1" applyFill="1" applyBorder="1" applyAlignment="1">
      <alignment horizontal="center"/>
    </xf>
    <xf numFmtId="44" fontId="38" fillId="0" borderId="10" xfId="42" applyFont="1" applyBorder="1" applyAlignment="1">
      <alignment horizontal="left"/>
    </xf>
    <xf numFmtId="0" fontId="35" fillId="33" borderId="14" xfId="85" applyFont="1" applyFill="1" applyBorder="1" applyAlignment="1">
      <alignment horizontal="center"/>
    </xf>
    <xf numFmtId="44" fontId="38" fillId="0" borderId="10" xfId="42" applyFont="1" applyFill="1" applyBorder="1" applyAlignment="1">
      <alignment horizontal="center"/>
    </xf>
    <xf numFmtId="44" fontId="38" fillId="0" borderId="11" xfId="42" applyFont="1" applyFill="1" applyBorder="1" applyAlignment="1">
      <alignment horizontal="center"/>
    </xf>
    <xf numFmtId="44" fontId="38" fillId="0" borderId="14" xfId="42" applyFont="1" applyFill="1" applyBorder="1" applyAlignment="1">
      <alignment horizontal="center"/>
    </xf>
    <xf numFmtId="44" fontId="38" fillId="0" borderId="0" xfId="42" applyFont="1" applyFill="1" applyBorder="1" applyAlignment="1">
      <alignment horizontal="center"/>
    </xf>
    <xf numFmtId="0" fontId="36" fillId="0" borderId="0" xfId="85" applyFont="1" applyFill="1"/>
    <xf numFmtId="37" fontId="35" fillId="33" borderId="12" xfId="85" applyNumberFormat="1" applyFont="1" applyFill="1" applyBorder="1" applyAlignment="1">
      <alignment horizontal="center"/>
    </xf>
    <xf numFmtId="0" fontId="35" fillId="33" borderId="10" xfId="85" applyFont="1" applyFill="1" applyBorder="1" applyAlignment="1">
      <alignment horizontal="center"/>
    </xf>
    <xf numFmtId="0" fontId="35" fillId="33" borderId="11" xfId="85" applyFont="1" applyFill="1" applyBorder="1" applyAlignment="1">
      <alignment horizontal="center"/>
    </xf>
    <xf numFmtId="0" fontId="38" fillId="33" borderId="12" xfId="85" applyFont="1" applyFill="1" applyBorder="1" applyAlignment="1">
      <alignment horizontal="centerContinuous"/>
    </xf>
    <xf numFmtId="0" fontId="0" fillId="0" borderId="0" xfId="0"/>
    <xf numFmtId="0" fontId="18" fillId="0" borderId="0" xfId="95"/>
    <xf numFmtId="0" fontId="0" fillId="0" borderId="0" xfId="0" applyBorder="1"/>
    <xf numFmtId="37" fontId="35" fillId="33" borderId="13" xfId="85" applyNumberFormat="1" applyFont="1" applyFill="1" applyBorder="1" applyAlignment="1">
      <alignment horizontal="center"/>
    </xf>
    <xf numFmtId="0" fontId="35" fillId="33" borderId="0" xfId="85" applyFont="1" applyFill="1" applyBorder="1" applyAlignment="1">
      <alignment horizontal="center"/>
    </xf>
    <xf numFmtId="0" fontId="35" fillId="0" borderId="31" xfId="85" applyFont="1" applyFill="1" applyBorder="1"/>
    <xf numFmtId="0" fontId="38" fillId="33" borderId="13" xfId="85" applyFont="1" applyFill="1" applyBorder="1" applyAlignment="1">
      <alignment horizontal="centerContinuous"/>
    </xf>
    <xf numFmtId="5" fontId="35" fillId="0" borderId="10" xfId="86" applyNumberFormat="1" applyFont="1" applyFill="1" applyBorder="1"/>
    <xf numFmtId="0" fontId="35" fillId="0" borderId="0" xfId="89" applyFont="1" applyFill="1"/>
    <xf numFmtId="165" fontId="38" fillId="0" borderId="0" xfId="86" applyNumberFormat="1" applyFont="1" applyFill="1" applyBorder="1" applyAlignment="1">
      <alignment horizontal="left"/>
    </xf>
    <xf numFmtId="165" fontId="38" fillId="0" borderId="0" xfId="86" applyNumberFormat="1" applyFont="1" applyFill="1" applyAlignment="1">
      <alignment horizontal="left"/>
    </xf>
    <xf numFmtId="0" fontId="38" fillId="0" borderId="0" xfId="89" applyFont="1" applyFill="1" applyAlignment="1">
      <alignment horizontal="center"/>
    </xf>
    <xf numFmtId="0" fontId="35" fillId="0" borderId="0" xfId="89" applyFont="1" applyBorder="1"/>
    <xf numFmtId="165" fontId="41" fillId="0" borderId="0" xfId="86" applyNumberFormat="1" applyFont="1" applyFill="1" applyBorder="1" applyAlignment="1">
      <alignment horizontal="left"/>
    </xf>
    <xf numFmtId="165" fontId="38" fillId="0" borderId="0" xfId="86" applyNumberFormat="1" applyFont="1" applyFill="1" applyBorder="1"/>
    <xf numFmtId="0" fontId="38" fillId="0" borderId="0" xfId="86" applyNumberFormat="1" applyFont="1" applyFill="1" applyAlignment="1">
      <alignment horizontal="left"/>
    </xf>
    <xf numFmtId="165" fontId="38" fillId="0" borderId="0" xfId="86" applyNumberFormat="1" applyFont="1" applyFill="1"/>
    <xf numFmtId="165" fontId="38" fillId="0" borderId="0" xfId="86" quotePrefix="1" applyNumberFormat="1" applyFont="1" applyFill="1" applyBorder="1" applyAlignment="1">
      <alignment horizontal="left"/>
    </xf>
    <xf numFmtId="165" fontId="38" fillId="0" borderId="10" xfId="86" applyNumberFormat="1" applyFont="1" applyFill="1" applyBorder="1" applyAlignment="1">
      <alignment horizontal="center"/>
    </xf>
    <xf numFmtId="0" fontId="38" fillId="0" borderId="10" xfId="89" applyFont="1" applyFill="1" applyBorder="1" applyAlignment="1">
      <alignment horizontal="center"/>
    </xf>
    <xf numFmtId="165" fontId="38" fillId="0" borderId="0" xfId="86" applyNumberFormat="1" applyFont="1" applyFill="1" applyBorder="1" applyAlignment="1"/>
    <xf numFmtId="165" fontId="35" fillId="0" borderId="0" xfId="86" applyNumberFormat="1" applyFont="1" applyFill="1"/>
    <xf numFmtId="0" fontId="38" fillId="0" borderId="0" xfId="86" applyNumberFormat="1" applyFont="1" applyFill="1" applyBorder="1" applyAlignment="1">
      <alignment horizontal="left"/>
    </xf>
    <xf numFmtId="5" fontId="35" fillId="0" borderId="0" xfId="86" applyNumberFormat="1" applyFont="1" applyFill="1"/>
    <xf numFmtId="165" fontId="38" fillId="0" borderId="0" xfId="86" quotePrefix="1" applyNumberFormat="1" applyFont="1" applyFill="1" applyAlignment="1">
      <alignment horizontal="left"/>
    </xf>
    <xf numFmtId="0" fontId="38" fillId="0" borderId="0" xfId="86" quotePrefix="1" applyNumberFormat="1" applyFont="1" applyFill="1" applyAlignment="1">
      <alignment horizontal="left"/>
    </xf>
    <xf numFmtId="165" fontId="35" fillId="0" borderId="10" xfId="86" applyNumberFormat="1" applyFont="1" applyFill="1" applyBorder="1"/>
    <xf numFmtId="5" fontId="35" fillId="0" borderId="17" xfId="86" applyNumberFormat="1" applyFont="1" applyFill="1" applyBorder="1"/>
    <xf numFmtId="10" fontId="35" fillId="0" borderId="0" xfId="87" applyNumberFormat="1" applyFont="1" applyFill="1"/>
    <xf numFmtId="0" fontId="38" fillId="0" borderId="0" xfId="89" applyFont="1" applyFill="1"/>
    <xf numFmtId="0" fontId="35" fillId="0" borderId="0" xfId="86" applyNumberFormat="1" applyFont="1" applyFill="1" applyAlignment="1">
      <alignment horizontal="left"/>
    </xf>
    <xf numFmtId="165" fontId="35" fillId="0" borderId="0" xfId="89" applyNumberFormat="1" applyFont="1" applyFill="1"/>
    <xf numFmtId="43" fontId="35" fillId="0" borderId="0" xfId="86" applyFont="1" applyFill="1" applyAlignment="1">
      <alignment horizontal="left"/>
    </xf>
    <xf numFmtId="0" fontId="35" fillId="0" borderId="0" xfId="89" applyFont="1" applyBorder="1" applyAlignment="1">
      <alignment horizontal="center"/>
    </xf>
    <xf numFmtId="165" fontId="35" fillId="0" borderId="0" xfId="86" applyNumberFormat="1" applyFont="1" applyFill="1" applyBorder="1"/>
    <xf numFmtId="5" fontId="35" fillId="0" borderId="0" xfId="89" applyNumberFormat="1" applyFont="1" applyBorder="1"/>
    <xf numFmtId="0" fontId="35" fillId="0" borderId="0" xfId="89" applyFont="1" applyFill="1" applyAlignment="1">
      <alignment horizontal="left" indent="2"/>
    </xf>
    <xf numFmtId="165" fontId="38" fillId="0" borderId="0" xfId="86" applyNumberFormat="1" applyFont="1" applyFill="1" applyBorder="1" applyAlignment="1">
      <alignment horizontal="center"/>
    </xf>
    <xf numFmtId="0" fontId="38" fillId="0" borderId="0" xfId="89" applyFont="1" applyFill="1" applyBorder="1" applyAlignment="1">
      <alignment horizontal="center"/>
    </xf>
    <xf numFmtId="43" fontId="35" fillId="0" borderId="0" xfId="89" applyNumberFormat="1" applyFont="1" applyFill="1"/>
    <xf numFmtId="0" fontId="43" fillId="0" borderId="0" xfId="89" applyFont="1" applyBorder="1"/>
    <xf numFmtId="39" fontId="35" fillId="0" borderId="0" xfId="89" applyNumberFormat="1" applyFont="1" applyBorder="1"/>
    <xf numFmtId="7" fontId="35" fillId="0" borderId="0" xfId="86" applyNumberFormat="1" applyFont="1" applyFill="1"/>
    <xf numFmtId="5" fontId="35" fillId="0" borderId="0" xfId="86" applyNumberFormat="1" applyFont="1" applyFill="1" applyBorder="1"/>
    <xf numFmtId="0" fontId="18" fillId="0" borderId="0" xfId="95" applyBorder="1"/>
    <xf numFmtId="165" fontId="35" fillId="0" borderId="22" xfId="86" applyNumberFormat="1" applyFont="1" applyFill="1" applyBorder="1"/>
    <xf numFmtId="7" fontId="35" fillId="0" borderId="17" xfId="86" applyNumberFormat="1" applyFont="1" applyFill="1" applyBorder="1"/>
    <xf numFmtId="10" fontId="35" fillId="0" borderId="0" xfId="87" applyNumberFormat="1" applyFont="1" applyFill="1" applyBorder="1"/>
    <xf numFmtId="43" fontId="35" fillId="0" borderId="0" xfId="86" applyFont="1" applyFill="1" applyBorder="1"/>
    <xf numFmtId="0" fontId="18" fillId="0" borderId="0" xfId="95" applyAlignment="1">
      <alignment horizontal="left"/>
    </xf>
    <xf numFmtId="49" fontId="18" fillId="0" borderId="0" xfId="95" applyNumberFormat="1" applyAlignment="1">
      <alignment horizontal="left"/>
    </xf>
    <xf numFmtId="0" fontId="18" fillId="0" borderId="0" xfId="95" applyFill="1" applyBorder="1"/>
    <xf numFmtId="0" fontId="35" fillId="0" borderId="0" xfId="89" applyFont="1" applyFill="1" applyBorder="1"/>
    <xf numFmtId="0" fontId="16" fillId="0" borderId="0" xfId="0" applyFont="1" applyBorder="1"/>
    <xf numFmtId="0" fontId="0" fillId="37" borderId="0" xfId="0" applyFill="1"/>
    <xf numFmtId="164" fontId="37" fillId="0" borderId="19" xfId="87" applyNumberFormat="1" applyFont="1" applyFill="1" applyBorder="1"/>
    <xf numFmtId="164" fontId="37" fillId="0" borderId="0" xfId="87" applyNumberFormat="1" applyFont="1" applyFill="1" applyBorder="1"/>
    <xf numFmtId="164" fontId="37" fillId="0" borderId="0" xfId="184" applyNumberFormat="1" applyFont="1" applyFill="1" applyBorder="1"/>
    <xf numFmtId="164" fontId="37" fillId="0" borderId="27" xfId="184" applyNumberFormat="1" applyFont="1" applyFill="1" applyBorder="1"/>
    <xf numFmtId="0" fontId="18" fillId="0" borderId="0" xfId="95" applyAlignment="1">
      <alignment horizontal="center"/>
    </xf>
    <xf numFmtId="10" fontId="35" fillId="0" borderId="0" xfId="184" applyNumberFormat="1" applyFont="1" applyBorder="1" applyAlignment="1">
      <alignment horizontal="center"/>
    </xf>
    <xf numFmtId="0" fontId="35" fillId="0" borderId="10" xfId="89" applyFont="1" applyBorder="1" applyAlignment="1">
      <alignment horizontal="center"/>
    </xf>
    <xf numFmtId="49" fontId="37" fillId="0" borderId="24" xfId="88" applyNumberFormat="1" applyFont="1" applyFill="1" applyBorder="1" applyAlignment="1">
      <alignment horizontal="center"/>
    </xf>
    <xf numFmtId="0" fontId="44" fillId="0" borderId="0" xfId="102" applyFont="1" applyBorder="1"/>
    <xf numFmtId="49" fontId="37" fillId="0" borderId="24" xfId="99" applyNumberFormat="1" applyFont="1" applyFill="1" applyBorder="1" applyAlignment="1">
      <alignment horizontal="center"/>
    </xf>
    <xf numFmtId="49" fontId="37" fillId="0" borderId="24" xfId="92" applyNumberFormat="1" applyFont="1" applyFill="1" applyBorder="1" applyAlignment="1">
      <alignment horizontal="center"/>
    </xf>
    <xf numFmtId="49" fontId="37" fillId="0" borderId="24" xfId="98" applyNumberFormat="1" applyFont="1" applyFill="1" applyBorder="1" applyAlignment="1">
      <alignment horizontal="center"/>
    </xf>
    <xf numFmtId="49" fontId="37" fillId="0" borderId="24" xfId="143" quotePrefix="1" applyNumberFormat="1" applyFont="1" applyFill="1" applyBorder="1" applyAlignment="1">
      <alignment horizontal="center"/>
    </xf>
    <xf numFmtId="49" fontId="37" fillId="0" borderId="24" xfId="143" applyNumberFormat="1" applyFont="1" applyFill="1" applyBorder="1" applyAlignment="1">
      <alignment horizontal="center"/>
    </xf>
    <xf numFmtId="49" fontId="37" fillId="0" borderId="24" xfId="88" applyNumberFormat="1" applyFont="1" applyFill="1" applyBorder="1" applyAlignment="1">
      <alignment horizontal="center" vertical="center"/>
    </xf>
    <xf numFmtId="49" fontId="37" fillId="0" borderId="24" xfId="97" applyNumberFormat="1" applyFont="1" applyFill="1" applyBorder="1" applyAlignment="1">
      <alignment horizontal="center"/>
    </xf>
    <xf numFmtId="49" fontId="45" fillId="0" borderId="24" xfId="143" applyNumberFormat="1" applyFont="1" applyFill="1" applyBorder="1" applyAlignment="1">
      <alignment horizontal="center"/>
    </xf>
    <xf numFmtId="49" fontId="37" fillId="0" borderId="24" xfId="88" quotePrefix="1" applyNumberFormat="1" applyFont="1" applyFill="1" applyBorder="1" applyAlignment="1">
      <alignment horizontal="center"/>
    </xf>
    <xf numFmtId="49" fontId="37" fillId="0" borderId="24" xfId="96" applyNumberFormat="1" applyFont="1" applyFill="1" applyBorder="1" applyAlignment="1">
      <alignment horizontal="center"/>
    </xf>
    <xf numFmtId="49" fontId="37" fillId="0" borderId="24" xfId="95" applyNumberFormat="1" applyFont="1" applyFill="1" applyBorder="1" applyAlignment="1">
      <alignment horizontal="center"/>
    </xf>
    <xf numFmtId="49" fontId="37" fillId="0" borderId="24" xfId="91" applyNumberFormat="1" applyFont="1" applyFill="1" applyBorder="1" applyAlignment="1">
      <alignment horizontal="center"/>
    </xf>
    <xf numFmtId="49" fontId="37" fillId="0" borderId="24" xfId="93" applyNumberFormat="1" applyFont="1" applyFill="1" applyBorder="1" applyAlignment="1">
      <alignment horizontal="center"/>
    </xf>
    <xf numFmtId="49" fontId="37" fillId="0" borderId="24" xfId="90" quotePrefix="1" applyNumberFormat="1" applyFont="1" applyFill="1" applyBorder="1" applyAlignment="1">
      <alignment horizontal="center"/>
    </xf>
    <xf numFmtId="49" fontId="37" fillId="0" borderId="24" xfId="92" quotePrefix="1" applyNumberFormat="1" applyFont="1" applyFill="1" applyBorder="1" applyAlignment="1">
      <alignment horizontal="center"/>
    </xf>
    <xf numFmtId="49" fontId="37" fillId="0" borderId="24" xfId="90" applyNumberFormat="1" applyFont="1" applyFill="1" applyBorder="1" applyAlignment="1">
      <alignment horizontal="center"/>
    </xf>
    <xf numFmtId="49" fontId="37" fillId="0" borderId="24" xfId="86" quotePrefix="1" applyNumberFormat="1" applyFont="1" applyFill="1" applyBorder="1" applyAlignment="1">
      <alignment horizontal="center"/>
    </xf>
    <xf numFmtId="49" fontId="37" fillId="0" borderId="34" xfId="88" applyNumberFormat="1" applyFont="1" applyFill="1" applyBorder="1" applyAlignment="1">
      <alignment horizontal="center"/>
    </xf>
    <xf numFmtId="0" fontId="37" fillId="0" borderId="0" xfId="88" applyFont="1" applyBorder="1"/>
    <xf numFmtId="0" fontId="44" fillId="0" borderId="24" xfId="0" applyFont="1" applyFill="1" applyBorder="1"/>
    <xf numFmtId="0" fontId="37" fillId="0" borderId="0" xfId="88" applyFont="1" applyFill="1" applyBorder="1"/>
    <xf numFmtId="0" fontId="44" fillId="0" borderId="0" xfId="0" applyFont="1" applyAlignment="1">
      <alignment horizontal="center"/>
    </xf>
    <xf numFmtId="0" fontId="35" fillId="0" borderId="10" xfId="89" applyFont="1" applyBorder="1" applyAlignment="1">
      <alignment horizontal="left"/>
    </xf>
    <xf numFmtId="0" fontId="46" fillId="0" borderId="0" xfId="0" applyFont="1"/>
    <xf numFmtId="0" fontId="46" fillId="0" borderId="0" xfId="0" applyFont="1" applyAlignment="1">
      <alignment horizontal="center"/>
    </xf>
    <xf numFmtId="44" fontId="46" fillId="0" borderId="0" xfId="42" applyFont="1" applyAlignment="1">
      <alignment horizontal="center"/>
    </xf>
    <xf numFmtId="0" fontId="46" fillId="0" borderId="0" xfId="0" applyFont="1" applyBorder="1"/>
    <xf numFmtId="17" fontId="36" fillId="0" borderId="0" xfId="85" applyNumberFormat="1" applyFont="1" applyFill="1"/>
    <xf numFmtId="0" fontId="35" fillId="0" borderId="30" xfId="95" applyFont="1" applyBorder="1"/>
    <xf numFmtId="0" fontId="47" fillId="0" borderId="10" xfId="0" applyFont="1" applyBorder="1"/>
    <xf numFmtId="0" fontId="47" fillId="0" borderId="10" xfId="0" applyFont="1" applyBorder="1" applyAlignment="1">
      <alignment horizontal="center"/>
    </xf>
    <xf numFmtId="0" fontId="46" fillId="0" borderId="0" xfId="0" applyFont="1" applyFill="1" applyBorder="1"/>
    <xf numFmtId="44" fontId="46" fillId="0" borderId="14" xfId="42" applyFont="1" applyBorder="1"/>
    <xf numFmtId="44" fontId="46" fillId="0" borderId="0" xfId="42" applyFont="1" applyBorder="1"/>
    <xf numFmtId="44" fontId="46" fillId="0" borderId="15" xfId="42" applyFont="1" applyBorder="1"/>
    <xf numFmtId="44" fontId="46" fillId="0" borderId="15" xfId="0" applyNumberFormat="1" applyFont="1" applyBorder="1"/>
    <xf numFmtId="44" fontId="46" fillId="0" borderId="0" xfId="42" applyFont="1"/>
    <xf numFmtId="167" fontId="46" fillId="0" borderId="0" xfId="42" applyNumberFormat="1" applyFont="1"/>
    <xf numFmtId="44" fontId="46" fillId="0" borderId="0" xfId="0" applyNumberFormat="1" applyFont="1"/>
    <xf numFmtId="0" fontId="46" fillId="0" borderId="29" xfId="0" applyFont="1" applyBorder="1"/>
    <xf numFmtId="0" fontId="46" fillId="0" borderId="10" xfId="0" applyFont="1" applyBorder="1"/>
    <xf numFmtId="44" fontId="47" fillId="0" borderId="29" xfId="0" applyNumberFormat="1" applyFont="1" applyBorder="1"/>
    <xf numFmtId="0" fontId="47" fillId="0" borderId="13" xfId="0" applyFont="1" applyFill="1" applyBorder="1"/>
    <xf numFmtId="0" fontId="46" fillId="0" borderId="13" xfId="0" applyFont="1" applyBorder="1"/>
    <xf numFmtId="44" fontId="46" fillId="0" borderId="12" xfId="42" applyFont="1" applyBorder="1"/>
    <xf numFmtId="44" fontId="46" fillId="0" borderId="13" xfId="42" applyFont="1" applyBorder="1"/>
    <xf numFmtId="44" fontId="46" fillId="0" borderId="33" xfId="42" applyFont="1" applyBorder="1"/>
    <xf numFmtId="44" fontId="46" fillId="0" borderId="33" xfId="0" applyNumberFormat="1" applyFont="1" applyBorder="1"/>
    <xf numFmtId="167" fontId="46" fillId="0" borderId="13" xfId="42" applyNumberFormat="1" applyFont="1" applyBorder="1"/>
    <xf numFmtId="44" fontId="46" fillId="0" borderId="13" xfId="0" applyNumberFormat="1" applyFont="1" applyBorder="1"/>
    <xf numFmtId="0" fontId="46" fillId="0" borderId="32" xfId="0" applyFont="1" applyBorder="1"/>
    <xf numFmtId="0" fontId="47" fillId="0" borderId="29" xfId="0" applyFont="1" applyBorder="1"/>
    <xf numFmtId="49" fontId="46" fillId="0" borderId="0" xfId="0" applyNumberFormat="1" applyFont="1"/>
    <xf numFmtId="44" fontId="46" fillId="0" borderId="11" xfId="42" applyFont="1" applyBorder="1"/>
    <xf numFmtId="44" fontId="46" fillId="0" borderId="10" xfId="42" applyFont="1" applyBorder="1"/>
    <xf numFmtId="44" fontId="46" fillId="0" borderId="16" xfId="42" applyFont="1" applyBorder="1"/>
    <xf numFmtId="44" fontId="46" fillId="0" borderId="16" xfId="0" applyNumberFormat="1" applyFont="1" applyBorder="1"/>
    <xf numFmtId="44" fontId="46" fillId="0" borderId="0" xfId="0" applyNumberFormat="1" applyFont="1" applyBorder="1"/>
    <xf numFmtId="0" fontId="47" fillId="0" borderId="33" xfId="0" applyFont="1" applyFill="1" applyBorder="1"/>
    <xf numFmtId="0" fontId="47" fillId="0" borderId="0" xfId="0" applyFont="1" applyFill="1" applyBorder="1"/>
    <xf numFmtId="0" fontId="16" fillId="35" borderId="0" xfId="0" applyFont="1" applyFill="1" applyAlignment="1">
      <alignment horizontal="center" vertical="center" wrapText="1"/>
    </xf>
    <xf numFmtId="0" fontId="0" fillId="36" borderId="25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0" fillId="38" borderId="0" xfId="0" applyFill="1" applyAlignment="1">
      <alignment horizontal="center" vertical="center" wrapText="1"/>
    </xf>
    <xf numFmtId="44" fontId="38" fillId="0" borderId="12" xfId="42" applyFont="1" applyBorder="1" applyAlignment="1">
      <alignment horizontal="center"/>
    </xf>
    <xf numFmtId="44" fontId="38" fillId="0" borderId="13" xfId="42" applyFont="1" applyBorder="1" applyAlignment="1">
      <alignment horizontal="center"/>
    </xf>
    <xf numFmtId="44" fontId="38" fillId="0" borderId="33" xfId="42" applyFont="1" applyBorder="1" applyAlignment="1">
      <alignment horizontal="center"/>
    </xf>
    <xf numFmtId="0" fontId="38" fillId="0" borderId="0" xfId="89" applyFont="1" applyBorder="1" applyAlignment="1">
      <alignment horizontal="center"/>
    </xf>
  </cellXfs>
  <cellStyles count="216">
    <cellStyle name="20% - Accent1" xfId="19" builtinId="30" customBuiltin="1"/>
    <cellStyle name="20% - Accent1 2" xfId="161"/>
    <cellStyle name="20% - Accent1 3" xfId="120"/>
    <cellStyle name="20% - Accent1 3 2" xfId="202"/>
    <cellStyle name="20% - Accent1 4" xfId="62"/>
    <cellStyle name="20% - Accent1 5" xfId="188"/>
    <cellStyle name="20% - Accent2" xfId="23" builtinId="34" customBuiltin="1"/>
    <cellStyle name="20% - Accent2 2" xfId="165"/>
    <cellStyle name="20% - Accent2 3" xfId="124"/>
    <cellStyle name="20% - Accent2 3 2" xfId="204"/>
    <cellStyle name="20% - Accent2 4" xfId="66"/>
    <cellStyle name="20% - Accent2 5" xfId="190"/>
    <cellStyle name="20% - Accent3" xfId="27" builtinId="38" customBuiltin="1"/>
    <cellStyle name="20% - Accent3 2" xfId="169"/>
    <cellStyle name="20% - Accent3 3" xfId="128"/>
    <cellStyle name="20% - Accent3 3 2" xfId="206"/>
    <cellStyle name="20% - Accent3 4" xfId="70"/>
    <cellStyle name="20% - Accent3 5" xfId="192"/>
    <cellStyle name="20% - Accent4" xfId="31" builtinId="42" customBuiltin="1"/>
    <cellStyle name="20% - Accent4 2" xfId="173"/>
    <cellStyle name="20% - Accent4 3" xfId="132"/>
    <cellStyle name="20% - Accent4 3 2" xfId="208"/>
    <cellStyle name="20% - Accent4 4" xfId="74"/>
    <cellStyle name="20% - Accent4 5" xfId="194"/>
    <cellStyle name="20% - Accent5" xfId="35" builtinId="46" customBuiltin="1"/>
    <cellStyle name="20% - Accent5 2" xfId="177"/>
    <cellStyle name="20% - Accent5 3" xfId="136"/>
    <cellStyle name="20% - Accent5 3 2" xfId="210"/>
    <cellStyle name="20% - Accent5 4" xfId="78"/>
    <cellStyle name="20% - Accent5 5" xfId="196"/>
    <cellStyle name="20% - Accent6" xfId="39" builtinId="50" customBuiltin="1"/>
    <cellStyle name="20% - Accent6 2" xfId="181"/>
    <cellStyle name="20% - Accent6 3" xfId="140"/>
    <cellStyle name="20% - Accent6 3 2" xfId="212"/>
    <cellStyle name="20% - Accent6 4" xfId="82"/>
    <cellStyle name="20% - Accent6 5" xfId="198"/>
    <cellStyle name="40% - Accent1" xfId="20" builtinId="31" customBuiltin="1"/>
    <cellStyle name="40% - Accent1 2" xfId="162"/>
    <cellStyle name="40% - Accent1 3" xfId="121"/>
    <cellStyle name="40% - Accent1 3 2" xfId="203"/>
    <cellStyle name="40% - Accent1 4" xfId="63"/>
    <cellStyle name="40% - Accent1 5" xfId="189"/>
    <cellStyle name="40% - Accent2" xfId="24" builtinId="35" customBuiltin="1"/>
    <cellStyle name="40% - Accent2 2" xfId="166"/>
    <cellStyle name="40% - Accent2 3" xfId="125"/>
    <cellStyle name="40% - Accent2 3 2" xfId="205"/>
    <cellStyle name="40% - Accent2 4" xfId="67"/>
    <cellStyle name="40% - Accent2 5" xfId="191"/>
    <cellStyle name="40% - Accent3" xfId="28" builtinId="39" customBuiltin="1"/>
    <cellStyle name="40% - Accent3 2" xfId="170"/>
    <cellStyle name="40% - Accent3 3" xfId="129"/>
    <cellStyle name="40% - Accent3 3 2" xfId="207"/>
    <cellStyle name="40% - Accent3 4" xfId="71"/>
    <cellStyle name="40% - Accent3 5" xfId="193"/>
    <cellStyle name="40% - Accent4" xfId="32" builtinId="43" customBuiltin="1"/>
    <cellStyle name="40% - Accent4 2" xfId="174"/>
    <cellStyle name="40% - Accent4 3" xfId="133"/>
    <cellStyle name="40% - Accent4 3 2" xfId="209"/>
    <cellStyle name="40% - Accent4 4" xfId="75"/>
    <cellStyle name="40% - Accent4 5" xfId="195"/>
    <cellStyle name="40% - Accent5" xfId="36" builtinId="47" customBuiltin="1"/>
    <cellStyle name="40% - Accent5 2" xfId="178"/>
    <cellStyle name="40% - Accent5 3" xfId="137"/>
    <cellStyle name="40% - Accent5 3 2" xfId="211"/>
    <cellStyle name="40% - Accent5 4" xfId="79"/>
    <cellStyle name="40% - Accent5 5" xfId="197"/>
    <cellStyle name="40% - Accent6" xfId="40" builtinId="51" customBuiltin="1"/>
    <cellStyle name="40% - Accent6 2" xfId="182"/>
    <cellStyle name="40% - Accent6 3" xfId="141"/>
    <cellStyle name="40% - Accent6 3 2" xfId="213"/>
    <cellStyle name="40% - Accent6 4" xfId="83"/>
    <cellStyle name="40% - Accent6 5" xfId="199"/>
    <cellStyle name="60% - Accent1" xfId="21" builtinId="32" customBuiltin="1"/>
    <cellStyle name="60% - Accent1 2" xfId="163"/>
    <cellStyle name="60% - Accent1 3" xfId="122"/>
    <cellStyle name="60% - Accent1 4" xfId="64"/>
    <cellStyle name="60% - Accent2" xfId="25" builtinId="36" customBuiltin="1"/>
    <cellStyle name="60% - Accent2 2" xfId="167"/>
    <cellStyle name="60% - Accent2 3" xfId="126"/>
    <cellStyle name="60% - Accent2 4" xfId="68"/>
    <cellStyle name="60% - Accent3" xfId="29" builtinId="40" customBuiltin="1"/>
    <cellStyle name="60% - Accent3 2" xfId="171"/>
    <cellStyle name="60% - Accent3 3" xfId="130"/>
    <cellStyle name="60% - Accent3 4" xfId="72"/>
    <cellStyle name="60% - Accent4" xfId="33" builtinId="44" customBuiltin="1"/>
    <cellStyle name="60% - Accent4 2" xfId="175"/>
    <cellStyle name="60% - Accent4 3" xfId="134"/>
    <cellStyle name="60% - Accent4 4" xfId="76"/>
    <cellStyle name="60% - Accent5" xfId="37" builtinId="48" customBuiltin="1"/>
    <cellStyle name="60% - Accent5 2" xfId="179"/>
    <cellStyle name="60% - Accent5 3" xfId="138"/>
    <cellStyle name="60% - Accent5 4" xfId="80"/>
    <cellStyle name="60% - Accent6" xfId="41" builtinId="52" customBuiltin="1"/>
    <cellStyle name="60% - Accent6 2" xfId="183"/>
    <cellStyle name="60% - Accent6 3" xfId="142"/>
    <cellStyle name="60% - Accent6 4" xfId="84"/>
    <cellStyle name="Accent1" xfId="18" builtinId="29" customBuiltin="1"/>
    <cellStyle name="Accent1 2" xfId="160"/>
    <cellStyle name="Accent1 3" xfId="119"/>
    <cellStyle name="Accent1 4" xfId="61"/>
    <cellStyle name="Accent2" xfId="22" builtinId="33" customBuiltin="1"/>
    <cellStyle name="Accent2 2" xfId="164"/>
    <cellStyle name="Accent2 3" xfId="123"/>
    <cellStyle name="Accent2 4" xfId="65"/>
    <cellStyle name="Accent3" xfId="26" builtinId="37" customBuiltin="1"/>
    <cellStyle name="Accent3 2" xfId="168"/>
    <cellStyle name="Accent3 3" xfId="127"/>
    <cellStyle name="Accent3 4" xfId="69"/>
    <cellStyle name="Accent4" xfId="30" builtinId="41" customBuiltin="1"/>
    <cellStyle name="Accent4 2" xfId="172"/>
    <cellStyle name="Accent4 3" xfId="131"/>
    <cellStyle name="Accent4 4" xfId="73"/>
    <cellStyle name="Accent5" xfId="34" builtinId="45" customBuiltin="1"/>
    <cellStyle name="Accent5 2" xfId="176"/>
    <cellStyle name="Accent5 3" xfId="135"/>
    <cellStyle name="Accent5 4" xfId="77"/>
    <cellStyle name="Accent6" xfId="38" builtinId="49" customBuiltin="1"/>
    <cellStyle name="Accent6 2" xfId="180"/>
    <cellStyle name="Accent6 3" xfId="139"/>
    <cellStyle name="Accent6 4" xfId="81"/>
    <cellStyle name="Bad" xfId="7" builtinId="27" customBuiltin="1"/>
    <cellStyle name="Bad 2" xfId="149"/>
    <cellStyle name="Bad 3" xfId="108"/>
    <cellStyle name="Bad 4" xfId="50"/>
    <cellStyle name="Calculation" xfId="11" builtinId="22" customBuiltin="1"/>
    <cellStyle name="Calculation 2" xfId="153"/>
    <cellStyle name="Calculation 3" xfId="112"/>
    <cellStyle name="Calculation 4" xfId="54"/>
    <cellStyle name="Check Cell" xfId="13" builtinId="23" customBuiltin="1"/>
    <cellStyle name="Check Cell 2" xfId="155"/>
    <cellStyle name="Check Cell 3" xfId="114"/>
    <cellStyle name="Check Cell 4" xfId="56"/>
    <cellStyle name="Comma 2" xfId="86"/>
    <cellStyle name="Comma 3" xfId="185"/>
    <cellStyle name="Comma 4" xfId="101"/>
    <cellStyle name="Currency" xfId="42" builtinId="4"/>
    <cellStyle name="Currency 2" xfId="214"/>
    <cellStyle name="Explanatory Text" xfId="16" builtinId="53" customBuiltin="1"/>
    <cellStyle name="Explanatory Text 2" xfId="158"/>
    <cellStyle name="Explanatory Text 3" xfId="117"/>
    <cellStyle name="Explanatory Text 4" xfId="59"/>
    <cellStyle name="Good" xfId="6" builtinId="26" customBuiltin="1"/>
    <cellStyle name="Good 2" xfId="148"/>
    <cellStyle name="Good 3" xfId="107"/>
    <cellStyle name="Good 4" xfId="49"/>
    <cellStyle name="Heading 1" xfId="2" builtinId="16" customBuiltin="1"/>
    <cellStyle name="Heading 1 2" xfId="144"/>
    <cellStyle name="Heading 1 3" xfId="103"/>
    <cellStyle name="Heading 1 4" xfId="45"/>
    <cellStyle name="Heading 2" xfId="3" builtinId="17" customBuiltin="1"/>
    <cellStyle name="Heading 2 2" xfId="145"/>
    <cellStyle name="Heading 2 3" xfId="104"/>
    <cellStyle name="Heading 2 4" xfId="46"/>
    <cellStyle name="Heading 3" xfId="4" builtinId="18" customBuiltin="1"/>
    <cellStyle name="Heading 3 2" xfId="146"/>
    <cellStyle name="Heading 3 3" xfId="105"/>
    <cellStyle name="Heading 3 4" xfId="47"/>
    <cellStyle name="Heading 4" xfId="5" builtinId="19" customBuiltin="1"/>
    <cellStyle name="Heading 4 2" xfId="147"/>
    <cellStyle name="Heading 4 3" xfId="106"/>
    <cellStyle name="Heading 4 4" xfId="48"/>
    <cellStyle name="Input" xfId="9" builtinId="20" customBuiltin="1"/>
    <cellStyle name="Input 2" xfId="151"/>
    <cellStyle name="Input 3" xfId="110"/>
    <cellStyle name="Input 4" xfId="52"/>
    <cellStyle name="Linked Cell" xfId="12" builtinId="24" customBuiltin="1"/>
    <cellStyle name="Linked Cell 2" xfId="154"/>
    <cellStyle name="Linked Cell 3" xfId="113"/>
    <cellStyle name="Linked Cell 4" xfId="55"/>
    <cellStyle name="Neutral" xfId="8" builtinId="28" customBuiltin="1"/>
    <cellStyle name="Neutral 2" xfId="150"/>
    <cellStyle name="Neutral 3" xfId="109"/>
    <cellStyle name="Neutral 4" xfId="51"/>
    <cellStyle name="Normal" xfId="0" builtinId="0"/>
    <cellStyle name="Normal 10" xfId="186"/>
    <cellStyle name="Normal 2" xfId="94"/>
    <cellStyle name="Normal 2 2" xfId="95"/>
    <cellStyle name="Normal 3" xfId="96"/>
    <cellStyle name="Normal 4" xfId="97"/>
    <cellStyle name="Normal 5" xfId="98"/>
    <cellStyle name="Normal 6" xfId="99"/>
    <cellStyle name="Normal 7" xfId="143"/>
    <cellStyle name="Normal 8" xfId="102"/>
    <cellStyle name="Normal 8 2" xfId="200"/>
    <cellStyle name="Normal 9" xfId="44"/>
    <cellStyle name="Normal_2001 - 2003 OM Monthly 1" xfId="89"/>
    <cellStyle name="Normal_Book2" xfId="90"/>
    <cellStyle name="Normal_O&amp;M 02QTR07" xfId="91"/>
    <cellStyle name="Normal_O&amp;M 04QTR07" xfId="85"/>
    <cellStyle name="Normal_O&amp;M Prelim 04QTR06" xfId="92"/>
    <cellStyle name="Normal_OO&amp;M Master" xfId="88"/>
    <cellStyle name="Normal_TME NOV06 O&amp;M" xfId="93"/>
    <cellStyle name="Note" xfId="15" builtinId="10" customBuiltin="1"/>
    <cellStyle name="Note 2" xfId="157"/>
    <cellStyle name="Note 3" xfId="116"/>
    <cellStyle name="Note 3 2" xfId="201"/>
    <cellStyle name="Note 4" xfId="58"/>
    <cellStyle name="Note 5" xfId="187"/>
    <cellStyle name="Output" xfId="10" builtinId="21" customBuiltin="1"/>
    <cellStyle name="Output 2" xfId="152"/>
    <cellStyle name="Output 3" xfId="111"/>
    <cellStyle name="Output 4" xfId="53"/>
    <cellStyle name="Percent" xfId="43" builtinId="5"/>
    <cellStyle name="Percent 2" xfId="87"/>
    <cellStyle name="Percent 3" xfId="184"/>
    <cellStyle name="Percent 4" xfId="100"/>
    <cellStyle name="Percent 5" xfId="215"/>
    <cellStyle name="Title" xfId="1" builtinId="15" customBuiltin="1"/>
    <cellStyle name="Total" xfId="17" builtinId="25" customBuiltin="1"/>
    <cellStyle name="Total 2" xfId="159"/>
    <cellStyle name="Total 3" xfId="118"/>
    <cellStyle name="Total 4" xfId="60"/>
    <cellStyle name="Warning Text" xfId="14" builtinId="11" customBuiltin="1"/>
    <cellStyle name="Warning Text 2" xfId="156"/>
    <cellStyle name="Warning Text 3" xfId="115"/>
    <cellStyle name="Warning Text 4" xfId="5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49"/>
  <sheetViews>
    <sheetView workbookViewId="0">
      <selection activeCell="A37" sqref="A37"/>
    </sheetView>
  </sheetViews>
  <sheetFormatPr defaultRowHeight="15" x14ac:dyDescent="0.25"/>
  <cols>
    <col min="1" max="1" width="37.42578125" bestFit="1" customWidth="1"/>
    <col min="5" max="5" width="17.85546875" style="8" customWidth="1"/>
    <col min="6" max="6" width="23.28515625" bestFit="1" customWidth="1"/>
    <col min="7" max="7" width="17.85546875" customWidth="1"/>
    <col min="9" max="9" width="13.140625" style="50" bestFit="1" customWidth="1"/>
    <col min="10" max="11" width="23.28515625" style="50" bestFit="1" customWidth="1"/>
    <col min="12" max="13" width="9.140625" style="50"/>
  </cols>
  <sheetData>
    <row r="1" spans="1:11" x14ac:dyDescent="0.25">
      <c r="A1" s="4" t="s">
        <v>5965</v>
      </c>
      <c r="B1" s="7"/>
      <c r="C1" s="7"/>
      <c r="D1" s="7"/>
    </row>
    <row r="3" spans="1:11" ht="15.75" thickBot="1" x14ac:dyDescent="0.3">
      <c r="A3" s="20"/>
      <c r="B3" s="21" t="s">
        <v>45</v>
      </c>
      <c r="C3" s="21" t="s">
        <v>46</v>
      </c>
      <c r="D3" s="10"/>
      <c r="E3" s="2"/>
      <c r="F3" s="10"/>
      <c r="G3" s="10"/>
    </row>
    <row r="4" spans="1:11" ht="15.75" thickBot="1" x14ac:dyDescent="0.3">
      <c r="A4" s="22" t="s">
        <v>47</v>
      </c>
      <c r="B4" s="103">
        <v>0.1086</v>
      </c>
      <c r="C4" s="30">
        <f>1-B4</f>
        <v>0.89139999999999997</v>
      </c>
      <c r="D4" s="14"/>
      <c r="E4" s="5" t="s">
        <v>48</v>
      </c>
      <c r="F4" s="11"/>
      <c r="G4" s="15"/>
    </row>
    <row r="5" spans="1:11" x14ac:dyDescent="0.25">
      <c r="A5" s="23" t="s">
        <v>49</v>
      </c>
      <c r="B5" s="104">
        <v>0.10979999999999999</v>
      </c>
      <c r="C5" s="26">
        <f t="shared" ref="C5:C27" si="0">1-B5</f>
        <v>0.89019999999999999</v>
      </c>
      <c r="D5" s="14"/>
      <c r="E5" s="6" t="s">
        <v>50</v>
      </c>
      <c r="F5" s="27" t="s">
        <v>51</v>
      </c>
      <c r="G5" s="31" t="s">
        <v>5581</v>
      </c>
      <c r="I5" s="101"/>
      <c r="J5" s="101"/>
      <c r="K5" s="101"/>
    </row>
    <row r="6" spans="1:11" x14ac:dyDescent="0.25">
      <c r="A6" s="23" t="s">
        <v>52</v>
      </c>
      <c r="B6" s="104">
        <v>9.7000000000000003E-2</v>
      </c>
      <c r="C6" s="26">
        <f t="shared" si="0"/>
        <v>0.90300000000000002</v>
      </c>
      <c r="D6" s="14"/>
      <c r="E6" s="110" t="s">
        <v>53</v>
      </c>
      <c r="F6" s="111" t="s">
        <v>54</v>
      </c>
      <c r="G6" s="3">
        <f>VLOOKUP(F6,$A$4:$B$27,2,FALSE)</f>
        <v>7.9699999999999993E-2</v>
      </c>
    </row>
    <row r="7" spans="1:11" x14ac:dyDescent="0.25">
      <c r="A7" s="23" t="s">
        <v>55</v>
      </c>
      <c r="B7" s="104">
        <v>7.7100000000000002E-2</v>
      </c>
      <c r="C7" s="26">
        <f t="shared" si="0"/>
        <v>0.92290000000000005</v>
      </c>
      <c r="D7" s="14"/>
      <c r="E7" s="112" t="s">
        <v>56</v>
      </c>
      <c r="F7" s="111" t="s">
        <v>57</v>
      </c>
      <c r="G7" s="3">
        <f t="shared" ref="G7:G70" si="1">VLOOKUP(F7,$A$4:$B$27,2,FALSE)</f>
        <v>7.9699999999999993E-2</v>
      </c>
    </row>
    <row r="8" spans="1:11" x14ac:dyDescent="0.25">
      <c r="A8" s="23" t="s">
        <v>58</v>
      </c>
      <c r="B8" s="104">
        <v>0.2535</v>
      </c>
      <c r="C8" s="26">
        <f t="shared" si="0"/>
        <v>0.74649999999999994</v>
      </c>
      <c r="D8" s="14"/>
      <c r="E8" s="110" t="s">
        <v>59</v>
      </c>
      <c r="F8" s="111" t="s">
        <v>54</v>
      </c>
      <c r="G8" s="3">
        <f t="shared" si="1"/>
        <v>7.9699999999999993E-2</v>
      </c>
    </row>
    <row r="9" spans="1:11" x14ac:dyDescent="0.25">
      <c r="A9" s="23" t="s">
        <v>60</v>
      </c>
      <c r="B9" s="104">
        <v>0.1013</v>
      </c>
      <c r="C9" s="26">
        <f t="shared" si="0"/>
        <v>0.89870000000000005</v>
      </c>
      <c r="D9" s="14"/>
      <c r="E9" s="110" t="s">
        <v>61</v>
      </c>
      <c r="F9" s="111" t="s">
        <v>60</v>
      </c>
      <c r="G9" s="3">
        <f t="shared" si="1"/>
        <v>0.1013</v>
      </c>
    </row>
    <row r="10" spans="1:11" x14ac:dyDescent="0.25">
      <c r="A10" s="23" t="s">
        <v>62</v>
      </c>
      <c r="B10" s="104">
        <v>9.3100000000000002E-2</v>
      </c>
      <c r="C10" s="26">
        <f t="shared" si="0"/>
        <v>0.90690000000000004</v>
      </c>
      <c r="D10" s="14"/>
      <c r="E10" s="110" t="s">
        <v>63</v>
      </c>
      <c r="F10" s="111" t="s">
        <v>54</v>
      </c>
      <c r="G10" s="3">
        <f t="shared" si="1"/>
        <v>7.9699999999999993E-2</v>
      </c>
    </row>
    <row r="11" spans="1:11" x14ac:dyDescent="0.25">
      <c r="A11" s="23" t="s">
        <v>64</v>
      </c>
      <c r="B11" s="104">
        <v>9.6299999999999997E-2</v>
      </c>
      <c r="C11" s="26">
        <f t="shared" si="0"/>
        <v>0.90369999999999995</v>
      </c>
      <c r="D11" s="14"/>
      <c r="E11" s="110" t="s">
        <v>65</v>
      </c>
      <c r="F11" s="111" t="s">
        <v>54</v>
      </c>
      <c r="G11" s="3">
        <f t="shared" si="1"/>
        <v>7.9699999999999993E-2</v>
      </c>
    </row>
    <row r="12" spans="1:11" x14ac:dyDescent="0.25">
      <c r="A12" s="23" t="s">
        <v>57</v>
      </c>
      <c r="B12" s="104">
        <v>7.9699999999999993E-2</v>
      </c>
      <c r="C12" s="26">
        <f t="shared" si="0"/>
        <v>0.92030000000000001</v>
      </c>
      <c r="D12" s="14"/>
      <c r="E12" s="110" t="s">
        <v>66</v>
      </c>
      <c r="F12" s="111" t="s">
        <v>57</v>
      </c>
      <c r="G12" s="3">
        <f t="shared" si="1"/>
        <v>7.9699999999999993E-2</v>
      </c>
    </row>
    <row r="13" spans="1:11" x14ac:dyDescent="0.25">
      <c r="A13" s="23" t="s">
        <v>67</v>
      </c>
      <c r="B13" s="104">
        <v>8.7999999999999995E-2</v>
      </c>
      <c r="C13" s="26">
        <f t="shared" si="0"/>
        <v>0.91200000000000003</v>
      </c>
      <c r="D13" s="14"/>
      <c r="E13" s="113" t="s">
        <v>68</v>
      </c>
      <c r="F13" s="111" t="s">
        <v>54</v>
      </c>
      <c r="G13" s="3">
        <f t="shared" si="1"/>
        <v>7.9699999999999993E-2</v>
      </c>
    </row>
    <row r="14" spans="1:11" x14ac:dyDescent="0.25">
      <c r="A14" s="23" t="s">
        <v>69</v>
      </c>
      <c r="B14" s="104">
        <v>0.1487</v>
      </c>
      <c r="C14" s="26">
        <f t="shared" si="0"/>
        <v>0.85129999999999995</v>
      </c>
      <c r="D14" s="14"/>
      <c r="E14" s="110" t="s">
        <v>70</v>
      </c>
      <c r="F14" s="111" t="s">
        <v>54</v>
      </c>
      <c r="G14" s="3">
        <f t="shared" si="1"/>
        <v>7.9699999999999993E-2</v>
      </c>
    </row>
    <row r="15" spans="1:11" x14ac:dyDescent="0.25">
      <c r="A15" s="23" t="s">
        <v>71</v>
      </c>
      <c r="B15" s="104">
        <v>0.11899999999999999</v>
      </c>
      <c r="C15" s="26">
        <f t="shared" si="0"/>
        <v>0.88100000000000001</v>
      </c>
      <c r="D15" s="14"/>
      <c r="E15" s="110" t="s">
        <v>72</v>
      </c>
      <c r="F15" s="111" t="s">
        <v>54</v>
      </c>
      <c r="G15" s="3">
        <f t="shared" si="1"/>
        <v>7.9699999999999993E-2</v>
      </c>
    </row>
    <row r="16" spans="1:11" x14ac:dyDescent="0.25">
      <c r="A16" s="23" t="s">
        <v>73</v>
      </c>
      <c r="B16" s="104">
        <v>0.1434</v>
      </c>
      <c r="C16" s="26">
        <f t="shared" si="0"/>
        <v>0.85660000000000003</v>
      </c>
      <c r="D16" s="14"/>
      <c r="E16" s="110" t="s">
        <v>74</v>
      </c>
      <c r="F16" s="111" t="s">
        <v>57</v>
      </c>
      <c r="G16" s="3">
        <f t="shared" si="1"/>
        <v>7.9699999999999993E-2</v>
      </c>
    </row>
    <row r="17" spans="1:7" x14ac:dyDescent="0.25">
      <c r="A17" s="23" t="s">
        <v>75</v>
      </c>
      <c r="B17" s="104">
        <v>9.9709999999999993E-2</v>
      </c>
      <c r="C17" s="26">
        <f t="shared" si="0"/>
        <v>0.90029000000000003</v>
      </c>
      <c r="D17" s="14"/>
      <c r="E17" s="110" t="s">
        <v>76</v>
      </c>
      <c r="F17" s="111" t="s">
        <v>54</v>
      </c>
      <c r="G17" s="3">
        <f t="shared" si="1"/>
        <v>7.9699999999999993E-2</v>
      </c>
    </row>
    <row r="18" spans="1:7" x14ac:dyDescent="0.25">
      <c r="A18" s="23" t="s">
        <v>77</v>
      </c>
      <c r="B18" s="104">
        <v>0.10602</v>
      </c>
      <c r="C18" s="26">
        <f t="shared" si="0"/>
        <v>0.89398</v>
      </c>
      <c r="D18" s="14"/>
      <c r="E18" s="113" t="s">
        <v>78</v>
      </c>
      <c r="F18" s="111" t="s">
        <v>54</v>
      </c>
      <c r="G18" s="3">
        <f t="shared" si="1"/>
        <v>7.9699999999999993E-2</v>
      </c>
    </row>
    <row r="19" spans="1:7" x14ac:dyDescent="0.25">
      <c r="A19" s="23" t="s">
        <v>79</v>
      </c>
      <c r="B19" s="104">
        <v>9.9400000000000002E-2</v>
      </c>
      <c r="C19" s="26">
        <f t="shared" si="0"/>
        <v>0.90059999999999996</v>
      </c>
      <c r="D19" s="14"/>
      <c r="E19" s="110" t="s">
        <v>80</v>
      </c>
      <c r="F19" s="111" t="s">
        <v>54</v>
      </c>
      <c r="G19" s="3">
        <f t="shared" si="1"/>
        <v>7.9699999999999993E-2</v>
      </c>
    </row>
    <row r="20" spans="1:7" x14ac:dyDescent="0.25">
      <c r="A20" s="23" t="s">
        <v>81</v>
      </c>
      <c r="B20" s="104">
        <v>0.3</v>
      </c>
      <c r="C20" s="26">
        <f t="shared" si="0"/>
        <v>0.7</v>
      </c>
      <c r="D20" s="10"/>
      <c r="E20" s="113" t="s">
        <v>82</v>
      </c>
      <c r="F20" s="111" t="s">
        <v>54</v>
      </c>
      <c r="G20" s="3">
        <f t="shared" si="1"/>
        <v>7.9699999999999993E-2</v>
      </c>
    </row>
    <row r="21" spans="1:7" x14ac:dyDescent="0.25">
      <c r="A21" s="23" t="s">
        <v>83</v>
      </c>
      <c r="B21" s="104">
        <v>0.1077</v>
      </c>
      <c r="C21" s="26">
        <f t="shared" si="0"/>
        <v>0.89229999999999998</v>
      </c>
      <c r="D21" s="10"/>
      <c r="E21" s="110" t="s">
        <v>84</v>
      </c>
      <c r="F21" s="111" t="s">
        <v>54</v>
      </c>
      <c r="G21" s="3">
        <f t="shared" si="1"/>
        <v>7.9699999999999993E-2</v>
      </c>
    </row>
    <row r="22" spans="1:7" x14ac:dyDescent="0.25">
      <c r="A22" s="23" t="s">
        <v>85</v>
      </c>
      <c r="B22" s="104">
        <v>1</v>
      </c>
      <c r="C22" s="26">
        <f t="shared" si="0"/>
        <v>0</v>
      </c>
      <c r="D22" s="10"/>
      <c r="E22" s="110" t="s">
        <v>86</v>
      </c>
      <c r="F22" s="111" t="s">
        <v>54</v>
      </c>
      <c r="G22" s="3">
        <f t="shared" si="1"/>
        <v>7.9699999999999993E-2</v>
      </c>
    </row>
    <row r="23" spans="1:7" x14ac:dyDescent="0.25">
      <c r="A23" s="23" t="s">
        <v>87</v>
      </c>
      <c r="B23" s="104">
        <v>0</v>
      </c>
      <c r="C23" s="26">
        <f t="shared" si="0"/>
        <v>1</v>
      </c>
      <c r="D23" s="10"/>
      <c r="E23" s="114" t="s">
        <v>88</v>
      </c>
      <c r="F23" s="111" t="s">
        <v>54</v>
      </c>
      <c r="G23" s="3">
        <f t="shared" si="1"/>
        <v>7.9699999999999993E-2</v>
      </c>
    </row>
    <row r="24" spans="1:7" x14ac:dyDescent="0.25">
      <c r="A24" s="23" t="s">
        <v>89</v>
      </c>
      <c r="B24" s="104">
        <v>0.1094</v>
      </c>
      <c r="C24" s="26">
        <f t="shared" si="0"/>
        <v>0.89060000000000006</v>
      </c>
      <c r="D24" s="10"/>
      <c r="E24" s="113" t="s">
        <v>90</v>
      </c>
      <c r="F24" s="111" t="s">
        <v>57</v>
      </c>
      <c r="G24" s="3">
        <f t="shared" si="1"/>
        <v>7.9699999999999993E-2</v>
      </c>
    </row>
    <row r="25" spans="1:7" x14ac:dyDescent="0.25">
      <c r="A25" s="24" t="s">
        <v>5957</v>
      </c>
      <c r="B25" s="104">
        <v>1.17E-2</v>
      </c>
      <c r="C25" s="29">
        <f t="shared" si="0"/>
        <v>0.98829999999999996</v>
      </c>
      <c r="D25" s="10"/>
      <c r="E25" s="110" t="s">
        <v>91</v>
      </c>
      <c r="F25" s="111" t="s">
        <v>54</v>
      </c>
      <c r="G25" s="3">
        <f t="shared" si="1"/>
        <v>7.9699999999999993E-2</v>
      </c>
    </row>
    <row r="26" spans="1:7" x14ac:dyDescent="0.25">
      <c r="A26" s="24" t="s">
        <v>92</v>
      </c>
      <c r="B26" s="105">
        <v>0.10299999999999999</v>
      </c>
      <c r="C26" s="28">
        <f t="shared" si="0"/>
        <v>0.89700000000000002</v>
      </c>
      <c r="D26" s="10"/>
      <c r="E26" s="110" t="s">
        <v>93</v>
      </c>
      <c r="F26" s="111" t="s">
        <v>57</v>
      </c>
      <c r="G26" s="3">
        <f t="shared" si="1"/>
        <v>7.9699999999999993E-2</v>
      </c>
    </row>
    <row r="27" spans="1:7" ht="15.75" thickBot="1" x14ac:dyDescent="0.3">
      <c r="A27" s="25" t="s">
        <v>94</v>
      </c>
      <c r="B27" s="106">
        <v>9.8599999999999993E-2</v>
      </c>
      <c r="C27" s="32">
        <f t="shared" si="0"/>
        <v>0.90139999999999998</v>
      </c>
      <c r="D27" s="10"/>
      <c r="E27" s="110" t="s">
        <v>95</v>
      </c>
      <c r="F27" s="111" t="s">
        <v>96</v>
      </c>
      <c r="G27" s="3">
        <f t="shared" si="1"/>
        <v>0.1086</v>
      </c>
    </row>
    <row r="28" spans="1:7" x14ac:dyDescent="0.25">
      <c r="A28" s="10"/>
      <c r="B28" s="10"/>
      <c r="C28" s="10"/>
      <c r="D28" s="10"/>
      <c r="E28" s="110" t="s">
        <v>97</v>
      </c>
      <c r="F28" s="111" t="s">
        <v>54</v>
      </c>
      <c r="G28" s="3">
        <f t="shared" si="1"/>
        <v>7.9699999999999993E-2</v>
      </c>
    </row>
    <row r="29" spans="1:7" x14ac:dyDescent="0.25">
      <c r="A29" s="17"/>
      <c r="B29" s="10"/>
      <c r="C29" s="10"/>
      <c r="D29" s="10"/>
      <c r="E29" s="110" t="s">
        <v>98</v>
      </c>
      <c r="F29" s="111" t="s">
        <v>57</v>
      </c>
      <c r="G29" s="3">
        <f t="shared" si="1"/>
        <v>7.9699999999999993E-2</v>
      </c>
    </row>
    <row r="30" spans="1:7" x14ac:dyDescent="0.25">
      <c r="A30" s="13"/>
      <c r="B30" s="16"/>
      <c r="C30" s="16"/>
      <c r="D30" s="18"/>
      <c r="E30" s="115" t="s">
        <v>99</v>
      </c>
      <c r="F30" s="111" t="s">
        <v>49</v>
      </c>
      <c r="G30" s="3">
        <f t="shared" si="1"/>
        <v>0.10979999999999999</v>
      </c>
    </row>
    <row r="31" spans="1:7" x14ac:dyDescent="0.25">
      <c r="A31" s="13"/>
      <c r="B31" s="16"/>
      <c r="C31" s="16"/>
      <c r="D31" s="18"/>
      <c r="E31" s="110" t="s">
        <v>100</v>
      </c>
      <c r="F31" s="111" t="s">
        <v>57</v>
      </c>
      <c r="G31" s="3">
        <f t="shared" si="1"/>
        <v>7.9699999999999993E-2</v>
      </c>
    </row>
    <row r="32" spans="1:7" x14ac:dyDescent="0.25">
      <c r="A32" s="13"/>
      <c r="B32" s="16"/>
      <c r="C32" s="16"/>
      <c r="D32" s="18"/>
      <c r="E32" s="116" t="s">
        <v>101</v>
      </c>
      <c r="F32" s="111" t="s">
        <v>57</v>
      </c>
      <c r="G32" s="3">
        <f t="shared" si="1"/>
        <v>7.9699999999999993E-2</v>
      </c>
    </row>
    <row r="33" spans="2:7" x14ac:dyDescent="0.25">
      <c r="B33" s="16"/>
      <c r="C33" s="16"/>
      <c r="D33" s="18"/>
      <c r="E33" s="110" t="s">
        <v>102</v>
      </c>
      <c r="F33" s="111" t="s">
        <v>54</v>
      </c>
      <c r="G33" s="3">
        <f t="shared" si="1"/>
        <v>7.9699999999999993E-2</v>
      </c>
    </row>
    <row r="34" spans="2:7" x14ac:dyDescent="0.25">
      <c r="B34" s="16"/>
      <c r="C34" s="16"/>
      <c r="D34" s="18"/>
      <c r="E34" s="110" t="s">
        <v>103</v>
      </c>
      <c r="F34" s="111" t="s">
        <v>57</v>
      </c>
      <c r="G34" s="3">
        <f t="shared" si="1"/>
        <v>7.9699999999999993E-2</v>
      </c>
    </row>
    <row r="35" spans="2:7" x14ac:dyDescent="0.25">
      <c r="B35" s="16"/>
      <c r="C35" s="16"/>
      <c r="D35" s="18"/>
      <c r="E35" s="110" t="s">
        <v>104</v>
      </c>
      <c r="F35" s="111" t="s">
        <v>105</v>
      </c>
      <c r="G35" s="3">
        <f t="shared" si="1"/>
        <v>0</v>
      </c>
    </row>
    <row r="36" spans="2:7" x14ac:dyDescent="0.25">
      <c r="B36" s="16"/>
      <c r="C36" s="16"/>
      <c r="D36" s="18"/>
      <c r="E36" s="113" t="s">
        <v>106</v>
      </c>
      <c r="F36" s="111" t="s">
        <v>57</v>
      </c>
      <c r="G36" s="3">
        <f t="shared" si="1"/>
        <v>7.9699999999999993E-2</v>
      </c>
    </row>
    <row r="37" spans="2:7" x14ac:dyDescent="0.25">
      <c r="B37" s="16"/>
      <c r="C37" s="16"/>
      <c r="D37" s="18"/>
      <c r="E37" s="110" t="s">
        <v>107</v>
      </c>
      <c r="F37" s="111" t="s">
        <v>54</v>
      </c>
      <c r="G37" s="3">
        <f t="shared" si="1"/>
        <v>7.9699999999999993E-2</v>
      </c>
    </row>
    <row r="38" spans="2:7" x14ac:dyDescent="0.25">
      <c r="B38" s="16"/>
      <c r="C38" s="16"/>
      <c r="D38" s="18"/>
      <c r="E38" s="113" t="s">
        <v>108</v>
      </c>
      <c r="F38" s="111" t="s">
        <v>54</v>
      </c>
      <c r="G38" s="3">
        <f t="shared" si="1"/>
        <v>7.9699999999999993E-2</v>
      </c>
    </row>
    <row r="39" spans="2:7" x14ac:dyDescent="0.25">
      <c r="B39" s="16"/>
      <c r="C39" s="16"/>
      <c r="D39" s="18"/>
      <c r="E39" s="117" t="s">
        <v>109</v>
      </c>
      <c r="F39" s="111" t="s">
        <v>110</v>
      </c>
      <c r="G39" s="3">
        <f t="shared" si="1"/>
        <v>9.3100000000000002E-2</v>
      </c>
    </row>
    <row r="40" spans="2:7" x14ac:dyDescent="0.25">
      <c r="B40" s="16"/>
      <c r="C40" s="16"/>
      <c r="D40" s="18"/>
      <c r="E40" s="110" t="s">
        <v>111</v>
      </c>
      <c r="F40" s="111" t="s">
        <v>54</v>
      </c>
      <c r="G40" s="3">
        <f t="shared" si="1"/>
        <v>7.9699999999999993E-2</v>
      </c>
    </row>
    <row r="41" spans="2:7" x14ac:dyDescent="0.25">
      <c r="B41" s="16"/>
      <c r="C41" s="16"/>
      <c r="D41" s="18"/>
      <c r="E41" s="113" t="s">
        <v>112</v>
      </c>
      <c r="F41" s="111" t="s">
        <v>54</v>
      </c>
      <c r="G41" s="3">
        <f t="shared" si="1"/>
        <v>7.9699999999999993E-2</v>
      </c>
    </row>
    <row r="42" spans="2:7" x14ac:dyDescent="0.25">
      <c r="B42" s="16"/>
      <c r="C42" s="16"/>
      <c r="D42" s="18"/>
      <c r="E42" s="116" t="s">
        <v>113</v>
      </c>
      <c r="F42" s="111" t="s">
        <v>110</v>
      </c>
      <c r="G42" s="3">
        <f t="shared" si="1"/>
        <v>9.3100000000000002E-2</v>
      </c>
    </row>
    <row r="43" spans="2:7" x14ac:dyDescent="0.25">
      <c r="B43" s="16"/>
      <c r="C43" s="16"/>
      <c r="D43" s="18"/>
      <c r="E43" s="113" t="s">
        <v>114</v>
      </c>
      <c r="F43" s="111" t="s">
        <v>55</v>
      </c>
      <c r="G43" s="3">
        <f t="shared" si="1"/>
        <v>7.7100000000000002E-2</v>
      </c>
    </row>
    <row r="44" spans="2:7" x14ac:dyDescent="0.25">
      <c r="B44" s="16"/>
      <c r="C44" s="16"/>
      <c r="D44" s="18"/>
      <c r="E44" s="118" t="s">
        <v>115</v>
      </c>
      <c r="F44" s="111" t="s">
        <v>54</v>
      </c>
      <c r="G44" s="3">
        <f t="shared" si="1"/>
        <v>7.9699999999999993E-2</v>
      </c>
    </row>
    <row r="45" spans="2:7" x14ac:dyDescent="0.25">
      <c r="B45" s="16"/>
      <c r="C45" s="16"/>
      <c r="D45" s="18"/>
      <c r="E45" s="113" t="s">
        <v>116</v>
      </c>
      <c r="F45" s="111" t="s">
        <v>57</v>
      </c>
      <c r="G45" s="3">
        <f t="shared" si="1"/>
        <v>7.9699999999999993E-2</v>
      </c>
    </row>
    <row r="46" spans="2:7" x14ac:dyDescent="0.25">
      <c r="B46" s="16"/>
      <c r="C46" s="16"/>
      <c r="D46" s="18"/>
      <c r="E46" s="110" t="s">
        <v>117</v>
      </c>
      <c r="F46" s="111" t="s">
        <v>49</v>
      </c>
      <c r="G46" s="3">
        <f t="shared" si="1"/>
        <v>0.10979999999999999</v>
      </c>
    </row>
    <row r="47" spans="2:7" x14ac:dyDescent="0.25">
      <c r="B47" s="16"/>
      <c r="C47" s="16"/>
      <c r="D47" s="18"/>
      <c r="E47" s="110" t="s">
        <v>118</v>
      </c>
      <c r="F47" s="111" t="s">
        <v>57</v>
      </c>
      <c r="G47" s="3">
        <f t="shared" si="1"/>
        <v>7.9699999999999993E-2</v>
      </c>
    </row>
    <row r="48" spans="2:7" x14ac:dyDescent="0.25">
      <c r="B48" s="16"/>
      <c r="C48" s="16"/>
      <c r="D48" s="18"/>
      <c r="E48" s="110" t="s">
        <v>119</v>
      </c>
      <c r="F48" s="111" t="s">
        <v>54</v>
      </c>
      <c r="G48" s="3">
        <f t="shared" si="1"/>
        <v>7.9699999999999993E-2</v>
      </c>
    </row>
    <row r="49" spans="1:7" x14ac:dyDescent="0.25">
      <c r="A49" s="9"/>
      <c r="B49" s="16"/>
      <c r="C49" s="16"/>
      <c r="D49" s="18"/>
      <c r="E49" s="110" t="s">
        <v>120</v>
      </c>
      <c r="F49" s="111" t="s">
        <v>54</v>
      </c>
      <c r="G49" s="3">
        <f t="shared" si="1"/>
        <v>7.9699999999999993E-2</v>
      </c>
    </row>
    <row r="50" spans="1:7" x14ac:dyDescent="0.25">
      <c r="A50" s="10"/>
      <c r="B50" s="10"/>
      <c r="C50" s="10"/>
      <c r="D50" s="18"/>
      <c r="E50" s="113" t="s">
        <v>121</v>
      </c>
      <c r="F50" s="111" t="s">
        <v>96</v>
      </c>
      <c r="G50" s="3">
        <f t="shared" si="1"/>
        <v>0.1086</v>
      </c>
    </row>
    <row r="51" spans="1:7" x14ac:dyDescent="0.25">
      <c r="A51" s="10"/>
      <c r="B51" s="10"/>
      <c r="C51" s="10"/>
      <c r="D51" s="18"/>
      <c r="E51" s="110" t="s">
        <v>122</v>
      </c>
      <c r="F51" s="111" t="s">
        <v>55</v>
      </c>
      <c r="G51" s="3">
        <f t="shared" si="1"/>
        <v>7.7100000000000002E-2</v>
      </c>
    </row>
    <row r="52" spans="1:7" x14ac:dyDescent="0.25">
      <c r="A52" s="10"/>
      <c r="B52" s="10"/>
      <c r="C52" s="10"/>
      <c r="D52" s="18"/>
      <c r="E52" s="110" t="s">
        <v>123</v>
      </c>
      <c r="F52" s="111" t="s">
        <v>49</v>
      </c>
      <c r="G52" s="3">
        <f t="shared" si="1"/>
        <v>0.10979999999999999</v>
      </c>
    </row>
    <row r="53" spans="1:7" x14ac:dyDescent="0.25">
      <c r="A53" s="10"/>
      <c r="B53" s="10"/>
      <c r="C53" s="10"/>
      <c r="D53" s="10"/>
      <c r="E53" s="110" t="s">
        <v>124</v>
      </c>
      <c r="F53" s="111" t="s">
        <v>54</v>
      </c>
      <c r="G53" s="3">
        <f t="shared" si="1"/>
        <v>7.9699999999999993E-2</v>
      </c>
    </row>
    <row r="54" spans="1:7" x14ac:dyDescent="0.25">
      <c r="A54" s="10"/>
      <c r="B54" s="10"/>
      <c r="C54" s="10"/>
      <c r="D54" s="10"/>
      <c r="E54" s="110" t="s">
        <v>125</v>
      </c>
      <c r="F54" s="111" t="s">
        <v>54</v>
      </c>
      <c r="G54" s="3">
        <f t="shared" si="1"/>
        <v>7.9699999999999993E-2</v>
      </c>
    </row>
    <row r="55" spans="1:7" x14ac:dyDescent="0.25">
      <c r="A55" s="10"/>
      <c r="B55" s="10"/>
      <c r="C55" s="10"/>
      <c r="D55" s="10"/>
      <c r="E55" s="110" t="s">
        <v>126</v>
      </c>
      <c r="F55" s="111" t="s">
        <v>55</v>
      </c>
      <c r="G55" s="3">
        <f t="shared" si="1"/>
        <v>7.7100000000000002E-2</v>
      </c>
    </row>
    <row r="56" spans="1:7" x14ac:dyDescent="0.25">
      <c r="A56" s="10"/>
      <c r="B56" s="10"/>
      <c r="C56" s="10"/>
      <c r="D56" s="10"/>
      <c r="E56" s="110" t="s">
        <v>127</v>
      </c>
      <c r="F56" s="111" t="s">
        <v>54</v>
      </c>
      <c r="G56" s="3">
        <f t="shared" si="1"/>
        <v>7.9699999999999993E-2</v>
      </c>
    </row>
    <row r="57" spans="1:7" x14ac:dyDescent="0.25">
      <c r="A57" s="10"/>
      <c r="B57" s="10"/>
      <c r="C57" s="10"/>
      <c r="D57" s="10"/>
      <c r="E57" s="110" t="s">
        <v>128</v>
      </c>
      <c r="F57" s="111" t="s">
        <v>54</v>
      </c>
      <c r="G57" s="3">
        <f t="shared" si="1"/>
        <v>7.9699999999999993E-2</v>
      </c>
    </row>
    <row r="58" spans="1:7" x14ac:dyDescent="0.25">
      <c r="A58" s="10"/>
      <c r="B58" s="10"/>
      <c r="C58" s="10"/>
      <c r="D58" s="10"/>
      <c r="E58" s="110" t="s">
        <v>129</v>
      </c>
      <c r="F58" s="111" t="s">
        <v>57</v>
      </c>
      <c r="G58" s="3">
        <f t="shared" si="1"/>
        <v>7.9699999999999993E-2</v>
      </c>
    </row>
    <row r="59" spans="1:7" x14ac:dyDescent="0.25">
      <c r="A59" s="10"/>
      <c r="B59" s="10"/>
      <c r="C59" s="10"/>
      <c r="D59" s="10"/>
      <c r="E59" s="110" t="s">
        <v>130</v>
      </c>
      <c r="F59" s="111" t="s">
        <v>54</v>
      </c>
      <c r="G59" s="3">
        <f t="shared" si="1"/>
        <v>7.9699999999999993E-2</v>
      </c>
    </row>
    <row r="60" spans="1:7" x14ac:dyDescent="0.25">
      <c r="A60" s="10"/>
      <c r="B60" s="10"/>
      <c r="C60" s="10"/>
      <c r="D60" s="10"/>
      <c r="E60" s="110" t="s">
        <v>131</v>
      </c>
      <c r="F60" s="111" t="s">
        <v>60</v>
      </c>
      <c r="G60" s="3">
        <f t="shared" si="1"/>
        <v>0.1013</v>
      </c>
    </row>
    <row r="61" spans="1:7" x14ac:dyDescent="0.25">
      <c r="A61" s="10"/>
      <c r="B61" s="10"/>
      <c r="C61" s="10"/>
      <c r="D61" s="10"/>
      <c r="E61" s="110" t="s">
        <v>132</v>
      </c>
      <c r="F61" s="111" t="s">
        <v>54</v>
      </c>
      <c r="G61" s="3">
        <f t="shared" si="1"/>
        <v>7.9699999999999993E-2</v>
      </c>
    </row>
    <row r="62" spans="1:7" x14ac:dyDescent="0.25">
      <c r="A62" s="10"/>
      <c r="B62" s="10"/>
      <c r="C62" s="10"/>
      <c r="D62" s="10"/>
      <c r="E62" s="110" t="s">
        <v>133</v>
      </c>
      <c r="F62" s="111" t="s">
        <v>54</v>
      </c>
      <c r="G62" s="3">
        <f t="shared" si="1"/>
        <v>7.9699999999999993E-2</v>
      </c>
    </row>
    <row r="63" spans="1:7" x14ac:dyDescent="0.25">
      <c r="A63" s="10"/>
      <c r="B63" s="10"/>
      <c r="C63" s="10"/>
      <c r="D63" s="10"/>
      <c r="E63" s="110" t="s">
        <v>134</v>
      </c>
      <c r="F63" s="111" t="s">
        <v>54</v>
      </c>
      <c r="G63" s="3">
        <f t="shared" si="1"/>
        <v>7.9699999999999993E-2</v>
      </c>
    </row>
    <row r="64" spans="1:7" x14ac:dyDescent="0.25">
      <c r="A64" s="10"/>
      <c r="B64" s="10"/>
      <c r="C64" s="10"/>
      <c r="D64" s="10"/>
      <c r="E64" s="110" t="s">
        <v>135</v>
      </c>
      <c r="F64" s="111" t="s">
        <v>54</v>
      </c>
      <c r="G64" s="3">
        <f t="shared" si="1"/>
        <v>7.9699999999999993E-2</v>
      </c>
    </row>
    <row r="65" spans="1:7" x14ac:dyDescent="0.25">
      <c r="A65" s="10"/>
      <c r="B65" s="10"/>
      <c r="C65" s="10"/>
      <c r="D65" s="10"/>
      <c r="E65" s="110" t="s">
        <v>136</v>
      </c>
      <c r="F65" s="111" t="s">
        <v>54</v>
      </c>
      <c r="G65" s="3">
        <f t="shared" si="1"/>
        <v>7.9699999999999993E-2</v>
      </c>
    </row>
    <row r="66" spans="1:7" x14ac:dyDescent="0.25">
      <c r="A66" s="10"/>
      <c r="B66" s="10"/>
      <c r="C66" s="10"/>
      <c r="D66" s="10"/>
      <c r="E66" s="110" t="s">
        <v>137</v>
      </c>
      <c r="F66" s="111" t="s">
        <v>54</v>
      </c>
      <c r="G66" s="3">
        <f t="shared" si="1"/>
        <v>7.9699999999999993E-2</v>
      </c>
    </row>
    <row r="67" spans="1:7" x14ac:dyDescent="0.25">
      <c r="A67" s="10"/>
      <c r="B67" s="10"/>
      <c r="C67" s="10"/>
      <c r="D67" s="10"/>
      <c r="E67" s="110" t="s">
        <v>138</v>
      </c>
      <c r="F67" s="111" t="s">
        <v>54</v>
      </c>
      <c r="G67" s="3">
        <f t="shared" si="1"/>
        <v>7.9699999999999993E-2</v>
      </c>
    </row>
    <row r="68" spans="1:7" x14ac:dyDescent="0.25">
      <c r="A68" s="10"/>
      <c r="B68" s="10"/>
      <c r="C68" s="10"/>
      <c r="D68" s="10"/>
      <c r="E68" s="116" t="s">
        <v>139</v>
      </c>
      <c r="F68" s="111" t="s">
        <v>54</v>
      </c>
      <c r="G68" s="3">
        <f t="shared" si="1"/>
        <v>7.9699999999999993E-2</v>
      </c>
    </row>
    <row r="69" spans="1:7" x14ac:dyDescent="0.25">
      <c r="A69" s="10"/>
      <c r="B69" s="10"/>
      <c r="C69" s="10"/>
      <c r="D69" s="10"/>
      <c r="E69" s="110" t="s">
        <v>140</v>
      </c>
      <c r="F69" s="111" t="s">
        <v>60</v>
      </c>
      <c r="G69" s="3">
        <f t="shared" si="1"/>
        <v>0.1013</v>
      </c>
    </row>
    <row r="70" spans="1:7" x14ac:dyDescent="0.25">
      <c r="A70" s="10"/>
      <c r="B70" s="10"/>
      <c r="C70" s="10"/>
      <c r="D70" s="10"/>
      <c r="E70" s="113" t="s">
        <v>141</v>
      </c>
      <c r="F70" s="111" t="s">
        <v>57</v>
      </c>
      <c r="G70" s="3">
        <f t="shared" si="1"/>
        <v>7.9699999999999993E-2</v>
      </c>
    </row>
    <row r="71" spans="1:7" x14ac:dyDescent="0.25">
      <c r="A71" s="10"/>
      <c r="B71" s="10"/>
      <c r="C71" s="10"/>
      <c r="D71" s="10"/>
      <c r="E71" s="110" t="s">
        <v>142</v>
      </c>
      <c r="F71" s="111" t="s">
        <v>57</v>
      </c>
      <c r="G71" s="3">
        <f t="shared" ref="G71:G134" si="2">VLOOKUP(F71,$A$4:$B$27,2,FALSE)</f>
        <v>7.9699999999999993E-2</v>
      </c>
    </row>
    <row r="72" spans="1:7" x14ac:dyDescent="0.25">
      <c r="A72" s="10"/>
      <c r="B72" s="10"/>
      <c r="C72" s="10"/>
      <c r="D72" s="10"/>
      <c r="E72" s="110" t="s">
        <v>143</v>
      </c>
      <c r="F72" s="111" t="s">
        <v>96</v>
      </c>
      <c r="G72" s="3">
        <f t="shared" si="2"/>
        <v>0.1086</v>
      </c>
    </row>
    <row r="73" spans="1:7" x14ac:dyDescent="0.25">
      <c r="A73" s="10"/>
      <c r="B73" s="10"/>
      <c r="C73" s="10"/>
      <c r="D73" s="10"/>
      <c r="E73" s="115" t="s">
        <v>144</v>
      </c>
      <c r="F73" s="111" t="s">
        <v>54</v>
      </c>
      <c r="G73" s="3">
        <f t="shared" si="2"/>
        <v>7.9699999999999993E-2</v>
      </c>
    </row>
    <row r="74" spans="1:7" x14ac:dyDescent="0.25">
      <c r="A74" s="10"/>
      <c r="B74" s="10"/>
      <c r="C74" s="10"/>
      <c r="D74" s="10"/>
      <c r="E74" s="110" t="s">
        <v>145</v>
      </c>
      <c r="F74" s="111" t="s">
        <v>54</v>
      </c>
      <c r="G74" s="3">
        <f t="shared" si="2"/>
        <v>7.9699999999999993E-2</v>
      </c>
    </row>
    <row r="75" spans="1:7" x14ac:dyDescent="0.25">
      <c r="A75" s="10"/>
      <c r="B75" s="10"/>
      <c r="C75" s="10"/>
      <c r="D75" s="10"/>
      <c r="E75" s="110" t="s">
        <v>146</v>
      </c>
      <c r="F75" s="111" t="s">
        <v>57</v>
      </c>
      <c r="G75" s="3">
        <f t="shared" si="2"/>
        <v>7.9699999999999993E-2</v>
      </c>
    </row>
    <row r="76" spans="1:7" x14ac:dyDescent="0.25">
      <c r="A76" s="10"/>
      <c r="B76" s="10"/>
      <c r="C76" s="10"/>
      <c r="D76" s="10"/>
      <c r="E76" s="110" t="s">
        <v>147</v>
      </c>
      <c r="F76" s="111" t="s">
        <v>55</v>
      </c>
      <c r="G76" s="3">
        <f t="shared" si="2"/>
        <v>7.7100000000000002E-2</v>
      </c>
    </row>
    <row r="77" spans="1:7" x14ac:dyDescent="0.25">
      <c r="A77" s="10"/>
      <c r="B77" s="10"/>
      <c r="C77" s="10"/>
      <c r="D77" s="10"/>
      <c r="E77" s="110" t="s">
        <v>148</v>
      </c>
      <c r="F77" s="111" t="s">
        <v>96</v>
      </c>
      <c r="G77" s="3">
        <f t="shared" si="2"/>
        <v>0.1086</v>
      </c>
    </row>
    <row r="78" spans="1:7" x14ac:dyDescent="0.25">
      <c r="A78" s="10"/>
      <c r="B78" s="10"/>
      <c r="C78" s="10"/>
      <c r="D78" s="10"/>
      <c r="E78" s="113" t="s">
        <v>149</v>
      </c>
      <c r="F78" s="111" t="s">
        <v>60</v>
      </c>
      <c r="G78" s="3">
        <f t="shared" si="2"/>
        <v>0.1013</v>
      </c>
    </row>
    <row r="79" spans="1:7" x14ac:dyDescent="0.25">
      <c r="A79" s="10"/>
      <c r="B79" s="10"/>
      <c r="C79" s="10"/>
      <c r="D79" s="10"/>
      <c r="E79" s="113" t="s">
        <v>150</v>
      </c>
      <c r="F79" s="111" t="s">
        <v>54</v>
      </c>
      <c r="G79" s="3">
        <f t="shared" si="2"/>
        <v>7.9699999999999993E-2</v>
      </c>
    </row>
    <row r="80" spans="1:7" x14ac:dyDescent="0.25">
      <c r="A80" s="10"/>
      <c r="B80" s="10"/>
      <c r="C80" s="10"/>
      <c r="D80" s="10"/>
      <c r="E80" s="116" t="s">
        <v>151</v>
      </c>
      <c r="F80" s="111" t="s">
        <v>60</v>
      </c>
      <c r="G80" s="3">
        <f t="shared" si="2"/>
        <v>0.1013</v>
      </c>
    </row>
    <row r="81" spans="1:7" x14ac:dyDescent="0.25">
      <c r="A81" s="10"/>
      <c r="B81" s="10"/>
      <c r="C81" s="10"/>
      <c r="D81" s="10"/>
      <c r="E81" s="110" t="s">
        <v>152</v>
      </c>
      <c r="F81" s="111" t="s">
        <v>54</v>
      </c>
      <c r="G81" s="3">
        <f t="shared" si="2"/>
        <v>7.9699999999999993E-2</v>
      </c>
    </row>
    <row r="82" spans="1:7" x14ac:dyDescent="0.25">
      <c r="A82" s="10"/>
      <c r="B82" s="10"/>
      <c r="C82" s="10"/>
      <c r="D82" s="10"/>
      <c r="E82" s="110" t="s">
        <v>153</v>
      </c>
      <c r="F82" s="111" t="s">
        <v>54</v>
      </c>
      <c r="G82" s="3">
        <f t="shared" si="2"/>
        <v>7.9699999999999993E-2</v>
      </c>
    </row>
    <row r="83" spans="1:7" x14ac:dyDescent="0.25">
      <c r="A83" s="10"/>
      <c r="B83" s="10"/>
      <c r="C83" s="10"/>
      <c r="D83" s="10"/>
      <c r="E83" s="110" t="s">
        <v>154</v>
      </c>
      <c r="F83" s="111" t="s">
        <v>60</v>
      </c>
      <c r="G83" s="3">
        <f t="shared" si="2"/>
        <v>0.1013</v>
      </c>
    </row>
    <row r="84" spans="1:7" x14ac:dyDescent="0.25">
      <c r="A84" s="10"/>
      <c r="B84" s="10"/>
      <c r="C84" s="10"/>
      <c r="D84" s="10"/>
      <c r="E84" s="110" t="s">
        <v>155</v>
      </c>
      <c r="F84" s="111" t="s">
        <v>96</v>
      </c>
      <c r="G84" s="3">
        <f t="shared" si="2"/>
        <v>0.1086</v>
      </c>
    </row>
    <row r="85" spans="1:7" x14ac:dyDescent="0.25">
      <c r="A85" s="10"/>
      <c r="B85" s="10"/>
      <c r="C85" s="10"/>
      <c r="D85" s="10"/>
      <c r="E85" s="110" t="s">
        <v>156</v>
      </c>
      <c r="F85" s="111" t="s">
        <v>57</v>
      </c>
      <c r="G85" s="3">
        <f t="shared" si="2"/>
        <v>7.9699999999999993E-2</v>
      </c>
    </row>
    <row r="86" spans="1:7" x14ac:dyDescent="0.25">
      <c r="A86" s="10"/>
      <c r="B86" s="10"/>
      <c r="C86" s="10"/>
      <c r="D86" s="10"/>
      <c r="E86" s="110" t="s">
        <v>157</v>
      </c>
      <c r="F86" s="111" t="s">
        <v>57</v>
      </c>
      <c r="G86" s="3">
        <f t="shared" si="2"/>
        <v>7.9699999999999993E-2</v>
      </c>
    </row>
    <row r="87" spans="1:7" x14ac:dyDescent="0.25">
      <c r="A87" s="10"/>
      <c r="B87" s="10"/>
      <c r="C87" s="10"/>
      <c r="D87" s="10"/>
      <c r="E87" s="116" t="s">
        <v>158</v>
      </c>
      <c r="F87" s="111" t="s">
        <v>52</v>
      </c>
      <c r="G87" s="3">
        <f t="shared" si="2"/>
        <v>9.7000000000000003E-2</v>
      </c>
    </row>
    <row r="88" spans="1:7" x14ac:dyDescent="0.25">
      <c r="A88" s="10"/>
      <c r="B88" s="10"/>
      <c r="C88" s="10"/>
      <c r="D88" s="10"/>
      <c r="E88" s="110" t="s">
        <v>159</v>
      </c>
      <c r="F88" s="111" t="s">
        <v>54</v>
      </c>
      <c r="G88" s="3">
        <f t="shared" si="2"/>
        <v>7.9699999999999993E-2</v>
      </c>
    </row>
    <row r="89" spans="1:7" x14ac:dyDescent="0.25">
      <c r="A89" s="10"/>
      <c r="B89" s="10"/>
      <c r="C89" s="10"/>
      <c r="D89" s="10"/>
      <c r="E89" s="113" t="s">
        <v>160</v>
      </c>
      <c r="F89" s="111" t="s">
        <v>54</v>
      </c>
      <c r="G89" s="3">
        <f t="shared" si="2"/>
        <v>7.9699999999999993E-2</v>
      </c>
    </row>
    <row r="90" spans="1:7" x14ac:dyDescent="0.25">
      <c r="A90" s="10"/>
      <c r="B90" s="10"/>
      <c r="C90" s="10"/>
      <c r="D90" s="10"/>
      <c r="E90" s="113" t="s">
        <v>161</v>
      </c>
      <c r="F90" s="111" t="s">
        <v>60</v>
      </c>
      <c r="G90" s="3">
        <f t="shared" si="2"/>
        <v>0.1013</v>
      </c>
    </row>
    <row r="91" spans="1:7" x14ac:dyDescent="0.25">
      <c r="A91" s="10"/>
      <c r="B91" s="10"/>
      <c r="C91" s="10"/>
      <c r="D91" s="10"/>
      <c r="E91" s="116" t="s">
        <v>162</v>
      </c>
      <c r="F91" s="111" t="s">
        <v>79</v>
      </c>
      <c r="G91" s="3">
        <f t="shared" si="2"/>
        <v>9.9400000000000002E-2</v>
      </c>
    </row>
    <row r="92" spans="1:7" x14ac:dyDescent="0.25">
      <c r="A92" s="10"/>
      <c r="B92" s="10"/>
      <c r="C92" s="10"/>
      <c r="D92" s="10"/>
      <c r="E92" s="110" t="s">
        <v>163</v>
      </c>
      <c r="F92" s="111" t="s">
        <v>54</v>
      </c>
      <c r="G92" s="3">
        <f t="shared" si="2"/>
        <v>7.9699999999999993E-2</v>
      </c>
    </row>
    <row r="93" spans="1:7" x14ac:dyDescent="0.25">
      <c r="A93" s="10"/>
      <c r="B93" s="10"/>
      <c r="C93" s="10"/>
      <c r="D93" s="10"/>
      <c r="E93" s="110" t="s">
        <v>164</v>
      </c>
      <c r="F93" s="111" t="s">
        <v>54</v>
      </c>
      <c r="G93" s="3">
        <f t="shared" si="2"/>
        <v>7.9699999999999993E-2</v>
      </c>
    </row>
    <row r="94" spans="1:7" x14ac:dyDescent="0.25">
      <c r="A94" s="10"/>
      <c r="B94" s="10"/>
      <c r="C94" s="10"/>
      <c r="D94" s="10"/>
      <c r="E94" s="110" t="s">
        <v>165</v>
      </c>
      <c r="F94" s="111" t="s">
        <v>57</v>
      </c>
      <c r="G94" s="3">
        <f t="shared" si="2"/>
        <v>7.9699999999999993E-2</v>
      </c>
    </row>
    <row r="95" spans="1:7" x14ac:dyDescent="0.25">
      <c r="A95" s="10"/>
      <c r="B95" s="10"/>
      <c r="C95" s="10"/>
      <c r="D95" s="10"/>
      <c r="E95" s="113" t="s">
        <v>166</v>
      </c>
      <c r="F95" s="111" t="s">
        <v>54</v>
      </c>
      <c r="G95" s="3">
        <f t="shared" si="2"/>
        <v>7.9699999999999993E-2</v>
      </c>
    </row>
    <row r="96" spans="1:7" x14ac:dyDescent="0.25">
      <c r="A96" s="10"/>
      <c r="B96" s="10"/>
      <c r="C96" s="10"/>
      <c r="D96" s="10"/>
      <c r="E96" s="116" t="s">
        <v>167</v>
      </c>
      <c r="F96" s="111" t="s">
        <v>54</v>
      </c>
      <c r="G96" s="3">
        <f t="shared" si="2"/>
        <v>7.9699999999999993E-2</v>
      </c>
    </row>
    <row r="97" spans="1:7" x14ac:dyDescent="0.25">
      <c r="A97" s="10"/>
      <c r="B97" s="10"/>
      <c r="C97" s="10"/>
      <c r="D97" s="10"/>
      <c r="E97" s="110" t="s">
        <v>168</v>
      </c>
      <c r="F97" s="111" t="s">
        <v>96</v>
      </c>
      <c r="G97" s="3">
        <f t="shared" si="2"/>
        <v>0.1086</v>
      </c>
    </row>
    <row r="98" spans="1:7" x14ac:dyDescent="0.25">
      <c r="A98" s="10"/>
      <c r="B98" s="10"/>
      <c r="C98" s="10"/>
      <c r="D98" s="10"/>
      <c r="E98" s="110" t="s">
        <v>169</v>
      </c>
      <c r="F98" s="111" t="s">
        <v>57</v>
      </c>
      <c r="G98" s="3">
        <f t="shared" si="2"/>
        <v>7.9699999999999993E-2</v>
      </c>
    </row>
    <row r="99" spans="1:7" x14ac:dyDescent="0.25">
      <c r="A99" s="10"/>
      <c r="B99" s="10"/>
      <c r="C99" s="10"/>
      <c r="D99" s="10"/>
      <c r="E99" s="110" t="s">
        <v>170</v>
      </c>
      <c r="F99" s="111" t="s">
        <v>96</v>
      </c>
      <c r="G99" s="3">
        <f t="shared" si="2"/>
        <v>0.1086</v>
      </c>
    </row>
    <row r="100" spans="1:7" x14ac:dyDescent="0.25">
      <c r="A100" s="10"/>
      <c r="B100" s="10"/>
      <c r="C100" s="10"/>
      <c r="D100" s="10"/>
      <c r="E100" s="110" t="s">
        <v>171</v>
      </c>
      <c r="F100" s="111" t="s">
        <v>57</v>
      </c>
      <c r="G100" s="3">
        <f t="shared" si="2"/>
        <v>7.9699999999999993E-2</v>
      </c>
    </row>
    <row r="101" spans="1:7" x14ac:dyDescent="0.25">
      <c r="A101" s="10"/>
      <c r="B101" s="10"/>
      <c r="C101" s="10"/>
      <c r="D101" s="10"/>
      <c r="E101" s="115" t="s">
        <v>172</v>
      </c>
      <c r="F101" s="111" t="s">
        <v>54</v>
      </c>
      <c r="G101" s="3">
        <f t="shared" si="2"/>
        <v>7.9699999999999993E-2</v>
      </c>
    </row>
    <row r="102" spans="1:7" x14ac:dyDescent="0.25">
      <c r="A102" s="10"/>
      <c r="B102" s="10"/>
      <c r="C102" s="10"/>
      <c r="D102" s="10"/>
      <c r="E102" s="110" t="s">
        <v>173</v>
      </c>
      <c r="F102" s="111" t="s">
        <v>54</v>
      </c>
      <c r="G102" s="3">
        <f t="shared" si="2"/>
        <v>7.9699999999999993E-2</v>
      </c>
    </row>
    <row r="103" spans="1:7" x14ac:dyDescent="0.25">
      <c r="A103" s="10"/>
      <c r="B103" s="10"/>
      <c r="C103" s="10"/>
      <c r="D103" s="10"/>
      <c r="E103" s="116" t="s">
        <v>174</v>
      </c>
      <c r="F103" s="111" t="s">
        <v>96</v>
      </c>
      <c r="G103" s="3">
        <f t="shared" si="2"/>
        <v>0.1086</v>
      </c>
    </row>
    <row r="104" spans="1:7" x14ac:dyDescent="0.25">
      <c r="A104" s="10"/>
      <c r="B104" s="10"/>
      <c r="C104" s="10"/>
      <c r="D104" s="10"/>
      <c r="E104" s="117" t="s">
        <v>175</v>
      </c>
      <c r="F104" s="111" t="s">
        <v>54</v>
      </c>
      <c r="G104" s="3">
        <f t="shared" si="2"/>
        <v>7.9699999999999993E-2</v>
      </c>
    </row>
    <row r="105" spans="1:7" x14ac:dyDescent="0.25">
      <c r="A105" s="10"/>
      <c r="B105" s="10"/>
      <c r="C105" s="10"/>
      <c r="D105" s="10"/>
      <c r="E105" s="110" t="s">
        <v>176</v>
      </c>
      <c r="F105" s="111" t="s">
        <v>54</v>
      </c>
      <c r="G105" s="3">
        <f t="shared" si="2"/>
        <v>7.9699999999999993E-2</v>
      </c>
    </row>
    <row r="106" spans="1:7" x14ac:dyDescent="0.25">
      <c r="A106" s="10"/>
      <c r="B106" s="10"/>
      <c r="C106" s="10"/>
      <c r="D106" s="10"/>
      <c r="E106" s="110" t="s">
        <v>177</v>
      </c>
      <c r="F106" s="111" t="s">
        <v>54</v>
      </c>
      <c r="G106" s="3">
        <f t="shared" si="2"/>
        <v>7.9699999999999993E-2</v>
      </c>
    </row>
    <row r="107" spans="1:7" x14ac:dyDescent="0.25">
      <c r="A107" s="10"/>
      <c r="B107" s="10"/>
      <c r="C107" s="10"/>
      <c r="D107" s="10"/>
      <c r="E107" s="110" t="s">
        <v>178</v>
      </c>
      <c r="F107" s="111" t="s">
        <v>54</v>
      </c>
      <c r="G107" s="3">
        <f t="shared" si="2"/>
        <v>7.9699999999999993E-2</v>
      </c>
    </row>
    <row r="108" spans="1:7" x14ac:dyDescent="0.25">
      <c r="A108" s="10"/>
      <c r="B108" s="10"/>
      <c r="C108" s="10"/>
      <c r="D108" s="10"/>
      <c r="E108" s="110" t="s">
        <v>179</v>
      </c>
      <c r="F108" s="111" t="s">
        <v>54</v>
      </c>
      <c r="G108" s="3">
        <f t="shared" si="2"/>
        <v>7.9699999999999993E-2</v>
      </c>
    </row>
    <row r="109" spans="1:7" x14ac:dyDescent="0.25">
      <c r="A109" s="10"/>
      <c r="B109" s="10"/>
      <c r="C109" s="10"/>
      <c r="D109" s="10"/>
      <c r="E109" s="110" t="s">
        <v>180</v>
      </c>
      <c r="F109" s="111" t="s">
        <v>54</v>
      </c>
      <c r="G109" s="3">
        <f t="shared" si="2"/>
        <v>7.9699999999999993E-2</v>
      </c>
    </row>
    <row r="110" spans="1:7" x14ac:dyDescent="0.25">
      <c r="A110" s="10"/>
      <c r="B110" s="10"/>
      <c r="C110" s="10"/>
      <c r="D110" s="10"/>
      <c r="E110" s="110" t="s">
        <v>181</v>
      </c>
      <c r="F110" s="111" t="s">
        <v>182</v>
      </c>
      <c r="G110" s="3">
        <f t="shared" si="2"/>
        <v>8.7999999999999995E-2</v>
      </c>
    </row>
    <row r="111" spans="1:7" x14ac:dyDescent="0.25">
      <c r="A111" s="10"/>
      <c r="B111" s="10"/>
      <c r="C111" s="10"/>
      <c r="D111" s="10"/>
      <c r="E111" s="113" t="s">
        <v>183</v>
      </c>
      <c r="F111" s="111" t="s">
        <v>57</v>
      </c>
      <c r="G111" s="3">
        <f t="shared" si="2"/>
        <v>7.9699999999999993E-2</v>
      </c>
    </row>
    <row r="112" spans="1:7" x14ac:dyDescent="0.25">
      <c r="A112" s="10"/>
      <c r="B112" s="10"/>
      <c r="C112" s="10"/>
      <c r="D112" s="10"/>
      <c r="E112" s="113" t="s">
        <v>184</v>
      </c>
      <c r="F112" s="111" t="s">
        <v>57</v>
      </c>
      <c r="G112" s="3">
        <f t="shared" si="2"/>
        <v>7.9699999999999993E-2</v>
      </c>
    </row>
    <row r="113" spans="1:7" x14ac:dyDescent="0.25">
      <c r="A113" s="10"/>
      <c r="B113" s="10"/>
      <c r="C113" s="10"/>
      <c r="D113" s="10"/>
      <c r="E113" s="113" t="s">
        <v>185</v>
      </c>
      <c r="F113" s="111" t="s">
        <v>54</v>
      </c>
      <c r="G113" s="3">
        <f t="shared" si="2"/>
        <v>7.9699999999999993E-2</v>
      </c>
    </row>
    <row r="114" spans="1:7" x14ac:dyDescent="0.25">
      <c r="A114" s="10"/>
      <c r="B114" s="10"/>
      <c r="C114" s="10"/>
      <c r="D114" s="10"/>
      <c r="E114" s="110" t="s">
        <v>186</v>
      </c>
      <c r="F114" s="111" t="s">
        <v>54</v>
      </c>
      <c r="G114" s="3">
        <f t="shared" si="2"/>
        <v>7.9699999999999993E-2</v>
      </c>
    </row>
    <row r="115" spans="1:7" x14ac:dyDescent="0.25">
      <c r="A115" s="10"/>
      <c r="B115" s="10"/>
      <c r="C115" s="10"/>
      <c r="D115" s="10"/>
      <c r="E115" s="113" t="s">
        <v>187</v>
      </c>
      <c r="F115" s="111" t="s">
        <v>57</v>
      </c>
      <c r="G115" s="3">
        <f t="shared" si="2"/>
        <v>7.9699999999999993E-2</v>
      </c>
    </row>
    <row r="116" spans="1:7" x14ac:dyDescent="0.25">
      <c r="A116" s="10"/>
      <c r="B116" s="10"/>
      <c r="C116" s="10"/>
      <c r="D116" s="10"/>
      <c r="E116" s="110" t="s">
        <v>188</v>
      </c>
      <c r="F116" s="111" t="s">
        <v>57</v>
      </c>
      <c r="G116" s="3">
        <f t="shared" si="2"/>
        <v>7.9699999999999993E-2</v>
      </c>
    </row>
    <row r="117" spans="1:7" x14ac:dyDescent="0.25">
      <c r="A117" s="10"/>
      <c r="B117" s="10"/>
      <c r="C117" s="10"/>
      <c r="D117" s="10"/>
      <c r="E117" s="113" t="s">
        <v>189</v>
      </c>
      <c r="F117" s="111" t="s">
        <v>54</v>
      </c>
      <c r="G117" s="3">
        <f t="shared" si="2"/>
        <v>7.9699999999999993E-2</v>
      </c>
    </row>
    <row r="118" spans="1:7" x14ac:dyDescent="0.25">
      <c r="A118" s="10"/>
      <c r="B118" s="10"/>
      <c r="C118" s="10"/>
      <c r="D118" s="10"/>
      <c r="E118" s="110" t="s">
        <v>190</v>
      </c>
      <c r="F118" s="111" t="s">
        <v>54</v>
      </c>
      <c r="G118" s="3">
        <f t="shared" si="2"/>
        <v>7.9699999999999993E-2</v>
      </c>
    </row>
    <row r="119" spans="1:7" x14ac:dyDescent="0.25">
      <c r="A119" s="10"/>
      <c r="B119" s="10"/>
      <c r="C119" s="10"/>
      <c r="D119" s="10"/>
      <c r="E119" s="113" t="s">
        <v>191</v>
      </c>
      <c r="F119" s="111" t="s">
        <v>57</v>
      </c>
      <c r="G119" s="3">
        <f t="shared" si="2"/>
        <v>7.9699999999999993E-2</v>
      </c>
    </row>
    <row r="120" spans="1:7" x14ac:dyDescent="0.25">
      <c r="A120" s="10"/>
      <c r="B120" s="10"/>
      <c r="C120" s="10"/>
      <c r="D120" s="10"/>
      <c r="E120" s="117" t="s">
        <v>192</v>
      </c>
      <c r="F120" s="111" t="s">
        <v>60</v>
      </c>
      <c r="G120" s="3">
        <f t="shared" si="2"/>
        <v>0.1013</v>
      </c>
    </row>
    <row r="121" spans="1:7" x14ac:dyDescent="0.25">
      <c r="A121" s="10"/>
      <c r="B121" s="10"/>
      <c r="C121" s="10"/>
      <c r="D121" s="10"/>
      <c r="E121" s="110" t="s">
        <v>193</v>
      </c>
      <c r="F121" s="111" t="s">
        <v>60</v>
      </c>
      <c r="G121" s="3">
        <f t="shared" si="2"/>
        <v>0.1013</v>
      </c>
    </row>
    <row r="122" spans="1:7" x14ac:dyDescent="0.25">
      <c r="A122" s="10"/>
      <c r="B122" s="10"/>
      <c r="C122" s="10"/>
      <c r="D122" s="10"/>
      <c r="E122" s="110" t="s">
        <v>194</v>
      </c>
      <c r="F122" s="111" t="s">
        <v>60</v>
      </c>
      <c r="G122" s="3">
        <f t="shared" si="2"/>
        <v>0.1013</v>
      </c>
    </row>
    <row r="123" spans="1:7" x14ac:dyDescent="0.25">
      <c r="A123" s="10"/>
      <c r="B123" s="10"/>
      <c r="C123" s="10"/>
      <c r="D123" s="10"/>
      <c r="E123" s="110" t="s">
        <v>195</v>
      </c>
      <c r="F123" s="111" t="s">
        <v>67</v>
      </c>
      <c r="G123" s="3">
        <f t="shared" si="2"/>
        <v>8.7999999999999995E-2</v>
      </c>
    </row>
    <row r="124" spans="1:7" x14ac:dyDescent="0.25">
      <c r="A124" s="10"/>
      <c r="B124" s="10"/>
      <c r="C124" s="10"/>
      <c r="D124" s="10"/>
      <c r="E124" s="110" t="s">
        <v>196</v>
      </c>
      <c r="F124" s="111" t="s">
        <v>57</v>
      </c>
      <c r="G124" s="3">
        <f t="shared" si="2"/>
        <v>7.9699999999999993E-2</v>
      </c>
    </row>
    <row r="125" spans="1:7" x14ac:dyDescent="0.25">
      <c r="A125" s="10"/>
      <c r="B125" s="10"/>
      <c r="C125" s="10"/>
      <c r="D125" s="10"/>
      <c r="E125" s="119" t="s">
        <v>197</v>
      </c>
      <c r="F125" s="111" t="s">
        <v>60</v>
      </c>
      <c r="G125" s="3">
        <f t="shared" si="2"/>
        <v>0.1013</v>
      </c>
    </row>
    <row r="126" spans="1:7" x14ac:dyDescent="0.25">
      <c r="A126" s="10"/>
      <c r="B126" s="10"/>
      <c r="C126" s="10"/>
      <c r="D126" s="10"/>
      <c r="E126" s="120" t="s">
        <v>198</v>
      </c>
      <c r="F126" s="111" t="s">
        <v>96</v>
      </c>
      <c r="G126" s="3">
        <f t="shared" si="2"/>
        <v>0.1086</v>
      </c>
    </row>
    <row r="127" spans="1:7" x14ac:dyDescent="0.25">
      <c r="A127" s="10"/>
      <c r="B127" s="10"/>
      <c r="C127" s="10"/>
      <c r="D127" s="10"/>
      <c r="E127" s="119" t="s">
        <v>199</v>
      </c>
      <c r="F127" s="111" t="s">
        <v>60</v>
      </c>
      <c r="G127" s="3">
        <f t="shared" si="2"/>
        <v>0.1013</v>
      </c>
    </row>
    <row r="128" spans="1:7" x14ac:dyDescent="0.25">
      <c r="A128" s="10"/>
      <c r="B128" s="10"/>
      <c r="C128" s="10"/>
      <c r="D128" s="10"/>
      <c r="E128" s="121" t="s">
        <v>200</v>
      </c>
      <c r="F128" s="111" t="s">
        <v>110</v>
      </c>
      <c r="G128" s="3">
        <f t="shared" si="2"/>
        <v>9.3100000000000002E-2</v>
      </c>
    </row>
    <row r="129" spans="1:7" x14ac:dyDescent="0.25">
      <c r="A129" s="10"/>
      <c r="B129" s="10"/>
      <c r="C129" s="10"/>
      <c r="D129" s="10"/>
      <c r="E129" s="110" t="s">
        <v>201</v>
      </c>
      <c r="F129" s="111" t="s">
        <v>182</v>
      </c>
      <c r="G129" s="3">
        <f t="shared" si="2"/>
        <v>8.7999999999999995E-2</v>
      </c>
    </row>
    <row r="130" spans="1:7" x14ac:dyDescent="0.25">
      <c r="A130" s="10"/>
      <c r="B130" s="10"/>
      <c r="C130" s="10"/>
      <c r="D130" s="10"/>
      <c r="E130" s="110" t="s">
        <v>202</v>
      </c>
      <c r="F130" s="111" t="s">
        <v>54</v>
      </c>
      <c r="G130" s="3">
        <f t="shared" si="2"/>
        <v>7.9699999999999993E-2</v>
      </c>
    </row>
    <row r="131" spans="1:7" x14ac:dyDescent="0.25">
      <c r="A131" s="10"/>
      <c r="B131" s="10"/>
      <c r="C131" s="10"/>
      <c r="D131" s="10"/>
      <c r="E131" s="110" t="s">
        <v>203</v>
      </c>
      <c r="F131" s="111" t="s">
        <v>105</v>
      </c>
      <c r="G131" s="3">
        <f t="shared" si="2"/>
        <v>0</v>
      </c>
    </row>
    <row r="132" spans="1:7" x14ac:dyDescent="0.25">
      <c r="A132" s="10"/>
      <c r="B132" s="10"/>
      <c r="C132" s="10"/>
      <c r="D132" s="10"/>
      <c r="E132" s="110" t="s">
        <v>204</v>
      </c>
      <c r="F132" s="111" t="s">
        <v>110</v>
      </c>
      <c r="G132" s="3">
        <f t="shared" si="2"/>
        <v>9.3100000000000002E-2</v>
      </c>
    </row>
    <row r="133" spans="1:7" x14ac:dyDescent="0.25">
      <c r="A133" s="10"/>
      <c r="B133" s="10"/>
      <c r="C133" s="10"/>
      <c r="D133" s="10"/>
      <c r="E133" s="116" t="s">
        <v>205</v>
      </c>
      <c r="F133" s="111" t="s">
        <v>110</v>
      </c>
      <c r="G133" s="3">
        <f t="shared" si="2"/>
        <v>9.3100000000000002E-2</v>
      </c>
    </row>
    <row r="134" spans="1:7" x14ac:dyDescent="0.25">
      <c r="A134" s="10"/>
      <c r="B134" s="10"/>
      <c r="C134" s="10"/>
      <c r="D134" s="10"/>
      <c r="E134" s="110" t="s">
        <v>206</v>
      </c>
      <c r="F134" s="111" t="s">
        <v>110</v>
      </c>
      <c r="G134" s="3">
        <f t="shared" si="2"/>
        <v>9.3100000000000002E-2</v>
      </c>
    </row>
    <row r="135" spans="1:7" x14ac:dyDescent="0.25">
      <c r="A135" s="10"/>
      <c r="B135" s="10"/>
      <c r="C135" s="10"/>
      <c r="D135" s="10"/>
      <c r="E135" s="110" t="s">
        <v>207</v>
      </c>
      <c r="F135" s="111" t="s">
        <v>110</v>
      </c>
      <c r="G135" s="3">
        <f t="shared" ref="G135:G198" si="3">VLOOKUP(F135,$A$4:$B$27,2,FALSE)</f>
        <v>9.3100000000000002E-2</v>
      </c>
    </row>
    <row r="136" spans="1:7" x14ac:dyDescent="0.25">
      <c r="A136" s="10"/>
      <c r="B136" s="10"/>
      <c r="C136" s="10"/>
      <c r="D136" s="10"/>
      <c r="E136" s="116" t="s">
        <v>208</v>
      </c>
      <c r="F136" s="111" t="s">
        <v>110</v>
      </c>
      <c r="G136" s="3">
        <f t="shared" si="3"/>
        <v>9.3100000000000002E-2</v>
      </c>
    </row>
    <row r="137" spans="1:7" x14ac:dyDescent="0.25">
      <c r="A137" s="10"/>
      <c r="B137" s="10"/>
      <c r="C137" s="10"/>
      <c r="D137" s="10"/>
      <c r="E137" s="110" t="s">
        <v>209</v>
      </c>
      <c r="F137" s="111" t="s">
        <v>55</v>
      </c>
      <c r="G137" s="3">
        <f t="shared" si="3"/>
        <v>7.7100000000000002E-2</v>
      </c>
    </row>
    <row r="138" spans="1:7" x14ac:dyDescent="0.25">
      <c r="A138" s="10"/>
      <c r="B138" s="10"/>
      <c r="C138" s="10"/>
      <c r="D138" s="10"/>
      <c r="E138" s="122" t="s">
        <v>210</v>
      </c>
      <c r="F138" s="111" t="s">
        <v>54</v>
      </c>
      <c r="G138" s="3">
        <f t="shared" si="3"/>
        <v>7.9699999999999993E-2</v>
      </c>
    </row>
    <row r="139" spans="1:7" x14ac:dyDescent="0.25">
      <c r="A139" s="10"/>
      <c r="B139" s="10"/>
      <c r="C139" s="10"/>
      <c r="D139" s="10"/>
      <c r="E139" s="112" t="s">
        <v>211</v>
      </c>
      <c r="F139" s="111" t="s">
        <v>54</v>
      </c>
      <c r="G139" s="3">
        <f t="shared" si="3"/>
        <v>7.9699999999999993E-2</v>
      </c>
    </row>
    <row r="140" spans="1:7" x14ac:dyDescent="0.25">
      <c r="A140" s="10"/>
      <c r="B140" s="10"/>
      <c r="C140" s="10"/>
      <c r="D140" s="10"/>
      <c r="E140" s="119" t="s">
        <v>212</v>
      </c>
      <c r="F140" s="111" t="s">
        <v>54</v>
      </c>
      <c r="G140" s="3">
        <f t="shared" si="3"/>
        <v>7.9699999999999993E-2</v>
      </c>
    </row>
    <row r="141" spans="1:7" x14ac:dyDescent="0.25">
      <c r="A141" s="10"/>
      <c r="B141" s="10"/>
      <c r="C141" s="10"/>
      <c r="D141" s="10"/>
      <c r="E141" s="110" t="s">
        <v>213</v>
      </c>
      <c r="F141" s="111" t="s">
        <v>54</v>
      </c>
      <c r="G141" s="3">
        <f t="shared" si="3"/>
        <v>7.9699999999999993E-2</v>
      </c>
    </row>
    <row r="142" spans="1:7" x14ac:dyDescent="0.25">
      <c r="A142" s="10"/>
      <c r="B142" s="10"/>
      <c r="C142" s="10"/>
      <c r="D142" s="10"/>
      <c r="E142" s="110" t="s">
        <v>214</v>
      </c>
      <c r="F142" s="111" t="s">
        <v>54</v>
      </c>
      <c r="G142" s="3">
        <f t="shared" si="3"/>
        <v>7.9699999999999993E-2</v>
      </c>
    </row>
    <row r="143" spans="1:7" x14ac:dyDescent="0.25">
      <c r="A143" s="10"/>
      <c r="B143" s="10"/>
      <c r="C143" s="10"/>
      <c r="D143" s="10"/>
      <c r="E143" s="110" t="s">
        <v>215</v>
      </c>
      <c r="F143" s="111" t="s">
        <v>57</v>
      </c>
      <c r="G143" s="3">
        <f t="shared" si="3"/>
        <v>7.9699999999999993E-2</v>
      </c>
    </row>
    <row r="144" spans="1:7" x14ac:dyDescent="0.25">
      <c r="A144" s="10"/>
      <c r="B144" s="10"/>
      <c r="C144" s="10"/>
      <c r="D144" s="10"/>
      <c r="E144" s="110" t="s">
        <v>216</v>
      </c>
      <c r="F144" s="111" t="s">
        <v>64</v>
      </c>
      <c r="G144" s="3">
        <f t="shared" si="3"/>
        <v>9.6299999999999997E-2</v>
      </c>
    </row>
    <row r="145" spans="1:7" x14ac:dyDescent="0.25">
      <c r="A145" s="10"/>
      <c r="B145" s="10"/>
      <c r="C145" s="10"/>
      <c r="D145" s="10"/>
      <c r="E145" s="110" t="s">
        <v>217</v>
      </c>
      <c r="F145" s="111" t="s">
        <v>57</v>
      </c>
      <c r="G145" s="3">
        <f t="shared" si="3"/>
        <v>7.9699999999999993E-2</v>
      </c>
    </row>
    <row r="146" spans="1:7" x14ac:dyDescent="0.25">
      <c r="A146" s="10"/>
      <c r="B146" s="10"/>
      <c r="C146" s="10"/>
      <c r="D146" s="10"/>
      <c r="E146" s="110" t="s">
        <v>218</v>
      </c>
      <c r="F146" s="111" t="s">
        <v>57</v>
      </c>
      <c r="G146" s="3">
        <f t="shared" si="3"/>
        <v>7.9699999999999993E-2</v>
      </c>
    </row>
    <row r="147" spans="1:7" x14ac:dyDescent="0.25">
      <c r="A147" s="10"/>
      <c r="B147" s="10"/>
      <c r="C147" s="10"/>
      <c r="D147" s="10"/>
      <c r="E147" s="116" t="s">
        <v>219</v>
      </c>
      <c r="F147" s="111" t="s">
        <v>96</v>
      </c>
      <c r="G147" s="3">
        <f t="shared" si="3"/>
        <v>0.1086</v>
      </c>
    </row>
    <row r="148" spans="1:7" x14ac:dyDescent="0.25">
      <c r="A148" s="10"/>
      <c r="B148" s="10"/>
      <c r="C148" s="10"/>
      <c r="D148" s="10"/>
      <c r="E148" s="116" t="s">
        <v>220</v>
      </c>
      <c r="F148" s="111" t="s">
        <v>57</v>
      </c>
      <c r="G148" s="3">
        <f t="shared" si="3"/>
        <v>7.9699999999999993E-2</v>
      </c>
    </row>
    <row r="149" spans="1:7" x14ac:dyDescent="0.25">
      <c r="A149" s="10"/>
      <c r="B149" s="10"/>
      <c r="C149" s="10"/>
      <c r="D149" s="10"/>
      <c r="E149" s="116" t="s">
        <v>221</v>
      </c>
      <c r="F149" s="111" t="s">
        <v>54</v>
      </c>
      <c r="G149" s="3">
        <f t="shared" si="3"/>
        <v>7.9699999999999993E-2</v>
      </c>
    </row>
    <row r="150" spans="1:7" x14ac:dyDescent="0.25">
      <c r="A150" s="10"/>
      <c r="B150" s="10"/>
      <c r="C150" s="10"/>
      <c r="D150" s="10"/>
      <c r="E150" s="116" t="s">
        <v>222</v>
      </c>
      <c r="F150" s="111" t="s">
        <v>64</v>
      </c>
      <c r="G150" s="3">
        <f t="shared" si="3"/>
        <v>9.6299999999999997E-2</v>
      </c>
    </row>
    <row r="151" spans="1:7" x14ac:dyDescent="0.25">
      <c r="A151" s="10"/>
      <c r="B151" s="10"/>
      <c r="C151" s="10"/>
      <c r="D151" s="10"/>
      <c r="E151" s="116" t="s">
        <v>223</v>
      </c>
      <c r="F151" s="111" t="s">
        <v>57</v>
      </c>
      <c r="G151" s="3">
        <f t="shared" si="3"/>
        <v>7.9699999999999993E-2</v>
      </c>
    </row>
    <row r="152" spans="1:7" x14ac:dyDescent="0.25">
      <c r="A152" s="10"/>
      <c r="B152" s="10"/>
      <c r="C152" s="10"/>
      <c r="D152" s="10"/>
      <c r="E152" s="116" t="s">
        <v>224</v>
      </c>
      <c r="F152" s="111" t="s">
        <v>57</v>
      </c>
      <c r="G152" s="3">
        <f t="shared" si="3"/>
        <v>7.9699999999999993E-2</v>
      </c>
    </row>
    <row r="153" spans="1:7" x14ac:dyDescent="0.25">
      <c r="A153" s="10"/>
      <c r="B153" s="10"/>
      <c r="C153" s="10"/>
      <c r="D153" s="10"/>
      <c r="E153" s="116" t="s">
        <v>225</v>
      </c>
      <c r="F153" s="111" t="s">
        <v>77</v>
      </c>
      <c r="G153" s="3">
        <f t="shared" si="3"/>
        <v>0.10602</v>
      </c>
    </row>
    <row r="154" spans="1:7" x14ac:dyDescent="0.25">
      <c r="A154" s="10"/>
      <c r="B154" s="10"/>
      <c r="C154" s="10"/>
      <c r="D154" s="10"/>
      <c r="E154" s="116" t="s">
        <v>226</v>
      </c>
      <c r="F154" s="111" t="s">
        <v>54</v>
      </c>
      <c r="G154" s="3">
        <f t="shared" si="3"/>
        <v>7.9699999999999993E-2</v>
      </c>
    </row>
    <row r="155" spans="1:7" x14ac:dyDescent="0.25">
      <c r="A155" s="10"/>
      <c r="B155" s="10"/>
      <c r="C155" s="10"/>
      <c r="D155" s="10"/>
      <c r="E155" s="110" t="s">
        <v>227</v>
      </c>
      <c r="F155" s="111" t="s">
        <v>57</v>
      </c>
      <c r="G155" s="3">
        <f t="shared" si="3"/>
        <v>7.9699999999999993E-2</v>
      </c>
    </row>
    <row r="156" spans="1:7" x14ac:dyDescent="0.25">
      <c r="A156" s="10"/>
      <c r="B156" s="10"/>
      <c r="C156" s="10"/>
      <c r="D156" s="10"/>
      <c r="E156" s="116" t="s">
        <v>228</v>
      </c>
      <c r="F156" s="111" t="s">
        <v>54</v>
      </c>
      <c r="G156" s="3">
        <f t="shared" si="3"/>
        <v>7.9699999999999993E-2</v>
      </c>
    </row>
    <row r="157" spans="1:7" x14ac:dyDescent="0.25">
      <c r="A157" s="10"/>
      <c r="B157" s="10"/>
      <c r="C157" s="10"/>
      <c r="D157" s="10"/>
      <c r="E157" s="110" t="s">
        <v>229</v>
      </c>
      <c r="F157" s="111" t="s">
        <v>62</v>
      </c>
      <c r="G157" s="3">
        <f t="shared" si="3"/>
        <v>9.3100000000000002E-2</v>
      </c>
    </row>
    <row r="158" spans="1:7" x14ac:dyDescent="0.25">
      <c r="A158" s="10"/>
      <c r="B158" s="10"/>
      <c r="C158" s="10"/>
      <c r="D158" s="10"/>
      <c r="E158" s="110" t="s">
        <v>230</v>
      </c>
      <c r="F158" s="111" t="s">
        <v>62</v>
      </c>
      <c r="G158" s="3">
        <f t="shared" si="3"/>
        <v>9.3100000000000002E-2</v>
      </c>
    </row>
    <row r="159" spans="1:7" x14ac:dyDescent="0.25">
      <c r="A159" s="10"/>
      <c r="B159" s="10"/>
      <c r="C159" s="10"/>
      <c r="D159" s="10"/>
      <c r="E159" s="110" t="s">
        <v>231</v>
      </c>
      <c r="F159" s="111" t="s">
        <v>62</v>
      </c>
      <c r="G159" s="3">
        <f t="shared" si="3"/>
        <v>9.3100000000000002E-2</v>
      </c>
    </row>
    <row r="160" spans="1:7" x14ac:dyDescent="0.25">
      <c r="A160" s="10"/>
      <c r="B160" s="10"/>
      <c r="C160" s="10"/>
      <c r="D160" s="10"/>
      <c r="E160" s="116" t="s">
        <v>232</v>
      </c>
      <c r="F160" s="111" t="s">
        <v>62</v>
      </c>
      <c r="G160" s="3">
        <f t="shared" si="3"/>
        <v>9.3100000000000002E-2</v>
      </c>
    </row>
    <row r="161" spans="1:7" x14ac:dyDescent="0.25">
      <c r="A161" s="10"/>
      <c r="B161" s="10"/>
      <c r="C161" s="10"/>
      <c r="D161" s="10"/>
      <c r="E161" s="110" t="s">
        <v>233</v>
      </c>
      <c r="F161" s="111" t="s">
        <v>110</v>
      </c>
      <c r="G161" s="3">
        <f t="shared" si="3"/>
        <v>9.3100000000000002E-2</v>
      </c>
    </row>
    <row r="162" spans="1:7" x14ac:dyDescent="0.25">
      <c r="A162" s="10"/>
      <c r="B162" s="10"/>
      <c r="C162" s="10"/>
      <c r="D162" s="10"/>
      <c r="E162" s="113" t="s">
        <v>234</v>
      </c>
      <c r="F162" s="111" t="s">
        <v>96</v>
      </c>
      <c r="G162" s="3">
        <f t="shared" si="3"/>
        <v>0.1086</v>
      </c>
    </row>
    <row r="163" spans="1:7" x14ac:dyDescent="0.25">
      <c r="A163" s="10"/>
      <c r="B163" s="10"/>
      <c r="C163" s="10"/>
      <c r="D163" s="10"/>
      <c r="E163" s="110" t="s">
        <v>235</v>
      </c>
      <c r="F163" s="111" t="s">
        <v>110</v>
      </c>
      <c r="G163" s="3">
        <f t="shared" si="3"/>
        <v>9.3100000000000002E-2</v>
      </c>
    </row>
    <row r="164" spans="1:7" x14ac:dyDescent="0.25">
      <c r="A164" s="10"/>
      <c r="B164" s="10"/>
      <c r="C164" s="10"/>
      <c r="D164" s="10"/>
      <c r="E164" s="116" t="s">
        <v>236</v>
      </c>
      <c r="F164" s="111" t="s">
        <v>110</v>
      </c>
      <c r="G164" s="3">
        <f t="shared" si="3"/>
        <v>9.3100000000000002E-2</v>
      </c>
    </row>
    <row r="165" spans="1:7" x14ac:dyDescent="0.25">
      <c r="A165" s="10"/>
      <c r="B165" s="10"/>
      <c r="C165" s="10"/>
      <c r="D165" s="10"/>
      <c r="E165" s="116" t="s">
        <v>237</v>
      </c>
      <c r="F165" s="111" t="s">
        <v>57</v>
      </c>
      <c r="G165" s="3">
        <f t="shared" si="3"/>
        <v>7.9699999999999993E-2</v>
      </c>
    </row>
    <row r="166" spans="1:7" x14ac:dyDescent="0.25">
      <c r="A166" s="10"/>
      <c r="B166" s="10"/>
      <c r="C166" s="10"/>
      <c r="D166" s="10"/>
      <c r="E166" s="110" t="s">
        <v>238</v>
      </c>
      <c r="F166" s="111" t="s">
        <v>57</v>
      </c>
      <c r="G166" s="3">
        <f t="shared" si="3"/>
        <v>7.9699999999999993E-2</v>
      </c>
    </row>
    <row r="167" spans="1:7" x14ac:dyDescent="0.25">
      <c r="A167" s="10"/>
      <c r="B167" s="10"/>
      <c r="C167" s="10"/>
      <c r="D167" s="10"/>
      <c r="E167" s="110" t="s">
        <v>239</v>
      </c>
      <c r="F167" s="111" t="s">
        <v>110</v>
      </c>
      <c r="G167" s="3">
        <f t="shared" si="3"/>
        <v>9.3100000000000002E-2</v>
      </c>
    </row>
    <row r="168" spans="1:7" x14ac:dyDescent="0.25">
      <c r="A168" s="10"/>
      <c r="B168" s="10"/>
      <c r="C168" s="10"/>
      <c r="D168" s="10"/>
      <c r="E168" s="116" t="s">
        <v>240</v>
      </c>
      <c r="F168" s="111" t="s">
        <v>110</v>
      </c>
      <c r="G168" s="3">
        <f t="shared" si="3"/>
        <v>9.3100000000000002E-2</v>
      </c>
    </row>
    <row r="169" spans="1:7" x14ac:dyDescent="0.25">
      <c r="A169" s="10"/>
      <c r="B169" s="10"/>
      <c r="C169" s="10"/>
      <c r="D169" s="10"/>
      <c r="E169" s="110" t="s">
        <v>241</v>
      </c>
      <c r="F169" s="111" t="s">
        <v>110</v>
      </c>
      <c r="G169" s="3">
        <f t="shared" si="3"/>
        <v>9.3100000000000002E-2</v>
      </c>
    </row>
    <row r="170" spans="1:7" x14ac:dyDescent="0.25">
      <c r="A170" s="10"/>
      <c r="B170" s="10"/>
      <c r="C170" s="10"/>
      <c r="D170" s="10"/>
      <c r="E170" s="110" t="s">
        <v>242</v>
      </c>
      <c r="F170" s="111" t="s">
        <v>110</v>
      </c>
      <c r="G170" s="3">
        <f t="shared" si="3"/>
        <v>9.3100000000000002E-2</v>
      </c>
    </row>
    <row r="171" spans="1:7" x14ac:dyDescent="0.25">
      <c r="A171" s="10"/>
      <c r="B171" s="10"/>
      <c r="C171" s="10"/>
      <c r="D171" s="10"/>
      <c r="E171" s="113" t="s">
        <v>243</v>
      </c>
      <c r="F171" s="111" t="s">
        <v>110</v>
      </c>
      <c r="G171" s="3">
        <f t="shared" si="3"/>
        <v>9.3100000000000002E-2</v>
      </c>
    </row>
    <row r="172" spans="1:7" x14ac:dyDescent="0.25">
      <c r="A172" s="10"/>
      <c r="B172" s="10"/>
      <c r="C172" s="10"/>
      <c r="D172" s="10"/>
      <c r="E172" s="116" t="s">
        <v>244</v>
      </c>
      <c r="F172" s="111" t="s">
        <v>110</v>
      </c>
      <c r="G172" s="3">
        <f t="shared" si="3"/>
        <v>9.3100000000000002E-2</v>
      </c>
    </row>
    <row r="173" spans="1:7" x14ac:dyDescent="0.25">
      <c r="A173" s="10"/>
      <c r="B173" s="10"/>
      <c r="C173" s="10"/>
      <c r="D173" s="10"/>
      <c r="E173" s="119" t="s">
        <v>245</v>
      </c>
      <c r="F173" s="111" t="s">
        <v>110</v>
      </c>
      <c r="G173" s="3">
        <f t="shared" si="3"/>
        <v>9.3100000000000002E-2</v>
      </c>
    </row>
    <row r="174" spans="1:7" x14ac:dyDescent="0.25">
      <c r="A174" s="10"/>
      <c r="B174" s="10"/>
      <c r="C174" s="10"/>
      <c r="D174" s="10"/>
      <c r="E174" s="110" t="s">
        <v>246</v>
      </c>
      <c r="F174" s="111" t="s">
        <v>110</v>
      </c>
      <c r="G174" s="3">
        <f t="shared" si="3"/>
        <v>9.3100000000000002E-2</v>
      </c>
    </row>
    <row r="175" spans="1:7" x14ac:dyDescent="0.25">
      <c r="A175" s="10"/>
      <c r="B175" s="10"/>
      <c r="C175" s="10"/>
      <c r="D175" s="10"/>
      <c r="E175" s="110" t="s">
        <v>247</v>
      </c>
      <c r="F175" s="111" t="s">
        <v>57</v>
      </c>
      <c r="G175" s="3">
        <f t="shared" si="3"/>
        <v>7.9699999999999993E-2</v>
      </c>
    </row>
    <row r="176" spans="1:7" x14ac:dyDescent="0.25">
      <c r="A176" s="10"/>
      <c r="B176" s="10"/>
      <c r="C176" s="10"/>
      <c r="D176" s="10"/>
      <c r="E176" s="116" t="s">
        <v>248</v>
      </c>
      <c r="F176" s="111" t="s">
        <v>110</v>
      </c>
      <c r="G176" s="3">
        <f t="shared" si="3"/>
        <v>9.3100000000000002E-2</v>
      </c>
    </row>
    <row r="177" spans="1:7" x14ac:dyDescent="0.25">
      <c r="A177" s="10"/>
      <c r="B177" s="10"/>
      <c r="C177" s="10"/>
      <c r="D177" s="10"/>
      <c r="E177" s="110" t="s">
        <v>249</v>
      </c>
      <c r="F177" s="111" t="s">
        <v>110</v>
      </c>
      <c r="G177" s="3">
        <f t="shared" si="3"/>
        <v>9.3100000000000002E-2</v>
      </c>
    </row>
    <row r="178" spans="1:7" x14ac:dyDescent="0.25">
      <c r="A178" s="10"/>
      <c r="B178" s="10"/>
      <c r="C178" s="10"/>
      <c r="D178" s="10"/>
      <c r="E178" s="110" t="s">
        <v>250</v>
      </c>
      <c r="F178" s="111" t="s">
        <v>110</v>
      </c>
      <c r="G178" s="3">
        <f t="shared" si="3"/>
        <v>9.3100000000000002E-2</v>
      </c>
    </row>
    <row r="179" spans="1:7" x14ac:dyDescent="0.25">
      <c r="A179" s="10"/>
      <c r="B179" s="10"/>
      <c r="C179" s="10"/>
      <c r="D179" s="10"/>
      <c r="E179" s="110" t="s">
        <v>251</v>
      </c>
      <c r="F179" s="111" t="s">
        <v>110</v>
      </c>
      <c r="G179" s="3">
        <f t="shared" si="3"/>
        <v>9.3100000000000002E-2</v>
      </c>
    </row>
    <row r="180" spans="1:7" x14ac:dyDescent="0.25">
      <c r="A180" s="10"/>
      <c r="B180" s="10"/>
      <c r="C180" s="10"/>
      <c r="D180" s="10"/>
      <c r="E180" s="119" t="s">
        <v>252</v>
      </c>
      <c r="F180" s="111" t="s">
        <v>110</v>
      </c>
      <c r="G180" s="3">
        <f t="shared" si="3"/>
        <v>9.3100000000000002E-2</v>
      </c>
    </row>
    <row r="181" spans="1:7" x14ac:dyDescent="0.25">
      <c r="A181" s="10"/>
      <c r="B181" s="10"/>
      <c r="C181" s="10"/>
      <c r="D181" s="10"/>
      <c r="E181" s="110" t="s">
        <v>253</v>
      </c>
      <c r="F181" s="111" t="s">
        <v>110</v>
      </c>
      <c r="G181" s="3">
        <f t="shared" si="3"/>
        <v>9.3100000000000002E-2</v>
      </c>
    </row>
    <row r="182" spans="1:7" x14ac:dyDescent="0.25">
      <c r="A182" s="10"/>
      <c r="B182" s="10"/>
      <c r="C182" s="10"/>
      <c r="D182" s="10"/>
      <c r="E182" s="113" t="s">
        <v>254</v>
      </c>
      <c r="F182" s="111" t="s">
        <v>110</v>
      </c>
      <c r="G182" s="3">
        <f t="shared" si="3"/>
        <v>9.3100000000000002E-2</v>
      </c>
    </row>
    <row r="183" spans="1:7" x14ac:dyDescent="0.25">
      <c r="A183" s="10"/>
      <c r="B183" s="10"/>
      <c r="C183" s="10"/>
      <c r="D183" s="10"/>
      <c r="E183" s="113" t="s">
        <v>255</v>
      </c>
      <c r="F183" s="111" t="s">
        <v>110</v>
      </c>
      <c r="G183" s="3">
        <f t="shared" si="3"/>
        <v>9.3100000000000002E-2</v>
      </c>
    </row>
    <row r="184" spans="1:7" x14ac:dyDescent="0.25">
      <c r="A184" s="10"/>
      <c r="B184" s="10"/>
      <c r="C184" s="10"/>
      <c r="D184" s="10"/>
      <c r="E184" s="110" t="s">
        <v>256</v>
      </c>
      <c r="F184" s="111" t="s">
        <v>110</v>
      </c>
      <c r="G184" s="3">
        <f t="shared" si="3"/>
        <v>9.3100000000000002E-2</v>
      </c>
    </row>
    <row r="185" spans="1:7" x14ac:dyDescent="0.25">
      <c r="A185" s="10"/>
      <c r="B185" s="10"/>
      <c r="C185" s="10"/>
      <c r="D185" s="10"/>
      <c r="E185" s="116" t="s">
        <v>257</v>
      </c>
      <c r="F185" s="111" t="s">
        <v>110</v>
      </c>
      <c r="G185" s="3">
        <f t="shared" si="3"/>
        <v>9.3100000000000002E-2</v>
      </c>
    </row>
    <row r="186" spans="1:7" x14ac:dyDescent="0.25">
      <c r="A186" s="10"/>
      <c r="B186" s="10"/>
      <c r="C186" s="10"/>
      <c r="D186" s="10"/>
      <c r="E186" s="110" t="s">
        <v>258</v>
      </c>
      <c r="F186" s="111" t="s">
        <v>110</v>
      </c>
      <c r="G186" s="3">
        <f t="shared" si="3"/>
        <v>9.3100000000000002E-2</v>
      </c>
    </row>
    <row r="187" spans="1:7" x14ac:dyDescent="0.25">
      <c r="A187" s="10"/>
      <c r="B187" s="10"/>
      <c r="C187" s="10"/>
      <c r="D187" s="10"/>
      <c r="E187" s="110" t="s">
        <v>259</v>
      </c>
      <c r="F187" s="111" t="s">
        <v>60</v>
      </c>
      <c r="G187" s="3">
        <f t="shared" si="3"/>
        <v>0.1013</v>
      </c>
    </row>
    <row r="188" spans="1:7" x14ac:dyDescent="0.25">
      <c r="A188" s="10"/>
      <c r="B188" s="10"/>
      <c r="C188" s="10"/>
      <c r="D188" s="10"/>
      <c r="E188" s="110" t="s">
        <v>260</v>
      </c>
      <c r="F188" s="111" t="s">
        <v>110</v>
      </c>
      <c r="G188" s="3">
        <f t="shared" si="3"/>
        <v>9.3100000000000002E-2</v>
      </c>
    </row>
    <row r="189" spans="1:7" x14ac:dyDescent="0.25">
      <c r="A189" s="10"/>
      <c r="B189" s="10"/>
      <c r="C189" s="10"/>
      <c r="D189" s="10"/>
      <c r="E189" s="110" t="s">
        <v>261</v>
      </c>
      <c r="F189" s="111" t="s">
        <v>54</v>
      </c>
      <c r="G189" s="3">
        <f t="shared" si="3"/>
        <v>7.9699999999999993E-2</v>
      </c>
    </row>
    <row r="190" spans="1:7" x14ac:dyDescent="0.25">
      <c r="A190" s="10"/>
      <c r="B190" s="10"/>
      <c r="C190" s="10"/>
      <c r="D190" s="10"/>
      <c r="E190" s="110" t="s">
        <v>262</v>
      </c>
      <c r="F190" s="111" t="s">
        <v>110</v>
      </c>
      <c r="G190" s="3">
        <f t="shared" si="3"/>
        <v>9.3100000000000002E-2</v>
      </c>
    </row>
    <row r="191" spans="1:7" x14ac:dyDescent="0.25">
      <c r="A191" s="10"/>
      <c r="B191" s="10"/>
      <c r="C191" s="10"/>
      <c r="D191" s="10"/>
      <c r="E191" s="110" t="s">
        <v>263</v>
      </c>
      <c r="F191" s="111" t="s">
        <v>110</v>
      </c>
      <c r="G191" s="3">
        <f t="shared" si="3"/>
        <v>9.3100000000000002E-2</v>
      </c>
    </row>
    <row r="192" spans="1:7" x14ac:dyDescent="0.25">
      <c r="A192" s="10"/>
      <c r="B192" s="10"/>
      <c r="C192" s="10"/>
      <c r="D192" s="10"/>
      <c r="E192" s="110" t="s">
        <v>264</v>
      </c>
      <c r="F192" s="111" t="s">
        <v>110</v>
      </c>
      <c r="G192" s="3">
        <f t="shared" si="3"/>
        <v>9.3100000000000002E-2</v>
      </c>
    </row>
    <row r="193" spans="1:7" x14ac:dyDescent="0.25">
      <c r="A193" s="10"/>
      <c r="B193" s="10"/>
      <c r="C193" s="10"/>
      <c r="D193" s="10"/>
      <c r="E193" s="110" t="s">
        <v>265</v>
      </c>
      <c r="F193" s="111" t="s">
        <v>54</v>
      </c>
      <c r="G193" s="3">
        <f t="shared" si="3"/>
        <v>7.9699999999999993E-2</v>
      </c>
    </row>
    <row r="194" spans="1:7" x14ac:dyDescent="0.25">
      <c r="A194" s="10"/>
      <c r="B194" s="10"/>
      <c r="C194" s="10"/>
      <c r="D194" s="10"/>
      <c r="E194" s="110" t="s">
        <v>266</v>
      </c>
      <c r="F194" s="111" t="s">
        <v>110</v>
      </c>
      <c r="G194" s="3">
        <f t="shared" si="3"/>
        <v>9.3100000000000002E-2</v>
      </c>
    </row>
    <row r="195" spans="1:7" x14ac:dyDescent="0.25">
      <c r="A195" s="10"/>
      <c r="B195" s="10"/>
      <c r="C195" s="10"/>
      <c r="D195" s="10"/>
      <c r="E195" s="110" t="s">
        <v>267</v>
      </c>
      <c r="F195" s="111" t="s">
        <v>110</v>
      </c>
      <c r="G195" s="3">
        <f t="shared" si="3"/>
        <v>9.3100000000000002E-2</v>
      </c>
    </row>
    <row r="196" spans="1:7" x14ac:dyDescent="0.25">
      <c r="A196" s="10"/>
      <c r="B196" s="10"/>
      <c r="C196" s="10"/>
      <c r="D196" s="10"/>
      <c r="E196" s="110" t="s">
        <v>268</v>
      </c>
      <c r="F196" s="111" t="s">
        <v>110</v>
      </c>
      <c r="G196" s="3">
        <f t="shared" si="3"/>
        <v>9.3100000000000002E-2</v>
      </c>
    </row>
    <row r="197" spans="1:7" x14ac:dyDescent="0.25">
      <c r="A197" s="10"/>
      <c r="B197" s="10"/>
      <c r="C197" s="10"/>
      <c r="D197" s="10"/>
      <c r="E197" s="110" t="s">
        <v>269</v>
      </c>
      <c r="F197" s="111" t="s">
        <v>110</v>
      </c>
      <c r="G197" s="3">
        <f t="shared" si="3"/>
        <v>9.3100000000000002E-2</v>
      </c>
    </row>
    <row r="198" spans="1:7" x14ac:dyDescent="0.25">
      <c r="A198" s="10"/>
      <c r="B198" s="10"/>
      <c r="C198" s="10"/>
      <c r="D198" s="10"/>
      <c r="E198" s="110" t="s">
        <v>270</v>
      </c>
      <c r="F198" s="111" t="s">
        <v>57</v>
      </c>
      <c r="G198" s="3">
        <f t="shared" si="3"/>
        <v>7.9699999999999993E-2</v>
      </c>
    </row>
    <row r="199" spans="1:7" x14ac:dyDescent="0.25">
      <c r="A199" s="10"/>
      <c r="B199" s="10"/>
      <c r="C199" s="10"/>
      <c r="D199" s="10"/>
      <c r="E199" s="110" t="s">
        <v>271</v>
      </c>
      <c r="F199" s="111" t="s">
        <v>110</v>
      </c>
      <c r="G199" s="3">
        <f t="shared" ref="G199:G262" si="4">VLOOKUP(F199,$A$4:$B$27,2,FALSE)</f>
        <v>9.3100000000000002E-2</v>
      </c>
    </row>
    <row r="200" spans="1:7" x14ac:dyDescent="0.25">
      <c r="A200" s="10"/>
      <c r="B200" s="10"/>
      <c r="C200" s="10"/>
      <c r="D200" s="10"/>
      <c r="E200" s="110" t="s">
        <v>272</v>
      </c>
      <c r="F200" s="111" t="s">
        <v>60</v>
      </c>
      <c r="G200" s="3">
        <f t="shared" si="4"/>
        <v>0.1013</v>
      </c>
    </row>
    <row r="201" spans="1:7" x14ac:dyDescent="0.25">
      <c r="A201" s="10"/>
      <c r="B201" s="10"/>
      <c r="C201" s="10"/>
      <c r="D201" s="10"/>
      <c r="E201" s="110" t="s">
        <v>273</v>
      </c>
      <c r="F201" s="111" t="s">
        <v>60</v>
      </c>
      <c r="G201" s="3">
        <f t="shared" si="4"/>
        <v>0.1013</v>
      </c>
    </row>
    <row r="202" spans="1:7" x14ac:dyDescent="0.25">
      <c r="A202" s="10"/>
      <c r="B202" s="10"/>
      <c r="C202" s="10"/>
      <c r="D202" s="10"/>
      <c r="E202" s="113" t="s">
        <v>274</v>
      </c>
      <c r="F202" s="111" t="s">
        <v>110</v>
      </c>
      <c r="G202" s="3">
        <f t="shared" si="4"/>
        <v>9.3100000000000002E-2</v>
      </c>
    </row>
    <row r="203" spans="1:7" x14ac:dyDescent="0.25">
      <c r="A203" s="10"/>
      <c r="B203" s="10"/>
      <c r="C203" s="10"/>
      <c r="D203" s="10"/>
      <c r="E203" s="110" t="s">
        <v>275</v>
      </c>
      <c r="F203" s="111" t="s">
        <v>110</v>
      </c>
      <c r="G203" s="3">
        <f t="shared" si="4"/>
        <v>9.3100000000000002E-2</v>
      </c>
    </row>
    <row r="204" spans="1:7" x14ac:dyDescent="0.25">
      <c r="A204" s="10"/>
      <c r="B204" s="10"/>
      <c r="C204" s="10"/>
      <c r="D204" s="10"/>
      <c r="E204" s="110" t="s">
        <v>276</v>
      </c>
      <c r="F204" s="111" t="s">
        <v>110</v>
      </c>
      <c r="G204" s="3">
        <f t="shared" si="4"/>
        <v>9.3100000000000002E-2</v>
      </c>
    </row>
    <row r="205" spans="1:7" x14ac:dyDescent="0.25">
      <c r="A205" s="10"/>
      <c r="B205" s="10"/>
      <c r="C205" s="10"/>
      <c r="D205" s="10"/>
      <c r="E205" s="110" t="s">
        <v>277</v>
      </c>
      <c r="F205" s="111" t="s">
        <v>110</v>
      </c>
      <c r="G205" s="3">
        <f t="shared" si="4"/>
        <v>9.3100000000000002E-2</v>
      </c>
    </row>
    <row r="206" spans="1:7" x14ac:dyDescent="0.25">
      <c r="A206" s="10"/>
      <c r="B206" s="10"/>
      <c r="C206" s="10"/>
      <c r="D206" s="10"/>
      <c r="E206" s="113" t="s">
        <v>278</v>
      </c>
      <c r="F206" s="111" t="s">
        <v>110</v>
      </c>
      <c r="G206" s="3">
        <f t="shared" si="4"/>
        <v>9.3100000000000002E-2</v>
      </c>
    </row>
    <row r="207" spans="1:7" x14ac:dyDescent="0.25">
      <c r="A207" s="10"/>
      <c r="B207" s="10"/>
      <c r="C207" s="10"/>
      <c r="D207" s="10"/>
      <c r="E207" s="110" t="s">
        <v>279</v>
      </c>
      <c r="F207" s="111" t="s">
        <v>110</v>
      </c>
      <c r="G207" s="3">
        <f t="shared" si="4"/>
        <v>9.3100000000000002E-2</v>
      </c>
    </row>
    <row r="208" spans="1:7" x14ac:dyDescent="0.25">
      <c r="A208" s="10"/>
      <c r="B208" s="10"/>
      <c r="C208" s="10"/>
      <c r="D208" s="10"/>
      <c r="E208" s="110" t="s">
        <v>280</v>
      </c>
      <c r="F208" s="111" t="s">
        <v>110</v>
      </c>
      <c r="G208" s="3">
        <f t="shared" si="4"/>
        <v>9.3100000000000002E-2</v>
      </c>
    </row>
    <row r="209" spans="1:7" x14ac:dyDescent="0.25">
      <c r="A209" s="10"/>
      <c r="B209" s="10"/>
      <c r="C209" s="10"/>
      <c r="D209" s="10"/>
      <c r="E209" s="113" t="s">
        <v>281</v>
      </c>
      <c r="F209" s="111" t="s">
        <v>110</v>
      </c>
      <c r="G209" s="3">
        <f t="shared" si="4"/>
        <v>9.3100000000000002E-2</v>
      </c>
    </row>
    <row r="210" spans="1:7" x14ac:dyDescent="0.25">
      <c r="A210" s="10"/>
      <c r="B210" s="10"/>
      <c r="C210" s="10"/>
      <c r="D210" s="10"/>
      <c r="E210" s="110" t="s">
        <v>282</v>
      </c>
      <c r="F210" s="111" t="s">
        <v>110</v>
      </c>
      <c r="G210" s="3">
        <f t="shared" si="4"/>
        <v>9.3100000000000002E-2</v>
      </c>
    </row>
    <row r="211" spans="1:7" x14ac:dyDescent="0.25">
      <c r="A211" s="10"/>
      <c r="B211" s="10"/>
      <c r="C211" s="10"/>
      <c r="D211" s="10"/>
      <c r="E211" s="110" t="s">
        <v>283</v>
      </c>
      <c r="F211" s="111" t="s">
        <v>110</v>
      </c>
      <c r="G211" s="3">
        <f t="shared" si="4"/>
        <v>9.3100000000000002E-2</v>
      </c>
    </row>
    <row r="212" spans="1:7" x14ac:dyDescent="0.25">
      <c r="A212" s="10"/>
      <c r="B212" s="10"/>
      <c r="C212" s="10"/>
      <c r="D212" s="10"/>
      <c r="E212" s="110" t="s">
        <v>284</v>
      </c>
      <c r="F212" s="111" t="s">
        <v>110</v>
      </c>
      <c r="G212" s="3">
        <f t="shared" si="4"/>
        <v>9.3100000000000002E-2</v>
      </c>
    </row>
    <row r="213" spans="1:7" x14ac:dyDescent="0.25">
      <c r="A213" s="10"/>
      <c r="B213" s="10"/>
      <c r="C213" s="10"/>
      <c r="D213" s="10"/>
      <c r="E213" s="113" t="s">
        <v>285</v>
      </c>
      <c r="F213" s="111" t="s">
        <v>110</v>
      </c>
      <c r="G213" s="3">
        <f t="shared" si="4"/>
        <v>9.3100000000000002E-2</v>
      </c>
    </row>
    <row r="214" spans="1:7" x14ac:dyDescent="0.25">
      <c r="A214" s="10"/>
      <c r="B214" s="10"/>
      <c r="C214" s="10"/>
      <c r="D214" s="10"/>
      <c r="E214" s="110" t="s">
        <v>286</v>
      </c>
      <c r="F214" s="111" t="s">
        <v>110</v>
      </c>
      <c r="G214" s="3">
        <f t="shared" si="4"/>
        <v>9.3100000000000002E-2</v>
      </c>
    </row>
    <row r="215" spans="1:7" x14ac:dyDescent="0.25">
      <c r="A215" s="10"/>
      <c r="B215" s="10"/>
      <c r="C215" s="10"/>
      <c r="D215" s="10"/>
      <c r="E215" s="110" t="s">
        <v>287</v>
      </c>
      <c r="F215" s="111" t="s">
        <v>110</v>
      </c>
      <c r="G215" s="3">
        <f t="shared" si="4"/>
        <v>9.3100000000000002E-2</v>
      </c>
    </row>
    <row r="216" spans="1:7" x14ac:dyDescent="0.25">
      <c r="A216" s="10"/>
      <c r="B216" s="10"/>
      <c r="C216" s="10"/>
      <c r="D216" s="10"/>
      <c r="E216" s="113" t="s">
        <v>288</v>
      </c>
      <c r="F216" s="111" t="s">
        <v>110</v>
      </c>
      <c r="G216" s="3">
        <f t="shared" si="4"/>
        <v>9.3100000000000002E-2</v>
      </c>
    </row>
    <row r="217" spans="1:7" x14ac:dyDescent="0.25">
      <c r="A217" s="10"/>
      <c r="B217" s="10"/>
      <c r="C217" s="10"/>
      <c r="D217" s="10"/>
      <c r="E217" s="123" t="s">
        <v>289</v>
      </c>
      <c r="F217" s="111" t="s">
        <v>110</v>
      </c>
      <c r="G217" s="3">
        <f t="shared" si="4"/>
        <v>9.3100000000000002E-2</v>
      </c>
    </row>
    <row r="218" spans="1:7" x14ac:dyDescent="0.25">
      <c r="A218" s="10"/>
      <c r="B218" s="10"/>
      <c r="C218" s="10"/>
      <c r="D218" s="10"/>
      <c r="E218" s="120" t="s">
        <v>290</v>
      </c>
      <c r="F218" s="111" t="s">
        <v>110</v>
      </c>
      <c r="G218" s="3">
        <f t="shared" si="4"/>
        <v>9.3100000000000002E-2</v>
      </c>
    </row>
    <row r="219" spans="1:7" x14ac:dyDescent="0.25">
      <c r="A219" s="10"/>
      <c r="B219" s="10"/>
      <c r="C219" s="10"/>
      <c r="D219" s="10"/>
      <c r="E219" s="110" t="s">
        <v>291</v>
      </c>
      <c r="F219" s="111" t="s">
        <v>110</v>
      </c>
      <c r="G219" s="3">
        <f t="shared" si="4"/>
        <v>9.3100000000000002E-2</v>
      </c>
    </row>
    <row r="220" spans="1:7" x14ac:dyDescent="0.25">
      <c r="A220" s="10"/>
      <c r="B220" s="10"/>
      <c r="C220" s="10"/>
      <c r="D220" s="10"/>
      <c r="E220" s="116" t="s">
        <v>292</v>
      </c>
      <c r="F220" s="111" t="s">
        <v>110</v>
      </c>
      <c r="G220" s="3">
        <f t="shared" si="4"/>
        <v>9.3100000000000002E-2</v>
      </c>
    </row>
    <row r="221" spans="1:7" x14ac:dyDescent="0.25">
      <c r="A221" s="10"/>
      <c r="B221" s="10"/>
      <c r="C221" s="10"/>
      <c r="D221" s="10"/>
      <c r="E221" s="119" t="s">
        <v>293</v>
      </c>
      <c r="F221" s="111" t="s">
        <v>110</v>
      </c>
      <c r="G221" s="3">
        <f t="shared" si="4"/>
        <v>9.3100000000000002E-2</v>
      </c>
    </row>
    <row r="222" spans="1:7" x14ac:dyDescent="0.25">
      <c r="A222" s="10"/>
      <c r="B222" s="10"/>
      <c r="C222" s="10"/>
      <c r="D222" s="10"/>
      <c r="E222" s="116" t="s">
        <v>294</v>
      </c>
      <c r="F222" s="111" t="s">
        <v>110</v>
      </c>
      <c r="G222" s="3">
        <f t="shared" si="4"/>
        <v>9.3100000000000002E-2</v>
      </c>
    </row>
    <row r="223" spans="1:7" x14ac:dyDescent="0.25">
      <c r="A223" s="10"/>
      <c r="B223" s="10"/>
      <c r="C223" s="10"/>
      <c r="D223" s="10"/>
      <c r="E223" s="116" t="s">
        <v>295</v>
      </c>
      <c r="F223" s="111" t="s">
        <v>110</v>
      </c>
      <c r="G223" s="3">
        <f t="shared" si="4"/>
        <v>9.3100000000000002E-2</v>
      </c>
    </row>
    <row r="224" spans="1:7" x14ac:dyDescent="0.25">
      <c r="A224" s="10"/>
      <c r="B224" s="10"/>
      <c r="C224" s="10"/>
      <c r="D224" s="10"/>
      <c r="E224" s="116" t="s">
        <v>296</v>
      </c>
      <c r="F224" s="111" t="s">
        <v>110</v>
      </c>
      <c r="G224" s="3">
        <f t="shared" si="4"/>
        <v>9.3100000000000002E-2</v>
      </c>
    </row>
    <row r="225" spans="1:7" x14ac:dyDescent="0.25">
      <c r="A225" s="10"/>
      <c r="B225" s="10"/>
      <c r="C225" s="10"/>
      <c r="D225" s="10"/>
      <c r="E225" s="110" t="s">
        <v>297</v>
      </c>
      <c r="F225" s="111" t="s">
        <v>110</v>
      </c>
      <c r="G225" s="3">
        <f t="shared" si="4"/>
        <v>9.3100000000000002E-2</v>
      </c>
    </row>
    <row r="226" spans="1:7" x14ac:dyDescent="0.25">
      <c r="A226" s="10"/>
      <c r="B226" s="10"/>
      <c r="C226" s="10"/>
      <c r="D226" s="10"/>
      <c r="E226" s="113" t="s">
        <v>298</v>
      </c>
      <c r="F226" s="111" t="s">
        <v>110</v>
      </c>
      <c r="G226" s="3">
        <f t="shared" si="4"/>
        <v>9.3100000000000002E-2</v>
      </c>
    </row>
    <row r="227" spans="1:7" x14ac:dyDescent="0.25">
      <c r="A227" s="10"/>
      <c r="B227" s="10"/>
      <c r="C227" s="10"/>
      <c r="D227" s="10"/>
      <c r="E227" s="113" t="s">
        <v>299</v>
      </c>
      <c r="F227" s="111" t="s">
        <v>110</v>
      </c>
      <c r="G227" s="3">
        <f t="shared" si="4"/>
        <v>9.3100000000000002E-2</v>
      </c>
    </row>
    <row r="228" spans="1:7" x14ac:dyDescent="0.25">
      <c r="A228" s="10"/>
      <c r="B228" s="10"/>
      <c r="C228" s="10"/>
      <c r="D228" s="10"/>
      <c r="E228" s="113" t="s">
        <v>300</v>
      </c>
      <c r="F228" s="111" t="s">
        <v>110</v>
      </c>
      <c r="G228" s="3">
        <f t="shared" si="4"/>
        <v>9.3100000000000002E-2</v>
      </c>
    </row>
    <row r="229" spans="1:7" x14ac:dyDescent="0.25">
      <c r="A229" s="10"/>
      <c r="B229" s="10"/>
      <c r="C229" s="10"/>
      <c r="D229" s="10"/>
      <c r="E229" s="110" t="s">
        <v>301</v>
      </c>
      <c r="F229" s="111" t="s">
        <v>110</v>
      </c>
      <c r="G229" s="3">
        <f t="shared" si="4"/>
        <v>9.3100000000000002E-2</v>
      </c>
    </row>
    <row r="230" spans="1:7" x14ac:dyDescent="0.25">
      <c r="A230" s="10"/>
      <c r="B230" s="10"/>
      <c r="C230" s="10"/>
      <c r="D230" s="10"/>
      <c r="E230" s="116" t="s">
        <v>302</v>
      </c>
      <c r="F230" s="111" t="s">
        <v>110</v>
      </c>
      <c r="G230" s="3">
        <f t="shared" si="4"/>
        <v>9.3100000000000002E-2</v>
      </c>
    </row>
    <row r="231" spans="1:7" x14ac:dyDescent="0.25">
      <c r="A231" s="10"/>
      <c r="B231" s="10"/>
      <c r="C231" s="10"/>
      <c r="D231" s="10"/>
      <c r="E231" s="119" t="s">
        <v>303</v>
      </c>
      <c r="F231" s="111" t="s">
        <v>110</v>
      </c>
      <c r="G231" s="3">
        <f t="shared" si="4"/>
        <v>9.3100000000000002E-2</v>
      </c>
    </row>
    <row r="232" spans="1:7" x14ac:dyDescent="0.25">
      <c r="A232" s="10"/>
      <c r="B232" s="10"/>
      <c r="C232" s="10"/>
      <c r="D232" s="10"/>
      <c r="E232" s="119" t="s">
        <v>304</v>
      </c>
      <c r="F232" s="111" t="s">
        <v>110</v>
      </c>
      <c r="G232" s="3">
        <f t="shared" si="4"/>
        <v>9.3100000000000002E-2</v>
      </c>
    </row>
    <row r="233" spans="1:7" x14ac:dyDescent="0.25">
      <c r="A233" s="10"/>
      <c r="B233" s="10"/>
      <c r="C233" s="10"/>
      <c r="D233" s="10"/>
      <c r="E233" s="119" t="s">
        <v>305</v>
      </c>
      <c r="F233" s="111" t="s">
        <v>110</v>
      </c>
      <c r="G233" s="3">
        <f t="shared" si="4"/>
        <v>9.3100000000000002E-2</v>
      </c>
    </row>
    <row r="234" spans="1:7" x14ac:dyDescent="0.25">
      <c r="A234" s="10"/>
      <c r="B234" s="10"/>
      <c r="C234" s="10"/>
      <c r="D234" s="10"/>
      <c r="E234" s="122" t="s">
        <v>306</v>
      </c>
      <c r="F234" s="111" t="s">
        <v>110</v>
      </c>
      <c r="G234" s="3">
        <f t="shared" si="4"/>
        <v>9.3100000000000002E-2</v>
      </c>
    </row>
    <row r="235" spans="1:7" x14ac:dyDescent="0.25">
      <c r="A235" s="10"/>
      <c r="B235" s="10"/>
      <c r="C235" s="10"/>
      <c r="D235" s="10"/>
      <c r="E235" s="113" t="s">
        <v>307</v>
      </c>
      <c r="F235" s="111" t="s">
        <v>55</v>
      </c>
      <c r="G235" s="3">
        <f t="shared" si="4"/>
        <v>7.7100000000000002E-2</v>
      </c>
    </row>
    <row r="236" spans="1:7" x14ac:dyDescent="0.25">
      <c r="A236" s="10"/>
      <c r="B236" s="10"/>
      <c r="C236" s="10"/>
      <c r="D236" s="10"/>
      <c r="E236" s="113" t="s">
        <v>308</v>
      </c>
      <c r="F236" s="111" t="s">
        <v>57</v>
      </c>
      <c r="G236" s="3">
        <f t="shared" si="4"/>
        <v>7.9699999999999993E-2</v>
      </c>
    </row>
    <row r="237" spans="1:7" x14ac:dyDescent="0.25">
      <c r="A237" s="10"/>
      <c r="B237" s="10"/>
      <c r="C237" s="10"/>
      <c r="D237" s="10"/>
      <c r="E237" s="113" t="s">
        <v>309</v>
      </c>
      <c r="F237" s="111" t="s">
        <v>60</v>
      </c>
      <c r="G237" s="3">
        <f t="shared" si="4"/>
        <v>0.1013</v>
      </c>
    </row>
    <row r="238" spans="1:7" x14ac:dyDescent="0.25">
      <c r="A238" s="10"/>
      <c r="B238" s="10"/>
      <c r="C238" s="10"/>
      <c r="D238" s="10"/>
      <c r="E238" s="113" t="s">
        <v>310</v>
      </c>
      <c r="F238" s="111" t="s">
        <v>57</v>
      </c>
      <c r="G238" s="3">
        <f t="shared" si="4"/>
        <v>7.9699999999999993E-2</v>
      </c>
    </row>
    <row r="239" spans="1:7" x14ac:dyDescent="0.25">
      <c r="A239" s="10"/>
      <c r="B239" s="10"/>
      <c r="C239" s="10"/>
      <c r="D239" s="10"/>
      <c r="E239" s="110" t="s">
        <v>311</v>
      </c>
      <c r="F239" s="111" t="s">
        <v>57</v>
      </c>
      <c r="G239" s="3">
        <f t="shared" si="4"/>
        <v>7.9699999999999993E-2</v>
      </c>
    </row>
    <row r="240" spans="1:7" x14ac:dyDescent="0.25">
      <c r="A240" s="10"/>
      <c r="B240" s="10"/>
      <c r="C240" s="10"/>
      <c r="D240" s="10"/>
      <c r="E240" s="110" t="s">
        <v>312</v>
      </c>
      <c r="F240" s="111" t="s">
        <v>57</v>
      </c>
      <c r="G240" s="3">
        <f t="shared" si="4"/>
        <v>7.9699999999999993E-2</v>
      </c>
    </row>
    <row r="241" spans="1:7" x14ac:dyDescent="0.25">
      <c r="A241" s="10"/>
      <c r="B241" s="10"/>
      <c r="C241" s="10"/>
      <c r="D241" s="10"/>
      <c r="E241" s="110" t="s">
        <v>313</v>
      </c>
      <c r="F241" s="111" t="s">
        <v>52</v>
      </c>
      <c r="G241" s="3">
        <f t="shared" si="4"/>
        <v>9.7000000000000003E-2</v>
      </c>
    </row>
    <row r="242" spans="1:7" x14ac:dyDescent="0.25">
      <c r="A242" s="10"/>
      <c r="B242" s="10"/>
      <c r="C242" s="10"/>
      <c r="D242" s="10"/>
      <c r="E242" s="110" t="s">
        <v>314</v>
      </c>
      <c r="F242" s="111" t="s">
        <v>55</v>
      </c>
      <c r="G242" s="3">
        <f t="shared" si="4"/>
        <v>7.7100000000000002E-2</v>
      </c>
    </row>
    <row r="243" spans="1:7" x14ac:dyDescent="0.25">
      <c r="A243" s="10"/>
      <c r="B243" s="10"/>
      <c r="C243" s="10"/>
      <c r="D243" s="10"/>
      <c r="E243" s="113" t="s">
        <v>315</v>
      </c>
      <c r="F243" s="111" t="s">
        <v>54</v>
      </c>
      <c r="G243" s="3">
        <f t="shared" si="4"/>
        <v>7.9699999999999993E-2</v>
      </c>
    </row>
    <row r="244" spans="1:7" x14ac:dyDescent="0.25">
      <c r="A244" s="10"/>
      <c r="B244" s="10"/>
      <c r="C244" s="10"/>
      <c r="D244" s="10"/>
      <c r="E244" s="113" t="s">
        <v>316</v>
      </c>
      <c r="F244" s="111" t="s">
        <v>54</v>
      </c>
      <c r="G244" s="3">
        <f t="shared" si="4"/>
        <v>7.9699999999999993E-2</v>
      </c>
    </row>
    <row r="245" spans="1:7" x14ac:dyDescent="0.25">
      <c r="A245" s="10"/>
      <c r="B245" s="10"/>
      <c r="C245" s="10"/>
      <c r="D245" s="10"/>
      <c r="E245" s="119" t="s">
        <v>317</v>
      </c>
      <c r="F245" s="111" t="s">
        <v>54</v>
      </c>
      <c r="G245" s="3">
        <f t="shared" si="4"/>
        <v>7.9699999999999993E-2</v>
      </c>
    </row>
    <row r="246" spans="1:7" x14ac:dyDescent="0.25">
      <c r="A246" s="10"/>
      <c r="B246" s="10"/>
      <c r="C246" s="10"/>
      <c r="D246" s="10"/>
      <c r="E246" s="116" t="s">
        <v>318</v>
      </c>
      <c r="F246" s="111" t="s">
        <v>57</v>
      </c>
      <c r="G246" s="3">
        <f t="shared" si="4"/>
        <v>7.9699999999999993E-2</v>
      </c>
    </row>
    <row r="247" spans="1:7" x14ac:dyDescent="0.25">
      <c r="A247" s="10"/>
      <c r="B247" s="10"/>
      <c r="C247" s="10"/>
      <c r="D247" s="10"/>
      <c r="E247" s="113" t="s">
        <v>319</v>
      </c>
      <c r="F247" s="111" t="s">
        <v>57</v>
      </c>
      <c r="G247" s="3">
        <f t="shared" si="4"/>
        <v>7.9699999999999993E-2</v>
      </c>
    </row>
    <row r="248" spans="1:7" x14ac:dyDescent="0.25">
      <c r="A248" s="10"/>
      <c r="B248" s="10"/>
      <c r="C248" s="10"/>
      <c r="D248" s="10"/>
      <c r="E248" s="119" t="s">
        <v>320</v>
      </c>
      <c r="F248" s="111" t="s">
        <v>57</v>
      </c>
      <c r="G248" s="3">
        <f t="shared" si="4"/>
        <v>7.9699999999999993E-2</v>
      </c>
    </row>
    <row r="249" spans="1:7" x14ac:dyDescent="0.25">
      <c r="A249" s="10"/>
      <c r="B249" s="10"/>
      <c r="C249" s="10"/>
      <c r="D249" s="10"/>
      <c r="E249" s="113" t="s">
        <v>321</v>
      </c>
      <c r="F249" s="111" t="s">
        <v>55</v>
      </c>
      <c r="G249" s="3">
        <f t="shared" si="4"/>
        <v>7.7100000000000002E-2</v>
      </c>
    </row>
    <row r="250" spans="1:7" x14ac:dyDescent="0.25">
      <c r="A250" s="10"/>
      <c r="B250" s="10"/>
      <c r="C250" s="10"/>
      <c r="D250" s="10"/>
      <c r="E250" s="110" t="s">
        <v>322</v>
      </c>
      <c r="F250" s="111" t="s">
        <v>57</v>
      </c>
      <c r="G250" s="3">
        <f t="shared" si="4"/>
        <v>7.9699999999999993E-2</v>
      </c>
    </row>
    <row r="251" spans="1:7" x14ac:dyDescent="0.25">
      <c r="A251" s="10"/>
      <c r="B251" s="10"/>
      <c r="C251" s="10"/>
      <c r="D251" s="10"/>
      <c r="E251" s="110" t="s">
        <v>323</v>
      </c>
      <c r="F251" s="111" t="s">
        <v>54</v>
      </c>
      <c r="G251" s="3">
        <f t="shared" si="4"/>
        <v>7.9699999999999993E-2</v>
      </c>
    </row>
    <row r="252" spans="1:7" x14ac:dyDescent="0.25">
      <c r="A252" s="10"/>
      <c r="B252" s="10"/>
      <c r="C252" s="10"/>
      <c r="D252" s="10"/>
      <c r="E252" s="119" t="s">
        <v>324</v>
      </c>
      <c r="F252" s="111" t="s">
        <v>54</v>
      </c>
      <c r="G252" s="3">
        <f t="shared" si="4"/>
        <v>7.9699999999999993E-2</v>
      </c>
    </row>
    <row r="253" spans="1:7" x14ac:dyDescent="0.25">
      <c r="A253" s="10"/>
      <c r="B253" s="10"/>
      <c r="C253" s="10"/>
      <c r="D253" s="10"/>
      <c r="E253" s="110" t="s">
        <v>325</v>
      </c>
      <c r="F253" s="111" t="s">
        <v>54</v>
      </c>
      <c r="G253" s="3">
        <f t="shared" si="4"/>
        <v>7.9699999999999993E-2</v>
      </c>
    </row>
    <row r="254" spans="1:7" x14ac:dyDescent="0.25">
      <c r="A254" s="10"/>
      <c r="B254" s="10"/>
      <c r="C254" s="10"/>
      <c r="D254" s="10"/>
      <c r="E254" s="110" t="s">
        <v>326</v>
      </c>
      <c r="F254" s="111" t="s">
        <v>54</v>
      </c>
      <c r="G254" s="3">
        <f t="shared" si="4"/>
        <v>7.9699999999999993E-2</v>
      </c>
    </row>
    <row r="255" spans="1:7" x14ac:dyDescent="0.25">
      <c r="A255" s="10"/>
      <c r="B255" s="10"/>
      <c r="C255" s="10"/>
      <c r="D255" s="10"/>
      <c r="E255" s="116" t="s">
        <v>327</v>
      </c>
      <c r="F255" s="111" t="s">
        <v>57</v>
      </c>
      <c r="G255" s="3">
        <f t="shared" si="4"/>
        <v>7.9699999999999993E-2</v>
      </c>
    </row>
    <row r="256" spans="1:7" x14ac:dyDescent="0.25">
      <c r="A256" s="10"/>
      <c r="B256" s="10"/>
      <c r="C256" s="10"/>
      <c r="D256" s="10"/>
      <c r="E256" s="110" t="s">
        <v>328</v>
      </c>
      <c r="F256" s="111" t="s">
        <v>55</v>
      </c>
      <c r="G256" s="3">
        <f t="shared" si="4"/>
        <v>7.7100000000000002E-2</v>
      </c>
    </row>
    <row r="257" spans="1:7" x14ac:dyDescent="0.25">
      <c r="A257" s="10"/>
      <c r="B257" s="10"/>
      <c r="C257" s="10"/>
      <c r="D257" s="10"/>
      <c r="E257" s="113" t="s">
        <v>329</v>
      </c>
      <c r="F257" s="111" t="s">
        <v>57</v>
      </c>
      <c r="G257" s="3">
        <f t="shared" si="4"/>
        <v>7.9699999999999993E-2</v>
      </c>
    </row>
    <row r="258" spans="1:7" x14ac:dyDescent="0.25">
      <c r="A258" s="10"/>
      <c r="B258" s="10"/>
      <c r="C258" s="10"/>
      <c r="D258" s="10"/>
      <c r="E258" s="110" t="s">
        <v>330</v>
      </c>
      <c r="F258" s="111" t="s">
        <v>57</v>
      </c>
      <c r="G258" s="3">
        <f t="shared" si="4"/>
        <v>7.9699999999999993E-2</v>
      </c>
    </row>
    <row r="259" spans="1:7" x14ac:dyDescent="0.25">
      <c r="A259" s="10"/>
      <c r="B259" s="10"/>
      <c r="C259" s="10"/>
      <c r="D259" s="10"/>
      <c r="E259" s="110" t="s">
        <v>331</v>
      </c>
      <c r="F259" s="111" t="s">
        <v>60</v>
      </c>
      <c r="G259" s="3">
        <f t="shared" si="4"/>
        <v>0.1013</v>
      </c>
    </row>
    <row r="260" spans="1:7" x14ac:dyDescent="0.25">
      <c r="A260" s="10"/>
      <c r="B260" s="10"/>
      <c r="C260" s="10"/>
      <c r="D260" s="10"/>
      <c r="E260" s="116" t="s">
        <v>332</v>
      </c>
      <c r="F260" s="111" t="s">
        <v>54</v>
      </c>
      <c r="G260" s="3">
        <f t="shared" si="4"/>
        <v>7.9699999999999993E-2</v>
      </c>
    </row>
    <row r="261" spans="1:7" x14ac:dyDescent="0.25">
      <c r="A261" s="10"/>
      <c r="B261" s="10"/>
      <c r="C261" s="10"/>
      <c r="D261" s="12"/>
      <c r="E261" s="110" t="s">
        <v>333</v>
      </c>
      <c r="F261" s="111" t="s">
        <v>60</v>
      </c>
      <c r="G261" s="3">
        <f t="shared" si="4"/>
        <v>0.1013</v>
      </c>
    </row>
    <row r="262" spans="1:7" x14ac:dyDescent="0.25">
      <c r="A262" s="10"/>
      <c r="B262" s="10"/>
      <c r="C262" s="10"/>
      <c r="D262" s="12"/>
      <c r="E262" s="110" t="s">
        <v>334</v>
      </c>
      <c r="F262" s="111" t="s">
        <v>60</v>
      </c>
      <c r="G262" s="3">
        <f t="shared" si="4"/>
        <v>0.1013</v>
      </c>
    </row>
    <row r="263" spans="1:7" x14ac:dyDescent="0.25">
      <c r="A263" s="10"/>
      <c r="B263" s="10"/>
      <c r="C263" s="10"/>
      <c r="D263" s="12"/>
      <c r="E263" s="110" t="s">
        <v>335</v>
      </c>
      <c r="F263" s="111" t="s">
        <v>83</v>
      </c>
      <c r="G263" s="3">
        <f t="shared" ref="G263:G326" si="5">VLOOKUP(F263,$A$4:$B$27,2,FALSE)</f>
        <v>0.1077</v>
      </c>
    </row>
    <row r="264" spans="1:7" x14ac:dyDescent="0.25">
      <c r="A264" s="10"/>
      <c r="B264" s="10"/>
      <c r="C264" s="10"/>
      <c r="D264" s="12"/>
      <c r="E264" s="110" t="s">
        <v>336</v>
      </c>
      <c r="F264" s="111" t="s">
        <v>96</v>
      </c>
      <c r="G264" s="3">
        <f t="shared" si="5"/>
        <v>0.1086</v>
      </c>
    </row>
    <row r="265" spans="1:7" x14ac:dyDescent="0.25">
      <c r="A265" s="10"/>
      <c r="B265" s="10"/>
      <c r="C265" s="10"/>
      <c r="D265" s="12"/>
      <c r="E265" s="122" t="s">
        <v>337</v>
      </c>
      <c r="F265" s="111" t="s">
        <v>54</v>
      </c>
      <c r="G265" s="3">
        <f t="shared" si="5"/>
        <v>7.9699999999999993E-2</v>
      </c>
    </row>
    <row r="266" spans="1:7" x14ac:dyDescent="0.25">
      <c r="A266" s="10"/>
      <c r="B266" s="10"/>
      <c r="C266" s="10"/>
      <c r="D266" s="12"/>
      <c r="E266" s="110" t="s">
        <v>338</v>
      </c>
      <c r="F266" s="111" t="s">
        <v>57</v>
      </c>
      <c r="G266" s="3">
        <f t="shared" si="5"/>
        <v>7.9699999999999993E-2</v>
      </c>
    </row>
    <row r="267" spans="1:7" x14ac:dyDescent="0.25">
      <c r="A267" s="10"/>
      <c r="B267" s="10"/>
      <c r="C267" s="10"/>
      <c r="D267" s="12"/>
      <c r="E267" s="113" t="s">
        <v>339</v>
      </c>
      <c r="F267" s="111" t="s">
        <v>54</v>
      </c>
      <c r="G267" s="3">
        <f t="shared" si="5"/>
        <v>7.9699999999999993E-2</v>
      </c>
    </row>
    <row r="268" spans="1:7" x14ac:dyDescent="0.25">
      <c r="A268" s="10"/>
      <c r="B268" s="10"/>
      <c r="C268" s="10"/>
      <c r="D268" s="12"/>
      <c r="E268" s="116" t="s">
        <v>340</v>
      </c>
      <c r="F268" s="111" t="s">
        <v>110</v>
      </c>
      <c r="G268" s="3">
        <f t="shared" si="5"/>
        <v>9.3100000000000002E-2</v>
      </c>
    </row>
    <row r="269" spans="1:7" x14ac:dyDescent="0.25">
      <c r="A269" s="10"/>
      <c r="B269" s="10"/>
      <c r="C269" s="10"/>
      <c r="D269" s="12"/>
      <c r="E269" s="113" t="s">
        <v>341</v>
      </c>
      <c r="F269" s="111" t="s">
        <v>55</v>
      </c>
      <c r="G269" s="3">
        <f t="shared" si="5"/>
        <v>7.7100000000000002E-2</v>
      </c>
    </row>
    <row r="270" spans="1:7" x14ac:dyDescent="0.25">
      <c r="A270" s="10"/>
      <c r="B270" s="10"/>
      <c r="C270" s="10"/>
      <c r="D270" s="10"/>
      <c r="E270" s="113" t="s">
        <v>342</v>
      </c>
      <c r="F270" s="111" t="s">
        <v>57</v>
      </c>
      <c r="G270" s="3">
        <f t="shared" si="5"/>
        <v>7.9699999999999993E-2</v>
      </c>
    </row>
    <row r="271" spans="1:7" x14ac:dyDescent="0.25">
      <c r="A271" s="10"/>
      <c r="B271" s="10"/>
      <c r="C271" s="10"/>
      <c r="D271" s="10"/>
      <c r="E271" s="110" t="s">
        <v>343</v>
      </c>
      <c r="F271" s="111" t="s">
        <v>96</v>
      </c>
      <c r="G271" s="3">
        <f t="shared" si="5"/>
        <v>0.1086</v>
      </c>
    </row>
    <row r="272" spans="1:7" x14ac:dyDescent="0.25">
      <c r="A272" s="10"/>
      <c r="B272" s="10"/>
      <c r="C272" s="10"/>
      <c r="D272" s="10"/>
      <c r="E272" s="116" t="s">
        <v>344</v>
      </c>
      <c r="F272" s="111" t="s">
        <v>57</v>
      </c>
      <c r="G272" s="3">
        <f t="shared" si="5"/>
        <v>7.9699999999999993E-2</v>
      </c>
    </row>
    <row r="273" spans="1:7" x14ac:dyDescent="0.25">
      <c r="A273" s="10"/>
      <c r="B273" s="10"/>
      <c r="C273" s="10"/>
      <c r="D273" s="10"/>
      <c r="E273" s="110" t="s">
        <v>345</v>
      </c>
      <c r="F273" s="111" t="s">
        <v>346</v>
      </c>
      <c r="G273" s="3">
        <f t="shared" si="5"/>
        <v>0.1086</v>
      </c>
    </row>
    <row r="274" spans="1:7" x14ac:dyDescent="0.25">
      <c r="A274" s="10"/>
      <c r="B274" s="10"/>
      <c r="C274" s="10"/>
      <c r="D274" s="10"/>
      <c r="E274" s="110" t="s">
        <v>347</v>
      </c>
      <c r="F274" s="111" t="s">
        <v>96</v>
      </c>
      <c r="G274" s="3">
        <f t="shared" si="5"/>
        <v>0.1086</v>
      </c>
    </row>
    <row r="275" spans="1:7" x14ac:dyDescent="0.25">
      <c r="A275" s="10"/>
      <c r="B275" s="10"/>
      <c r="C275" s="10"/>
      <c r="D275" s="10"/>
      <c r="E275" s="110" t="s">
        <v>348</v>
      </c>
      <c r="F275" s="111" t="s">
        <v>96</v>
      </c>
      <c r="G275" s="3">
        <f t="shared" si="5"/>
        <v>0.1086</v>
      </c>
    </row>
    <row r="276" spans="1:7" x14ac:dyDescent="0.25">
      <c r="A276" s="10"/>
      <c r="B276" s="10"/>
      <c r="C276" s="10"/>
      <c r="D276" s="10"/>
      <c r="E276" s="110" t="s">
        <v>349</v>
      </c>
      <c r="F276" s="111" t="s">
        <v>96</v>
      </c>
      <c r="G276" s="3">
        <f t="shared" si="5"/>
        <v>0.1086</v>
      </c>
    </row>
    <row r="277" spans="1:7" x14ac:dyDescent="0.25">
      <c r="A277" s="10"/>
      <c r="B277" s="10"/>
      <c r="C277" s="10"/>
      <c r="D277" s="10"/>
      <c r="E277" s="116" t="s">
        <v>350</v>
      </c>
      <c r="F277" s="111" t="s">
        <v>96</v>
      </c>
      <c r="G277" s="3">
        <f t="shared" si="5"/>
        <v>0.1086</v>
      </c>
    </row>
    <row r="278" spans="1:7" x14ac:dyDescent="0.25">
      <c r="A278" s="10"/>
      <c r="B278" s="10"/>
      <c r="C278" s="10"/>
      <c r="D278" s="10"/>
      <c r="E278" s="113" t="s">
        <v>350</v>
      </c>
      <c r="F278" s="111" t="s">
        <v>96</v>
      </c>
      <c r="G278" s="3">
        <f t="shared" si="5"/>
        <v>0.1086</v>
      </c>
    </row>
    <row r="279" spans="1:7" x14ac:dyDescent="0.25">
      <c r="A279" s="10"/>
      <c r="B279" s="10"/>
      <c r="C279" s="10"/>
      <c r="D279" s="10"/>
      <c r="E279" s="113" t="s">
        <v>351</v>
      </c>
      <c r="F279" s="111" t="s">
        <v>96</v>
      </c>
      <c r="G279" s="3">
        <f t="shared" si="5"/>
        <v>0.1086</v>
      </c>
    </row>
    <row r="280" spans="1:7" x14ac:dyDescent="0.25">
      <c r="A280" s="10"/>
      <c r="B280" s="10"/>
      <c r="C280" s="10"/>
      <c r="D280" s="10"/>
      <c r="E280" s="110" t="s">
        <v>352</v>
      </c>
      <c r="F280" s="111" t="s">
        <v>96</v>
      </c>
      <c r="G280" s="3">
        <f t="shared" si="5"/>
        <v>0.1086</v>
      </c>
    </row>
    <row r="281" spans="1:7" x14ac:dyDescent="0.25">
      <c r="A281" s="10"/>
      <c r="B281" s="10"/>
      <c r="C281" s="10"/>
      <c r="D281" s="10"/>
      <c r="E281" s="110" t="s">
        <v>353</v>
      </c>
      <c r="F281" s="111" t="s">
        <v>96</v>
      </c>
      <c r="G281" s="3">
        <f t="shared" si="5"/>
        <v>0.1086</v>
      </c>
    </row>
    <row r="282" spans="1:7" x14ac:dyDescent="0.25">
      <c r="A282" s="10"/>
      <c r="B282" s="10"/>
      <c r="C282" s="10"/>
      <c r="D282" s="10"/>
      <c r="E282" s="113" t="s">
        <v>354</v>
      </c>
      <c r="F282" s="111" t="s">
        <v>54</v>
      </c>
      <c r="G282" s="3">
        <f t="shared" si="5"/>
        <v>7.9699999999999993E-2</v>
      </c>
    </row>
    <row r="283" spans="1:7" x14ac:dyDescent="0.25">
      <c r="A283" s="10"/>
      <c r="B283" s="10"/>
      <c r="C283" s="10"/>
      <c r="D283" s="10"/>
      <c r="E283" s="116" t="s">
        <v>355</v>
      </c>
      <c r="F283" s="111" t="s">
        <v>96</v>
      </c>
      <c r="G283" s="3">
        <f t="shared" si="5"/>
        <v>0.1086</v>
      </c>
    </row>
    <row r="284" spans="1:7" x14ac:dyDescent="0.25">
      <c r="A284" s="10"/>
      <c r="B284" s="10"/>
      <c r="C284" s="10"/>
      <c r="D284" s="10"/>
      <c r="E284" s="110" t="s">
        <v>356</v>
      </c>
      <c r="F284" s="111" t="s">
        <v>96</v>
      </c>
      <c r="G284" s="3">
        <f t="shared" si="5"/>
        <v>0.1086</v>
      </c>
    </row>
    <row r="285" spans="1:7" x14ac:dyDescent="0.25">
      <c r="A285" s="10"/>
      <c r="B285" s="10"/>
      <c r="C285" s="10"/>
      <c r="D285" s="10"/>
      <c r="E285" s="110" t="s">
        <v>357</v>
      </c>
      <c r="F285" s="111" t="s">
        <v>96</v>
      </c>
      <c r="G285" s="3">
        <f t="shared" si="5"/>
        <v>0.1086</v>
      </c>
    </row>
    <row r="286" spans="1:7" x14ac:dyDescent="0.25">
      <c r="A286" s="10"/>
      <c r="B286" s="10"/>
      <c r="C286" s="10"/>
      <c r="D286" s="10"/>
      <c r="E286" s="110" t="s">
        <v>358</v>
      </c>
      <c r="F286" s="111" t="s">
        <v>96</v>
      </c>
      <c r="G286" s="3">
        <f t="shared" si="5"/>
        <v>0.1086</v>
      </c>
    </row>
    <row r="287" spans="1:7" x14ac:dyDescent="0.25">
      <c r="A287" s="10"/>
      <c r="B287" s="10"/>
      <c r="C287" s="10"/>
      <c r="D287" s="10"/>
      <c r="E287" s="110" t="s">
        <v>359</v>
      </c>
      <c r="F287" s="111" t="s">
        <v>60</v>
      </c>
      <c r="G287" s="3">
        <f t="shared" si="5"/>
        <v>0.1013</v>
      </c>
    </row>
    <row r="288" spans="1:7" x14ac:dyDescent="0.25">
      <c r="A288" s="10"/>
      <c r="B288" s="10"/>
      <c r="C288" s="10"/>
      <c r="D288" s="10"/>
      <c r="E288" s="110" t="s">
        <v>360</v>
      </c>
      <c r="F288" s="111" t="s">
        <v>361</v>
      </c>
      <c r="G288" s="3">
        <f t="shared" si="5"/>
        <v>1</v>
      </c>
    </row>
    <row r="289" spans="1:7" x14ac:dyDescent="0.25">
      <c r="A289" s="10"/>
      <c r="B289" s="10"/>
      <c r="C289" s="10"/>
      <c r="D289" s="10"/>
      <c r="E289" s="110" t="s">
        <v>362</v>
      </c>
      <c r="F289" s="111" t="s">
        <v>60</v>
      </c>
      <c r="G289" s="3">
        <f t="shared" si="5"/>
        <v>0.1013</v>
      </c>
    </row>
    <row r="290" spans="1:7" x14ac:dyDescent="0.25">
      <c r="A290" s="10"/>
      <c r="B290" s="10"/>
      <c r="C290" s="10"/>
      <c r="D290" s="10"/>
      <c r="E290" s="113" t="s">
        <v>363</v>
      </c>
      <c r="F290" s="111" t="s">
        <v>96</v>
      </c>
      <c r="G290" s="3">
        <f t="shared" si="5"/>
        <v>0.1086</v>
      </c>
    </row>
    <row r="291" spans="1:7" x14ac:dyDescent="0.25">
      <c r="A291" s="10"/>
      <c r="B291" s="10"/>
      <c r="C291" s="10"/>
      <c r="D291" s="10"/>
      <c r="E291" s="110" t="s">
        <v>364</v>
      </c>
      <c r="F291" s="111" t="s">
        <v>49</v>
      </c>
      <c r="G291" s="3">
        <f t="shared" si="5"/>
        <v>0.10979999999999999</v>
      </c>
    </row>
    <row r="292" spans="1:7" x14ac:dyDescent="0.25">
      <c r="A292" s="10"/>
      <c r="B292" s="10"/>
      <c r="C292" s="10"/>
      <c r="D292" s="10"/>
      <c r="E292" s="116" t="s">
        <v>365</v>
      </c>
      <c r="F292" s="111" t="s">
        <v>96</v>
      </c>
      <c r="G292" s="3">
        <f t="shared" si="5"/>
        <v>0.1086</v>
      </c>
    </row>
    <row r="293" spans="1:7" x14ac:dyDescent="0.25">
      <c r="A293" s="10"/>
      <c r="B293" s="10"/>
      <c r="C293" s="10"/>
      <c r="D293" s="10"/>
      <c r="E293" s="110" t="s">
        <v>366</v>
      </c>
      <c r="F293" s="111" t="s">
        <v>52</v>
      </c>
      <c r="G293" s="3">
        <f t="shared" si="5"/>
        <v>9.7000000000000003E-2</v>
      </c>
    </row>
    <row r="294" spans="1:7" x14ac:dyDescent="0.25">
      <c r="A294" s="10"/>
      <c r="B294" s="10"/>
      <c r="C294" s="10"/>
      <c r="D294" s="10"/>
      <c r="E294" s="110" t="s">
        <v>367</v>
      </c>
      <c r="F294" s="111" t="s">
        <v>96</v>
      </c>
      <c r="G294" s="3">
        <f t="shared" si="5"/>
        <v>0.1086</v>
      </c>
    </row>
    <row r="295" spans="1:7" x14ac:dyDescent="0.25">
      <c r="A295" s="10"/>
      <c r="B295" s="10"/>
      <c r="C295" s="10"/>
      <c r="D295" s="10"/>
      <c r="E295" s="113" t="s">
        <v>368</v>
      </c>
      <c r="F295" s="111" t="s">
        <v>96</v>
      </c>
      <c r="G295" s="3">
        <f t="shared" si="5"/>
        <v>0.1086</v>
      </c>
    </row>
    <row r="296" spans="1:7" x14ac:dyDescent="0.25">
      <c r="A296" s="10"/>
      <c r="B296" s="10"/>
      <c r="C296" s="10"/>
      <c r="D296" s="10"/>
      <c r="E296" s="113" t="s">
        <v>369</v>
      </c>
      <c r="F296" s="111" t="s">
        <v>96</v>
      </c>
      <c r="G296" s="3">
        <f t="shared" si="5"/>
        <v>0.1086</v>
      </c>
    </row>
    <row r="297" spans="1:7" x14ac:dyDescent="0.25">
      <c r="A297" s="10"/>
      <c r="B297" s="10"/>
      <c r="C297" s="10"/>
      <c r="D297" s="10"/>
      <c r="E297" s="110" t="s">
        <v>370</v>
      </c>
      <c r="F297" s="111" t="s">
        <v>346</v>
      </c>
      <c r="G297" s="3">
        <f t="shared" si="5"/>
        <v>0.1086</v>
      </c>
    </row>
    <row r="298" spans="1:7" x14ac:dyDescent="0.25">
      <c r="A298" s="10"/>
      <c r="B298" s="10"/>
      <c r="C298" s="10"/>
      <c r="D298" s="10"/>
      <c r="E298" s="110" t="s">
        <v>371</v>
      </c>
      <c r="F298" s="111" t="s">
        <v>96</v>
      </c>
      <c r="G298" s="3">
        <f t="shared" si="5"/>
        <v>0.1086</v>
      </c>
    </row>
    <row r="299" spans="1:7" x14ac:dyDescent="0.25">
      <c r="A299" s="10"/>
      <c r="B299" s="10"/>
      <c r="C299" s="10"/>
      <c r="D299" s="10"/>
      <c r="E299" s="110" t="s">
        <v>372</v>
      </c>
      <c r="F299" s="111" t="s">
        <v>96</v>
      </c>
      <c r="G299" s="3">
        <f t="shared" si="5"/>
        <v>0.1086</v>
      </c>
    </row>
    <row r="300" spans="1:7" x14ac:dyDescent="0.25">
      <c r="A300" s="10"/>
      <c r="B300" s="10"/>
      <c r="C300" s="10"/>
      <c r="D300" s="10"/>
      <c r="E300" s="110" t="s">
        <v>373</v>
      </c>
      <c r="F300" s="111" t="s">
        <v>96</v>
      </c>
      <c r="G300" s="3">
        <f t="shared" si="5"/>
        <v>0.1086</v>
      </c>
    </row>
    <row r="301" spans="1:7" x14ac:dyDescent="0.25">
      <c r="A301" s="10"/>
      <c r="B301" s="10"/>
      <c r="C301" s="10"/>
      <c r="D301" s="10"/>
      <c r="E301" s="110" t="s">
        <v>374</v>
      </c>
      <c r="F301" s="111" t="s">
        <v>96</v>
      </c>
      <c r="G301" s="3">
        <f t="shared" si="5"/>
        <v>0.1086</v>
      </c>
    </row>
    <row r="302" spans="1:7" x14ac:dyDescent="0.25">
      <c r="A302" s="10"/>
      <c r="B302" s="10"/>
      <c r="C302" s="10"/>
      <c r="D302" s="10"/>
      <c r="E302" s="110" t="s">
        <v>375</v>
      </c>
      <c r="F302" s="111" t="s">
        <v>96</v>
      </c>
      <c r="G302" s="3">
        <f t="shared" si="5"/>
        <v>0.1086</v>
      </c>
    </row>
    <row r="303" spans="1:7" x14ac:dyDescent="0.25">
      <c r="A303" s="10"/>
      <c r="B303" s="10"/>
      <c r="C303" s="10"/>
      <c r="D303" s="10"/>
      <c r="E303" s="110" t="s">
        <v>376</v>
      </c>
      <c r="F303" s="111" t="s">
        <v>96</v>
      </c>
      <c r="G303" s="3">
        <f t="shared" si="5"/>
        <v>0.1086</v>
      </c>
    </row>
    <row r="304" spans="1:7" x14ac:dyDescent="0.25">
      <c r="A304" s="10"/>
      <c r="B304" s="10"/>
      <c r="C304" s="10"/>
      <c r="D304" s="10"/>
      <c r="E304" s="115" t="s">
        <v>377</v>
      </c>
      <c r="F304" s="111" t="s">
        <v>96</v>
      </c>
      <c r="G304" s="3">
        <f t="shared" si="5"/>
        <v>0.1086</v>
      </c>
    </row>
    <row r="305" spans="1:7" x14ac:dyDescent="0.25">
      <c r="A305" s="10"/>
      <c r="B305" s="10"/>
      <c r="C305" s="10"/>
      <c r="D305" s="10"/>
      <c r="E305" s="110" t="s">
        <v>378</v>
      </c>
      <c r="F305" s="111" t="s">
        <v>96</v>
      </c>
      <c r="G305" s="3">
        <f t="shared" si="5"/>
        <v>0.1086</v>
      </c>
    </row>
    <row r="306" spans="1:7" x14ac:dyDescent="0.25">
      <c r="A306" s="10"/>
      <c r="B306" s="10"/>
      <c r="C306" s="10"/>
      <c r="D306" s="10"/>
      <c r="E306" s="110" t="s">
        <v>379</v>
      </c>
      <c r="F306" s="111" t="s">
        <v>60</v>
      </c>
      <c r="G306" s="3">
        <f t="shared" si="5"/>
        <v>0.1013</v>
      </c>
    </row>
    <row r="307" spans="1:7" x14ac:dyDescent="0.25">
      <c r="A307" s="10"/>
      <c r="B307" s="10"/>
      <c r="C307" s="10"/>
      <c r="D307" s="10"/>
      <c r="E307" s="110" t="s">
        <v>380</v>
      </c>
      <c r="F307" s="111" t="s">
        <v>96</v>
      </c>
      <c r="G307" s="3">
        <f t="shared" si="5"/>
        <v>0.1086</v>
      </c>
    </row>
    <row r="308" spans="1:7" x14ac:dyDescent="0.25">
      <c r="A308" s="10"/>
      <c r="B308" s="10"/>
      <c r="C308" s="10"/>
      <c r="D308" s="10"/>
      <c r="E308" s="116" t="s">
        <v>381</v>
      </c>
      <c r="F308" s="111" t="s">
        <v>55</v>
      </c>
      <c r="G308" s="3">
        <f t="shared" si="5"/>
        <v>7.7100000000000002E-2</v>
      </c>
    </row>
    <row r="309" spans="1:7" x14ac:dyDescent="0.25">
      <c r="A309" s="10"/>
      <c r="B309" s="10"/>
      <c r="C309" s="10"/>
      <c r="D309" s="10"/>
      <c r="E309" s="113" t="s">
        <v>382</v>
      </c>
      <c r="F309" s="111" t="s">
        <v>55</v>
      </c>
      <c r="G309" s="3">
        <f t="shared" si="5"/>
        <v>7.7100000000000002E-2</v>
      </c>
    </row>
    <row r="310" spans="1:7" x14ac:dyDescent="0.25">
      <c r="A310" s="10"/>
      <c r="B310" s="10"/>
      <c r="C310" s="10"/>
      <c r="D310" s="10"/>
      <c r="E310" s="113" t="s">
        <v>383</v>
      </c>
      <c r="F310" s="111" t="s">
        <v>55</v>
      </c>
      <c r="G310" s="3">
        <f t="shared" si="5"/>
        <v>7.7100000000000002E-2</v>
      </c>
    </row>
    <row r="311" spans="1:7" x14ac:dyDescent="0.25">
      <c r="A311" s="10"/>
      <c r="B311" s="10"/>
      <c r="C311" s="10"/>
      <c r="D311" s="10"/>
      <c r="E311" s="110" t="s">
        <v>384</v>
      </c>
      <c r="F311" s="111" t="s">
        <v>55</v>
      </c>
      <c r="G311" s="3">
        <f t="shared" si="5"/>
        <v>7.7100000000000002E-2</v>
      </c>
    </row>
    <row r="312" spans="1:7" x14ac:dyDescent="0.25">
      <c r="A312" s="10"/>
      <c r="B312" s="10"/>
      <c r="C312" s="10"/>
      <c r="D312" s="10"/>
      <c r="E312" s="110" t="s">
        <v>385</v>
      </c>
      <c r="F312" s="111" t="s">
        <v>55</v>
      </c>
      <c r="G312" s="3">
        <f t="shared" si="5"/>
        <v>7.7100000000000002E-2</v>
      </c>
    </row>
    <row r="313" spans="1:7" x14ac:dyDescent="0.25">
      <c r="A313" s="10"/>
      <c r="B313" s="10"/>
      <c r="C313" s="10"/>
      <c r="D313" s="10"/>
      <c r="E313" s="119" t="s">
        <v>386</v>
      </c>
      <c r="F313" s="111" t="s">
        <v>55</v>
      </c>
      <c r="G313" s="3">
        <f t="shared" si="5"/>
        <v>7.7100000000000002E-2</v>
      </c>
    </row>
    <row r="314" spans="1:7" x14ac:dyDescent="0.25">
      <c r="A314" s="10"/>
      <c r="B314" s="10"/>
      <c r="C314" s="10"/>
      <c r="D314" s="10"/>
      <c r="E314" s="110" t="s">
        <v>387</v>
      </c>
      <c r="F314" s="111" t="s">
        <v>96</v>
      </c>
      <c r="G314" s="3">
        <f t="shared" si="5"/>
        <v>0.1086</v>
      </c>
    </row>
    <row r="315" spans="1:7" x14ac:dyDescent="0.25">
      <c r="A315" s="10"/>
      <c r="B315" s="10"/>
      <c r="C315" s="10"/>
      <c r="D315" s="10"/>
      <c r="E315" s="113" t="s">
        <v>388</v>
      </c>
      <c r="F315" s="111" t="s">
        <v>96</v>
      </c>
      <c r="G315" s="3">
        <f t="shared" si="5"/>
        <v>0.1086</v>
      </c>
    </row>
    <row r="316" spans="1:7" x14ac:dyDescent="0.25">
      <c r="A316" s="10"/>
      <c r="B316" s="10"/>
      <c r="C316" s="10"/>
      <c r="D316" s="10"/>
      <c r="E316" s="115" t="s">
        <v>389</v>
      </c>
      <c r="F316" s="111" t="s">
        <v>96</v>
      </c>
      <c r="G316" s="3">
        <f t="shared" si="5"/>
        <v>0.1086</v>
      </c>
    </row>
    <row r="317" spans="1:7" x14ac:dyDescent="0.25">
      <c r="A317" s="10"/>
      <c r="B317" s="10"/>
      <c r="C317" s="10"/>
      <c r="D317" s="10"/>
      <c r="E317" s="115" t="s">
        <v>390</v>
      </c>
      <c r="F317" s="111" t="s">
        <v>55</v>
      </c>
      <c r="G317" s="3">
        <f t="shared" si="5"/>
        <v>7.7100000000000002E-2</v>
      </c>
    </row>
    <row r="318" spans="1:7" x14ac:dyDescent="0.25">
      <c r="A318" s="10"/>
      <c r="B318" s="10"/>
      <c r="C318" s="10"/>
      <c r="D318" s="10"/>
      <c r="E318" s="115" t="s">
        <v>391</v>
      </c>
      <c r="F318" s="111" t="s">
        <v>96</v>
      </c>
      <c r="G318" s="3">
        <f t="shared" si="5"/>
        <v>0.1086</v>
      </c>
    </row>
    <row r="319" spans="1:7" x14ac:dyDescent="0.25">
      <c r="A319" s="10"/>
      <c r="B319" s="10"/>
      <c r="C319" s="10"/>
      <c r="D319" s="10"/>
      <c r="E319" s="115" t="s">
        <v>392</v>
      </c>
      <c r="F319" s="111" t="s">
        <v>60</v>
      </c>
      <c r="G319" s="3">
        <f t="shared" si="5"/>
        <v>0.1013</v>
      </c>
    </row>
    <row r="320" spans="1:7" x14ac:dyDescent="0.25">
      <c r="A320" s="10"/>
      <c r="B320" s="10"/>
      <c r="C320" s="10"/>
      <c r="D320" s="10"/>
      <c r="E320" s="115" t="s">
        <v>393</v>
      </c>
      <c r="F320" s="111" t="s">
        <v>55</v>
      </c>
      <c r="G320" s="3">
        <f t="shared" si="5"/>
        <v>7.7100000000000002E-2</v>
      </c>
    </row>
    <row r="321" spans="1:7" x14ac:dyDescent="0.25">
      <c r="A321" s="10"/>
      <c r="B321" s="10"/>
      <c r="C321" s="10"/>
      <c r="D321" s="10"/>
      <c r="E321" s="113" t="s">
        <v>394</v>
      </c>
      <c r="F321" s="111" t="s">
        <v>55</v>
      </c>
      <c r="G321" s="3">
        <f t="shared" si="5"/>
        <v>7.7100000000000002E-2</v>
      </c>
    </row>
    <row r="322" spans="1:7" x14ac:dyDescent="0.25">
      <c r="A322" s="10"/>
      <c r="B322" s="10"/>
      <c r="C322" s="10"/>
      <c r="D322" s="10"/>
      <c r="E322" s="110" t="s">
        <v>395</v>
      </c>
      <c r="F322" s="111" t="s">
        <v>55</v>
      </c>
      <c r="G322" s="3">
        <f t="shared" si="5"/>
        <v>7.7100000000000002E-2</v>
      </c>
    </row>
    <row r="323" spans="1:7" x14ac:dyDescent="0.25">
      <c r="A323" s="10"/>
      <c r="B323" s="10"/>
      <c r="C323" s="10"/>
      <c r="D323" s="10"/>
      <c r="E323" s="113" t="s">
        <v>396</v>
      </c>
      <c r="F323" s="111" t="s">
        <v>96</v>
      </c>
      <c r="G323" s="3">
        <f t="shared" si="5"/>
        <v>0.1086</v>
      </c>
    </row>
    <row r="324" spans="1:7" x14ac:dyDescent="0.25">
      <c r="A324" s="10"/>
      <c r="B324" s="10"/>
      <c r="C324" s="10"/>
      <c r="D324" s="10"/>
      <c r="E324" s="110" t="s">
        <v>397</v>
      </c>
      <c r="F324" s="111" t="s">
        <v>346</v>
      </c>
      <c r="G324" s="3">
        <f t="shared" si="5"/>
        <v>0.1086</v>
      </c>
    </row>
    <row r="325" spans="1:7" x14ac:dyDescent="0.25">
      <c r="A325" s="10"/>
      <c r="B325" s="10"/>
      <c r="C325" s="10"/>
      <c r="D325" s="10"/>
      <c r="E325" s="110" t="s">
        <v>398</v>
      </c>
      <c r="F325" s="111" t="s">
        <v>105</v>
      </c>
      <c r="G325" s="3">
        <f t="shared" si="5"/>
        <v>0</v>
      </c>
    </row>
    <row r="326" spans="1:7" x14ac:dyDescent="0.25">
      <c r="A326" s="10"/>
      <c r="B326" s="10"/>
      <c r="C326" s="10"/>
      <c r="D326" s="10"/>
      <c r="E326" s="113" t="s">
        <v>399</v>
      </c>
      <c r="F326" s="111" t="s">
        <v>49</v>
      </c>
      <c r="G326" s="3">
        <f t="shared" si="5"/>
        <v>0.10979999999999999</v>
      </c>
    </row>
    <row r="327" spans="1:7" x14ac:dyDescent="0.25">
      <c r="A327" s="10"/>
      <c r="B327" s="10"/>
      <c r="C327" s="10"/>
      <c r="D327" s="10"/>
      <c r="E327" s="110" t="s">
        <v>400</v>
      </c>
      <c r="F327" s="111" t="s">
        <v>96</v>
      </c>
      <c r="G327" s="3">
        <f t="shared" ref="G327:G390" si="6">VLOOKUP(F327,$A$4:$B$27,2,FALSE)</f>
        <v>0.1086</v>
      </c>
    </row>
    <row r="328" spans="1:7" x14ac:dyDescent="0.25">
      <c r="A328" s="10"/>
      <c r="B328" s="10"/>
      <c r="C328" s="10"/>
      <c r="D328" s="10"/>
      <c r="E328" s="113" t="s">
        <v>401</v>
      </c>
      <c r="F328" s="111" t="s">
        <v>96</v>
      </c>
      <c r="G328" s="3">
        <f t="shared" si="6"/>
        <v>0.1086</v>
      </c>
    </row>
    <row r="329" spans="1:7" x14ac:dyDescent="0.25">
      <c r="A329" s="10"/>
      <c r="B329" s="10"/>
      <c r="C329" s="10"/>
      <c r="D329" s="10"/>
      <c r="E329" s="113" t="s">
        <v>402</v>
      </c>
      <c r="F329" s="111" t="s">
        <v>96</v>
      </c>
      <c r="G329" s="3">
        <f t="shared" si="6"/>
        <v>0.1086</v>
      </c>
    </row>
    <row r="330" spans="1:7" x14ac:dyDescent="0.25">
      <c r="A330" s="10"/>
      <c r="B330" s="10"/>
      <c r="C330" s="10"/>
      <c r="D330" s="10"/>
      <c r="E330" s="113" t="s">
        <v>403</v>
      </c>
      <c r="F330" s="111" t="s">
        <v>96</v>
      </c>
      <c r="G330" s="3">
        <f t="shared" si="6"/>
        <v>0.1086</v>
      </c>
    </row>
    <row r="331" spans="1:7" x14ac:dyDescent="0.25">
      <c r="A331" s="10"/>
      <c r="B331" s="10"/>
      <c r="C331" s="10"/>
      <c r="D331" s="10"/>
      <c r="E331" s="110" t="s">
        <v>404</v>
      </c>
      <c r="F331" s="111" t="s">
        <v>96</v>
      </c>
      <c r="G331" s="3">
        <f t="shared" si="6"/>
        <v>0.1086</v>
      </c>
    </row>
    <row r="332" spans="1:7" x14ac:dyDescent="0.25">
      <c r="A332" s="10"/>
      <c r="B332" s="10"/>
      <c r="C332" s="10"/>
      <c r="D332" s="10"/>
      <c r="E332" s="110" t="s">
        <v>405</v>
      </c>
      <c r="F332" s="111" t="s">
        <v>52</v>
      </c>
      <c r="G332" s="3">
        <f t="shared" si="6"/>
        <v>9.7000000000000003E-2</v>
      </c>
    </row>
    <row r="333" spans="1:7" x14ac:dyDescent="0.25">
      <c r="A333" s="10"/>
      <c r="B333" s="10"/>
      <c r="C333" s="10"/>
      <c r="D333" s="10"/>
      <c r="E333" s="113" t="s">
        <v>406</v>
      </c>
      <c r="F333" s="111" t="s">
        <v>52</v>
      </c>
      <c r="G333" s="3">
        <f t="shared" si="6"/>
        <v>9.7000000000000003E-2</v>
      </c>
    </row>
    <row r="334" spans="1:7" x14ac:dyDescent="0.25">
      <c r="A334" s="10"/>
      <c r="B334" s="10"/>
      <c r="C334" s="10"/>
      <c r="D334" s="10"/>
      <c r="E334" s="110" t="s">
        <v>407</v>
      </c>
      <c r="F334" s="111" t="s">
        <v>96</v>
      </c>
      <c r="G334" s="3">
        <f t="shared" si="6"/>
        <v>0.1086</v>
      </c>
    </row>
    <row r="335" spans="1:7" x14ac:dyDescent="0.25">
      <c r="A335" s="10"/>
      <c r="B335" s="10"/>
      <c r="C335" s="10"/>
      <c r="D335" s="10"/>
      <c r="E335" s="110" t="s">
        <v>408</v>
      </c>
      <c r="F335" s="111" t="s">
        <v>52</v>
      </c>
      <c r="G335" s="3">
        <f t="shared" si="6"/>
        <v>9.7000000000000003E-2</v>
      </c>
    </row>
    <row r="336" spans="1:7" x14ac:dyDescent="0.25">
      <c r="A336" s="10"/>
      <c r="B336" s="10"/>
      <c r="C336" s="10"/>
      <c r="D336" s="10"/>
      <c r="E336" s="113" t="s">
        <v>409</v>
      </c>
      <c r="F336" s="111" t="s">
        <v>52</v>
      </c>
      <c r="G336" s="3">
        <f t="shared" si="6"/>
        <v>9.7000000000000003E-2</v>
      </c>
    </row>
    <row r="337" spans="1:7" x14ac:dyDescent="0.25">
      <c r="A337" s="10"/>
      <c r="B337" s="10"/>
      <c r="C337" s="10"/>
      <c r="D337" s="10"/>
      <c r="E337" s="110" t="s">
        <v>410</v>
      </c>
      <c r="F337" s="111" t="s">
        <v>52</v>
      </c>
      <c r="G337" s="3">
        <f t="shared" si="6"/>
        <v>9.7000000000000003E-2</v>
      </c>
    </row>
    <row r="338" spans="1:7" x14ac:dyDescent="0.25">
      <c r="A338" s="10"/>
      <c r="B338" s="10"/>
      <c r="C338" s="10"/>
      <c r="D338" s="10"/>
      <c r="E338" s="110" t="s">
        <v>411</v>
      </c>
      <c r="F338" s="111" t="s">
        <v>52</v>
      </c>
      <c r="G338" s="3">
        <f t="shared" si="6"/>
        <v>9.7000000000000003E-2</v>
      </c>
    </row>
    <row r="339" spans="1:7" x14ac:dyDescent="0.25">
      <c r="A339" s="10"/>
      <c r="B339" s="10"/>
      <c r="C339" s="10"/>
      <c r="D339" s="10"/>
      <c r="E339" s="110" t="s">
        <v>412</v>
      </c>
      <c r="F339" s="111" t="s">
        <v>52</v>
      </c>
      <c r="G339" s="3">
        <f t="shared" si="6"/>
        <v>9.7000000000000003E-2</v>
      </c>
    </row>
    <row r="340" spans="1:7" x14ac:dyDescent="0.25">
      <c r="A340" s="10"/>
      <c r="B340" s="10"/>
      <c r="C340" s="10"/>
      <c r="D340" s="10"/>
      <c r="E340" s="110" t="s">
        <v>413</v>
      </c>
      <c r="F340" s="111" t="s">
        <v>49</v>
      </c>
      <c r="G340" s="3">
        <f t="shared" si="6"/>
        <v>0.10979999999999999</v>
      </c>
    </row>
    <row r="341" spans="1:7" x14ac:dyDescent="0.25">
      <c r="A341" s="10"/>
      <c r="B341" s="10"/>
      <c r="C341" s="10"/>
      <c r="D341" s="10"/>
      <c r="E341" s="110" t="s">
        <v>414</v>
      </c>
      <c r="F341" s="111" t="s">
        <v>49</v>
      </c>
      <c r="G341" s="3">
        <f t="shared" si="6"/>
        <v>0.10979999999999999</v>
      </c>
    </row>
    <row r="342" spans="1:7" x14ac:dyDescent="0.25">
      <c r="A342" s="10"/>
      <c r="B342" s="10"/>
      <c r="C342" s="10"/>
      <c r="D342" s="10"/>
      <c r="E342" s="110" t="s">
        <v>415</v>
      </c>
      <c r="F342" s="111" t="s">
        <v>96</v>
      </c>
      <c r="G342" s="3">
        <f t="shared" si="6"/>
        <v>0.1086</v>
      </c>
    </row>
    <row r="343" spans="1:7" x14ac:dyDescent="0.25">
      <c r="A343" s="10"/>
      <c r="B343" s="10"/>
      <c r="C343" s="10"/>
      <c r="D343" s="10"/>
      <c r="E343" s="119" t="s">
        <v>416</v>
      </c>
      <c r="F343" s="111" t="s">
        <v>96</v>
      </c>
      <c r="G343" s="3">
        <f t="shared" si="6"/>
        <v>0.1086</v>
      </c>
    </row>
    <row r="344" spans="1:7" x14ac:dyDescent="0.25">
      <c r="A344" s="10"/>
      <c r="B344" s="10"/>
      <c r="C344" s="10"/>
      <c r="D344" s="10"/>
      <c r="E344" s="110" t="s">
        <v>417</v>
      </c>
      <c r="F344" s="111" t="s">
        <v>96</v>
      </c>
      <c r="G344" s="3">
        <f t="shared" si="6"/>
        <v>0.1086</v>
      </c>
    </row>
    <row r="345" spans="1:7" x14ac:dyDescent="0.25">
      <c r="A345" s="10"/>
      <c r="B345" s="10"/>
      <c r="C345" s="10"/>
      <c r="D345" s="10"/>
      <c r="E345" s="113" t="s">
        <v>418</v>
      </c>
      <c r="F345" s="111" t="s">
        <v>60</v>
      </c>
      <c r="G345" s="3">
        <f t="shared" si="6"/>
        <v>0.1013</v>
      </c>
    </row>
    <row r="346" spans="1:7" x14ac:dyDescent="0.25">
      <c r="A346" s="10"/>
      <c r="B346" s="10"/>
      <c r="C346" s="10"/>
      <c r="D346" s="10"/>
      <c r="E346" s="110" t="s">
        <v>419</v>
      </c>
      <c r="F346" s="111" t="s">
        <v>55</v>
      </c>
      <c r="G346" s="3">
        <f t="shared" si="6"/>
        <v>7.7100000000000002E-2</v>
      </c>
    </row>
    <row r="347" spans="1:7" x14ac:dyDescent="0.25">
      <c r="A347" s="10"/>
      <c r="B347" s="10"/>
      <c r="C347" s="10"/>
      <c r="D347" s="10"/>
      <c r="E347" s="110" t="s">
        <v>420</v>
      </c>
      <c r="F347" s="111" t="s">
        <v>52</v>
      </c>
      <c r="G347" s="3">
        <f t="shared" si="6"/>
        <v>9.7000000000000003E-2</v>
      </c>
    </row>
    <row r="348" spans="1:7" x14ac:dyDescent="0.25">
      <c r="A348" s="10"/>
      <c r="B348" s="10"/>
      <c r="C348" s="10"/>
      <c r="D348" s="10"/>
      <c r="E348" s="110" t="s">
        <v>421</v>
      </c>
      <c r="F348" s="111" t="s">
        <v>96</v>
      </c>
      <c r="G348" s="3">
        <f t="shared" si="6"/>
        <v>0.1086</v>
      </c>
    </row>
    <row r="349" spans="1:7" x14ac:dyDescent="0.25">
      <c r="A349" s="10"/>
      <c r="B349" s="10"/>
      <c r="C349" s="10"/>
      <c r="D349" s="10"/>
      <c r="E349" s="113" t="s">
        <v>422</v>
      </c>
      <c r="F349" s="111" t="s">
        <v>55</v>
      </c>
      <c r="G349" s="3">
        <f t="shared" si="6"/>
        <v>7.7100000000000002E-2</v>
      </c>
    </row>
    <row r="350" spans="1:7" x14ac:dyDescent="0.25">
      <c r="A350" s="10"/>
      <c r="B350" s="10"/>
      <c r="C350" s="10"/>
      <c r="D350" s="10"/>
      <c r="E350" s="110" t="s">
        <v>423</v>
      </c>
      <c r="F350" s="111" t="s">
        <v>55</v>
      </c>
      <c r="G350" s="3">
        <f t="shared" si="6"/>
        <v>7.7100000000000002E-2</v>
      </c>
    </row>
    <row r="351" spans="1:7" x14ac:dyDescent="0.25">
      <c r="A351" s="10"/>
      <c r="B351" s="10"/>
      <c r="C351" s="10"/>
      <c r="D351" s="10"/>
      <c r="E351" s="110" t="s">
        <v>424</v>
      </c>
      <c r="F351" s="111" t="s">
        <v>55</v>
      </c>
      <c r="G351" s="3">
        <f t="shared" si="6"/>
        <v>7.7100000000000002E-2</v>
      </c>
    </row>
    <row r="352" spans="1:7" x14ac:dyDescent="0.25">
      <c r="A352" s="10"/>
      <c r="B352" s="10"/>
      <c r="C352" s="10"/>
      <c r="D352" s="10"/>
      <c r="E352" s="113" t="s">
        <v>425</v>
      </c>
      <c r="F352" s="111" t="s">
        <v>55</v>
      </c>
      <c r="G352" s="3">
        <f t="shared" si="6"/>
        <v>7.7100000000000002E-2</v>
      </c>
    </row>
    <row r="353" spans="1:7" x14ac:dyDescent="0.25">
      <c r="A353" s="10"/>
      <c r="B353" s="10"/>
      <c r="C353" s="10"/>
      <c r="D353" s="10"/>
      <c r="E353" s="110" t="s">
        <v>426</v>
      </c>
      <c r="F353" s="111" t="s">
        <v>55</v>
      </c>
      <c r="G353" s="3">
        <f t="shared" si="6"/>
        <v>7.7100000000000002E-2</v>
      </c>
    </row>
    <row r="354" spans="1:7" x14ac:dyDescent="0.25">
      <c r="A354" s="10"/>
      <c r="B354" s="10"/>
      <c r="C354" s="10"/>
      <c r="D354" s="10"/>
      <c r="E354" s="110" t="s">
        <v>427</v>
      </c>
      <c r="F354" s="111" t="s">
        <v>55</v>
      </c>
      <c r="G354" s="3">
        <f t="shared" si="6"/>
        <v>7.7100000000000002E-2</v>
      </c>
    </row>
    <row r="355" spans="1:7" x14ac:dyDescent="0.25">
      <c r="A355" s="10"/>
      <c r="B355" s="10"/>
      <c r="C355" s="10"/>
      <c r="D355" s="10"/>
      <c r="E355" s="113" t="s">
        <v>428</v>
      </c>
      <c r="F355" s="111" t="s">
        <v>55</v>
      </c>
      <c r="G355" s="3">
        <f t="shared" si="6"/>
        <v>7.7100000000000002E-2</v>
      </c>
    </row>
    <row r="356" spans="1:7" x14ac:dyDescent="0.25">
      <c r="A356" s="10"/>
      <c r="B356" s="10"/>
      <c r="C356" s="10"/>
      <c r="D356" s="10"/>
      <c r="E356" s="110" t="s">
        <v>429</v>
      </c>
      <c r="F356" s="111" t="s">
        <v>55</v>
      </c>
      <c r="G356" s="3">
        <f t="shared" si="6"/>
        <v>7.7100000000000002E-2</v>
      </c>
    </row>
    <row r="357" spans="1:7" x14ac:dyDescent="0.25">
      <c r="A357" s="10"/>
      <c r="B357" s="10"/>
      <c r="C357" s="10"/>
      <c r="D357" s="10"/>
      <c r="E357" s="110" t="s">
        <v>430</v>
      </c>
      <c r="F357" s="111" t="s">
        <v>55</v>
      </c>
      <c r="G357" s="3">
        <f t="shared" si="6"/>
        <v>7.7100000000000002E-2</v>
      </c>
    </row>
    <row r="358" spans="1:7" x14ac:dyDescent="0.25">
      <c r="A358" s="10"/>
      <c r="B358" s="10"/>
      <c r="C358" s="10"/>
      <c r="D358" s="10"/>
      <c r="E358" s="110" t="s">
        <v>431</v>
      </c>
      <c r="F358" s="111" t="s">
        <v>52</v>
      </c>
      <c r="G358" s="3">
        <f t="shared" si="6"/>
        <v>9.7000000000000003E-2</v>
      </c>
    </row>
    <row r="359" spans="1:7" x14ac:dyDescent="0.25">
      <c r="A359" s="10"/>
      <c r="B359" s="10"/>
      <c r="C359" s="10"/>
      <c r="D359" s="10"/>
      <c r="E359" s="110" t="s">
        <v>432</v>
      </c>
      <c r="F359" s="111" t="s">
        <v>52</v>
      </c>
      <c r="G359" s="3">
        <f t="shared" si="6"/>
        <v>9.7000000000000003E-2</v>
      </c>
    </row>
    <row r="360" spans="1:7" x14ac:dyDescent="0.25">
      <c r="A360" s="10"/>
      <c r="B360" s="10"/>
      <c r="C360" s="10"/>
      <c r="D360" s="10"/>
      <c r="E360" s="110" t="s">
        <v>433</v>
      </c>
      <c r="F360" s="111" t="s">
        <v>52</v>
      </c>
      <c r="G360" s="3">
        <f t="shared" si="6"/>
        <v>9.7000000000000003E-2</v>
      </c>
    </row>
    <row r="361" spans="1:7" x14ac:dyDescent="0.25">
      <c r="A361" s="10"/>
      <c r="B361" s="10"/>
      <c r="C361" s="10"/>
      <c r="D361" s="10"/>
      <c r="E361" s="110" t="s">
        <v>434</v>
      </c>
      <c r="F361" s="111" t="s">
        <v>52</v>
      </c>
      <c r="G361" s="3">
        <f t="shared" si="6"/>
        <v>9.7000000000000003E-2</v>
      </c>
    </row>
    <row r="362" spans="1:7" x14ac:dyDescent="0.25">
      <c r="A362" s="10"/>
      <c r="B362" s="10"/>
      <c r="C362" s="10"/>
      <c r="D362" s="10"/>
      <c r="E362" s="110" t="s">
        <v>435</v>
      </c>
      <c r="F362" s="111" t="s">
        <v>55</v>
      </c>
      <c r="G362" s="3">
        <f t="shared" si="6"/>
        <v>7.7100000000000002E-2</v>
      </c>
    </row>
    <row r="363" spans="1:7" x14ac:dyDescent="0.25">
      <c r="A363" s="10"/>
      <c r="B363" s="10"/>
      <c r="C363" s="10"/>
      <c r="D363" s="10"/>
      <c r="E363" s="116" t="s">
        <v>436</v>
      </c>
      <c r="F363" s="111" t="s">
        <v>96</v>
      </c>
      <c r="G363" s="3">
        <f t="shared" si="6"/>
        <v>0.1086</v>
      </c>
    </row>
    <row r="364" spans="1:7" x14ac:dyDescent="0.25">
      <c r="A364" s="10"/>
      <c r="B364" s="10"/>
      <c r="C364" s="10"/>
      <c r="D364" s="10"/>
      <c r="E364" s="110" t="s">
        <v>437</v>
      </c>
      <c r="F364" s="111" t="s">
        <v>55</v>
      </c>
      <c r="G364" s="3">
        <f t="shared" si="6"/>
        <v>7.7100000000000002E-2</v>
      </c>
    </row>
    <row r="365" spans="1:7" x14ac:dyDescent="0.25">
      <c r="A365" s="10"/>
      <c r="B365" s="10"/>
      <c r="C365" s="10"/>
      <c r="D365" s="10"/>
      <c r="E365" s="110" t="s">
        <v>438</v>
      </c>
      <c r="F365" s="111" t="s">
        <v>55</v>
      </c>
      <c r="G365" s="3">
        <f t="shared" si="6"/>
        <v>7.7100000000000002E-2</v>
      </c>
    </row>
    <row r="366" spans="1:7" x14ac:dyDescent="0.25">
      <c r="A366" s="10"/>
      <c r="B366" s="10"/>
      <c r="C366" s="10"/>
      <c r="D366" s="10"/>
      <c r="E366" s="110" t="s">
        <v>439</v>
      </c>
      <c r="F366" s="111" t="s">
        <v>52</v>
      </c>
      <c r="G366" s="3">
        <f t="shared" si="6"/>
        <v>9.7000000000000003E-2</v>
      </c>
    </row>
    <row r="367" spans="1:7" x14ac:dyDescent="0.25">
      <c r="A367" s="10"/>
      <c r="B367" s="10"/>
      <c r="C367" s="10"/>
      <c r="D367" s="10"/>
      <c r="E367" s="110" t="s">
        <v>440</v>
      </c>
      <c r="F367" s="111" t="s">
        <v>55</v>
      </c>
      <c r="G367" s="3">
        <f t="shared" si="6"/>
        <v>7.7100000000000002E-2</v>
      </c>
    </row>
    <row r="368" spans="1:7" x14ac:dyDescent="0.25">
      <c r="A368" s="10"/>
      <c r="B368" s="10"/>
      <c r="C368" s="10"/>
      <c r="D368" s="10"/>
      <c r="E368" s="110" t="s">
        <v>441</v>
      </c>
      <c r="F368" s="111" t="s">
        <v>55</v>
      </c>
      <c r="G368" s="3">
        <f t="shared" si="6"/>
        <v>7.7100000000000002E-2</v>
      </c>
    </row>
    <row r="369" spans="1:7" x14ac:dyDescent="0.25">
      <c r="A369" s="10"/>
      <c r="B369" s="10"/>
      <c r="C369" s="10"/>
      <c r="D369" s="10"/>
      <c r="E369" s="110" t="s">
        <v>442</v>
      </c>
      <c r="F369" s="111" t="s">
        <v>55</v>
      </c>
      <c r="G369" s="3">
        <f t="shared" si="6"/>
        <v>7.7100000000000002E-2</v>
      </c>
    </row>
    <row r="370" spans="1:7" x14ac:dyDescent="0.25">
      <c r="A370" s="10"/>
      <c r="B370" s="10"/>
      <c r="C370" s="10"/>
      <c r="D370" s="10"/>
      <c r="E370" s="115" t="s">
        <v>443</v>
      </c>
      <c r="F370" s="111" t="s">
        <v>55</v>
      </c>
      <c r="G370" s="3">
        <f t="shared" si="6"/>
        <v>7.7100000000000002E-2</v>
      </c>
    </row>
    <row r="371" spans="1:7" x14ac:dyDescent="0.25">
      <c r="A371" s="10"/>
      <c r="B371" s="10"/>
      <c r="C371" s="10"/>
      <c r="D371" s="10"/>
      <c r="E371" s="110" t="s">
        <v>444</v>
      </c>
      <c r="F371" s="111" t="s">
        <v>55</v>
      </c>
      <c r="G371" s="3">
        <f t="shared" si="6"/>
        <v>7.7100000000000002E-2</v>
      </c>
    </row>
    <row r="372" spans="1:7" x14ac:dyDescent="0.25">
      <c r="A372" s="10"/>
      <c r="B372" s="10"/>
      <c r="C372" s="10"/>
      <c r="D372" s="10"/>
      <c r="E372" s="110" t="s">
        <v>445</v>
      </c>
      <c r="F372" s="111" t="s">
        <v>60</v>
      </c>
      <c r="G372" s="3">
        <f t="shared" si="6"/>
        <v>0.1013</v>
      </c>
    </row>
    <row r="373" spans="1:7" x14ac:dyDescent="0.25">
      <c r="A373" s="10"/>
      <c r="B373" s="10"/>
      <c r="C373" s="10"/>
      <c r="D373" s="10"/>
      <c r="E373" s="110" t="s">
        <v>446</v>
      </c>
      <c r="F373" s="111" t="s">
        <v>96</v>
      </c>
      <c r="G373" s="3">
        <f t="shared" si="6"/>
        <v>0.1086</v>
      </c>
    </row>
    <row r="374" spans="1:7" x14ac:dyDescent="0.25">
      <c r="A374" s="10"/>
      <c r="B374" s="10"/>
      <c r="C374" s="10"/>
      <c r="D374" s="10"/>
      <c r="E374" s="110" t="s">
        <v>447</v>
      </c>
      <c r="F374" s="111" t="s">
        <v>52</v>
      </c>
      <c r="G374" s="3">
        <f t="shared" si="6"/>
        <v>9.7000000000000003E-2</v>
      </c>
    </row>
    <row r="375" spans="1:7" x14ac:dyDescent="0.25">
      <c r="A375" s="10"/>
      <c r="B375" s="10"/>
      <c r="C375" s="10"/>
      <c r="D375" s="10"/>
      <c r="E375" s="110" t="s">
        <v>448</v>
      </c>
      <c r="F375" s="111" t="s">
        <v>55</v>
      </c>
      <c r="G375" s="3">
        <f t="shared" si="6"/>
        <v>7.7100000000000002E-2</v>
      </c>
    </row>
    <row r="376" spans="1:7" x14ac:dyDescent="0.25">
      <c r="A376" s="10"/>
      <c r="B376" s="10"/>
      <c r="C376" s="10"/>
      <c r="D376" s="10"/>
      <c r="E376" s="110" t="s">
        <v>449</v>
      </c>
      <c r="F376" s="111" t="s">
        <v>55</v>
      </c>
      <c r="G376" s="3">
        <f t="shared" si="6"/>
        <v>7.7100000000000002E-2</v>
      </c>
    </row>
    <row r="377" spans="1:7" x14ac:dyDescent="0.25">
      <c r="A377" s="10"/>
      <c r="B377" s="10"/>
      <c r="C377" s="10"/>
      <c r="D377" s="10"/>
      <c r="E377" s="110" t="s">
        <v>450</v>
      </c>
      <c r="F377" s="111" t="s">
        <v>55</v>
      </c>
      <c r="G377" s="3">
        <f t="shared" si="6"/>
        <v>7.7100000000000002E-2</v>
      </c>
    </row>
    <row r="378" spans="1:7" x14ac:dyDescent="0.25">
      <c r="A378" s="10"/>
      <c r="B378" s="10"/>
      <c r="C378" s="10"/>
      <c r="D378" s="10"/>
      <c r="E378" s="110" t="s">
        <v>451</v>
      </c>
      <c r="F378" s="111" t="s">
        <v>60</v>
      </c>
      <c r="G378" s="3">
        <f t="shared" si="6"/>
        <v>0.1013</v>
      </c>
    </row>
    <row r="379" spans="1:7" x14ac:dyDescent="0.25">
      <c r="A379" s="10"/>
      <c r="B379" s="10"/>
      <c r="C379" s="10"/>
      <c r="D379" s="10"/>
      <c r="E379" s="110" t="s">
        <v>452</v>
      </c>
      <c r="F379" s="111" t="s">
        <v>52</v>
      </c>
      <c r="G379" s="3">
        <f t="shared" si="6"/>
        <v>9.7000000000000003E-2</v>
      </c>
    </row>
    <row r="380" spans="1:7" x14ac:dyDescent="0.25">
      <c r="A380" s="10"/>
      <c r="B380" s="10"/>
      <c r="C380" s="10"/>
      <c r="D380" s="10"/>
      <c r="E380" s="120" t="s">
        <v>453</v>
      </c>
      <c r="F380" s="111" t="s">
        <v>55</v>
      </c>
      <c r="G380" s="3">
        <f t="shared" si="6"/>
        <v>7.7100000000000002E-2</v>
      </c>
    </row>
    <row r="381" spans="1:7" x14ac:dyDescent="0.25">
      <c r="A381" s="10"/>
      <c r="B381" s="10"/>
      <c r="C381" s="10"/>
      <c r="D381" s="10"/>
      <c r="E381" s="113" t="s">
        <v>454</v>
      </c>
      <c r="F381" s="111" t="s">
        <v>55</v>
      </c>
      <c r="G381" s="3">
        <f t="shared" si="6"/>
        <v>7.7100000000000002E-2</v>
      </c>
    </row>
    <row r="382" spans="1:7" x14ac:dyDescent="0.25">
      <c r="A382" s="10"/>
      <c r="B382" s="10"/>
      <c r="C382" s="10"/>
      <c r="D382" s="10"/>
      <c r="E382" s="110" t="s">
        <v>455</v>
      </c>
      <c r="F382" s="111" t="s">
        <v>456</v>
      </c>
      <c r="G382" s="3">
        <f t="shared" si="6"/>
        <v>1</v>
      </c>
    </row>
    <row r="383" spans="1:7" x14ac:dyDescent="0.25">
      <c r="A383" s="10"/>
      <c r="B383" s="10"/>
      <c r="C383" s="10"/>
      <c r="D383" s="10"/>
      <c r="E383" s="113" t="s">
        <v>457</v>
      </c>
      <c r="F383" s="111" t="s">
        <v>60</v>
      </c>
      <c r="G383" s="3">
        <f t="shared" si="6"/>
        <v>0.1013</v>
      </c>
    </row>
    <row r="384" spans="1:7" x14ac:dyDescent="0.25">
      <c r="A384" s="10"/>
      <c r="B384" s="10"/>
      <c r="C384" s="10"/>
      <c r="D384" s="10"/>
      <c r="E384" s="113" t="s">
        <v>458</v>
      </c>
      <c r="F384" s="111" t="s">
        <v>96</v>
      </c>
      <c r="G384" s="3">
        <f t="shared" si="6"/>
        <v>0.1086</v>
      </c>
    </row>
    <row r="385" spans="1:7" x14ac:dyDescent="0.25">
      <c r="A385" s="10"/>
      <c r="B385" s="10"/>
      <c r="C385" s="10"/>
      <c r="D385" s="10"/>
      <c r="E385" s="113" t="s">
        <v>459</v>
      </c>
      <c r="F385" s="111" t="s">
        <v>96</v>
      </c>
      <c r="G385" s="3">
        <f t="shared" si="6"/>
        <v>0.1086</v>
      </c>
    </row>
    <row r="386" spans="1:7" x14ac:dyDescent="0.25">
      <c r="A386" s="10"/>
      <c r="B386" s="10"/>
      <c r="C386" s="10"/>
      <c r="D386" s="10"/>
      <c r="E386" s="110" t="s">
        <v>460</v>
      </c>
      <c r="F386" s="111" t="s">
        <v>49</v>
      </c>
      <c r="G386" s="3">
        <f t="shared" si="6"/>
        <v>0.10979999999999999</v>
      </c>
    </row>
    <row r="387" spans="1:7" x14ac:dyDescent="0.25">
      <c r="A387" s="10"/>
      <c r="B387" s="10"/>
      <c r="C387" s="10"/>
      <c r="D387" s="10"/>
      <c r="E387" s="110" t="s">
        <v>461</v>
      </c>
      <c r="F387" s="111" t="s">
        <v>49</v>
      </c>
      <c r="G387" s="3">
        <f t="shared" si="6"/>
        <v>0.10979999999999999</v>
      </c>
    </row>
    <row r="388" spans="1:7" x14ac:dyDescent="0.25">
      <c r="A388" s="10"/>
      <c r="B388" s="10"/>
      <c r="C388" s="10"/>
      <c r="D388" s="10"/>
      <c r="E388" s="110" t="s">
        <v>462</v>
      </c>
      <c r="F388" s="111" t="s">
        <v>49</v>
      </c>
      <c r="G388" s="3">
        <f t="shared" si="6"/>
        <v>0.10979999999999999</v>
      </c>
    </row>
    <row r="389" spans="1:7" x14ac:dyDescent="0.25">
      <c r="A389" s="10"/>
      <c r="B389" s="10"/>
      <c r="C389" s="10"/>
      <c r="D389" s="10"/>
      <c r="E389" s="110" t="s">
        <v>463</v>
      </c>
      <c r="F389" s="111" t="s">
        <v>49</v>
      </c>
      <c r="G389" s="3">
        <f t="shared" si="6"/>
        <v>0.10979999999999999</v>
      </c>
    </row>
    <row r="390" spans="1:7" x14ac:dyDescent="0.25">
      <c r="A390" s="10"/>
      <c r="B390" s="10"/>
      <c r="C390" s="10"/>
      <c r="D390" s="10"/>
      <c r="E390" s="110" t="s">
        <v>464</v>
      </c>
      <c r="F390" s="111" t="s">
        <v>49</v>
      </c>
      <c r="G390" s="3">
        <f t="shared" si="6"/>
        <v>0.10979999999999999</v>
      </c>
    </row>
    <row r="391" spans="1:7" x14ac:dyDescent="0.25">
      <c r="A391" s="10"/>
      <c r="B391" s="10"/>
      <c r="C391" s="10"/>
      <c r="D391" s="10"/>
      <c r="E391" s="110" t="s">
        <v>465</v>
      </c>
      <c r="F391" s="111" t="s">
        <v>49</v>
      </c>
      <c r="G391" s="3">
        <f t="shared" ref="G391:G454" si="7">VLOOKUP(F391,$A$4:$B$27,2,FALSE)</f>
        <v>0.10979999999999999</v>
      </c>
    </row>
    <row r="392" spans="1:7" x14ac:dyDescent="0.25">
      <c r="A392" s="10"/>
      <c r="B392" s="10"/>
      <c r="C392" s="10"/>
      <c r="D392" s="10"/>
      <c r="E392" s="110" t="s">
        <v>466</v>
      </c>
      <c r="F392" s="111" t="s">
        <v>49</v>
      </c>
      <c r="G392" s="3">
        <f t="shared" si="7"/>
        <v>0.10979999999999999</v>
      </c>
    </row>
    <row r="393" spans="1:7" x14ac:dyDescent="0.25">
      <c r="A393" s="10"/>
      <c r="B393" s="10"/>
      <c r="C393" s="10"/>
      <c r="D393" s="10"/>
      <c r="E393" s="113" t="s">
        <v>467</v>
      </c>
      <c r="F393" s="111" t="s">
        <v>49</v>
      </c>
      <c r="G393" s="3">
        <f t="shared" si="7"/>
        <v>0.10979999999999999</v>
      </c>
    </row>
    <row r="394" spans="1:7" x14ac:dyDescent="0.25">
      <c r="A394" s="10"/>
      <c r="B394" s="10"/>
      <c r="C394" s="10"/>
      <c r="D394" s="10"/>
      <c r="E394" s="110" t="s">
        <v>468</v>
      </c>
      <c r="F394" s="111" t="s">
        <v>49</v>
      </c>
      <c r="G394" s="3">
        <f t="shared" si="7"/>
        <v>0.10979999999999999</v>
      </c>
    </row>
    <row r="395" spans="1:7" x14ac:dyDescent="0.25">
      <c r="A395" s="10"/>
      <c r="B395" s="10"/>
      <c r="C395" s="10"/>
      <c r="D395" s="10"/>
      <c r="E395" s="113" t="s">
        <v>469</v>
      </c>
      <c r="F395" s="111" t="s">
        <v>49</v>
      </c>
      <c r="G395" s="3">
        <f t="shared" si="7"/>
        <v>0.10979999999999999</v>
      </c>
    </row>
    <row r="396" spans="1:7" x14ac:dyDescent="0.25">
      <c r="A396" s="10"/>
      <c r="B396" s="10"/>
      <c r="C396" s="10"/>
      <c r="D396" s="10"/>
      <c r="E396" s="110" t="s">
        <v>470</v>
      </c>
      <c r="F396" s="111" t="s">
        <v>49</v>
      </c>
      <c r="G396" s="3">
        <f t="shared" si="7"/>
        <v>0.10979999999999999</v>
      </c>
    </row>
    <row r="397" spans="1:7" x14ac:dyDescent="0.25">
      <c r="A397" s="10"/>
      <c r="B397" s="10"/>
      <c r="C397" s="10"/>
      <c r="D397" s="10"/>
      <c r="E397" s="110" t="s">
        <v>471</v>
      </c>
      <c r="F397" s="111" t="s">
        <v>49</v>
      </c>
      <c r="G397" s="3">
        <f t="shared" si="7"/>
        <v>0.10979999999999999</v>
      </c>
    </row>
    <row r="398" spans="1:7" x14ac:dyDescent="0.25">
      <c r="A398" s="10"/>
      <c r="B398" s="10"/>
      <c r="C398" s="10"/>
      <c r="D398" s="10"/>
      <c r="E398" s="110" t="s">
        <v>472</v>
      </c>
      <c r="F398" s="111" t="s">
        <v>49</v>
      </c>
      <c r="G398" s="3">
        <f t="shared" si="7"/>
        <v>0.10979999999999999</v>
      </c>
    </row>
    <row r="399" spans="1:7" x14ac:dyDescent="0.25">
      <c r="A399" s="10"/>
      <c r="B399" s="10"/>
      <c r="C399" s="10"/>
      <c r="D399" s="10"/>
      <c r="E399" s="110" t="s">
        <v>473</v>
      </c>
      <c r="F399" s="111" t="s">
        <v>49</v>
      </c>
      <c r="G399" s="3">
        <f t="shared" si="7"/>
        <v>0.10979999999999999</v>
      </c>
    </row>
    <row r="400" spans="1:7" x14ac:dyDescent="0.25">
      <c r="A400" s="10"/>
      <c r="B400" s="10"/>
      <c r="C400" s="10"/>
      <c r="D400" s="10"/>
      <c r="E400" s="116" t="s">
        <v>474</v>
      </c>
      <c r="F400" s="111" t="s">
        <v>49</v>
      </c>
      <c r="G400" s="3">
        <f t="shared" si="7"/>
        <v>0.10979999999999999</v>
      </c>
    </row>
    <row r="401" spans="1:7" x14ac:dyDescent="0.25">
      <c r="A401" s="10"/>
      <c r="B401" s="10"/>
      <c r="C401" s="10"/>
      <c r="D401" s="10"/>
      <c r="E401" s="110" t="s">
        <v>475</v>
      </c>
      <c r="F401" s="111" t="s">
        <v>49</v>
      </c>
      <c r="G401" s="3">
        <f t="shared" si="7"/>
        <v>0.10979999999999999</v>
      </c>
    </row>
    <row r="402" spans="1:7" x14ac:dyDescent="0.25">
      <c r="A402" s="10"/>
      <c r="B402" s="10"/>
      <c r="C402" s="10"/>
      <c r="D402" s="10"/>
      <c r="E402" s="110" t="s">
        <v>476</v>
      </c>
      <c r="F402" s="111" t="s">
        <v>49</v>
      </c>
      <c r="G402" s="3">
        <f t="shared" si="7"/>
        <v>0.10979999999999999</v>
      </c>
    </row>
    <row r="403" spans="1:7" x14ac:dyDescent="0.25">
      <c r="A403" s="10"/>
      <c r="B403" s="10"/>
      <c r="C403" s="10"/>
      <c r="D403" s="10"/>
      <c r="E403" s="110" t="s">
        <v>477</v>
      </c>
      <c r="F403" s="111" t="s">
        <v>49</v>
      </c>
      <c r="G403" s="3">
        <f t="shared" si="7"/>
        <v>0.10979999999999999</v>
      </c>
    </row>
    <row r="404" spans="1:7" x14ac:dyDescent="0.25">
      <c r="A404" s="10"/>
      <c r="B404" s="10"/>
      <c r="C404" s="10"/>
      <c r="D404" s="10"/>
      <c r="E404" s="110" t="s">
        <v>478</v>
      </c>
      <c r="F404" s="111" t="s">
        <v>49</v>
      </c>
      <c r="G404" s="3">
        <f t="shared" si="7"/>
        <v>0.10979999999999999</v>
      </c>
    </row>
    <row r="405" spans="1:7" x14ac:dyDescent="0.25">
      <c r="A405" s="10"/>
      <c r="B405" s="10"/>
      <c r="C405" s="10"/>
      <c r="D405" s="10"/>
      <c r="E405" s="110" t="s">
        <v>479</v>
      </c>
      <c r="F405" s="111" t="s">
        <v>49</v>
      </c>
      <c r="G405" s="3">
        <f t="shared" si="7"/>
        <v>0.10979999999999999</v>
      </c>
    </row>
    <row r="406" spans="1:7" x14ac:dyDescent="0.25">
      <c r="A406" s="10"/>
      <c r="B406" s="10"/>
      <c r="C406" s="10"/>
      <c r="D406" s="10"/>
      <c r="E406" s="115" t="s">
        <v>480</v>
      </c>
      <c r="F406" s="111" t="s">
        <v>49</v>
      </c>
      <c r="G406" s="3">
        <f t="shared" si="7"/>
        <v>0.10979999999999999</v>
      </c>
    </row>
    <row r="407" spans="1:7" x14ac:dyDescent="0.25">
      <c r="A407" s="10"/>
      <c r="B407" s="10"/>
      <c r="C407" s="10"/>
      <c r="D407" s="10"/>
      <c r="E407" s="110" t="s">
        <v>481</v>
      </c>
      <c r="F407" s="111" t="s">
        <v>49</v>
      </c>
      <c r="G407" s="3">
        <f t="shared" si="7"/>
        <v>0.10979999999999999</v>
      </c>
    </row>
    <row r="408" spans="1:7" x14ac:dyDescent="0.25">
      <c r="A408" s="10"/>
      <c r="B408" s="10"/>
      <c r="C408" s="10"/>
      <c r="D408" s="10"/>
      <c r="E408" s="116" t="s">
        <v>482</v>
      </c>
      <c r="F408" s="111" t="s">
        <v>49</v>
      </c>
      <c r="G408" s="3">
        <f t="shared" si="7"/>
        <v>0.10979999999999999</v>
      </c>
    </row>
    <row r="409" spans="1:7" x14ac:dyDescent="0.25">
      <c r="A409" s="10"/>
      <c r="B409" s="10"/>
      <c r="C409" s="10"/>
      <c r="D409" s="10"/>
      <c r="E409" s="110" t="s">
        <v>483</v>
      </c>
      <c r="F409" s="111" t="s">
        <v>105</v>
      </c>
      <c r="G409" s="3">
        <f t="shared" si="7"/>
        <v>0</v>
      </c>
    </row>
    <row r="410" spans="1:7" x14ac:dyDescent="0.25">
      <c r="A410" s="10"/>
      <c r="B410" s="10"/>
      <c r="C410" s="10"/>
      <c r="D410" s="10"/>
      <c r="E410" s="110" t="s">
        <v>484</v>
      </c>
      <c r="F410" s="111" t="s">
        <v>105</v>
      </c>
      <c r="G410" s="3">
        <f t="shared" si="7"/>
        <v>0</v>
      </c>
    </row>
    <row r="411" spans="1:7" x14ac:dyDescent="0.25">
      <c r="A411" s="10"/>
      <c r="B411" s="10"/>
      <c r="C411" s="10"/>
      <c r="D411" s="10"/>
      <c r="E411" s="122" t="s">
        <v>485</v>
      </c>
      <c r="F411" s="111" t="s">
        <v>49</v>
      </c>
      <c r="G411" s="3">
        <f t="shared" si="7"/>
        <v>0.10979999999999999</v>
      </c>
    </row>
    <row r="412" spans="1:7" x14ac:dyDescent="0.25">
      <c r="A412" s="10"/>
      <c r="B412" s="10"/>
      <c r="C412" s="10"/>
      <c r="D412" s="10"/>
      <c r="E412" s="110" t="s">
        <v>486</v>
      </c>
      <c r="F412" s="111" t="s">
        <v>49</v>
      </c>
      <c r="G412" s="3">
        <f t="shared" si="7"/>
        <v>0.10979999999999999</v>
      </c>
    </row>
    <row r="413" spans="1:7" x14ac:dyDescent="0.25">
      <c r="A413" s="10"/>
      <c r="B413" s="10"/>
      <c r="C413" s="10"/>
      <c r="D413" s="10"/>
      <c r="E413" s="110" t="s">
        <v>487</v>
      </c>
      <c r="F413" s="111" t="s">
        <v>49</v>
      </c>
      <c r="G413" s="3">
        <f t="shared" si="7"/>
        <v>0.10979999999999999</v>
      </c>
    </row>
    <row r="414" spans="1:7" x14ac:dyDescent="0.25">
      <c r="A414" s="10"/>
      <c r="B414" s="10"/>
      <c r="C414" s="10"/>
      <c r="D414" s="10"/>
      <c r="E414" s="110" t="s">
        <v>488</v>
      </c>
      <c r="F414" s="111" t="s">
        <v>49</v>
      </c>
      <c r="G414" s="3">
        <f t="shared" si="7"/>
        <v>0.10979999999999999</v>
      </c>
    </row>
    <row r="415" spans="1:7" x14ac:dyDescent="0.25">
      <c r="A415" s="10"/>
      <c r="B415" s="10"/>
      <c r="C415" s="10"/>
      <c r="D415" s="10"/>
      <c r="E415" s="116" t="s">
        <v>489</v>
      </c>
      <c r="F415" s="111" t="s">
        <v>49</v>
      </c>
      <c r="G415" s="3">
        <f t="shared" si="7"/>
        <v>0.10979999999999999</v>
      </c>
    </row>
    <row r="416" spans="1:7" x14ac:dyDescent="0.25">
      <c r="A416" s="10"/>
      <c r="B416" s="10"/>
      <c r="C416" s="10"/>
      <c r="D416" s="10"/>
      <c r="E416" s="116" t="s">
        <v>490</v>
      </c>
      <c r="F416" s="111" t="s">
        <v>49</v>
      </c>
      <c r="G416" s="3">
        <f t="shared" si="7"/>
        <v>0.10979999999999999</v>
      </c>
    </row>
    <row r="417" spans="1:7" x14ac:dyDescent="0.25">
      <c r="A417" s="10"/>
      <c r="B417" s="10"/>
      <c r="C417" s="10"/>
      <c r="D417" s="10"/>
      <c r="E417" s="110" t="s">
        <v>491</v>
      </c>
      <c r="F417" s="111" t="s">
        <v>49</v>
      </c>
      <c r="G417" s="3">
        <f t="shared" si="7"/>
        <v>0.10979999999999999</v>
      </c>
    </row>
    <row r="418" spans="1:7" x14ac:dyDescent="0.25">
      <c r="A418" s="10"/>
      <c r="B418" s="10"/>
      <c r="C418" s="10"/>
      <c r="D418" s="10"/>
      <c r="E418" s="110" t="s">
        <v>492</v>
      </c>
      <c r="F418" s="111" t="s">
        <v>49</v>
      </c>
      <c r="G418" s="3">
        <f t="shared" si="7"/>
        <v>0.10979999999999999</v>
      </c>
    </row>
    <row r="419" spans="1:7" x14ac:dyDescent="0.25">
      <c r="A419" s="10"/>
      <c r="B419" s="10"/>
      <c r="C419" s="10"/>
      <c r="D419" s="10"/>
      <c r="E419" s="110" t="s">
        <v>493</v>
      </c>
      <c r="F419" s="111" t="s">
        <v>49</v>
      </c>
      <c r="G419" s="3">
        <f t="shared" si="7"/>
        <v>0.10979999999999999</v>
      </c>
    </row>
    <row r="420" spans="1:7" x14ac:dyDescent="0.25">
      <c r="A420" s="10"/>
      <c r="B420" s="10"/>
      <c r="C420" s="10"/>
      <c r="D420" s="10"/>
      <c r="E420" s="110" t="s">
        <v>494</v>
      </c>
      <c r="F420" s="111" t="s">
        <v>49</v>
      </c>
      <c r="G420" s="3">
        <f t="shared" si="7"/>
        <v>0.10979999999999999</v>
      </c>
    </row>
    <row r="421" spans="1:7" x14ac:dyDescent="0.25">
      <c r="A421" s="10"/>
      <c r="B421" s="10"/>
      <c r="C421" s="10"/>
      <c r="D421" s="10"/>
      <c r="E421" s="116" t="s">
        <v>495</v>
      </c>
      <c r="F421" s="111" t="s">
        <v>49</v>
      </c>
      <c r="G421" s="3">
        <f t="shared" si="7"/>
        <v>0.10979999999999999</v>
      </c>
    </row>
    <row r="422" spans="1:7" x14ac:dyDescent="0.25">
      <c r="A422" s="10"/>
      <c r="B422" s="10"/>
      <c r="C422" s="10"/>
      <c r="D422" s="10"/>
      <c r="E422" s="110" t="s">
        <v>496</v>
      </c>
      <c r="F422" s="111" t="s">
        <v>49</v>
      </c>
      <c r="G422" s="3">
        <f t="shared" si="7"/>
        <v>0.10979999999999999</v>
      </c>
    </row>
    <row r="423" spans="1:7" x14ac:dyDescent="0.25">
      <c r="A423" s="10"/>
      <c r="B423" s="10"/>
      <c r="C423" s="10"/>
      <c r="D423" s="10"/>
      <c r="E423" s="116" t="s">
        <v>497</v>
      </c>
      <c r="F423" s="111" t="s">
        <v>49</v>
      </c>
      <c r="G423" s="3">
        <f t="shared" si="7"/>
        <v>0.10979999999999999</v>
      </c>
    </row>
    <row r="424" spans="1:7" x14ac:dyDescent="0.25">
      <c r="A424" s="10"/>
      <c r="B424" s="10"/>
      <c r="C424" s="10"/>
      <c r="D424" s="10"/>
      <c r="E424" s="110" t="s">
        <v>498</v>
      </c>
      <c r="F424" s="111" t="s">
        <v>49</v>
      </c>
      <c r="G424" s="3">
        <f t="shared" si="7"/>
        <v>0.10979999999999999</v>
      </c>
    </row>
    <row r="425" spans="1:7" x14ac:dyDescent="0.25">
      <c r="A425" s="10"/>
      <c r="B425" s="10"/>
      <c r="C425" s="10"/>
      <c r="D425" s="10"/>
      <c r="E425" s="113" t="s">
        <v>499</v>
      </c>
      <c r="F425" s="111" t="s">
        <v>49</v>
      </c>
      <c r="G425" s="3">
        <f t="shared" si="7"/>
        <v>0.10979999999999999</v>
      </c>
    </row>
    <row r="426" spans="1:7" x14ac:dyDescent="0.25">
      <c r="A426" s="10"/>
      <c r="B426" s="10"/>
      <c r="C426" s="10"/>
      <c r="D426" s="10"/>
      <c r="E426" s="110" t="s">
        <v>500</v>
      </c>
      <c r="F426" s="111" t="s">
        <v>49</v>
      </c>
      <c r="G426" s="3">
        <f t="shared" si="7"/>
        <v>0.10979999999999999</v>
      </c>
    </row>
    <row r="427" spans="1:7" x14ac:dyDescent="0.25">
      <c r="A427" s="10"/>
      <c r="B427" s="10"/>
      <c r="C427" s="10"/>
      <c r="D427" s="10"/>
      <c r="E427" s="110" t="s">
        <v>501</v>
      </c>
      <c r="F427" s="111" t="s">
        <v>49</v>
      </c>
      <c r="G427" s="3">
        <f t="shared" si="7"/>
        <v>0.10979999999999999</v>
      </c>
    </row>
    <row r="428" spans="1:7" x14ac:dyDescent="0.25">
      <c r="A428" s="10"/>
      <c r="B428" s="10"/>
      <c r="C428" s="10"/>
      <c r="D428" s="10"/>
      <c r="E428" s="110" t="s">
        <v>502</v>
      </c>
      <c r="F428" s="111" t="s">
        <v>49</v>
      </c>
      <c r="G428" s="3">
        <f t="shared" si="7"/>
        <v>0.10979999999999999</v>
      </c>
    </row>
    <row r="429" spans="1:7" x14ac:dyDescent="0.25">
      <c r="A429" s="10"/>
      <c r="B429" s="10"/>
      <c r="C429" s="10"/>
      <c r="D429" s="10"/>
      <c r="E429" s="113" t="s">
        <v>503</v>
      </c>
      <c r="F429" s="111" t="s">
        <v>49</v>
      </c>
      <c r="G429" s="3">
        <f t="shared" si="7"/>
        <v>0.10979999999999999</v>
      </c>
    </row>
    <row r="430" spans="1:7" x14ac:dyDescent="0.25">
      <c r="A430" s="10"/>
      <c r="B430" s="10"/>
      <c r="C430" s="10"/>
      <c r="D430" s="10"/>
      <c r="E430" s="110" t="s">
        <v>504</v>
      </c>
      <c r="F430" s="111" t="s">
        <v>49</v>
      </c>
      <c r="G430" s="3">
        <f t="shared" si="7"/>
        <v>0.10979999999999999</v>
      </c>
    </row>
    <row r="431" spans="1:7" x14ac:dyDescent="0.25">
      <c r="A431" s="10"/>
      <c r="B431" s="10"/>
      <c r="C431" s="10"/>
      <c r="D431" s="10"/>
      <c r="E431" s="110" t="s">
        <v>505</v>
      </c>
      <c r="F431" s="111" t="s">
        <v>49</v>
      </c>
      <c r="G431" s="3">
        <f t="shared" si="7"/>
        <v>0.10979999999999999</v>
      </c>
    </row>
    <row r="432" spans="1:7" x14ac:dyDescent="0.25">
      <c r="A432" s="10"/>
      <c r="B432" s="10"/>
      <c r="C432" s="10"/>
      <c r="D432" s="10"/>
      <c r="E432" s="110" t="s">
        <v>506</v>
      </c>
      <c r="F432" s="111" t="s">
        <v>49</v>
      </c>
      <c r="G432" s="3">
        <f t="shared" si="7"/>
        <v>0.10979999999999999</v>
      </c>
    </row>
    <row r="433" spans="1:7" x14ac:dyDescent="0.25">
      <c r="A433" s="10"/>
      <c r="B433" s="10"/>
      <c r="C433" s="10"/>
      <c r="D433" s="10"/>
      <c r="E433" s="119" t="s">
        <v>507</v>
      </c>
      <c r="F433" s="111" t="s">
        <v>96</v>
      </c>
      <c r="G433" s="3">
        <f t="shared" si="7"/>
        <v>0.1086</v>
      </c>
    </row>
    <row r="434" spans="1:7" x14ac:dyDescent="0.25">
      <c r="A434" s="10"/>
      <c r="B434" s="10"/>
      <c r="C434" s="10"/>
      <c r="D434" s="10"/>
      <c r="E434" s="110" t="s">
        <v>508</v>
      </c>
      <c r="F434" s="111" t="s">
        <v>49</v>
      </c>
      <c r="G434" s="3">
        <f t="shared" si="7"/>
        <v>0.10979999999999999</v>
      </c>
    </row>
    <row r="435" spans="1:7" x14ac:dyDescent="0.25">
      <c r="A435" s="10"/>
      <c r="B435" s="10"/>
      <c r="C435" s="10"/>
      <c r="D435" s="10"/>
      <c r="E435" s="120" t="s">
        <v>509</v>
      </c>
      <c r="F435" s="111" t="s">
        <v>96</v>
      </c>
      <c r="G435" s="3">
        <f t="shared" si="7"/>
        <v>0.1086</v>
      </c>
    </row>
    <row r="436" spans="1:7" x14ac:dyDescent="0.25">
      <c r="A436" s="10"/>
      <c r="B436" s="10"/>
      <c r="C436" s="10"/>
      <c r="D436" s="10"/>
      <c r="E436" s="110" t="s">
        <v>510</v>
      </c>
      <c r="F436" s="111" t="s">
        <v>96</v>
      </c>
      <c r="G436" s="3">
        <f t="shared" si="7"/>
        <v>0.1086</v>
      </c>
    </row>
    <row r="437" spans="1:7" x14ac:dyDescent="0.25">
      <c r="A437" s="10"/>
      <c r="B437" s="10"/>
      <c r="C437" s="10"/>
      <c r="D437" s="10"/>
      <c r="E437" s="113" t="s">
        <v>511</v>
      </c>
      <c r="F437" s="111" t="s">
        <v>96</v>
      </c>
      <c r="G437" s="3">
        <f t="shared" si="7"/>
        <v>0.1086</v>
      </c>
    </row>
    <row r="438" spans="1:7" x14ac:dyDescent="0.25">
      <c r="A438" s="10"/>
      <c r="B438" s="10"/>
      <c r="C438" s="10"/>
      <c r="D438" s="10"/>
      <c r="E438" s="119" t="s">
        <v>512</v>
      </c>
      <c r="F438" s="111" t="s">
        <v>96</v>
      </c>
      <c r="G438" s="3">
        <f t="shared" si="7"/>
        <v>0.1086</v>
      </c>
    </row>
    <row r="439" spans="1:7" x14ac:dyDescent="0.25">
      <c r="A439" s="10"/>
      <c r="B439" s="10"/>
      <c r="C439" s="10"/>
      <c r="D439" s="10"/>
      <c r="E439" s="110" t="s">
        <v>513</v>
      </c>
      <c r="F439" s="111" t="s">
        <v>96</v>
      </c>
      <c r="G439" s="3">
        <f t="shared" si="7"/>
        <v>0.1086</v>
      </c>
    </row>
    <row r="440" spans="1:7" x14ac:dyDescent="0.25">
      <c r="A440" s="10"/>
      <c r="B440" s="10"/>
      <c r="C440" s="10"/>
      <c r="D440" s="10"/>
      <c r="E440" s="110" t="s">
        <v>514</v>
      </c>
      <c r="F440" s="111" t="s">
        <v>96</v>
      </c>
      <c r="G440" s="3">
        <f t="shared" si="7"/>
        <v>0.1086</v>
      </c>
    </row>
    <row r="441" spans="1:7" x14ac:dyDescent="0.25">
      <c r="A441" s="10"/>
      <c r="B441" s="10"/>
      <c r="C441" s="10"/>
      <c r="D441" s="10"/>
      <c r="E441" s="110" t="s">
        <v>515</v>
      </c>
      <c r="F441" s="111" t="s">
        <v>49</v>
      </c>
      <c r="G441" s="3">
        <f t="shared" si="7"/>
        <v>0.10979999999999999</v>
      </c>
    </row>
    <row r="442" spans="1:7" x14ac:dyDescent="0.25">
      <c r="A442" s="10"/>
      <c r="B442" s="10"/>
      <c r="C442" s="10"/>
      <c r="D442" s="10"/>
      <c r="E442" s="110" t="s">
        <v>516</v>
      </c>
      <c r="F442" s="111" t="s">
        <v>96</v>
      </c>
      <c r="G442" s="3">
        <f t="shared" si="7"/>
        <v>0.1086</v>
      </c>
    </row>
    <row r="443" spans="1:7" x14ac:dyDescent="0.25">
      <c r="A443" s="10"/>
      <c r="B443" s="10"/>
      <c r="C443" s="10"/>
      <c r="D443" s="10"/>
      <c r="E443" s="115" t="s">
        <v>517</v>
      </c>
      <c r="F443" s="111" t="s">
        <v>96</v>
      </c>
      <c r="G443" s="3">
        <f t="shared" si="7"/>
        <v>0.1086</v>
      </c>
    </row>
    <row r="444" spans="1:7" x14ac:dyDescent="0.25">
      <c r="A444" s="10"/>
      <c r="B444" s="10"/>
      <c r="C444" s="10"/>
      <c r="D444" s="10"/>
      <c r="E444" s="115" t="s">
        <v>518</v>
      </c>
      <c r="F444" s="111" t="s">
        <v>96</v>
      </c>
      <c r="G444" s="3">
        <f t="shared" si="7"/>
        <v>0.1086</v>
      </c>
    </row>
    <row r="445" spans="1:7" x14ac:dyDescent="0.25">
      <c r="A445" s="10"/>
      <c r="B445" s="10"/>
      <c r="C445" s="10"/>
      <c r="D445" s="10"/>
      <c r="E445" s="115" t="s">
        <v>519</v>
      </c>
      <c r="F445" s="111" t="s">
        <v>96</v>
      </c>
      <c r="G445" s="3">
        <f t="shared" si="7"/>
        <v>0.1086</v>
      </c>
    </row>
    <row r="446" spans="1:7" x14ac:dyDescent="0.25">
      <c r="A446" s="10"/>
      <c r="B446" s="10"/>
      <c r="C446" s="10"/>
      <c r="D446" s="10"/>
      <c r="E446" s="115" t="s">
        <v>520</v>
      </c>
      <c r="F446" s="111" t="s">
        <v>49</v>
      </c>
      <c r="G446" s="3">
        <f t="shared" si="7"/>
        <v>0.10979999999999999</v>
      </c>
    </row>
    <row r="447" spans="1:7" x14ac:dyDescent="0.25">
      <c r="A447" s="10"/>
      <c r="B447" s="10"/>
      <c r="C447" s="10"/>
      <c r="D447" s="10"/>
      <c r="E447" s="110" t="s">
        <v>521</v>
      </c>
      <c r="F447" s="111" t="s">
        <v>96</v>
      </c>
      <c r="G447" s="3">
        <f t="shared" si="7"/>
        <v>0.1086</v>
      </c>
    </row>
    <row r="448" spans="1:7" x14ac:dyDescent="0.25">
      <c r="A448" s="10"/>
      <c r="B448" s="10"/>
      <c r="C448" s="10"/>
      <c r="D448" s="10"/>
      <c r="E448" s="113" t="s">
        <v>522</v>
      </c>
      <c r="F448" s="111" t="s">
        <v>96</v>
      </c>
      <c r="G448" s="3">
        <f t="shared" si="7"/>
        <v>0.1086</v>
      </c>
    </row>
    <row r="449" spans="1:7" x14ac:dyDescent="0.25">
      <c r="A449" s="10"/>
      <c r="B449" s="10"/>
      <c r="C449" s="10"/>
      <c r="D449" s="10"/>
      <c r="E449" s="110" t="s">
        <v>523</v>
      </c>
      <c r="F449" s="111" t="s">
        <v>96</v>
      </c>
      <c r="G449" s="3">
        <f t="shared" si="7"/>
        <v>0.1086</v>
      </c>
    </row>
    <row r="450" spans="1:7" x14ac:dyDescent="0.25">
      <c r="A450" s="10"/>
      <c r="B450" s="10"/>
      <c r="C450" s="10"/>
      <c r="D450" s="10"/>
      <c r="E450" s="116" t="s">
        <v>524</v>
      </c>
      <c r="F450" s="111" t="s">
        <v>96</v>
      </c>
      <c r="G450" s="3">
        <f t="shared" si="7"/>
        <v>0.1086</v>
      </c>
    </row>
    <row r="451" spans="1:7" x14ac:dyDescent="0.25">
      <c r="A451" s="10"/>
      <c r="B451" s="10"/>
      <c r="C451" s="10"/>
      <c r="D451" s="10"/>
      <c r="E451" s="113" t="s">
        <v>525</v>
      </c>
      <c r="F451" s="111" t="s">
        <v>96</v>
      </c>
      <c r="G451" s="3">
        <f t="shared" si="7"/>
        <v>0.1086</v>
      </c>
    </row>
    <row r="452" spans="1:7" x14ac:dyDescent="0.25">
      <c r="A452" s="10"/>
      <c r="B452" s="10"/>
      <c r="C452" s="10"/>
      <c r="D452" s="10"/>
      <c r="E452" s="113" t="s">
        <v>526</v>
      </c>
      <c r="F452" s="111" t="s">
        <v>96</v>
      </c>
      <c r="G452" s="3">
        <f t="shared" si="7"/>
        <v>0.1086</v>
      </c>
    </row>
    <row r="453" spans="1:7" x14ac:dyDescent="0.25">
      <c r="A453" s="10"/>
      <c r="B453" s="10"/>
      <c r="C453" s="10"/>
      <c r="D453" s="10"/>
      <c r="E453" s="110" t="s">
        <v>527</v>
      </c>
      <c r="F453" s="111" t="s">
        <v>96</v>
      </c>
      <c r="G453" s="3">
        <f t="shared" si="7"/>
        <v>0.1086</v>
      </c>
    </row>
    <row r="454" spans="1:7" x14ac:dyDescent="0.25">
      <c r="A454" s="10"/>
      <c r="B454" s="10"/>
      <c r="C454" s="10"/>
      <c r="D454" s="10"/>
      <c r="E454" s="110" t="s">
        <v>528</v>
      </c>
      <c r="F454" s="111" t="s">
        <v>96</v>
      </c>
      <c r="G454" s="3">
        <f t="shared" si="7"/>
        <v>0.1086</v>
      </c>
    </row>
    <row r="455" spans="1:7" x14ac:dyDescent="0.25">
      <c r="A455" s="10"/>
      <c r="B455" s="10"/>
      <c r="C455" s="10"/>
      <c r="D455" s="10"/>
      <c r="E455" s="110" t="s">
        <v>529</v>
      </c>
      <c r="F455" s="111" t="s">
        <v>96</v>
      </c>
      <c r="G455" s="3">
        <f t="shared" ref="G455:G518" si="8">VLOOKUP(F455,$A$4:$B$27,2,FALSE)</f>
        <v>0.1086</v>
      </c>
    </row>
    <row r="456" spans="1:7" x14ac:dyDescent="0.25">
      <c r="A456" s="10"/>
      <c r="B456" s="10"/>
      <c r="C456" s="10"/>
      <c r="D456" s="10"/>
      <c r="E456" s="116" t="s">
        <v>530</v>
      </c>
      <c r="F456" s="111" t="s">
        <v>52</v>
      </c>
      <c r="G456" s="3">
        <f t="shared" si="8"/>
        <v>9.7000000000000003E-2</v>
      </c>
    </row>
    <row r="457" spans="1:7" x14ac:dyDescent="0.25">
      <c r="A457" s="10"/>
      <c r="B457" s="10"/>
      <c r="C457" s="10"/>
      <c r="D457" s="10"/>
      <c r="E457" s="110" t="s">
        <v>531</v>
      </c>
      <c r="F457" s="111" t="s">
        <v>96</v>
      </c>
      <c r="G457" s="3">
        <f t="shared" si="8"/>
        <v>0.1086</v>
      </c>
    </row>
    <row r="458" spans="1:7" x14ac:dyDescent="0.25">
      <c r="A458" s="10"/>
      <c r="B458" s="10"/>
      <c r="C458" s="10"/>
      <c r="D458" s="10"/>
      <c r="E458" s="113" t="s">
        <v>532</v>
      </c>
      <c r="F458" s="111" t="s">
        <v>96</v>
      </c>
      <c r="G458" s="3">
        <f t="shared" si="8"/>
        <v>0.1086</v>
      </c>
    </row>
    <row r="459" spans="1:7" x14ac:dyDescent="0.25">
      <c r="A459" s="10"/>
      <c r="B459" s="10"/>
      <c r="C459" s="10"/>
      <c r="D459" s="10"/>
      <c r="E459" s="116" t="s">
        <v>533</v>
      </c>
      <c r="F459" s="111" t="s">
        <v>96</v>
      </c>
      <c r="G459" s="3">
        <f t="shared" si="8"/>
        <v>0.1086</v>
      </c>
    </row>
    <row r="460" spans="1:7" x14ac:dyDescent="0.25">
      <c r="A460" s="10"/>
      <c r="B460" s="10"/>
      <c r="C460" s="10"/>
      <c r="D460" s="10"/>
      <c r="E460" s="116" t="s">
        <v>534</v>
      </c>
      <c r="F460" s="111" t="s">
        <v>96</v>
      </c>
      <c r="G460" s="3">
        <f t="shared" si="8"/>
        <v>0.1086</v>
      </c>
    </row>
    <row r="461" spans="1:7" x14ac:dyDescent="0.25">
      <c r="A461" s="10"/>
      <c r="B461" s="10"/>
      <c r="C461" s="10"/>
      <c r="D461" s="10"/>
      <c r="E461" s="113" t="s">
        <v>535</v>
      </c>
      <c r="F461" s="111" t="s">
        <v>96</v>
      </c>
      <c r="G461" s="3">
        <f t="shared" si="8"/>
        <v>0.1086</v>
      </c>
    </row>
    <row r="462" spans="1:7" x14ac:dyDescent="0.25">
      <c r="A462" s="10"/>
      <c r="B462" s="10"/>
      <c r="C462" s="10"/>
      <c r="D462" s="10"/>
      <c r="E462" s="113" t="s">
        <v>536</v>
      </c>
      <c r="F462" s="111" t="s">
        <v>96</v>
      </c>
      <c r="G462" s="3">
        <f t="shared" si="8"/>
        <v>0.1086</v>
      </c>
    </row>
    <row r="463" spans="1:7" x14ac:dyDescent="0.25">
      <c r="A463" s="10"/>
      <c r="B463" s="10"/>
      <c r="C463" s="10"/>
      <c r="D463" s="10"/>
      <c r="E463" s="113" t="s">
        <v>537</v>
      </c>
      <c r="F463" s="111" t="s">
        <v>96</v>
      </c>
      <c r="G463" s="3">
        <f t="shared" si="8"/>
        <v>0.1086</v>
      </c>
    </row>
    <row r="464" spans="1:7" x14ac:dyDescent="0.25">
      <c r="A464" s="10"/>
      <c r="B464" s="10"/>
      <c r="C464" s="10"/>
      <c r="D464" s="10"/>
      <c r="E464" s="116" t="s">
        <v>538</v>
      </c>
      <c r="F464" s="111" t="s">
        <v>96</v>
      </c>
      <c r="G464" s="3">
        <f t="shared" si="8"/>
        <v>0.1086</v>
      </c>
    </row>
    <row r="465" spans="1:7" x14ac:dyDescent="0.25">
      <c r="A465" s="10"/>
      <c r="B465" s="10"/>
      <c r="C465" s="10"/>
      <c r="D465" s="10"/>
      <c r="E465" s="116" t="s">
        <v>539</v>
      </c>
      <c r="F465" s="111" t="s">
        <v>96</v>
      </c>
      <c r="G465" s="3">
        <f t="shared" si="8"/>
        <v>0.1086</v>
      </c>
    </row>
    <row r="466" spans="1:7" x14ac:dyDescent="0.25">
      <c r="A466" s="10"/>
      <c r="B466" s="10"/>
      <c r="C466" s="10"/>
      <c r="D466" s="10"/>
      <c r="E466" s="110" t="s">
        <v>540</v>
      </c>
      <c r="F466" s="111" t="s">
        <v>96</v>
      </c>
      <c r="G466" s="3">
        <f t="shared" si="8"/>
        <v>0.1086</v>
      </c>
    </row>
    <row r="467" spans="1:7" x14ac:dyDescent="0.25">
      <c r="A467" s="10"/>
      <c r="B467" s="10"/>
      <c r="C467" s="10"/>
      <c r="D467" s="10"/>
      <c r="E467" s="113" t="s">
        <v>541</v>
      </c>
      <c r="F467" s="111" t="s">
        <v>96</v>
      </c>
      <c r="G467" s="3">
        <f t="shared" si="8"/>
        <v>0.1086</v>
      </c>
    </row>
    <row r="468" spans="1:7" x14ac:dyDescent="0.25">
      <c r="A468" s="10"/>
      <c r="B468" s="10"/>
      <c r="C468" s="10"/>
      <c r="D468" s="10"/>
      <c r="E468" s="110" t="s">
        <v>542</v>
      </c>
      <c r="F468" s="111" t="s">
        <v>96</v>
      </c>
      <c r="G468" s="3">
        <f t="shared" si="8"/>
        <v>0.1086</v>
      </c>
    </row>
    <row r="469" spans="1:7" x14ac:dyDescent="0.25">
      <c r="A469" s="10"/>
      <c r="B469" s="10"/>
      <c r="C469" s="10"/>
      <c r="D469" s="10"/>
      <c r="E469" s="110" t="s">
        <v>543</v>
      </c>
      <c r="F469" s="111" t="s">
        <v>96</v>
      </c>
      <c r="G469" s="3">
        <f t="shared" si="8"/>
        <v>0.1086</v>
      </c>
    </row>
    <row r="470" spans="1:7" x14ac:dyDescent="0.25">
      <c r="A470" s="10"/>
      <c r="B470" s="10"/>
      <c r="C470" s="10"/>
      <c r="D470" s="10"/>
      <c r="E470" s="110" t="s">
        <v>544</v>
      </c>
      <c r="F470" s="111" t="s">
        <v>96</v>
      </c>
      <c r="G470" s="3">
        <f t="shared" si="8"/>
        <v>0.1086</v>
      </c>
    </row>
    <row r="471" spans="1:7" x14ac:dyDescent="0.25">
      <c r="A471" s="10"/>
      <c r="B471" s="10"/>
      <c r="C471" s="10"/>
      <c r="D471" s="10"/>
      <c r="E471" s="110" t="s">
        <v>545</v>
      </c>
      <c r="F471" s="111" t="s">
        <v>96</v>
      </c>
      <c r="G471" s="3">
        <f t="shared" si="8"/>
        <v>0.1086</v>
      </c>
    </row>
    <row r="472" spans="1:7" x14ac:dyDescent="0.25">
      <c r="A472" s="10"/>
      <c r="B472" s="10"/>
      <c r="C472" s="10"/>
      <c r="D472" s="10"/>
      <c r="E472" s="110" t="s">
        <v>546</v>
      </c>
      <c r="F472" s="111" t="s">
        <v>96</v>
      </c>
      <c r="G472" s="3">
        <f t="shared" si="8"/>
        <v>0.1086</v>
      </c>
    </row>
    <row r="473" spans="1:7" x14ac:dyDescent="0.25">
      <c r="A473" s="10"/>
      <c r="B473" s="10"/>
      <c r="C473" s="10"/>
      <c r="D473" s="10"/>
      <c r="E473" s="110" t="s">
        <v>547</v>
      </c>
      <c r="F473" s="111" t="s">
        <v>96</v>
      </c>
      <c r="G473" s="3">
        <f t="shared" si="8"/>
        <v>0.1086</v>
      </c>
    </row>
    <row r="474" spans="1:7" x14ac:dyDescent="0.25">
      <c r="A474" s="10"/>
      <c r="B474" s="10"/>
      <c r="C474" s="10"/>
      <c r="D474" s="10"/>
      <c r="E474" s="110" t="s">
        <v>548</v>
      </c>
      <c r="F474" s="111" t="s">
        <v>96</v>
      </c>
      <c r="G474" s="3">
        <f t="shared" si="8"/>
        <v>0.1086</v>
      </c>
    </row>
    <row r="475" spans="1:7" x14ac:dyDescent="0.25">
      <c r="A475" s="10"/>
      <c r="B475" s="10"/>
      <c r="C475" s="10"/>
      <c r="D475" s="10"/>
      <c r="E475" s="113" t="s">
        <v>549</v>
      </c>
      <c r="F475" s="111" t="s">
        <v>96</v>
      </c>
      <c r="G475" s="3">
        <f t="shared" si="8"/>
        <v>0.1086</v>
      </c>
    </row>
    <row r="476" spans="1:7" x14ac:dyDescent="0.25">
      <c r="A476" s="10"/>
      <c r="B476" s="10"/>
      <c r="C476" s="10"/>
      <c r="D476" s="10"/>
      <c r="E476" s="113" t="s">
        <v>550</v>
      </c>
      <c r="F476" s="111" t="s">
        <v>96</v>
      </c>
      <c r="G476" s="3">
        <f t="shared" si="8"/>
        <v>0.1086</v>
      </c>
    </row>
    <row r="477" spans="1:7" x14ac:dyDescent="0.25">
      <c r="A477" s="10"/>
      <c r="B477" s="10"/>
      <c r="C477" s="10"/>
      <c r="D477" s="10"/>
      <c r="E477" s="113" t="s">
        <v>551</v>
      </c>
      <c r="F477" s="111" t="s">
        <v>96</v>
      </c>
      <c r="G477" s="3">
        <f t="shared" si="8"/>
        <v>0.1086</v>
      </c>
    </row>
    <row r="478" spans="1:7" x14ac:dyDescent="0.25">
      <c r="A478" s="10"/>
      <c r="B478" s="10"/>
      <c r="C478" s="10"/>
      <c r="D478" s="10"/>
      <c r="E478" s="110" t="s">
        <v>552</v>
      </c>
      <c r="F478" s="111" t="s">
        <v>96</v>
      </c>
      <c r="G478" s="3">
        <f t="shared" si="8"/>
        <v>0.1086</v>
      </c>
    </row>
    <row r="479" spans="1:7" x14ac:dyDescent="0.25">
      <c r="A479" s="10"/>
      <c r="B479" s="10"/>
      <c r="C479" s="10"/>
      <c r="D479" s="10"/>
      <c r="E479" s="124" t="s">
        <v>553</v>
      </c>
      <c r="F479" s="111" t="s">
        <v>96</v>
      </c>
      <c r="G479" s="3">
        <f t="shared" si="8"/>
        <v>0.1086</v>
      </c>
    </row>
    <row r="480" spans="1:7" x14ac:dyDescent="0.25">
      <c r="A480" s="10"/>
      <c r="B480" s="10"/>
      <c r="C480" s="10"/>
      <c r="D480" s="10"/>
      <c r="E480" s="125" t="s">
        <v>554</v>
      </c>
      <c r="F480" s="111" t="s">
        <v>96</v>
      </c>
      <c r="G480" s="3">
        <f t="shared" si="8"/>
        <v>0.1086</v>
      </c>
    </row>
    <row r="481" spans="1:7" x14ac:dyDescent="0.25">
      <c r="A481" s="10"/>
      <c r="B481" s="10"/>
      <c r="C481" s="10"/>
      <c r="D481" s="10"/>
      <c r="E481" s="110" t="s">
        <v>555</v>
      </c>
      <c r="F481" s="111" t="s">
        <v>96</v>
      </c>
      <c r="G481" s="3">
        <f t="shared" si="8"/>
        <v>0.1086</v>
      </c>
    </row>
    <row r="482" spans="1:7" x14ac:dyDescent="0.25">
      <c r="A482" s="10"/>
      <c r="B482" s="10"/>
      <c r="C482" s="10"/>
      <c r="D482" s="10"/>
      <c r="E482" s="113" t="s">
        <v>556</v>
      </c>
      <c r="F482" s="111" t="s">
        <v>96</v>
      </c>
      <c r="G482" s="3">
        <f t="shared" si="8"/>
        <v>0.1086</v>
      </c>
    </row>
    <row r="483" spans="1:7" x14ac:dyDescent="0.25">
      <c r="A483" s="10"/>
      <c r="B483" s="10"/>
      <c r="C483" s="10"/>
      <c r="D483" s="10"/>
      <c r="E483" s="110" t="s">
        <v>557</v>
      </c>
      <c r="F483" s="111" t="s">
        <v>60</v>
      </c>
      <c r="G483" s="3">
        <f t="shared" si="8"/>
        <v>0.1013</v>
      </c>
    </row>
    <row r="484" spans="1:7" x14ac:dyDescent="0.25">
      <c r="A484" s="10"/>
      <c r="B484" s="10"/>
      <c r="C484" s="10"/>
      <c r="D484" s="10"/>
      <c r="E484" s="110" t="s">
        <v>558</v>
      </c>
      <c r="F484" s="111" t="s">
        <v>96</v>
      </c>
      <c r="G484" s="3">
        <f t="shared" si="8"/>
        <v>0.1086</v>
      </c>
    </row>
    <row r="485" spans="1:7" x14ac:dyDescent="0.25">
      <c r="A485" s="10"/>
      <c r="B485" s="10"/>
      <c r="C485" s="10"/>
      <c r="D485" s="10"/>
      <c r="E485" s="113" t="s">
        <v>559</v>
      </c>
      <c r="F485" s="111" t="s">
        <v>96</v>
      </c>
      <c r="G485" s="3">
        <f t="shared" si="8"/>
        <v>0.1086</v>
      </c>
    </row>
    <row r="486" spans="1:7" x14ac:dyDescent="0.25">
      <c r="A486" s="10"/>
      <c r="B486" s="10"/>
      <c r="C486" s="10"/>
      <c r="D486" s="10"/>
      <c r="E486" s="110" t="s">
        <v>560</v>
      </c>
      <c r="F486" s="111" t="s">
        <v>96</v>
      </c>
      <c r="G486" s="3">
        <f t="shared" si="8"/>
        <v>0.1086</v>
      </c>
    </row>
    <row r="487" spans="1:7" x14ac:dyDescent="0.25">
      <c r="A487" s="10"/>
      <c r="B487" s="10"/>
      <c r="C487" s="10"/>
      <c r="D487" s="10"/>
      <c r="E487" s="110" t="s">
        <v>561</v>
      </c>
      <c r="F487" s="111" t="s">
        <v>96</v>
      </c>
      <c r="G487" s="3">
        <f t="shared" si="8"/>
        <v>0.1086</v>
      </c>
    </row>
    <row r="488" spans="1:7" x14ac:dyDescent="0.25">
      <c r="A488" s="10"/>
      <c r="B488" s="10"/>
      <c r="C488" s="10"/>
      <c r="D488" s="10"/>
      <c r="E488" s="110" t="s">
        <v>562</v>
      </c>
      <c r="F488" s="111" t="s">
        <v>96</v>
      </c>
      <c r="G488" s="3">
        <f t="shared" si="8"/>
        <v>0.1086</v>
      </c>
    </row>
    <row r="489" spans="1:7" x14ac:dyDescent="0.25">
      <c r="A489" s="10"/>
      <c r="B489" s="10"/>
      <c r="C489" s="10"/>
      <c r="D489" s="10"/>
      <c r="E489" s="119" t="s">
        <v>563</v>
      </c>
      <c r="F489" s="111" t="s">
        <v>96</v>
      </c>
      <c r="G489" s="3">
        <f t="shared" si="8"/>
        <v>0.1086</v>
      </c>
    </row>
    <row r="490" spans="1:7" x14ac:dyDescent="0.25">
      <c r="A490" s="10"/>
      <c r="B490" s="10"/>
      <c r="C490" s="10"/>
      <c r="D490" s="10"/>
      <c r="E490" s="116" t="s">
        <v>564</v>
      </c>
      <c r="F490" s="111" t="s">
        <v>96</v>
      </c>
      <c r="G490" s="3">
        <f t="shared" si="8"/>
        <v>0.1086</v>
      </c>
    </row>
    <row r="491" spans="1:7" x14ac:dyDescent="0.25">
      <c r="A491" s="10"/>
      <c r="B491" s="10"/>
      <c r="C491" s="10"/>
      <c r="D491" s="10"/>
      <c r="E491" s="115" t="s">
        <v>565</v>
      </c>
      <c r="F491" s="111" t="s">
        <v>96</v>
      </c>
      <c r="G491" s="3">
        <f t="shared" si="8"/>
        <v>0.1086</v>
      </c>
    </row>
    <row r="492" spans="1:7" x14ac:dyDescent="0.25">
      <c r="A492" s="10"/>
      <c r="B492" s="10"/>
      <c r="C492" s="10"/>
      <c r="D492" s="10"/>
      <c r="E492" s="115" t="s">
        <v>566</v>
      </c>
      <c r="F492" s="111" t="s">
        <v>96</v>
      </c>
      <c r="G492" s="3">
        <f t="shared" si="8"/>
        <v>0.1086</v>
      </c>
    </row>
    <row r="493" spans="1:7" x14ac:dyDescent="0.25">
      <c r="A493" s="10"/>
      <c r="B493" s="10"/>
      <c r="C493" s="10"/>
      <c r="D493" s="10"/>
      <c r="E493" s="115" t="s">
        <v>567</v>
      </c>
      <c r="F493" s="111" t="s">
        <v>96</v>
      </c>
      <c r="G493" s="3">
        <f t="shared" si="8"/>
        <v>0.1086</v>
      </c>
    </row>
    <row r="494" spans="1:7" x14ac:dyDescent="0.25">
      <c r="A494" s="10"/>
      <c r="B494" s="10"/>
      <c r="C494" s="10"/>
      <c r="D494" s="10"/>
      <c r="E494" s="115" t="s">
        <v>568</v>
      </c>
      <c r="F494" s="111" t="s">
        <v>96</v>
      </c>
      <c r="G494" s="3">
        <f t="shared" si="8"/>
        <v>0.1086</v>
      </c>
    </row>
    <row r="495" spans="1:7" x14ac:dyDescent="0.25">
      <c r="A495" s="10"/>
      <c r="B495" s="10"/>
      <c r="C495" s="10"/>
      <c r="D495" s="10"/>
      <c r="E495" s="110" t="s">
        <v>569</v>
      </c>
      <c r="F495" s="111" t="s">
        <v>96</v>
      </c>
      <c r="G495" s="3">
        <f t="shared" si="8"/>
        <v>0.1086</v>
      </c>
    </row>
    <row r="496" spans="1:7" x14ac:dyDescent="0.25">
      <c r="A496" s="10"/>
      <c r="B496" s="10"/>
      <c r="C496" s="10"/>
      <c r="D496" s="10"/>
      <c r="E496" s="110" t="s">
        <v>570</v>
      </c>
      <c r="F496" s="111" t="s">
        <v>96</v>
      </c>
      <c r="G496" s="3">
        <f t="shared" si="8"/>
        <v>0.1086</v>
      </c>
    </row>
    <row r="497" spans="1:7" x14ac:dyDescent="0.25">
      <c r="A497" s="10"/>
      <c r="B497" s="10"/>
      <c r="C497" s="10"/>
      <c r="D497" s="10"/>
      <c r="E497" s="110" t="s">
        <v>571</v>
      </c>
      <c r="F497" s="111" t="s">
        <v>96</v>
      </c>
      <c r="G497" s="3">
        <f t="shared" si="8"/>
        <v>0.1086</v>
      </c>
    </row>
    <row r="498" spans="1:7" x14ac:dyDescent="0.25">
      <c r="A498" s="10"/>
      <c r="B498" s="10"/>
      <c r="C498" s="10"/>
      <c r="D498" s="10"/>
      <c r="E498" s="113" t="s">
        <v>572</v>
      </c>
      <c r="F498" s="111" t="s">
        <v>96</v>
      </c>
      <c r="G498" s="3">
        <f t="shared" si="8"/>
        <v>0.1086</v>
      </c>
    </row>
    <row r="499" spans="1:7" x14ac:dyDescent="0.25">
      <c r="A499" s="10"/>
      <c r="B499" s="10"/>
      <c r="C499" s="10"/>
      <c r="D499" s="10"/>
      <c r="E499" s="110" t="s">
        <v>573</v>
      </c>
      <c r="F499" s="111" t="s">
        <v>96</v>
      </c>
      <c r="G499" s="3">
        <f t="shared" si="8"/>
        <v>0.1086</v>
      </c>
    </row>
    <row r="500" spans="1:7" x14ac:dyDescent="0.25">
      <c r="A500" s="10"/>
      <c r="B500" s="10"/>
      <c r="C500" s="10"/>
      <c r="D500" s="10"/>
      <c r="E500" s="110" t="s">
        <v>574</v>
      </c>
      <c r="F500" s="111" t="s">
        <v>96</v>
      </c>
      <c r="G500" s="3">
        <f t="shared" si="8"/>
        <v>0.1086</v>
      </c>
    </row>
    <row r="501" spans="1:7" x14ac:dyDescent="0.25">
      <c r="A501" s="10"/>
      <c r="B501" s="10"/>
      <c r="C501" s="10"/>
      <c r="D501" s="10"/>
      <c r="E501" s="110" t="s">
        <v>575</v>
      </c>
      <c r="F501" s="111" t="s">
        <v>96</v>
      </c>
      <c r="G501" s="3">
        <f t="shared" si="8"/>
        <v>0.1086</v>
      </c>
    </row>
    <row r="502" spans="1:7" x14ac:dyDescent="0.25">
      <c r="A502" s="10"/>
      <c r="B502" s="10"/>
      <c r="C502" s="10"/>
      <c r="D502" s="10"/>
      <c r="E502" s="113" t="s">
        <v>576</v>
      </c>
      <c r="F502" s="111" t="s">
        <v>96</v>
      </c>
      <c r="G502" s="3">
        <f t="shared" si="8"/>
        <v>0.1086</v>
      </c>
    </row>
    <row r="503" spans="1:7" x14ac:dyDescent="0.25">
      <c r="A503" s="10"/>
      <c r="B503" s="10"/>
      <c r="C503" s="10"/>
      <c r="D503" s="10"/>
      <c r="E503" s="110" t="s">
        <v>577</v>
      </c>
      <c r="F503" s="111" t="s">
        <v>96</v>
      </c>
      <c r="G503" s="3">
        <f t="shared" si="8"/>
        <v>0.1086</v>
      </c>
    </row>
    <row r="504" spans="1:7" x14ac:dyDescent="0.25">
      <c r="A504" s="10"/>
      <c r="B504" s="10"/>
      <c r="C504" s="10"/>
      <c r="D504" s="10"/>
      <c r="E504" s="113" t="s">
        <v>578</v>
      </c>
      <c r="F504" s="111" t="s">
        <v>96</v>
      </c>
      <c r="G504" s="3">
        <f t="shared" si="8"/>
        <v>0.1086</v>
      </c>
    </row>
    <row r="505" spans="1:7" x14ac:dyDescent="0.25">
      <c r="A505" s="10"/>
      <c r="B505" s="10"/>
      <c r="C505" s="10"/>
      <c r="D505" s="10"/>
      <c r="E505" s="110" t="s">
        <v>579</v>
      </c>
      <c r="F505" s="111" t="s">
        <v>96</v>
      </c>
      <c r="G505" s="3">
        <f t="shared" si="8"/>
        <v>0.1086</v>
      </c>
    </row>
    <row r="506" spans="1:7" x14ac:dyDescent="0.25">
      <c r="A506" s="10"/>
      <c r="B506" s="10"/>
      <c r="C506" s="10"/>
      <c r="D506" s="10"/>
      <c r="E506" s="110" t="s">
        <v>580</v>
      </c>
      <c r="F506" s="111" t="s">
        <v>96</v>
      </c>
      <c r="G506" s="3">
        <f t="shared" si="8"/>
        <v>0.1086</v>
      </c>
    </row>
    <row r="507" spans="1:7" x14ac:dyDescent="0.25">
      <c r="A507" s="10"/>
      <c r="B507" s="10"/>
      <c r="C507" s="10"/>
      <c r="D507" s="10"/>
      <c r="E507" s="113" t="s">
        <v>581</v>
      </c>
      <c r="F507" s="111" t="s">
        <v>96</v>
      </c>
      <c r="G507" s="3">
        <f t="shared" si="8"/>
        <v>0.1086</v>
      </c>
    </row>
    <row r="508" spans="1:7" x14ac:dyDescent="0.25">
      <c r="A508" s="10"/>
      <c r="B508" s="10"/>
      <c r="C508" s="10"/>
      <c r="D508" s="10"/>
      <c r="E508" s="113" t="s">
        <v>582</v>
      </c>
      <c r="F508" s="111" t="s">
        <v>105</v>
      </c>
      <c r="G508" s="3">
        <f t="shared" si="8"/>
        <v>0</v>
      </c>
    </row>
    <row r="509" spans="1:7" x14ac:dyDescent="0.25">
      <c r="A509" s="10"/>
      <c r="B509" s="10"/>
      <c r="C509" s="10"/>
      <c r="D509" s="10"/>
      <c r="E509" s="110" t="s">
        <v>583</v>
      </c>
      <c r="F509" s="111" t="s">
        <v>105</v>
      </c>
      <c r="G509" s="3">
        <f t="shared" si="8"/>
        <v>0</v>
      </c>
    </row>
    <row r="510" spans="1:7" x14ac:dyDescent="0.25">
      <c r="A510" s="10"/>
      <c r="B510" s="10"/>
      <c r="C510" s="10"/>
      <c r="D510" s="10"/>
      <c r="E510" s="110" t="s">
        <v>584</v>
      </c>
      <c r="F510" s="111" t="s">
        <v>96</v>
      </c>
      <c r="G510" s="3">
        <f t="shared" si="8"/>
        <v>0.1086</v>
      </c>
    </row>
    <row r="511" spans="1:7" x14ac:dyDescent="0.25">
      <c r="A511" s="10"/>
      <c r="B511" s="10"/>
      <c r="C511" s="10"/>
      <c r="D511" s="10"/>
      <c r="E511" s="110" t="s">
        <v>585</v>
      </c>
      <c r="F511" s="111" t="s">
        <v>96</v>
      </c>
      <c r="G511" s="3">
        <f t="shared" si="8"/>
        <v>0.1086</v>
      </c>
    </row>
    <row r="512" spans="1:7" x14ac:dyDescent="0.25">
      <c r="A512" s="10"/>
      <c r="B512" s="10"/>
      <c r="C512" s="10"/>
      <c r="D512" s="10"/>
      <c r="E512" s="110" t="s">
        <v>586</v>
      </c>
      <c r="F512" s="111" t="s">
        <v>96</v>
      </c>
      <c r="G512" s="3">
        <f t="shared" si="8"/>
        <v>0.1086</v>
      </c>
    </row>
    <row r="513" spans="1:7" x14ac:dyDescent="0.25">
      <c r="A513" s="10"/>
      <c r="B513" s="10"/>
      <c r="C513" s="10"/>
      <c r="D513" s="10"/>
      <c r="E513" s="110" t="s">
        <v>587</v>
      </c>
      <c r="F513" s="111" t="s">
        <v>105</v>
      </c>
      <c r="G513" s="3">
        <f t="shared" si="8"/>
        <v>0</v>
      </c>
    </row>
    <row r="514" spans="1:7" x14ac:dyDescent="0.25">
      <c r="A514" s="10"/>
      <c r="B514" s="10"/>
      <c r="C514" s="10"/>
      <c r="D514" s="10"/>
      <c r="E514" s="110" t="s">
        <v>588</v>
      </c>
      <c r="F514" s="111" t="s">
        <v>96</v>
      </c>
      <c r="G514" s="3">
        <f t="shared" si="8"/>
        <v>0.1086</v>
      </c>
    </row>
    <row r="515" spans="1:7" x14ac:dyDescent="0.25">
      <c r="A515" s="10"/>
      <c r="B515" s="10"/>
      <c r="C515" s="10"/>
      <c r="D515" s="10"/>
      <c r="E515" s="110" t="s">
        <v>589</v>
      </c>
      <c r="F515" s="111" t="s">
        <v>96</v>
      </c>
      <c r="G515" s="3">
        <f t="shared" si="8"/>
        <v>0.1086</v>
      </c>
    </row>
    <row r="516" spans="1:7" x14ac:dyDescent="0.25">
      <c r="A516" s="10"/>
      <c r="B516" s="10"/>
      <c r="C516" s="10"/>
      <c r="D516" s="10"/>
      <c r="E516" s="110" t="s">
        <v>590</v>
      </c>
      <c r="F516" s="111" t="s">
        <v>96</v>
      </c>
      <c r="G516" s="3">
        <f t="shared" si="8"/>
        <v>0.1086</v>
      </c>
    </row>
    <row r="517" spans="1:7" x14ac:dyDescent="0.25">
      <c r="A517" s="10"/>
      <c r="B517" s="10"/>
      <c r="C517" s="10"/>
      <c r="D517" s="10"/>
      <c r="E517" s="110" t="s">
        <v>591</v>
      </c>
      <c r="F517" s="111" t="s">
        <v>96</v>
      </c>
      <c r="G517" s="3">
        <f t="shared" si="8"/>
        <v>0.1086</v>
      </c>
    </row>
    <row r="518" spans="1:7" x14ac:dyDescent="0.25">
      <c r="A518" s="10"/>
      <c r="B518" s="10"/>
      <c r="C518" s="10"/>
      <c r="D518" s="10"/>
      <c r="E518" s="116" t="s">
        <v>592</v>
      </c>
      <c r="F518" s="111" t="s">
        <v>96</v>
      </c>
      <c r="G518" s="3">
        <f t="shared" si="8"/>
        <v>0.1086</v>
      </c>
    </row>
    <row r="519" spans="1:7" x14ac:dyDescent="0.25">
      <c r="A519" s="10"/>
      <c r="B519" s="10"/>
      <c r="C519" s="10"/>
      <c r="D519" s="10"/>
      <c r="E519" s="113" t="s">
        <v>593</v>
      </c>
      <c r="F519" s="111" t="s">
        <v>96</v>
      </c>
      <c r="G519" s="3">
        <f t="shared" ref="G519:G582" si="9">VLOOKUP(F519,$A$4:$B$27,2,FALSE)</f>
        <v>0.1086</v>
      </c>
    </row>
    <row r="520" spans="1:7" x14ac:dyDescent="0.25">
      <c r="A520" s="10"/>
      <c r="B520" s="10"/>
      <c r="C520" s="10"/>
      <c r="D520" s="10"/>
      <c r="E520" s="110" t="s">
        <v>594</v>
      </c>
      <c r="F520" s="111" t="s">
        <v>105</v>
      </c>
      <c r="G520" s="3">
        <f t="shared" si="9"/>
        <v>0</v>
      </c>
    </row>
    <row r="521" spans="1:7" x14ac:dyDescent="0.25">
      <c r="A521" s="10"/>
      <c r="B521" s="10"/>
      <c r="C521" s="10"/>
      <c r="D521" s="10"/>
      <c r="E521" s="113" t="s">
        <v>595</v>
      </c>
      <c r="F521" s="111" t="s">
        <v>105</v>
      </c>
      <c r="G521" s="3">
        <f t="shared" si="9"/>
        <v>0</v>
      </c>
    </row>
    <row r="522" spans="1:7" x14ac:dyDescent="0.25">
      <c r="A522" s="10"/>
      <c r="B522" s="10"/>
      <c r="C522" s="10"/>
      <c r="D522" s="10"/>
      <c r="E522" s="110" t="s">
        <v>596</v>
      </c>
      <c r="F522" s="111" t="s">
        <v>105</v>
      </c>
      <c r="G522" s="3">
        <f t="shared" si="9"/>
        <v>0</v>
      </c>
    </row>
    <row r="523" spans="1:7" x14ac:dyDescent="0.25">
      <c r="A523" s="10"/>
      <c r="B523" s="10"/>
      <c r="C523" s="10"/>
      <c r="D523" s="10"/>
      <c r="E523" s="113" t="s">
        <v>597</v>
      </c>
      <c r="F523" s="111" t="s">
        <v>105</v>
      </c>
      <c r="G523" s="3">
        <f t="shared" si="9"/>
        <v>0</v>
      </c>
    </row>
    <row r="524" spans="1:7" x14ac:dyDescent="0.25">
      <c r="A524" s="10"/>
      <c r="B524" s="10"/>
      <c r="C524" s="10"/>
      <c r="D524" s="10"/>
      <c r="E524" s="110" t="s">
        <v>598</v>
      </c>
      <c r="F524" s="111" t="s">
        <v>105</v>
      </c>
      <c r="G524" s="3">
        <f t="shared" si="9"/>
        <v>0</v>
      </c>
    </row>
    <row r="525" spans="1:7" x14ac:dyDescent="0.25">
      <c r="A525" s="10"/>
      <c r="B525" s="10"/>
      <c r="C525" s="10"/>
      <c r="D525" s="10"/>
      <c r="E525" s="113" t="s">
        <v>599</v>
      </c>
      <c r="F525" s="111" t="s">
        <v>105</v>
      </c>
      <c r="G525" s="3">
        <f t="shared" si="9"/>
        <v>0</v>
      </c>
    </row>
    <row r="526" spans="1:7" x14ac:dyDescent="0.25">
      <c r="A526" s="10"/>
      <c r="B526" s="10"/>
      <c r="C526" s="10"/>
      <c r="D526" s="10"/>
      <c r="E526" s="113" t="s">
        <v>600</v>
      </c>
      <c r="F526" s="111" t="s">
        <v>105</v>
      </c>
      <c r="G526" s="3">
        <f t="shared" si="9"/>
        <v>0</v>
      </c>
    </row>
    <row r="527" spans="1:7" x14ac:dyDescent="0.25">
      <c r="A527" s="10"/>
      <c r="B527" s="10"/>
      <c r="C527" s="10"/>
      <c r="D527" s="10"/>
      <c r="E527" s="113" t="s">
        <v>601</v>
      </c>
      <c r="F527" s="111" t="s">
        <v>105</v>
      </c>
      <c r="G527" s="3">
        <f t="shared" si="9"/>
        <v>0</v>
      </c>
    </row>
    <row r="528" spans="1:7" x14ac:dyDescent="0.25">
      <c r="A528" s="10"/>
      <c r="B528" s="10"/>
      <c r="C528" s="10"/>
      <c r="D528" s="10"/>
      <c r="E528" s="113" t="s">
        <v>602</v>
      </c>
      <c r="F528" s="111" t="s">
        <v>105</v>
      </c>
      <c r="G528" s="3">
        <f t="shared" si="9"/>
        <v>0</v>
      </c>
    </row>
    <row r="529" spans="1:7" x14ac:dyDescent="0.25">
      <c r="A529" s="10"/>
      <c r="B529" s="10"/>
      <c r="C529" s="10"/>
      <c r="D529" s="10"/>
      <c r="E529" s="110" t="s">
        <v>603</v>
      </c>
      <c r="F529" s="111" t="s">
        <v>105</v>
      </c>
      <c r="G529" s="3">
        <f t="shared" si="9"/>
        <v>0</v>
      </c>
    </row>
    <row r="530" spans="1:7" x14ac:dyDescent="0.25">
      <c r="A530" s="10"/>
      <c r="B530" s="10"/>
      <c r="C530" s="10"/>
      <c r="D530" s="10"/>
      <c r="E530" s="126" t="s">
        <v>604</v>
      </c>
      <c r="F530" s="111" t="s">
        <v>105</v>
      </c>
      <c r="G530" s="3">
        <f t="shared" si="9"/>
        <v>0</v>
      </c>
    </row>
    <row r="531" spans="1:7" x14ac:dyDescent="0.25">
      <c r="A531" s="10"/>
      <c r="B531" s="10"/>
      <c r="C531" s="10"/>
      <c r="D531" s="10"/>
      <c r="E531" s="110" t="s">
        <v>605</v>
      </c>
      <c r="F531" s="111" t="s">
        <v>105</v>
      </c>
      <c r="G531" s="3">
        <f t="shared" si="9"/>
        <v>0</v>
      </c>
    </row>
    <row r="532" spans="1:7" x14ac:dyDescent="0.25">
      <c r="A532" s="10"/>
      <c r="B532" s="10"/>
      <c r="C532" s="10"/>
      <c r="D532" s="10"/>
      <c r="E532" s="110" t="s">
        <v>606</v>
      </c>
      <c r="F532" s="111" t="s">
        <v>105</v>
      </c>
      <c r="G532" s="3">
        <f t="shared" si="9"/>
        <v>0</v>
      </c>
    </row>
    <row r="533" spans="1:7" x14ac:dyDescent="0.25">
      <c r="A533" s="10"/>
      <c r="B533" s="10"/>
      <c r="C533" s="10"/>
      <c r="D533" s="10"/>
      <c r="E533" s="110" t="s">
        <v>607</v>
      </c>
      <c r="F533" s="111" t="s">
        <v>105</v>
      </c>
      <c r="G533" s="3">
        <f t="shared" si="9"/>
        <v>0</v>
      </c>
    </row>
    <row r="534" spans="1:7" x14ac:dyDescent="0.25">
      <c r="A534" s="10"/>
      <c r="B534" s="10"/>
      <c r="C534" s="10"/>
      <c r="D534" s="10"/>
      <c r="E534" s="110" t="s">
        <v>608</v>
      </c>
      <c r="F534" s="111" t="s">
        <v>105</v>
      </c>
      <c r="G534" s="3">
        <f t="shared" si="9"/>
        <v>0</v>
      </c>
    </row>
    <row r="535" spans="1:7" x14ac:dyDescent="0.25">
      <c r="A535" s="10"/>
      <c r="B535" s="10"/>
      <c r="C535" s="10"/>
      <c r="D535" s="10"/>
      <c r="E535" s="110" t="s">
        <v>609</v>
      </c>
      <c r="F535" s="111" t="s">
        <v>105</v>
      </c>
      <c r="G535" s="3">
        <f t="shared" si="9"/>
        <v>0</v>
      </c>
    </row>
    <row r="536" spans="1:7" x14ac:dyDescent="0.25">
      <c r="A536" s="10"/>
      <c r="B536" s="10"/>
      <c r="C536" s="10"/>
      <c r="D536" s="10"/>
      <c r="E536" s="110" t="s">
        <v>610</v>
      </c>
      <c r="F536" s="111" t="s">
        <v>105</v>
      </c>
      <c r="G536" s="3">
        <f t="shared" si="9"/>
        <v>0</v>
      </c>
    </row>
    <row r="537" spans="1:7" x14ac:dyDescent="0.25">
      <c r="A537" s="10"/>
      <c r="B537" s="10"/>
      <c r="C537" s="10"/>
      <c r="D537" s="10"/>
      <c r="E537" s="119" t="s">
        <v>611</v>
      </c>
      <c r="F537" s="111" t="s">
        <v>105</v>
      </c>
      <c r="G537" s="3">
        <f t="shared" si="9"/>
        <v>0</v>
      </c>
    </row>
    <row r="538" spans="1:7" x14ac:dyDescent="0.25">
      <c r="A538" s="10"/>
      <c r="B538" s="10"/>
      <c r="C538" s="10"/>
      <c r="D538" s="10"/>
      <c r="E538" s="110" t="s">
        <v>612</v>
      </c>
      <c r="F538" s="111" t="s">
        <v>105</v>
      </c>
      <c r="G538" s="3">
        <f t="shared" si="9"/>
        <v>0</v>
      </c>
    </row>
    <row r="539" spans="1:7" x14ac:dyDescent="0.25">
      <c r="A539" s="10"/>
      <c r="B539" s="10"/>
      <c r="C539" s="10"/>
      <c r="D539" s="10"/>
      <c r="E539" s="113" t="s">
        <v>613</v>
      </c>
      <c r="F539" s="111" t="s">
        <v>105</v>
      </c>
      <c r="G539" s="3">
        <f t="shared" si="9"/>
        <v>0</v>
      </c>
    </row>
    <row r="540" spans="1:7" x14ac:dyDescent="0.25">
      <c r="A540" s="10"/>
      <c r="B540" s="10"/>
      <c r="C540" s="10"/>
      <c r="D540" s="10"/>
      <c r="E540" s="110" t="s">
        <v>614</v>
      </c>
      <c r="F540" s="111" t="s">
        <v>105</v>
      </c>
      <c r="G540" s="3">
        <f t="shared" si="9"/>
        <v>0</v>
      </c>
    </row>
    <row r="541" spans="1:7" x14ac:dyDescent="0.25">
      <c r="A541" s="10"/>
      <c r="B541" s="10"/>
      <c r="C541" s="10"/>
      <c r="D541" s="10"/>
      <c r="E541" s="113" t="s">
        <v>615</v>
      </c>
      <c r="F541" s="111" t="s">
        <v>60</v>
      </c>
      <c r="G541" s="3">
        <f t="shared" si="9"/>
        <v>0.1013</v>
      </c>
    </row>
    <row r="542" spans="1:7" x14ac:dyDescent="0.25">
      <c r="A542" s="10"/>
      <c r="B542" s="10"/>
      <c r="C542" s="10"/>
      <c r="D542" s="10"/>
      <c r="E542" s="113" t="s">
        <v>616</v>
      </c>
      <c r="F542" s="111" t="s">
        <v>60</v>
      </c>
      <c r="G542" s="3">
        <f t="shared" si="9"/>
        <v>0.1013</v>
      </c>
    </row>
    <row r="543" spans="1:7" x14ac:dyDescent="0.25">
      <c r="A543" s="10"/>
      <c r="B543" s="10"/>
      <c r="C543" s="10"/>
      <c r="D543" s="10"/>
      <c r="E543" s="110" t="s">
        <v>617</v>
      </c>
      <c r="F543" s="111" t="s">
        <v>96</v>
      </c>
      <c r="G543" s="3">
        <f t="shared" si="9"/>
        <v>0.1086</v>
      </c>
    </row>
    <row r="544" spans="1:7" x14ac:dyDescent="0.25">
      <c r="A544" s="10"/>
      <c r="B544" s="10"/>
      <c r="C544" s="10"/>
      <c r="D544" s="10"/>
      <c r="E544" s="110" t="s">
        <v>618</v>
      </c>
      <c r="F544" s="111" t="s">
        <v>60</v>
      </c>
      <c r="G544" s="3">
        <f t="shared" si="9"/>
        <v>0.1013</v>
      </c>
    </row>
    <row r="545" spans="1:7" x14ac:dyDescent="0.25">
      <c r="A545" s="10"/>
      <c r="B545" s="10"/>
      <c r="C545" s="10"/>
      <c r="D545" s="10"/>
      <c r="E545" s="113" t="s">
        <v>619</v>
      </c>
      <c r="F545" s="111" t="s">
        <v>105</v>
      </c>
      <c r="G545" s="3">
        <f t="shared" si="9"/>
        <v>0</v>
      </c>
    </row>
    <row r="546" spans="1:7" x14ac:dyDescent="0.25">
      <c r="A546" s="10"/>
      <c r="B546" s="10"/>
      <c r="C546" s="10"/>
      <c r="D546" s="10"/>
      <c r="E546" s="110" t="s">
        <v>620</v>
      </c>
      <c r="F546" s="111" t="s">
        <v>105</v>
      </c>
      <c r="G546" s="3">
        <f t="shared" si="9"/>
        <v>0</v>
      </c>
    </row>
    <row r="547" spans="1:7" x14ac:dyDescent="0.25">
      <c r="A547" s="10"/>
      <c r="B547" s="10"/>
      <c r="C547" s="10"/>
      <c r="D547" s="10"/>
      <c r="E547" s="113" t="s">
        <v>621</v>
      </c>
      <c r="F547" s="111" t="s">
        <v>60</v>
      </c>
      <c r="G547" s="3">
        <f t="shared" si="9"/>
        <v>0.1013</v>
      </c>
    </row>
    <row r="548" spans="1:7" x14ac:dyDescent="0.25">
      <c r="A548" s="10"/>
      <c r="B548" s="10"/>
      <c r="C548" s="10"/>
      <c r="D548" s="10"/>
      <c r="E548" s="113" t="s">
        <v>622</v>
      </c>
      <c r="F548" s="111" t="s">
        <v>105</v>
      </c>
      <c r="G548" s="3">
        <f t="shared" si="9"/>
        <v>0</v>
      </c>
    </row>
    <row r="549" spans="1:7" x14ac:dyDescent="0.25">
      <c r="A549" s="10"/>
      <c r="B549" s="10"/>
      <c r="C549" s="10"/>
      <c r="D549" s="10"/>
      <c r="E549" s="113" t="s">
        <v>623</v>
      </c>
      <c r="F549" s="111" t="s">
        <v>105</v>
      </c>
      <c r="G549" s="3">
        <f t="shared" si="9"/>
        <v>0</v>
      </c>
    </row>
    <row r="550" spans="1:7" x14ac:dyDescent="0.25">
      <c r="A550" s="10"/>
      <c r="B550" s="10"/>
      <c r="C550" s="10"/>
      <c r="D550" s="10"/>
      <c r="E550" s="110" t="s">
        <v>624</v>
      </c>
      <c r="F550" s="111" t="s">
        <v>105</v>
      </c>
      <c r="G550" s="3">
        <f t="shared" si="9"/>
        <v>0</v>
      </c>
    </row>
    <row r="551" spans="1:7" x14ac:dyDescent="0.25">
      <c r="A551" s="10"/>
      <c r="B551" s="10"/>
      <c r="C551" s="10"/>
      <c r="D551" s="10"/>
      <c r="E551" s="110" t="s">
        <v>625</v>
      </c>
      <c r="F551" s="111" t="s">
        <v>60</v>
      </c>
      <c r="G551" s="3">
        <f t="shared" si="9"/>
        <v>0.1013</v>
      </c>
    </row>
    <row r="552" spans="1:7" x14ac:dyDescent="0.25">
      <c r="A552" s="10"/>
      <c r="B552" s="10"/>
      <c r="C552" s="10"/>
      <c r="D552" s="10"/>
      <c r="E552" s="110" t="s">
        <v>626</v>
      </c>
      <c r="F552" s="111" t="s">
        <v>60</v>
      </c>
      <c r="G552" s="3">
        <f t="shared" si="9"/>
        <v>0.1013</v>
      </c>
    </row>
    <row r="553" spans="1:7" x14ac:dyDescent="0.25">
      <c r="A553" s="10"/>
      <c r="B553" s="10"/>
      <c r="C553" s="10"/>
      <c r="D553" s="10"/>
      <c r="E553" s="110" t="s">
        <v>627</v>
      </c>
      <c r="F553" s="111" t="s">
        <v>96</v>
      </c>
      <c r="G553" s="3">
        <f t="shared" si="9"/>
        <v>0.1086</v>
      </c>
    </row>
    <row r="554" spans="1:7" x14ac:dyDescent="0.25">
      <c r="A554" s="10"/>
      <c r="B554" s="10"/>
      <c r="C554" s="10"/>
      <c r="D554" s="10"/>
      <c r="E554" s="110" t="s">
        <v>628</v>
      </c>
      <c r="F554" s="111" t="s">
        <v>96</v>
      </c>
      <c r="G554" s="3">
        <f t="shared" si="9"/>
        <v>0.1086</v>
      </c>
    </row>
    <row r="555" spans="1:7" x14ac:dyDescent="0.25">
      <c r="A555" s="10"/>
      <c r="B555" s="10"/>
      <c r="C555" s="10"/>
      <c r="D555" s="10"/>
      <c r="E555" s="110" t="s">
        <v>629</v>
      </c>
      <c r="F555" s="111" t="s">
        <v>96</v>
      </c>
      <c r="G555" s="3">
        <f t="shared" si="9"/>
        <v>0.1086</v>
      </c>
    </row>
    <row r="556" spans="1:7" x14ac:dyDescent="0.25">
      <c r="A556" s="10"/>
      <c r="B556" s="10"/>
      <c r="C556" s="10"/>
      <c r="D556" s="10"/>
      <c r="E556" s="110" t="s">
        <v>630</v>
      </c>
      <c r="F556" s="111" t="s">
        <v>96</v>
      </c>
      <c r="G556" s="3">
        <f t="shared" si="9"/>
        <v>0.1086</v>
      </c>
    </row>
    <row r="557" spans="1:7" x14ac:dyDescent="0.25">
      <c r="A557" s="10"/>
      <c r="B557" s="10"/>
      <c r="C557" s="10"/>
      <c r="D557" s="10"/>
      <c r="E557" s="110" t="s">
        <v>631</v>
      </c>
      <c r="F557" s="111" t="s">
        <v>96</v>
      </c>
      <c r="G557" s="3">
        <f t="shared" si="9"/>
        <v>0.1086</v>
      </c>
    </row>
    <row r="558" spans="1:7" x14ac:dyDescent="0.25">
      <c r="A558" s="10"/>
      <c r="B558" s="10"/>
      <c r="C558" s="10"/>
      <c r="D558" s="10"/>
      <c r="E558" s="113" t="s">
        <v>632</v>
      </c>
      <c r="F558" s="111" t="s">
        <v>96</v>
      </c>
      <c r="G558" s="3">
        <f t="shared" si="9"/>
        <v>0.1086</v>
      </c>
    </row>
    <row r="559" spans="1:7" x14ac:dyDescent="0.25">
      <c r="A559" s="10"/>
      <c r="B559" s="10"/>
      <c r="C559" s="10"/>
      <c r="D559" s="10"/>
      <c r="E559" s="110" t="s">
        <v>633</v>
      </c>
      <c r="F559" s="111" t="s">
        <v>96</v>
      </c>
      <c r="G559" s="3">
        <f t="shared" si="9"/>
        <v>0.1086</v>
      </c>
    </row>
    <row r="560" spans="1:7" x14ac:dyDescent="0.25">
      <c r="A560" s="10"/>
      <c r="B560" s="10"/>
      <c r="C560" s="10"/>
      <c r="D560" s="10"/>
      <c r="E560" s="110" t="s">
        <v>634</v>
      </c>
      <c r="F560" s="111" t="s">
        <v>96</v>
      </c>
      <c r="G560" s="3">
        <f t="shared" si="9"/>
        <v>0.1086</v>
      </c>
    </row>
    <row r="561" spans="1:7" x14ac:dyDescent="0.25">
      <c r="A561" s="10"/>
      <c r="B561" s="10"/>
      <c r="C561" s="10"/>
      <c r="D561" s="10"/>
      <c r="E561" s="113" t="s">
        <v>635</v>
      </c>
      <c r="F561" s="111" t="s">
        <v>96</v>
      </c>
      <c r="G561" s="3">
        <f t="shared" si="9"/>
        <v>0.1086</v>
      </c>
    </row>
    <row r="562" spans="1:7" x14ac:dyDescent="0.25">
      <c r="A562" s="10"/>
      <c r="B562" s="10"/>
      <c r="C562" s="10"/>
      <c r="D562" s="10"/>
      <c r="E562" s="110" t="s">
        <v>636</v>
      </c>
      <c r="F562" s="111" t="s">
        <v>60</v>
      </c>
      <c r="G562" s="3">
        <f t="shared" si="9"/>
        <v>0.1013</v>
      </c>
    </row>
    <row r="563" spans="1:7" x14ac:dyDescent="0.25">
      <c r="A563" s="10"/>
      <c r="B563" s="10"/>
      <c r="C563" s="10"/>
      <c r="D563" s="10"/>
      <c r="E563" s="113" t="s">
        <v>637</v>
      </c>
      <c r="F563" s="111" t="s">
        <v>60</v>
      </c>
      <c r="G563" s="3">
        <f t="shared" si="9"/>
        <v>0.1013</v>
      </c>
    </row>
    <row r="564" spans="1:7" x14ac:dyDescent="0.25">
      <c r="A564" s="10"/>
      <c r="B564" s="10"/>
      <c r="C564" s="10"/>
      <c r="D564" s="10"/>
      <c r="E564" s="113" t="s">
        <v>638</v>
      </c>
      <c r="F564" s="111" t="s">
        <v>96</v>
      </c>
      <c r="G564" s="3">
        <f t="shared" si="9"/>
        <v>0.1086</v>
      </c>
    </row>
    <row r="565" spans="1:7" x14ac:dyDescent="0.25">
      <c r="A565" s="10"/>
      <c r="B565" s="10"/>
      <c r="C565" s="10"/>
      <c r="D565" s="10"/>
      <c r="E565" s="110" t="s">
        <v>639</v>
      </c>
      <c r="F565" s="111" t="s">
        <v>96</v>
      </c>
      <c r="G565" s="3">
        <f t="shared" si="9"/>
        <v>0.1086</v>
      </c>
    </row>
    <row r="566" spans="1:7" x14ac:dyDescent="0.25">
      <c r="A566" s="10"/>
      <c r="B566" s="10"/>
      <c r="C566" s="10"/>
      <c r="D566" s="10"/>
      <c r="E566" s="110" t="s">
        <v>640</v>
      </c>
      <c r="F566" s="111" t="s">
        <v>96</v>
      </c>
      <c r="G566" s="3">
        <f t="shared" si="9"/>
        <v>0.1086</v>
      </c>
    </row>
    <row r="567" spans="1:7" x14ac:dyDescent="0.25">
      <c r="A567" s="10"/>
      <c r="B567" s="10"/>
      <c r="C567" s="10"/>
      <c r="D567" s="10"/>
      <c r="E567" s="110" t="s">
        <v>641</v>
      </c>
      <c r="F567" s="111" t="s">
        <v>96</v>
      </c>
      <c r="G567" s="3">
        <f t="shared" si="9"/>
        <v>0.1086</v>
      </c>
    </row>
    <row r="568" spans="1:7" x14ac:dyDescent="0.25">
      <c r="A568" s="10"/>
      <c r="B568" s="10"/>
      <c r="C568" s="10"/>
      <c r="D568" s="10"/>
      <c r="E568" s="113" t="s">
        <v>642</v>
      </c>
      <c r="F568" s="111" t="s">
        <v>96</v>
      </c>
      <c r="G568" s="3">
        <f t="shared" si="9"/>
        <v>0.1086</v>
      </c>
    </row>
    <row r="569" spans="1:7" x14ac:dyDescent="0.25">
      <c r="A569" s="10"/>
      <c r="B569" s="10"/>
      <c r="C569" s="10"/>
      <c r="D569" s="10"/>
      <c r="E569" s="110" t="s">
        <v>643</v>
      </c>
      <c r="F569" s="111" t="s">
        <v>96</v>
      </c>
      <c r="G569" s="3">
        <f t="shared" si="9"/>
        <v>0.1086</v>
      </c>
    </row>
    <row r="570" spans="1:7" x14ac:dyDescent="0.25">
      <c r="A570" s="10"/>
      <c r="B570" s="10"/>
      <c r="C570" s="10"/>
      <c r="D570" s="10"/>
      <c r="E570" s="116" t="s">
        <v>644</v>
      </c>
      <c r="F570" s="111" t="s">
        <v>96</v>
      </c>
      <c r="G570" s="3">
        <f t="shared" si="9"/>
        <v>0.1086</v>
      </c>
    </row>
    <row r="571" spans="1:7" x14ac:dyDescent="0.25">
      <c r="A571" s="10"/>
      <c r="B571" s="10"/>
      <c r="C571" s="10"/>
      <c r="D571" s="10"/>
      <c r="E571" s="110" t="s">
        <v>645</v>
      </c>
      <c r="F571" s="111" t="s">
        <v>96</v>
      </c>
      <c r="G571" s="3">
        <f t="shared" si="9"/>
        <v>0.1086</v>
      </c>
    </row>
    <row r="572" spans="1:7" x14ac:dyDescent="0.25">
      <c r="A572" s="10"/>
      <c r="B572" s="10"/>
      <c r="C572" s="10"/>
      <c r="D572" s="10"/>
      <c r="E572" s="113" t="s">
        <v>646</v>
      </c>
      <c r="F572" s="111" t="s">
        <v>96</v>
      </c>
      <c r="G572" s="3">
        <f t="shared" si="9"/>
        <v>0.1086</v>
      </c>
    </row>
    <row r="573" spans="1:7" x14ac:dyDescent="0.25">
      <c r="A573" s="10"/>
      <c r="B573" s="10"/>
      <c r="C573" s="10"/>
      <c r="D573" s="10"/>
      <c r="E573" s="110" t="s">
        <v>647</v>
      </c>
      <c r="F573" s="111" t="s">
        <v>96</v>
      </c>
      <c r="G573" s="3">
        <f t="shared" si="9"/>
        <v>0.1086</v>
      </c>
    </row>
    <row r="574" spans="1:7" x14ac:dyDescent="0.25">
      <c r="A574" s="10"/>
      <c r="B574" s="10"/>
      <c r="C574" s="10"/>
      <c r="D574" s="10"/>
      <c r="E574" s="116" t="s">
        <v>648</v>
      </c>
      <c r="F574" s="111" t="s">
        <v>96</v>
      </c>
      <c r="G574" s="3">
        <f t="shared" si="9"/>
        <v>0.1086</v>
      </c>
    </row>
    <row r="575" spans="1:7" x14ac:dyDescent="0.25">
      <c r="A575" s="10"/>
      <c r="B575" s="10"/>
      <c r="C575" s="10"/>
      <c r="D575" s="10"/>
      <c r="E575" s="110" t="s">
        <v>649</v>
      </c>
      <c r="F575" s="111" t="s">
        <v>96</v>
      </c>
      <c r="G575" s="3">
        <f t="shared" si="9"/>
        <v>0.1086</v>
      </c>
    </row>
    <row r="576" spans="1:7" x14ac:dyDescent="0.25">
      <c r="A576" s="10"/>
      <c r="B576" s="10"/>
      <c r="C576" s="10"/>
      <c r="D576" s="10"/>
      <c r="E576" s="110" t="s">
        <v>650</v>
      </c>
      <c r="F576" s="111" t="s">
        <v>96</v>
      </c>
      <c r="G576" s="3">
        <f t="shared" si="9"/>
        <v>0.1086</v>
      </c>
    </row>
    <row r="577" spans="1:7" x14ac:dyDescent="0.25">
      <c r="A577" s="10"/>
      <c r="B577" s="10"/>
      <c r="C577" s="10"/>
      <c r="D577" s="10"/>
      <c r="E577" s="113" t="s">
        <v>651</v>
      </c>
      <c r="F577" s="111" t="s">
        <v>96</v>
      </c>
      <c r="G577" s="3">
        <f t="shared" si="9"/>
        <v>0.1086</v>
      </c>
    </row>
    <row r="578" spans="1:7" x14ac:dyDescent="0.25">
      <c r="A578" s="10"/>
      <c r="B578" s="10"/>
      <c r="C578" s="10"/>
      <c r="D578" s="10"/>
      <c r="E578" s="110" t="s">
        <v>652</v>
      </c>
      <c r="F578" s="111" t="s">
        <v>96</v>
      </c>
      <c r="G578" s="3">
        <f t="shared" si="9"/>
        <v>0.1086</v>
      </c>
    </row>
    <row r="579" spans="1:7" x14ac:dyDescent="0.25">
      <c r="A579" s="10"/>
      <c r="B579" s="10"/>
      <c r="C579" s="10"/>
      <c r="D579" s="10"/>
      <c r="E579" s="110" t="s">
        <v>653</v>
      </c>
      <c r="F579" s="111" t="s">
        <v>96</v>
      </c>
      <c r="G579" s="3">
        <f t="shared" si="9"/>
        <v>0.1086</v>
      </c>
    </row>
    <row r="580" spans="1:7" x14ac:dyDescent="0.25">
      <c r="A580" s="10"/>
      <c r="B580" s="10"/>
      <c r="C580" s="10"/>
      <c r="D580" s="10"/>
      <c r="E580" s="110" t="s">
        <v>654</v>
      </c>
      <c r="F580" s="111" t="s">
        <v>96</v>
      </c>
      <c r="G580" s="3">
        <f t="shared" si="9"/>
        <v>0.1086</v>
      </c>
    </row>
    <row r="581" spans="1:7" x14ac:dyDescent="0.25">
      <c r="A581" s="10"/>
      <c r="B581" s="10"/>
      <c r="C581" s="10"/>
      <c r="D581" s="10"/>
      <c r="E581" s="110" t="s">
        <v>655</v>
      </c>
      <c r="F581" s="111" t="s">
        <v>96</v>
      </c>
      <c r="G581" s="3">
        <f t="shared" si="9"/>
        <v>0.1086</v>
      </c>
    </row>
    <row r="582" spans="1:7" x14ac:dyDescent="0.25">
      <c r="A582" s="10"/>
      <c r="B582" s="10"/>
      <c r="C582" s="10"/>
      <c r="D582" s="10"/>
      <c r="E582" s="116" t="s">
        <v>656</v>
      </c>
      <c r="F582" s="111" t="s">
        <v>96</v>
      </c>
      <c r="G582" s="3">
        <f t="shared" si="9"/>
        <v>0.1086</v>
      </c>
    </row>
    <row r="583" spans="1:7" x14ac:dyDescent="0.25">
      <c r="A583" s="10"/>
      <c r="B583" s="10"/>
      <c r="C583" s="10"/>
      <c r="D583" s="10"/>
      <c r="E583" s="123" t="s">
        <v>657</v>
      </c>
      <c r="F583" s="111" t="s">
        <v>96</v>
      </c>
      <c r="G583" s="3">
        <f t="shared" ref="G583:G646" si="10">VLOOKUP(F583,$A$4:$B$27,2,FALSE)</f>
        <v>0.1086</v>
      </c>
    </row>
    <row r="584" spans="1:7" x14ac:dyDescent="0.25">
      <c r="A584" s="10"/>
      <c r="B584" s="10"/>
      <c r="C584" s="10"/>
      <c r="D584" s="10"/>
      <c r="E584" s="113" t="s">
        <v>658</v>
      </c>
      <c r="F584" s="111" t="s">
        <v>96</v>
      </c>
      <c r="G584" s="3">
        <f t="shared" si="10"/>
        <v>0.1086</v>
      </c>
    </row>
    <row r="585" spans="1:7" x14ac:dyDescent="0.25">
      <c r="A585" s="10"/>
      <c r="B585" s="10"/>
      <c r="C585" s="10"/>
      <c r="D585" s="10"/>
      <c r="E585" s="113" t="s">
        <v>659</v>
      </c>
      <c r="F585" s="111" t="s">
        <v>96</v>
      </c>
      <c r="G585" s="3">
        <f t="shared" si="10"/>
        <v>0.1086</v>
      </c>
    </row>
    <row r="586" spans="1:7" x14ac:dyDescent="0.25">
      <c r="A586" s="10"/>
      <c r="B586" s="10"/>
      <c r="C586" s="10"/>
      <c r="D586" s="10"/>
      <c r="E586" s="110" t="s">
        <v>660</v>
      </c>
      <c r="F586" s="111" t="s">
        <v>96</v>
      </c>
      <c r="G586" s="3">
        <f t="shared" si="10"/>
        <v>0.1086</v>
      </c>
    </row>
    <row r="587" spans="1:7" x14ac:dyDescent="0.25">
      <c r="A587" s="10"/>
      <c r="B587" s="10"/>
      <c r="C587" s="10"/>
      <c r="D587" s="10"/>
      <c r="E587" s="113" t="s">
        <v>661</v>
      </c>
      <c r="F587" s="111" t="s">
        <v>96</v>
      </c>
      <c r="G587" s="3">
        <f t="shared" si="10"/>
        <v>0.1086</v>
      </c>
    </row>
    <row r="588" spans="1:7" x14ac:dyDescent="0.25">
      <c r="A588" s="10"/>
      <c r="B588" s="10"/>
      <c r="C588" s="10"/>
      <c r="D588" s="10"/>
      <c r="E588" s="113" t="s">
        <v>662</v>
      </c>
      <c r="F588" s="111" t="s">
        <v>96</v>
      </c>
      <c r="G588" s="3">
        <f t="shared" si="10"/>
        <v>0.1086</v>
      </c>
    </row>
    <row r="589" spans="1:7" x14ac:dyDescent="0.25">
      <c r="A589" s="10"/>
      <c r="B589" s="10"/>
      <c r="C589" s="10"/>
      <c r="D589" s="10"/>
      <c r="E589" s="113" t="s">
        <v>663</v>
      </c>
      <c r="F589" s="111" t="s">
        <v>105</v>
      </c>
      <c r="G589" s="3">
        <f t="shared" si="10"/>
        <v>0</v>
      </c>
    </row>
    <row r="590" spans="1:7" x14ac:dyDescent="0.25">
      <c r="A590" s="10"/>
      <c r="B590" s="10"/>
      <c r="C590" s="10"/>
      <c r="D590" s="10"/>
      <c r="E590" s="119" t="s">
        <v>664</v>
      </c>
      <c r="F590" s="111" t="s">
        <v>105</v>
      </c>
      <c r="G590" s="3">
        <f t="shared" si="10"/>
        <v>0</v>
      </c>
    </row>
    <row r="591" spans="1:7" x14ac:dyDescent="0.25">
      <c r="A591" s="10"/>
      <c r="B591" s="10"/>
      <c r="C591" s="10"/>
      <c r="D591" s="10"/>
      <c r="E591" s="113" t="s">
        <v>665</v>
      </c>
      <c r="F591" s="111" t="s">
        <v>60</v>
      </c>
      <c r="G591" s="3">
        <f t="shared" si="10"/>
        <v>0.1013</v>
      </c>
    </row>
    <row r="592" spans="1:7" x14ac:dyDescent="0.25">
      <c r="A592" s="10"/>
      <c r="B592" s="10"/>
      <c r="C592" s="10"/>
      <c r="D592" s="10"/>
      <c r="E592" s="110" t="s">
        <v>666</v>
      </c>
      <c r="F592" s="111" t="s">
        <v>60</v>
      </c>
      <c r="G592" s="3">
        <f t="shared" si="10"/>
        <v>0.1013</v>
      </c>
    </row>
    <row r="593" spans="1:7" x14ac:dyDescent="0.25">
      <c r="A593" s="10"/>
      <c r="B593" s="10"/>
      <c r="C593" s="10"/>
      <c r="D593" s="10"/>
      <c r="E593" s="110" t="s">
        <v>667</v>
      </c>
      <c r="F593" s="111" t="s">
        <v>668</v>
      </c>
      <c r="G593" s="3">
        <f t="shared" si="10"/>
        <v>0</v>
      </c>
    </row>
    <row r="594" spans="1:7" x14ac:dyDescent="0.25">
      <c r="A594" s="10"/>
      <c r="B594" s="10"/>
      <c r="C594" s="10"/>
      <c r="D594" s="10"/>
      <c r="E594" s="110" t="s">
        <v>669</v>
      </c>
      <c r="F594" s="111" t="s">
        <v>96</v>
      </c>
      <c r="G594" s="3">
        <f t="shared" si="10"/>
        <v>0.1086</v>
      </c>
    </row>
    <row r="595" spans="1:7" x14ac:dyDescent="0.25">
      <c r="A595" s="10"/>
      <c r="B595" s="10"/>
      <c r="C595" s="10"/>
      <c r="D595" s="10"/>
      <c r="E595" s="110" t="s">
        <v>670</v>
      </c>
      <c r="F595" s="111" t="s">
        <v>96</v>
      </c>
      <c r="G595" s="3">
        <f t="shared" si="10"/>
        <v>0.1086</v>
      </c>
    </row>
    <row r="596" spans="1:7" x14ac:dyDescent="0.25">
      <c r="A596" s="10"/>
      <c r="B596" s="10"/>
      <c r="C596" s="10"/>
      <c r="D596" s="10"/>
      <c r="E596" s="110" t="s">
        <v>671</v>
      </c>
      <c r="F596" s="111" t="s">
        <v>105</v>
      </c>
      <c r="G596" s="3">
        <f t="shared" si="10"/>
        <v>0</v>
      </c>
    </row>
    <row r="597" spans="1:7" x14ac:dyDescent="0.25">
      <c r="A597" s="10"/>
      <c r="B597" s="10"/>
      <c r="C597" s="10"/>
      <c r="D597" s="10"/>
      <c r="E597" s="110" t="s">
        <v>672</v>
      </c>
      <c r="F597" s="111" t="s">
        <v>105</v>
      </c>
      <c r="G597" s="3">
        <f t="shared" si="10"/>
        <v>0</v>
      </c>
    </row>
    <row r="598" spans="1:7" x14ac:dyDescent="0.25">
      <c r="A598" s="10"/>
      <c r="B598" s="10"/>
      <c r="C598" s="10"/>
      <c r="D598" s="10"/>
      <c r="E598" s="110" t="s">
        <v>673</v>
      </c>
      <c r="F598" s="111" t="s">
        <v>96</v>
      </c>
      <c r="G598" s="3">
        <f t="shared" si="10"/>
        <v>0.1086</v>
      </c>
    </row>
    <row r="599" spans="1:7" x14ac:dyDescent="0.25">
      <c r="A599" s="10"/>
      <c r="B599" s="10"/>
      <c r="C599" s="10"/>
      <c r="D599" s="10"/>
      <c r="E599" s="110" t="s">
        <v>674</v>
      </c>
      <c r="F599" s="111" t="s">
        <v>105</v>
      </c>
      <c r="G599" s="3">
        <f t="shared" si="10"/>
        <v>0</v>
      </c>
    </row>
    <row r="600" spans="1:7" x14ac:dyDescent="0.25">
      <c r="A600" s="10"/>
      <c r="B600" s="10"/>
      <c r="C600" s="10"/>
      <c r="D600" s="10"/>
      <c r="E600" s="110" t="s">
        <v>675</v>
      </c>
      <c r="F600" s="111" t="s">
        <v>96</v>
      </c>
      <c r="G600" s="3">
        <f t="shared" si="10"/>
        <v>0.1086</v>
      </c>
    </row>
    <row r="601" spans="1:7" x14ac:dyDescent="0.25">
      <c r="A601" s="10"/>
      <c r="B601" s="10"/>
      <c r="C601" s="10"/>
      <c r="D601" s="10"/>
      <c r="E601" s="110" t="s">
        <v>676</v>
      </c>
      <c r="F601" s="111" t="s">
        <v>96</v>
      </c>
      <c r="G601" s="3">
        <f t="shared" si="10"/>
        <v>0.1086</v>
      </c>
    </row>
    <row r="602" spans="1:7" x14ac:dyDescent="0.25">
      <c r="A602" s="10"/>
      <c r="B602" s="10"/>
      <c r="C602" s="10"/>
      <c r="D602" s="10"/>
      <c r="E602" s="113" t="s">
        <v>677</v>
      </c>
      <c r="F602" s="111" t="s">
        <v>49</v>
      </c>
      <c r="G602" s="3">
        <f t="shared" si="10"/>
        <v>0.10979999999999999</v>
      </c>
    </row>
    <row r="603" spans="1:7" x14ac:dyDescent="0.25">
      <c r="A603" s="10"/>
      <c r="B603" s="10"/>
      <c r="C603" s="10"/>
      <c r="D603" s="10"/>
      <c r="E603" s="113" t="s">
        <v>678</v>
      </c>
      <c r="F603" s="111" t="s">
        <v>96</v>
      </c>
      <c r="G603" s="3">
        <f t="shared" si="10"/>
        <v>0.1086</v>
      </c>
    </row>
    <row r="604" spans="1:7" x14ac:dyDescent="0.25">
      <c r="A604" s="10"/>
      <c r="B604" s="10"/>
      <c r="C604" s="10"/>
      <c r="D604" s="10"/>
      <c r="E604" s="113" t="s">
        <v>679</v>
      </c>
      <c r="F604" s="111" t="s">
        <v>96</v>
      </c>
      <c r="G604" s="3">
        <f t="shared" si="10"/>
        <v>0.1086</v>
      </c>
    </row>
    <row r="605" spans="1:7" x14ac:dyDescent="0.25">
      <c r="A605" s="10"/>
      <c r="B605" s="10"/>
      <c r="C605" s="10"/>
      <c r="D605" s="10"/>
      <c r="E605" s="113" t="s">
        <v>680</v>
      </c>
      <c r="F605" s="111" t="s">
        <v>96</v>
      </c>
      <c r="G605" s="3">
        <f t="shared" si="10"/>
        <v>0.1086</v>
      </c>
    </row>
    <row r="606" spans="1:7" x14ac:dyDescent="0.25">
      <c r="A606" s="10"/>
      <c r="B606" s="10"/>
      <c r="C606" s="10"/>
      <c r="D606" s="10"/>
      <c r="E606" s="110" t="s">
        <v>681</v>
      </c>
      <c r="F606" s="111" t="s">
        <v>96</v>
      </c>
      <c r="G606" s="3">
        <f t="shared" si="10"/>
        <v>0.1086</v>
      </c>
    </row>
    <row r="607" spans="1:7" x14ac:dyDescent="0.25">
      <c r="A607" s="10"/>
      <c r="B607" s="10"/>
      <c r="C607" s="10"/>
      <c r="D607" s="10"/>
      <c r="E607" s="110" t="s">
        <v>682</v>
      </c>
      <c r="F607" s="111" t="s">
        <v>96</v>
      </c>
      <c r="G607" s="3">
        <f t="shared" si="10"/>
        <v>0.1086</v>
      </c>
    </row>
    <row r="608" spans="1:7" x14ac:dyDescent="0.25">
      <c r="A608" s="10"/>
      <c r="B608" s="10"/>
      <c r="C608" s="10"/>
      <c r="D608" s="10"/>
      <c r="E608" s="110" t="s">
        <v>683</v>
      </c>
      <c r="F608" s="111" t="s">
        <v>96</v>
      </c>
      <c r="G608" s="3">
        <f t="shared" si="10"/>
        <v>0.1086</v>
      </c>
    </row>
    <row r="609" spans="1:7" x14ac:dyDescent="0.25">
      <c r="A609" s="10"/>
      <c r="B609" s="10"/>
      <c r="C609" s="10"/>
      <c r="D609" s="10"/>
      <c r="E609" s="123" t="s">
        <v>684</v>
      </c>
      <c r="F609" s="111" t="s">
        <v>96</v>
      </c>
      <c r="G609" s="3">
        <f t="shared" si="10"/>
        <v>0.1086</v>
      </c>
    </row>
    <row r="610" spans="1:7" x14ac:dyDescent="0.25">
      <c r="A610" s="10"/>
      <c r="B610" s="10"/>
      <c r="C610" s="10"/>
      <c r="D610" s="10"/>
      <c r="E610" s="119" t="s">
        <v>685</v>
      </c>
      <c r="F610" s="111" t="s">
        <v>96</v>
      </c>
      <c r="G610" s="3">
        <f t="shared" si="10"/>
        <v>0.1086</v>
      </c>
    </row>
    <row r="611" spans="1:7" x14ac:dyDescent="0.25">
      <c r="A611" s="10"/>
      <c r="B611" s="10"/>
      <c r="C611" s="10"/>
      <c r="D611" s="10"/>
      <c r="E611" s="119" t="s">
        <v>686</v>
      </c>
      <c r="F611" s="111" t="s">
        <v>96</v>
      </c>
      <c r="G611" s="3">
        <f t="shared" si="10"/>
        <v>0.1086</v>
      </c>
    </row>
    <row r="612" spans="1:7" x14ac:dyDescent="0.25">
      <c r="A612" s="10"/>
      <c r="B612" s="10"/>
      <c r="C612" s="10"/>
      <c r="D612" s="10"/>
      <c r="E612" s="119" t="s">
        <v>687</v>
      </c>
      <c r="F612" s="111" t="s">
        <v>96</v>
      </c>
      <c r="G612" s="3">
        <f t="shared" si="10"/>
        <v>0.1086</v>
      </c>
    </row>
    <row r="613" spans="1:7" x14ac:dyDescent="0.25">
      <c r="A613" s="10"/>
      <c r="B613" s="10"/>
      <c r="C613" s="10"/>
      <c r="D613" s="10"/>
      <c r="E613" s="119" t="s">
        <v>688</v>
      </c>
      <c r="F613" s="111" t="s">
        <v>96</v>
      </c>
      <c r="G613" s="3">
        <f t="shared" si="10"/>
        <v>0.1086</v>
      </c>
    </row>
    <row r="614" spans="1:7" x14ac:dyDescent="0.25">
      <c r="A614" s="10"/>
      <c r="B614" s="10"/>
      <c r="C614" s="10"/>
      <c r="D614" s="10"/>
      <c r="E614" s="115" t="s">
        <v>689</v>
      </c>
      <c r="F614" s="111" t="s">
        <v>96</v>
      </c>
      <c r="G614" s="3">
        <f t="shared" si="10"/>
        <v>0.1086</v>
      </c>
    </row>
    <row r="615" spans="1:7" x14ac:dyDescent="0.25">
      <c r="A615" s="10"/>
      <c r="B615" s="10"/>
      <c r="C615" s="10"/>
      <c r="D615" s="10"/>
      <c r="E615" s="110" t="s">
        <v>690</v>
      </c>
      <c r="F615" s="111" t="s">
        <v>96</v>
      </c>
      <c r="G615" s="3">
        <f t="shared" si="10"/>
        <v>0.1086</v>
      </c>
    </row>
    <row r="616" spans="1:7" x14ac:dyDescent="0.25">
      <c r="A616" s="10"/>
      <c r="B616" s="10"/>
      <c r="C616" s="10"/>
      <c r="D616" s="10"/>
      <c r="E616" s="115" t="s">
        <v>691</v>
      </c>
      <c r="F616" s="111" t="s">
        <v>96</v>
      </c>
      <c r="G616" s="3">
        <f t="shared" si="10"/>
        <v>0.1086</v>
      </c>
    </row>
    <row r="617" spans="1:7" x14ac:dyDescent="0.25">
      <c r="A617" s="10"/>
      <c r="B617" s="10"/>
      <c r="C617" s="10"/>
      <c r="D617" s="10"/>
      <c r="E617" s="120" t="s">
        <v>692</v>
      </c>
      <c r="F617" s="111" t="s">
        <v>96</v>
      </c>
      <c r="G617" s="3">
        <f t="shared" si="10"/>
        <v>0.1086</v>
      </c>
    </row>
    <row r="618" spans="1:7" x14ac:dyDescent="0.25">
      <c r="A618" s="10"/>
      <c r="B618" s="10"/>
      <c r="C618" s="10"/>
      <c r="D618" s="10"/>
      <c r="E618" s="113" t="s">
        <v>693</v>
      </c>
      <c r="F618" s="111" t="s">
        <v>96</v>
      </c>
      <c r="G618" s="3">
        <f t="shared" si="10"/>
        <v>0.1086</v>
      </c>
    </row>
    <row r="619" spans="1:7" x14ac:dyDescent="0.25">
      <c r="A619" s="10"/>
      <c r="B619" s="10"/>
      <c r="C619" s="10"/>
      <c r="D619" s="10"/>
      <c r="E619" s="113" t="s">
        <v>694</v>
      </c>
      <c r="F619" s="111" t="s">
        <v>96</v>
      </c>
      <c r="G619" s="3">
        <f t="shared" si="10"/>
        <v>0.1086</v>
      </c>
    </row>
    <row r="620" spans="1:7" x14ac:dyDescent="0.25">
      <c r="A620" s="10"/>
      <c r="B620" s="10"/>
      <c r="C620" s="10"/>
      <c r="D620" s="10"/>
      <c r="E620" s="116" t="s">
        <v>695</v>
      </c>
      <c r="F620" s="111" t="s">
        <v>96</v>
      </c>
      <c r="G620" s="3">
        <f t="shared" si="10"/>
        <v>0.1086</v>
      </c>
    </row>
    <row r="621" spans="1:7" x14ac:dyDescent="0.25">
      <c r="A621" s="10"/>
      <c r="B621" s="10"/>
      <c r="C621" s="10"/>
      <c r="D621" s="10"/>
      <c r="E621" s="116" t="s">
        <v>696</v>
      </c>
      <c r="F621" s="111" t="s">
        <v>96</v>
      </c>
      <c r="G621" s="3">
        <f t="shared" si="10"/>
        <v>0.1086</v>
      </c>
    </row>
    <row r="622" spans="1:7" x14ac:dyDescent="0.25">
      <c r="A622" s="10"/>
      <c r="B622" s="10"/>
      <c r="C622" s="10"/>
      <c r="D622" s="10"/>
      <c r="E622" s="110" t="s">
        <v>697</v>
      </c>
      <c r="F622" s="111" t="s">
        <v>96</v>
      </c>
      <c r="G622" s="3">
        <f t="shared" si="10"/>
        <v>0.1086</v>
      </c>
    </row>
    <row r="623" spans="1:7" x14ac:dyDescent="0.25">
      <c r="A623" s="10"/>
      <c r="B623" s="10"/>
      <c r="C623" s="10"/>
      <c r="D623" s="10"/>
      <c r="E623" s="116" t="s">
        <v>698</v>
      </c>
      <c r="F623" s="111" t="s">
        <v>96</v>
      </c>
      <c r="G623" s="3">
        <f t="shared" si="10"/>
        <v>0.1086</v>
      </c>
    </row>
    <row r="624" spans="1:7" x14ac:dyDescent="0.25">
      <c r="A624" s="10"/>
      <c r="B624" s="10"/>
      <c r="C624" s="10"/>
      <c r="D624" s="10"/>
      <c r="E624" s="110" t="s">
        <v>699</v>
      </c>
      <c r="F624" s="111" t="s">
        <v>96</v>
      </c>
      <c r="G624" s="3">
        <f t="shared" si="10"/>
        <v>0.1086</v>
      </c>
    </row>
    <row r="625" spans="1:7" x14ac:dyDescent="0.25">
      <c r="A625" s="10"/>
      <c r="B625" s="10"/>
      <c r="C625" s="10"/>
      <c r="D625" s="10"/>
      <c r="E625" s="122" t="s">
        <v>700</v>
      </c>
      <c r="F625" s="111" t="s">
        <v>96</v>
      </c>
      <c r="G625" s="3">
        <f t="shared" si="10"/>
        <v>0.1086</v>
      </c>
    </row>
    <row r="626" spans="1:7" x14ac:dyDescent="0.25">
      <c r="A626" s="10"/>
      <c r="B626" s="10"/>
      <c r="C626" s="10"/>
      <c r="D626" s="10"/>
      <c r="E626" s="113" t="s">
        <v>701</v>
      </c>
      <c r="F626" s="111" t="s">
        <v>96</v>
      </c>
      <c r="G626" s="3">
        <f t="shared" si="10"/>
        <v>0.1086</v>
      </c>
    </row>
    <row r="627" spans="1:7" x14ac:dyDescent="0.25">
      <c r="A627" s="10"/>
      <c r="B627" s="10"/>
      <c r="C627" s="10"/>
      <c r="D627" s="10"/>
      <c r="E627" s="110" t="s">
        <v>702</v>
      </c>
      <c r="F627" s="111" t="s">
        <v>96</v>
      </c>
      <c r="G627" s="3">
        <f t="shared" si="10"/>
        <v>0.1086</v>
      </c>
    </row>
    <row r="628" spans="1:7" x14ac:dyDescent="0.25">
      <c r="A628" s="10"/>
      <c r="B628" s="10"/>
      <c r="C628" s="10"/>
      <c r="D628" s="10"/>
      <c r="E628" s="110" t="s">
        <v>703</v>
      </c>
      <c r="F628" s="111" t="s">
        <v>96</v>
      </c>
      <c r="G628" s="3">
        <f t="shared" si="10"/>
        <v>0.1086</v>
      </c>
    </row>
    <row r="629" spans="1:7" x14ac:dyDescent="0.25">
      <c r="A629" s="10"/>
      <c r="B629" s="10"/>
      <c r="C629" s="10"/>
      <c r="D629" s="10"/>
      <c r="E629" s="110" t="s">
        <v>704</v>
      </c>
      <c r="F629" s="111" t="s">
        <v>96</v>
      </c>
      <c r="G629" s="3">
        <f t="shared" si="10"/>
        <v>0.1086</v>
      </c>
    </row>
    <row r="630" spans="1:7" x14ac:dyDescent="0.25">
      <c r="A630" s="10"/>
      <c r="B630" s="10"/>
      <c r="C630" s="10"/>
      <c r="D630" s="10"/>
      <c r="E630" s="110" t="s">
        <v>705</v>
      </c>
      <c r="F630" s="111" t="s">
        <v>96</v>
      </c>
      <c r="G630" s="3">
        <f t="shared" si="10"/>
        <v>0.1086</v>
      </c>
    </row>
    <row r="631" spans="1:7" x14ac:dyDescent="0.25">
      <c r="A631" s="10"/>
      <c r="B631" s="10"/>
      <c r="C631" s="10"/>
      <c r="D631" s="10"/>
      <c r="E631" s="113" t="s">
        <v>706</v>
      </c>
      <c r="F631" s="111" t="s">
        <v>96</v>
      </c>
      <c r="G631" s="3">
        <f t="shared" si="10"/>
        <v>0.1086</v>
      </c>
    </row>
    <row r="632" spans="1:7" x14ac:dyDescent="0.25">
      <c r="A632" s="10"/>
      <c r="B632" s="10"/>
      <c r="C632" s="10"/>
      <c r="D632" s="10"/>
      <c r="E632" s="110" t="s">
        <v>707</v>
      </c>
      <c r="F632" s="111" t="s">
        <v>96</v>
      </c>
      <c r="G632" s="3">
        <f t="shared" si="10"/>
        <v>0.1086</v>
      </c>
    </row>
    <row r="633" spans="1:7" x14ac:dyDescent="0.25">
      <c r="A633" s="10"/>
      <c r="B633" s="10"/>
      <c r="C633" s="10"/>
      <c r="D633" s="10"/>
      <c r="E633" s="110" t="s">
        <v>708</v>
      </c>
      <c r="F633" s="111" t="s">
        <v>96</v>
      </c>
      <c r="G633" s="3">
        <f t="shared" si="10"/>
        <v>0.1086</v>
      </c>
    </row>
    <row r="634" spans="1:7" x14ac:dyDescent="0.25">
      <c r="A634" s="10"/>
      <c r="B634" s="10"/>
      <c r="C634" s="10"/>
      <c r="D634" s="10"/>
      <c r="E634" s="110" t="s">
        <v>709</v>
      </c>
      <c r="F634" s="111" t="s">
        <v>49</v>
      </c>
      <c r="G634" s="3">
        <f t="shared" si="10"/>
        <v>0.10979999999999999</v>
      </c>
    </row>
    <row r="635" spans="1:7" x14ac:dyDescent="0.25">
      <c r="A635" s="10"/>
      <c r="B635" s="10"/>
      <c r="C635" s="10"/>
      <c r="D635" s="10"/>
      <c r="E635" s="110" t="s">
        <v>710</v>
      </c>
      <c r="F635" s="111" t="s">
        <v>96</v>
      </c>
      <c r="G635" s="3">
        <f t="shared" si="10"/>
        <v>0.1086</v>
      </c>
    </row>
    <row r="636" spans="1:7" x14ac:dyDescent="0.25">
      <c r="A636" s="10"/>
      <c r="B636" s="10"/>
      <c r="C636" s="10"/>
      <c r="D636" s="10"/>
      <c r="E636" s="110" t="s">
        <v>711</v>
      </c>
      <c r="F636" s="111" t="s">
        <v>96</v>
      </c>
      <c r="G636" s="3">
        <f t="shared" si="10"/>
        <v>0.1086</v>
      </c>
    </row>
    <row r="637" spans="1:7" x14ac:dyDescent="0.25">
      <c r="A637" s="10"/>
      <c r="B637" s="10"/>
      <c r="C637" s="10"/>
      <c r="D637" s="10"/>
      <c r="E637" s="110" t="s">
        <v>712</v>
      </c>
      <c r="F637" s="111" t="s">
        <v>96</v>
      </c>
      <c r="G637" s="3">
        <f t="shared" si="10"/>
        <v>0.1086</v>
      </c>
    </row>
    <row r="638" spans="1:7" x14ac:dyDescent="0.25">
      <c r="A638" s="10"/>
      <c r="B638" s="10"/>
      <c r="C638" s="10"/>
      <c r="D638" s="10"/>
      <c r="E638" s="113" t="s">
        <v>713</v>
      </c>
      <c r="F638" s="111" t="s">
        <v>96</v>
      </c>
      <c r="G638" s="3">
        <f t="shared" si="10"/>
        <v>0.1086</v>
      </c>
    </row>
    <row r="639" spans="1:7" x14ac:dyDescent="0.25">
      <c r="A639" s="10"/>
      <c r="B639" s="10"/>
      <c r="C639" s="10"/>
      <c r="D639" s="10"/>
      <c r="E639" s="110" t="s">
        <v>714</v>
      </c>
      <c r="F639" s="111" t="s">
        <v>96</v>
      </c>
      <c r="G639" s="3">
        <f t="shared" si="10"/>
        <v>0.1086</v>
      </c>
    </row>
    <row r="640" spans="1:7" x14ac:dyDescent="0.25">
      <c r="A640" s="10"/>
      <c r="B640" s="10"/>
      <c r="C640" s="10"/>
      <c r="D640" s="10"/>
      <c r="E640" s="110" t="s">
        <v>715</v>
      </c>
      <c r="F640" s="111" t="s">
        <v>96</v>
      </c>
      <c r="G640" s="3">
        <f t="shared" si="10"/>
        <v>0.1086</v>
      </c>
    </row>
    <row r="641" spans="1:7" x14ac:dyDescent="0.25">
      <c r="A641" s="10"/>
      <c r="B641" s="10"/>
      <c r="C641" s="10"/>
      <c r="D641" s="10"/>
      <c r="E641" s="110" t="s">
        <v>716</v>
      </c>
      <c r="F641" s="111" t="s">
        <v>96</v>
      </c>
      <c r="G641" s="3">
        <f t="shared" si="10"/>
        <v>0.1086</v>
      </c>
    </row>
    <row r="642" spans="1:7" x14ac:dyDescent="0.25">
      <c r="A642" s="10"/>
      <c r="B642" s="10"/>
      <c r="C642" s="10"/>
      <c r="D642" s="10"/>
      <c r="E642" s="110" t="s">
        <v>717</v>
      </c>
      <c r="F642" s="111" t="s">
        <v>96</v>
      </c>
      <c r="G642" s="3">
        <f t="shared" si="10"/>
        <v>0.1086</v>
      </c>
    </row>
    <row r="643" spans="1:7" x14ac:dyDescent="0.25">
      <c r="A643" s="10"/>
      <c r="B643" s="10"/>
      <c r="C643" s="10"/>
      <c r="D643" s="10"/>
      <c r="E643" s="110" t="s">
        <v>718</v>
      </c>
      <c r="F643" s="111" t="s">
        <v>96</v>
      </c>
      <c r="G643" s="3">
        <f t="shared" si="10"/>
        <v>0.1086</v>
      </c>
    </row>
    <row r="644" spans="1:7" x14ac:dyDescent="0.25">
      <c r="A644" s="10"/>
      <c r="B644" s="10"/>
      <c r="C644" s="10"/>
      <c r="D644" s="10"/>
      <c r="E644" s="110" t="s">
        <v>719</v>
      </c>
      <c r="F644" s="111" t="s">
        <v>96</v>
      </c>
      <c r="G644" s="3">
        <f t="shared" si="10"/>
        <v>0.1086</v>
      </c>
    </row>
    <row r="645" spans="1:7" x14ac:dyDescent="0.25">
      <c r="A645" s="10"/>
      <c r="B645" s="10"/>
      <c r="C645" s="10"/>
      <c r="D645" s="10"/>
      <c r="E645" s="110" t="s">
        <v>720</v>
      </c>
      <c r="F645" s="111" t="s">
        <v>96</v>
      </c>
      <c r="G645" s="3">
        <f t="shared" si="10"/>
        <v>0.1086</v>
      </c>
    </row>
    <row r="646" spans="1:7" x14ac:dyDescent="0.25">
      <c r="A646" s="10"/>
      <c r="B646" s="10"/>
      <c r="C646" s="10"/>
      <c r="D646" s="10"/>
      <c r="E646" s="115" t="s">
        <v>721</v>
      </c>
      <c r="F646" s="111" t="s">
        <v>96</v>
      </c>
      <c r="G646" s="3">
        <f t="shared" si="10"/>
        <v>0.1086</v>
      </c>
    </row>
    <row r="647" spans="1:7" x14ac:dyDescent="0.25">
      <c r="A647" s="10"/>
      <c r="B647" s="10"/>
      <c r="C647" s="10"/>
      <c r="D647" s="10"/>
      <c r="E647" s="110" t="s">
        <v>722</v>
      </c>
      <c r="F647" s="111" t="s">
        <v>105</v>
      </c>
      <c r="G647" s="3">
        <f t="shared" ref="G647:G710" si="11">VLOOKUP(F647,$A$4:$B$27,2,FALSE)</f>
        <v>0</v>
      </c>
    </row>
    <row r="648" spans="1:7" x14ac:dyDescent="0.25">
      <c r="A648" s="10"/>
      <c r="B648" s="10"/>
      <c r="C648" s="10"/>
      <c r="D648" s="10"/>
      <c r="E648" s="113" t="s">
        <v>723</v>
      </c>
      <c r="F648" s="111" t="s">
        <v>105</v>
      </c>
      <c r="G648" s="3">
        <f t="shared" si="11"/>
        <v>0</v>
      </c>
    </row>
    <row r="649" spans="1:7" x14ac:dyDescent="0.25">
      <c r="A649" s="10"/>
      <c r="B649" s="10"/>
      <c r="C649" s="10"/>
      <c r="D649" s="10"/>
      <c r="E649" s="110" t="s">
        <v>724</v>
      </c>
      <c r="F649" s="111" t="s">
        <v>105</v>
      </c>
      <c r="G649" s="3">
        <f t="shared" si="11"/>
        <v>0</v>
      </c>
    </row>
    <row r="650" spans="1:7" x14ac:dyDescent="0.25">
      <c r="A650" s="10"/>
      <c r="B650" s="10"/>
      <c r="C650" s="10"/>
      <c r="D650" s="10"/>
      <c r="E650" s="110" t="s">
        <v>725</v>
      </c>
      <c r="F650" s="111" t="s">
        <v>105</v>
      </c>
      <c r="G650" s="3">
        <f t="shared" si="11"/>
        <v>0</v>
      </c>
    </row>
    <row r="651" spans="1:7" x14ac:dyDescent="0.25">
      <c r="A651" s="10"/>
      <c r="B651" s="10"/>
      <c r="C651" s="10"/>
      <c r="D651" s="10"/>
      <c r="E651" s="113" t="s">
        <v>726</v>
      </c>
      <c r="F651" s="111" t="s">
        <v>105</v>
      </c>
      <c r="G651" s="3">
        <f t="shared" si="11"/>
        <v>0</v>
      </c>
    </row>
    <row r="652" spans="1:7" x14ac:dyDescent="0.25">
      <c r="A652" s="10"/>
      <c r="B652" s="10"/>
      <c r="C652" s="10"/>
      <c r="D652" s="10"/>
      <c r="E652" s="110" t="s">
        <v>727</v>
      </c>
      <c r="F652" s="111" t="s">
        <v>105</v>
      </c>
      <c r="G652" s="3">
        <f t="shared" si="11"/>
        <v>0</v>
      </c>
    </row>
    <row r="653" spans="1:7" x14ac:dyDescent="0.25">
      <c r="A653" s="10"/>
      <c r="B653" s="10"/>
      <c r="C653" s="10"/>
      <c r="D653" s="10"/>
      <c r="E653" s="113" t="s">
        <v>728</v>
      </c>
      <c r="F653" s="111" t="s">
        <v>105</v>
      </c>
      <c r="G653" s="3">
        <f t="shared" si="11"/>
        <v>0</v>
      </c>
    </row>
    <row r="654" spans="1:7" x14ac:dyDescent="0.25">
      <c r="A654" s="10"/>
      <c r="B654" s="10"/>
      <c r="C654" s="10"/>
      <c r="D654" s="10"/>
      <c r="E654" s="110" t="s">
        <v>729</v>
      </c>
      <c r="F654" s="111" t="s">
        <v>105</v>
      </c>
      <c r="G654" s="3">
        <f t="shared" si="11"/>
        <v>0</v>
      </c>
    </row>
    <row r="655" spans="1:7" x14ac:dyDescent="0.25">
      <c r="A655" s="10"/>
      <c r="B655" s="10"/>
      <c r="C655" s="10"/>
      <c r="D655" s="10"/>
      <c r="E655" s="113" t="s">
        <v>730</v>
      </c>
      <c r="F655" s="111" t="s">
        <v>668</v>
      </c>
      <c r="G655" s="3">
        <f t="shared" si="11"/>
        <v>0</v>
      </c>
    </row>
    <row r="656" spans="1:7" x14ac:dyDescent="0.25">
      <c r="A656" s="10"/>
      <c r="B656" s="10"/>
      <c r="C656" s="10"/>
      <c r="D656" s="10"/>
      <c r="E656" s="110" t="s">
        <v>731</v>
      </c>
      <c r="F656" s="111" t="s">
        <v>105</v>
      </c>
      <c r="G656" s="3">
        <f t="shared" si="11"/>
        <v>0</v>
      </c>
    </row>
    <row r="657" spans="1:7" x14ac:dyDescent="0.25">
      <c r="A657" s="10"/>
      <c r="B657" s="10"/>
      <c r="C657" s="10"/>
      <c r="D657" s="10"/>
      <c r="E657" s="113" t="s">
        <v>732</v>
      </c>
      <c r="F657" s="111" t="s">
        <v>105</v>
      </c>
      <c r="G657" s="3">
        <f t="shared" si="11"/>
        <v>0</v>
      </c>
    </row>
    <row r="658" spans="1:7" x14ac:dyDescent="0.25">
      <c r="A658" s="10"/>
      <c r="B658" s="10"/>
      <c r="C658" s="10"/>
      <c r="D658" s="10"/>
      <c r="E658" s="110" t="s">
        <v>733</v>
      </c>
      <c r="F658" s="111" t="s">
        <v>105</v>
      </c>
      <c r="G658" s="3">
        <f t="shared" si="11"/>
        <v>0</v>
      </c>
    </row>
    <row r="659" spans="1:7" x14ac:dyDescent="0.25">
      <c r="A659" s="10"/>
      <c r="B659" s="10"/>
      <c r="C659" s="10"/>
      <c r="D659" s="10"/>
      <c r="E659" s="110" t="s">
        <v>734</v>
      </c>
      <c r="F659" s="111" t="s">
        <v>105</v>
      </c>
      <c r="G659" s="3">
        <f t="shared" si="11"/>
        <v>0</v>
      </c>
    </row>
    <row r="660" spans="1:7" x14ac:dyDescent="0.25">
      <c r="A660" s="10"/>
      <c r="B660" s="10"/>
      <c r="C660" s="10"/>
      <c r="D660" s="10"/>
      <c r="E660" s="113" t="s">
        <v>735</v>
      </c>
      <c r="F660" s="111" t="s">
        <v>105</v>
      </c>
      <c r="G660" s="3">
        <f t="shared" si="11"/>
        <v>0</v>
      </c>
    </row>
    <row r="661" spans="1:7" x14ac:dyDescent="0.25">
      <c r="A661" s="10"/>
      <c r="B661" s="10"/>
      <c r="C661" s="10"/>
      <c r="D661" s="10"/>
      <c r="E661" s="113" t="s">
        <v>736</v>
      </c>
      <c r="F661" s="111" t="s">
        <v>105</v>
      </c>
      <c r="G661" s="3">
        <f t="shared" si="11"/>
        <v>0</v>
      </c>
    </row>
    <row r="662" spans="1:7" x14ac:dyDescent="0.25">
      <c r="A662" s="10"/>
      <c r="B662" s="10"/>
      <c r="C662" s="10"/>
      <c r="D662" s="10"/>
      <c r="E662" s="110" t="s">
        <v>737</v>
      </c>
      <c r="F662" s="111" t="s">
        <v>105</v>
      </c>
      <c r="G662" s="3">
        <f t="shared" si="11"/>
        <v>0</v>
      </c>
    </row>
    <row r="663" spans="1:7" x14ac:dyDescent="0.25">
      <c r="A663" s="10"/>
      <c r="B663" s="10"/>
      <c r="C663" s="10"/>
      <c r="D663" s="10"/>
      <c r="E663" s="116" t="s">
        <v>738</v>
      </c>
      <c r="F663" s="111" t="s">
        <v>105</v>
      </c>
      <c r="G663" s="3">
        <f t="shared" si="11"/>
        <v>0</v>
      </c>
    </row>
    <row r="664" spans="1:7" x14ac:dyDescent="0.25">
      <c r="A664" s="10"/>
      <c r="B664" s="10"/>
      <c r="C664" s="10"/>
      <c r="D664" s="10"/>
      <c r="E664" s="110" t="s">
        <v>739</v>
      </c>
      <c r="F664" s="111" t="s">
        <v>105</v>
      </c>
      <c r="G664" s="3">
        <f t="shared" si="11"/>
        <v>0</v>
      </c>
    </row>
    <row r="665" spans="1:7" x14ac:dyDescent="0.25">
      <c r="A665" s="10"/>
      <c r="B665" s="10"/>
      <c r="C665" s="10"/>
      <c r="D665" s="10"/>
      <c r="E665" s="119" t="s">
        <v>740</v>
      </c>
      <c r="F665" s="111" t="s">
        <v>105</v>
      </c>
      <c r="G665" s="3">
        <f t="shared" si="11"/>
        <v>0</v>
      </c>
    </row>
    <row r="666" spans="1:7" x14ac:dyDescent="0.25">
      <c r="A666" s="10"/>
      <c r="B666" s="10"/>
      <c r="C666" s="10"/>
      <c r="D666" s="10"/>
      <c r="E666" s="123" t="s">
        <v>741</v>
      </c>
      <c r="F666" s="111" t="s">
        <v>105</v>
      </c>
      <c r="G666" s="3">
        <f t="shared" si="11"/>
        <v>0</v>
      </c>
    </row>
    <row r="667" spans="1:7" x14ac:dyDescent="0.25">
      <c r="A667" s="10"/>
      <c r="B667" s="10"/>
      <c r="C667" s="10"/>
      <c r="D667" s="10"/>
      <c r="E667" s="110" t="s">
        <v>742</v>
      </c>
      <c r="F667" s="111" t="s">
        <v>105</v>
      </c>
      <c r="G667" s="3">
        <f t="shared" si="11"/>
        <v>0</v>
      </c>
    </row>
    <row r="668" spans="1:7" x14ac:dyDescent="0.25">
      <c r="A668" s="10"/>
      <c r="B668" s="10"/>
      <c r="C668" s="10"/>
      <c r="D668" s="10"/>
      <c r="E668" s="110" t="s">
        <v>743</v>
      </c>
      <c r="F668" s="111" t="s">
        <v>105</v>
      </c>
      <c r="G668" s="3">
        <f t="shared" si="11"/>
        <v>0</v>
      </c>
    </row>
    <row r="669" spans="1:7" x14ac:dyDescent="0.25">
      <c r="A669" s="10"/>
      <c r="B669" s="10"/>
      <c r="C669" s="10"/>
      <c r="D669" s="10"/>
      <c r="E669" s="116" t="s">
        <v>744</v>
      </c>
      <c r="F669" s="111" t="s">
        <v>105</v>
      </c>
      <c r="G669" s="3">
        <f t="shared" si="11"/>
        <v>0</v>
      </c>
    </row>
    <row r="670" spans="1:7" x14ac:dyDescent="0.25">
      <c r="A670" s="10"/>
      <c r="B670" s="10"/>
      <c r="C670" s="10"/>
      <c r="D670" s="10"/>
      <c r="E670" s="110" t="s">
        <v>745</v>
      </c>
      <c r="F670" s="111" t="s">
        <v>105</v>
      </c>
      <c r="G670" s="3">
        <f t="shared" si="11"/>
        <v>0</v>
      </c>
    </row>
    <row r="671" spans="1:7" x14ac:dyDescent="0.25">
      <c r="A671" s="10"/>
      <c r="B671" s="10"/>
      <c r="C671" s="10"/>
      <c r="D671" s="10"/>
      <c r="E671" s="110" t="s">
        <v>746</v>
      </c>
      <c r="F671" s="111" t="s">
        <v>105</v>
      </c>
      <c r="G671" s="3">
        <f t="shared" si="11"/>
        <v>0</v>
      </c>
    </row>
    <row r="672" spans="1:7" x14ac:dyDescent="0.25">
      <c r="A672" s="10"/>
      <c r="B672" s="10"/>
      <c r="C672" s="10"/>
      <c r="D672" s="10"/>
      <c r="E672" s="110" t="s">
        <v>747</v>
      </c>
      <c r="F672" s="111" t="s">
        <v>105</v>
      </c>
      <c r="G672" s="3">
        <f t="shared" si="11"/>
        <v>0</v>
      </c>
    </row>
    <row r="673" spans="1:7" x14ac:dyDescent="0.25">
      <c r="A673" s="10"/>
      <c r="B673" s="10"/>
      <c r="C673" s="10"/>
      <c r="D673" s="10"/>
      <c r="E673" s="123" t="s">
        <v>748</v>
      </c>
      <c r="F673" s="111" t="s">
        <v>105</v>
      </c>
      <c r="G673" s="3">
        <f t="shared" si="11"/>
        <v>0</v>
      </c>
    </row>
    <row r="674" spans="1:7" x14ac:dyDescent="0.25">
      <c r="A674" s="10"/>
      <c r="B674" s="10"/>
      <c r="C674" s="10"/>
      <c r="D674" s="10"/>
      <c r="E674" s="110" t="s">
        <v>749</v>
      </c>
      <c r="F674" s="111" t="s">
        <v>456</v>
      </c>
      <c r="G674" s="3">
        <f t="shared" si="11"/>
        <v>1</v>
      </c>
    </row>
    <row r="675" spans="1:7" x14ac:dyDescent="0.25">
      <c r="A675" s="10"/>
      <c r="B675" s="10"/>
      <c r="C675" s="10"/>
      <c r="D675" s="10"/>
      <c r="E675" s="113" t="s">
        <v>750</v>
      </c>
      <c r="F675" s="111" t="s">
        <v>456</v>
      </c>
      <c r="G675" s="3">
        <f t="shared" si="11"/>
        <v>1</v>
      </c>
    </row>
    <row r="676" spans="1:7" x14ac:dyDescent="0.25">
      <c r="A676" s="10"/>
      <c r="B676" s="10"/>
      <c r="C676" s="10"/>
      <c r="D676" s="10"/>
      <c r="E676" s="116" t="s">
        <v>751</v>
      </c>
      <c r="F676" s="111" t="s">
        <v>456</v>
      </c>
      <c r="G676" s="3">
        <f t="shared" si="11"/>
        <v>1</v>
      </c>
    </row>
    <row r="677" spans="1:7" x14ac:dyDescent="0.25">
      <c r="A677" s="10"/>
      <c r="B677" s="10"/>
      <c r="C677" s="10"/>
      <c r="D677" s="10"/>
      <c r="E677" s="116" t="s">
        <v>752</v>
      </c>
      <c r="F677" s="111" t="s">
        <v>456</v>
      </c>
      <c r="G677" s="3">
        <f t="shared" si="11"/>
        <v>1</v>
      </c>
    </row>
    <row r="678" spans="1:7" x14ac:dyDescent="0.25">
      <c r="A678" s="10"/>
      <c r="B678" s="10"/>
      <c r="C678" s="10"/>
      <c r="D678" s="10"/>
      <c r="E678" s="116" t="s">
        <v>753</v>
      </c>
      <c r="F678" s="111" t="s">
        <v>456</v>
      </c>
      <c r="G678" s="3">
        <f t="shared" si="11"/>
        <v>1</v>
      </c>
    </row>
    <row r="679" spans="1:7" x14ac:dyDescent="0.25">
      <c r="A679" s="10"/>
      <c r="B679" s="10"/>
      <c r="C679" s="10"/>
      <c r="D679" s="10"/>
      <c r="E679" s="113" t="s">
        <v>754</v>
      </c>
      <c r="F679" s="111" t="s">
        <v>456</v>
      </c>
      <c r="G679" s="3">
        <f t="shared" si="11"/>
        <v>1</v>
      </c>
    </row>
    <row r="680" spans="1:7" x14ac:dyDescent="0.25">
      <c r="A680" s="10"/>
      <c r="B680" s="10"/>
      <c r="C680" s="10"/>
      <c r="D680" s="10"/>
      <c r="E680" s="113" t="s">
        <v>755</v>
      </c>
      <c r="F680" s="111" t="s">
        <v>456</v>
      </c>
      <c r="G680" s="3">
        <f t="shared" si="11"/>
        <v>1</v>
      </c>
    </row>
    <row r="681" spans="1:7" x14ac:dyDescent="0.25">
      <c r="A681" s="10"/>
      <c r="B681" s="10"/>
      <c r="C681" s="10"/>
      <c r="D681" s="10"/>
      <c r="E681" s="110" t="s">
        <v>756</v>
      </c>
      <c r="F681" s="111" t="s">
        <v>456</v>
      </c>
      <c r="G681" s="3">
        <f t="shared" si="11"/>
        <v>1</v>
      </c>
    </row>
    <row r="682" spans="1:7" x14ac:dyDescent="0.25">
      <c r="A682" s="10"/>
      <c r="B682" s="10"/>
      <c r="C682" s="10"/>
      <c r="D682" s="10"/>
      <c r="E682" s="110" t="s">
        <v>757</v>
      </c>
      <c r="F682" s="111" t="s">
        <v>456</v>
      </c>
      <c r="G682" s="3">
        <f t="shared" si="11"/>
        <v>1</v>
      </c>
    </row>
    <row r="683" spans="1:7" x14ac:dyDescent="0.25">
      <c r="A683" s="10"/>
      <c r="B683" s="10"/>
      <c r="C683" s="10"/>
      <c r="D683" s="10"/>
      <c r="E683" s="110" t="s">
        <v>758</v>
      </c>
      <c r="F683" s="111" t="s">
        <v>456</v>
      </c>
      <c r="G683" s="3">
        <f t="shared" si="11"/>
        <v>1</v>
      </c>
    </row>
    <row r="684" spans="1:7" x14ac:dyDescent="0.25">
      <c r="A684" s="10"/>
      <c r="B684" s="10"/>
      <c r="C684" s="10"/>
      <c r="D684" s="10"/>
      <c r="E684" s="113" t="s">
        <v>759</v>
      </c>
      <c r="F684" s="111" t="s">
        <v>456</v>
      </c>
      <c r="G684" s="3">
        <f t="shared" si="11"/>
        <v>1</v>
      </c>
    </row>
    <row r="685" spans="1:7" x14ac:dyDescent="0.25">
      <c r="A685" s="10"/>
      <c r="B685" s="10"/>
      <c r="C685" s="10"/>
      <c r="D685" s="10"/>
      <c r="E685" s="110" t="s">
        <v>760</v>
      </c>
      <c r="F685" s="111" t="s">
        <v>456</v>
      </c>
      <c r="G685" s="3">
        <f t="shared" si="11"/>
        <v>1</v>
      </c>
    </row>
    <row r="686" spans="1:7" x14ac:dyDescent="0.25">
      <c r="A686" s="10"/>
      <c r="B686" s="10"/>
      <c r="C686" s="10"/>
      <c r="D686" s="10"/>
      <c r="E686" s="110" t="s">
        <v>761</v>
      </c>
      <c r="F686" s="111" t="s">
        <v>456</v>
      </c>
      <c r="G686" s="3">
        <f t="shared" si="11"/>
        <v>1</v>
      </c>
    </row>
    <row r="687" spans="1:7" x14ac:dyDescent="0.25">
      <c r="A687" s="10"/>
      <c r="B687" s="10"/>
      <c r="C687" s="10"/>
      <c r="D687" s="10"/>
      <c r="E687" s="110" t="s">
        <v>762</v>
      </c>
      <c r="F687" s="111" t="s">
        <v>49</v>
      </c>
      <c r="G687" s="3">
        <f t="shared" si="11"/>
        <v>0.10979999999999999</v>
      </c>
    </row>
    <row r="688" spans="1:7" x14ac:dyDescent="0.25">
      <c r="A688" s="10"/>
      <c r="B688" s="10"/>
      <c r="C688" s="10"/>
      <c r="D688" s="10"/>
      <c r="E688" s="113" t="s">
        <v>763</v>
      </c>
      <c r="F688" s="111" t="s">
        <v>105</v>
      </c>
      <c r="G688" s="3">
        <f t="shared" si="11"/>
        <v>0</v>
      </c>
    </row>
    <row r="689" spans="1:7" x14ac:dyDescent="0.25">
      <c r="A689" s="10"/>
      <c r="B689" s="10"/>
      <c r="C689" s="10"/>
      <c r="D689" s="10"/>
      <c r="E689" s="110" t="s">
        <v>764</v>
      </c>
      <c r="F689" s="111" t="s">
        <v>49</v>
      </c>
      <c r="G689" s="3">
        <f t="shared" si="11"/>
        <v>0.10979999999999999</v>
      </c>
    </row>
    <row r="690" spans="1:7" x14ac:dyDescent="0.25">
      <c r="A690" s="10"/>
      <c r="B690" s="10"/>
      <c r="C690" s="10"/>
      <c r="D690" s="10"/>
      <c r="E690" s="110" t="s">
        <v>765</v>
      </c>
      <c r="F690" s="111" t="s">
        <v>456</v>
      </c>
      <c r="G690" s="3">
        <f t="shared" si="11"/>
        <v>1</v>
      </c>
    </row>
    <row r="691" spans="1:7" x14ac:dyDescent="0.25">
      <c r="A691" s="10"/>
      <c r="B691" s="10"/>
      <c r="C691" s="10"/>
      <c r="D691" s="10"/>
      <c r="E691" s="113" t="s">
        <v>766</v>
      </c>
      <c r="F691" s="111" t="s">
        <v>456</v>
      </c>
      <c r="G691" s="3">
        <f t="shared" si="11"/>
        <v>1</v>
      </c>
    </row>
    <row r="692" spans="1:7" x14ac:dyDescent="0.25">
      <c r="A692" s="10"/>
      <c r="B692" s="10"/>
      <c r="C692" s="10"/>
      <c r="D692" s="10"/>
      <c r="E692" s="113" t="s">
        <v>767</v>
      </c>
      <c r="F692" s="111" t="s">
        <v>96</v>
      </c>
      <c r="G692" s="3">
        <f t="shared" si="11"/>
        <v>0.1086</v>
      </c>
    </row>
    <row r="693" spans="1:7" x14ac:dyDescent="0.25">
      <c r="A693" s="10"/>
      <c r="B693" s="10"/>
      <c r="C693" s="10"/>
      <c r="D693" s="10"/>
      <c r="E693" s="110" t="s">
        <v>768</v>
      </c>
      <c r="F693" s="111" t="s">
        <v>49</v>
      </c>
      <c r="G693" s="3">
        <f t="shared" si="11"/>
        <v>0.10979999999999999</v>
      </c>
    </row>
    <row r="694" spans="1:7" x14ac:dyDescent="0.25">
      <c r="A694" s="10"/>
      <c r="B694" s="10"/>
      <c r="C694" s="10"/>
      <c r="D694" s="10"/>
      <c r="E694" s="110" t="s">
        <v>769</v>
      </c>
      <c r="F694" s="111" t="s">
        <v>110</v>
      </c>
      <c r="G694" s="3">
        <f t="shared" si="11"/>
        <v>9.3100000000000002E-2</v>
      </c>
    </row>
    <row r="695" spans="1:7" x14ac:dyDescent="0.25">
      <c r="A695" s="10"/>
      <c r="B695" s="10"/>
      <c r="C695" s="10"/>
      <c r="D695" s="10"/>
      <c r="E695" s="110" t="s">
        <v>770</v>
      </c>
      <c r="F695" s="111" t="s">
        <v>96</v>
      </c>
      <c r="G695" s="3">
        <f t="shared" si="11"/>
        <v>0.1086</v>
      </c>
    </row>
    <row r="696" spans="1:7" x14ac:dyDescent="0.25">
      <c r="A696" s="10"/>
      <c r="B696" s="10"/>
      <c r="C696" s="10"/>
      <c r="D696" s="10"/>
      <c r="E696" s="113" t="s">
        <v>771</v>
      </c>
      <c r="F696" s="111" t="s">
        <v>96</v>
      </c>
      <c r="G696" s="3">
        <f t="shared" si="11"/>
        <v>0.1086</v>
      </c>
    </row>
    <row r="697" spans="1:7" x14ac:dyDescent="0.25">
      <c r="A697" s="10"/>
      <c r="B697" s="10"/>
      <c r="C697" s="10"/>
      <c r="D697" s="10"/>
      <c r="E697" s="110" t="s">
        <v>772</v>
      </c>
      <c r="F697" s="111" t="s">
        <v>96</v>
      </c>
      <c r="G697" s="3">
        <f t="shared" si="11"/>
        <v>0.1086</v>
      </c>
    </row>
    <row r="698" spans="1:7" x14ac:dyDescent="0.25">
      <c r="A698" s="10"/>
      <c r="B698" s="10"/>
      <c r="C698" s="10"/>
      <c r="D698" s="10"/>
      <c r="E698" s="110" t="s">
        <v>773</v>
      </c>
      <c r="F698" s="111" t="s">
        <v>96</v>
      </c>
      <c r="G698" s="3">
        <f t="shared" si="11"/>
        <v>0.1086</v>
      </c>
    </row>
    <row r="699" spans="1:7" x14ac:dyDescent="0.25">
      <c r="A699" s="10"/>
      <c r="B699" s="10"/>
      <c r="C699" s="10"/>
      <c r="D699" s="10"/>
      <c r="E699" s="122" t="s">
        <v>774</v>
      </c>
      <c r="F699" s="111" t="s">
        <v>96</v>
      </c>
      <c r="G699" s="3">
        <f t="shared" si="11"/>
        <v>0.1086</v>
      </c>
    </row>
    <row r="700" spans="1:7" x14ac:dyDescent="0.25">
      <c r="A700" s="10"/>
      <c r="B700" s="10"/>
      <c r="C700" s="10"/>
      <c r="D700" s="10"/>
      <c r="E700" s="110" t="s">
        <v>775</v>
      </c>
      <c r="F700" s="111" t="s">
        <v>96</v>
      </c>
      <c r="G700" s="3">
        <f t="shared" si="11"/>
        <v>0.1086</v>
      </c>
    </row>
    <row r="701" spans="1:7" x14ac:dyDescent="0.25">
      <c r="A701" s="10"/>
      <c r="B701" s="10"/>
      <c r="C701" s="10"/>
      <c r="D701" s="10"/>
      <c r="E701" s="116" t="s">
        <v>776</v>
      </c>
      <c r="F701" s="111" t="s">
        <v>96</v>
      </c>
      <c r="G701" s="3">
        <f t="shared" si="11"/>
        <v>0.1086</v>
      </c>
    </row>
    <row r="702" spans="1:7" x14ac:dyDescent="0.25">
      <c r="A702" s="10"/>
      <c r="B702" s="10"/>
      <c r="C702" s="10"/>
      <c r="D702" s="10"/>
      <c r="E702" s="123" t="s">
        <v>777</v>
      </c>
      <c r="F702" s="111" t="s">
        <v>96</v>
      </c>
      <c r="G702" s="3">
        <f t="shared" si="11"/>
        <v>0.1086</v>
      </c>
    </row>
    <row r="703" spans="1:7" x14ac:dyDescent="0.25">
      <c r="A703" s="10"/>
      <c r="B703" s="10"/>
      <c r="C703" s="10"/>
      <c r="D703" s="10"/>
      <c r="E703" s="113" t="s">
        <v>778</v>
      </c>
      <c r="F703" s="111" t="s">
        <v>96</v>
      </c>
      <c r="G703" s="3">
        <f t="shared" si="11"/>
        <v>0.1086</v>
      </c>
    </row>
    <row r="704" spans="1:7" x14ac:dyDescent="0.25">
      <c r="A704" s="10"/>
      <c r="B704" s="10"/>
      <c r="C704" s="10"/>
      <c r="D704" s="10"/>
      <c r="E704" s="113" t="s">
        <v>779</v>
      </c>
      <c r="F704" s="111" t="s">
        <v>96</v>
      </c>
      <c r="G704" s="3">
        <f t="shared" si="11"/>
        <v>0.1086</v>
      </c>
    </row>
    <row r="705" spans="1:7" x14ac:dyDescent="0.25">
      <c r="A705" s="10"/>
      <c r="B705" s="10"/>
      <c r="C705" s="10"/>
      <c r="D705" s="10"/>
      <c r="E705" s="110" t="s">
        <v>780</v>
      </c>
      <c r="F705" s="111" t="s">
        <v>96</v>
      </c>
      <c r="G705" s="3">
        <f t="shared" si="11"/>
        <v>0.1086</v>
      </c>
    </row>
    <row r="706" spans="1:7" x14ac:dyDescent="0.25">
      <c r="A706" s="10"/>
      <c r="B706" s="10"/>
      <c r="C706" s="10"/>
      <c r="D706" s="10"/>
      <c r="E706" s="110" t="s">
        <v>781</v>
      </c>
      <c r="F706" s="111" t="s">
        <v>96</v>
      </c>
      <c r="G706" s="3">
        <f t="shared" si="11"/>
        <v>0.1086</v>
      </c>
    </row>
    <row r="707" spans="1:7" x14ac:dyDescent="0.25">
      <c r="A707" s="10"/>
      <c r="B707" s="10"/>
      <c r="C707" s="10"/>
      <c r="D707" s="10"/>
      <c r="E707" s="110" t="s">
        <v>782</v>
      </c>
      <c r="F707" s="111" t="s">
        <v>96</v>
      </c>
      <c r="G707" s="3">
        <f t="shared" si="11"/>
        <v>0.1086</v>
      </c>
    </row>
    <row r="708" spans="1:7" x14ac:dyDescent="0.25">
      <c r="A708" s="10"/>
      <c r="B708" s="10"/>
      <c r="C708" s="10"/>
      <c r="D708" s="10"/>
      <c r="E708" s="110" t="s">
        <v>783</v>
      </c>
      <c r="F708" s="111" t="s">
        <v>96</v>
      </c>
      <c r="G708" s="3">
        <f t="shared" si="11"/>
        <v>0.1086</v>
      </c>
    </row>
    <row r="709" spans="1:7" x14ac:dyDescent="0.25">
      <c r="A709" s="10"/>
      <c r="B709" s="10"/>
      <c r="C709" s="10"/>
      <c r="D709" s="10"/>
      <c r="E709" s="110" t="s">
        <v>784</v>
      </c>
      <c r="F709" s="111" t="s">
        <v>96</v>
      </c>
      <c r="G709" s="3">
        <f t="shared" si="11"/>
        <v>0.1086</v>
      </c>
    </row>
    <row r="710" spans="1:7" x14ac:dyDescent="0.25">
      <c r="A710" s="10"/>
      <c r="B710" s="10"/>
      <c r="C710" s="10"/>
      <c r="D710" s="10"/>
      <c r="E710" s="120" t="s">
        <v>785</v>
      </c>
      <c r="F710" s="111" t="s">
        <v>96</v>
      </c>
      <c r="G710" s="3">
        <f t="shared" si="11"/>
        <v>0.1086</v>
      </c>
    </row>
    <row r="711" spans="1:7" x14ac:dyDescent="0.25">
      <c r="A711" s="10"/>
      <c r="B711" s="10"/>
      <c r="C711" s="10"/>
      <c r="D711" s="10"/>
      <c r="E711" s="110" t="s">
        <v>786</v>
      </c>
      <c r="F711" s="111" t="s">
        <v>96</v>
      </c>
      <c r="G711" s="3">
        <f t="shared" ref="G711:G774" si="12">VLOOKUP(F711,$A$4:$B$27,2,FALSE)</f>
        <v>0.1086</v>
      </c>
    </row>
    <row r="712" spans="1:7" x14ac:dyDescent="0.25">
      <c r="A712" s="10"/>
      <c r="B712" s="10"/>
      <c r="C712" s="10"/>
      <c r="D712" s="10"/>
      <c r="E712" s="123" t="s">
        <v>787</v>
      </c>
      <c r="F712" s="111" t="s">
        <v>96</v>
      </c>
      <c r="G712" s="3">
        <f t="shared" si="12"/>
        <v>0.1086</v>
      </c>
    </row>
    <row r="713" spans="1:7" x14ac:dyDescent="0.25">
      <c r="A713" s="10"/>
      <c r="B713" s="10"/>
      <c r="C713" s="10"/>
      <c r="D713" s="10"/>
      <c r="E713" s="110" t="s">
        <v>788</v>
      </c>
      <c r="F713" s="111" t="s">
        <v>96</v>
      </c>
      <c r="G713" s="3">
        <f t="shared" si="12"/>
        <v>0.1086</v>
      </c>
    </row>
    <row r="714" spans="1:7" x14ac:dyDescent="0.25">
      <c r="A714" s="10"/>
      <c r="B714" s="10"/>
      <c r="C714" s="10"/>
      <c r="D714" s="10"/>
      <c r="E714" s="123" t="s">
        <v>789</v>
      </c>
      <c r="F714" s="111" t="s">
        <v>96</v>
      </c>
      <c r="G714" s="3">
        <f t="shared" si="12"/>
        <v>0.1086</v>
      </c>
    </row>
    <row r="715" spans="1:7" x14ac:dyDescent="0.25">
      <c r="A715" s="10"/>
      <c r="B715" s="10"/>
      <c r="C715" s="10"/>
      <c r="D715" s="10"/>
      <c r="E715" s="113" t="s">
        <v>790</v>
      </c>
      <c r="F715" s="111" t="s">
        <v>96</v>
      </c>
      <c r="G715" s="3">
        <f t="shared" si="12"/>
        <v>0.1086</v>
      </c>
    </row>
    <row r="716" spans="1:7" x14ac:dyDescent="0.25">
      <c r="A716" s="10"/>
      <c r="B716" s="10"/>
      <c r="C716" s="10"/>
      <c r="D716" s="10"/>
      <c r="E716" s="110" t="s">
        <v>791</v>
      </c>
      <c r="F716" s="111" t="s">
        <v>96</v>
      </c>
      <c r="G716" s="3">
        <f t="shared" si="12"/>
        <v>0.1086</v>
      </c>
    </row>
    <row r="717" spans="1:7" x14ac:dyDescent="0.25">
      <c r="A717" s="10"/>
      <c r="B717" s="10"/>
      <c r="C717" s="10"/>
      <c r="D717" s="10"/>
      <c r="E717" s="110" t="s">
        <v>792</v>
      </c>
      <c r="F717" s="111" t="s">
        <v>96</v>
      </c>
      <c r="G717" s="3">
        <f t="shared" si="12"/>
        <v>0.1086</v>
      </c>
    </row>
    <row r="718" spans="1:7" x14ac:dyDescent="0.25">
      <c r="A718" s="10"/>
      <c r="B718" s="10"/>
      <c r="C718" s="10"/>
      <c r="D718" s="10"/>
      <c r="E718" s="116" t="s">
        <v>793</v>
      </c>
      <c r="F718" s="111" t="s">
        <v>96</v>
      </c>
      <c r="G718" s="3">
        <f t="shared" si="12"/>
        <v>0.1086</v>
      </c>
    </row>
    <row r="719" spans="1:7" x14ac:dyDescent="0.25">
      <c r="A719" s="10"/>
      <c r="B719" s="10"/>
      <c r="C719" s="10"/>
      <c r="D719" s="10"/>
      <c r="E719" s="116" t="s">
        <v>794</v>
      </c>
      <c r="F719" s="111" t="s">
        <v>96</v>
      </c>
      <c r="G719" s="3">
        <f t="shared" si="12"/>
        <v>0.1086</v>
      </c>
    </row>
    <row r="720" spans="1:7" x14ac:dyDescent="0.25">
      <c r="A720" s="10"/>
      <c r="B720" s="10"/>
      <c r="C720" s="10"/>
      <c r="D720" s="10"/>
      <c r="E720" s="110" t="s">
        <v>795</v>
      </c>
      <c r="F720" s="111" t="s">
        <v>96</v>
      </c>
      <c r="G720" s="3">
        <f t="shared" si="12"/>
        <v>0.1086</v>
      </c>
    </row>
    <row r="721" spans="1:7" x14ac:dyDescent="0.25">
      <c r="A721" s="10"/>
      <c r="B721" s="10"/>
      <c r="C721" s="10"/>
      <c r="D721" s="10"/>
      <c r="E721" s="110" t="s">
        <v>796</v>
      </c>
      <c r="F721" s="111" t="s">
        <v>96</v>
      </c>
      <c r="G721" s="3">
        <f t="shared" si="12"/>
        <v>0.1086</v>
      </c>
    </row>
    <row r="722" spans="1:7" x14ac:dyDescent="0.25">
      <c r="A722" s="10"/>
      <c r="B722" s="10"/>
      <c r="C722" s="10"/>
      <c r="D722" s="10"/>
      <c r="E722" s="113" t="s">
        <v>797</v>
      </c>
      <c r="F722" s="111" t="s">
        <v>96</v>
      </c>
      <c r="G722" s="3">
        <f t="shared" si="12"/>
        <v>0.1086</v>
      </c>
    </row>
    <row r="723" spans="1:7" x14ac:dyDescent="0.25">
      <c r="A723" s="10"/>
      <c r="B723" s="10"/>
      <c r="C723" s="10"/>
      <c r="D723" s="10"/>
      <c r="E723" s="110" t="s">
        <v>798</v>
      </c>
      <c r="F723" s="111" t="s">
        <v>96</v>
      </c>
      <c r="G723" s="3">
        <f t="shared" si="12"/>
        <v>0.1086</v>
      </c>
    </row>
    <row r="724" spans="1:7" x14ac:dyDescent="0.25">
      <c r="A724" s="10"/>
      <c r="B724" s="10"/>
      <c r="C724" s="10"/>
      <c r="D724" s="10"/>
      <c r="E724" s="122" t="s">
        <v>799</v>
      </c>
      <c r="F724" s="111" t="s">
        <v>49</v>
      </c>
      <c r="G724" s="3">
        <f t="shared" si="12"/>
        <v>0.10979999999999999</v>
      </c>
    </row>
    <row r="725" spans="1:7" x14ac:dyDescent="0.25">
      <c r="A725" s="10"/>
      <c r="B725" s="10"/>
      <c r="C725" s="10"/>
      <c r="D725" s="10"/>
      <c r="E725" s="113" t="s">
        <v>800</v>
      </c>
      <c r="F725" s="111" t="s">
        <v>105</v>
      </c>
      <c r="G725" s="3">
        <f t="shared" si="12"/>
        <v>0</v>
      </c>
    </row>
    <row r="726" spans="1:7" x14ac:dyDescent="0.25">
      <c r="A726" s="10"/>
      <c r="B726" s="10"/>
      <c r="C726" s="10"/>
      <c r="D726" s="10"/>
      <c r="E726" s="120" t="s">
        <v>801</v>
      </c>
      <c r="F726" s="111" t="s">
        <v>96</v>
      </c>
      <c r="G726" s="3">
        <f t="shared" si="12"/>
        <v>0.1086</v>
      </c>
    </row>
    <row r="727" spans="1:7" x14ac:dyDescent="0.25">
      <c r="A727" s="10"/>
      <c r="B727" s="10"/>
      <c r="C727" s="10"/>
      <c r="D727" s="10"/>
      <c r="E727" s="110" t="s">
        <v>802</v>
      </c>
      <c r="F727" s="111" t="s">
        <v>60</v>
      </c>
      <c r="G727" s="3">
        <f t="shared" si="12"/>
        <v>0.1013</v>
      </c>
    </row>
    <row r="728" spans="1:7" x14ac:dyDescent="0.25">
      <c r="A728" s="10"/>
      <c r="B728" s="10"/>
      <c r="C728" s="10"/>
      <c r="D728" s="10"/>
      <c r="E728" s="110" t="s">
        <v>803</v>
      </c>
      <c r="F728" s="111" t="s">
        <v>96</v>
      </c>
      <c r="G728" s="3">
        <f t="shared" si="12"/>
        <v>0.1086</v>
      </c>
    </row>
    <row r="729" spans="1:7" x14ac:dyDescent="0.25">
      <c r="A729" s="10"/>
      <c r="B729" s="10"/>
      <c r="C729" s="10"/>
      <c r="D729" s="10"/>
      <c r="E729" s="110" t="s">
        <v>804</v>
      </c>
      <c r="F729" s="111" t="s">
        <v>96</v>
      </c>
      <c r="G729" s="3">
        <f t="shared" si="12"/>
        <v>0.1086</v>
      </c>
    </row>
    <row r="730" spans="1:7" x14ac:dyDescent="0.25">
      <c r="A730" s="10"/>
      <c r="B730" s="10"/>
      <c r="C730" s="10"/>
      <c r="D730" s="10"/>
      <c r="E730" s="110" t="s">
        <v>805</v>
      </c>
      <c r="F730" s="111" t="s">
        <v>96</v>
      </c>
      <c r="G730" s="3">
        <f t="shared" si="12"/>
        <v>0.1086</v>
      </c>
    </row>
    <row r="731" spans="1:7" x14ac:dyDescent="0.25">
      <c r="A731" s="10"/>
      <c r="B731" s="10"/>
      <c r="C731" s="10"/>
      <c r="D731" s="10"/>
      <c r="E731" s="113" t="s">
        <v>806</v>
      </c>
      <c r="F731" s="111" t="s">
        <v>96</v>
      </c>
      <c r="G731" s="3">
        <f t="shared" si="12"/>
        <v>0.1086</v>
      </c>
    </row>
    <row r="732" spans="1:7" x14ac:dyDescent="0.25">
      <c r="A732" s="10"/>
      <c r="B732" s="10"/>
      <c r="C732" s="10"/>
      <c r="D732" s="10"/>
      <c r="E732" s="110" t="s">
        <v>807</v>
      </c>
      <c r="F732" s="111" t="s">
        <v>96</v>
      </c>
      <c r="G732" s="3">
        <f t="shared" si="12"/>
        <v>0.1086</v>
      </c>
    </row>
    <row r="733" spans="1:7" x14ac:dyDescent="0.25">
      <c r="A733" s="10"/>
      <c r="B733" s="10"/>
      <c r="C733" s="10"/>
      <c r="D733" s="10"/>
      <c r="E733" s="110" t="s">
        <v>808</v>
      </c>
      <c r="F733" s="111" t="s">
        <v>96</v>
      </c>
      <c r="G733" s="3">
        <f t="shared" si="12"/>
        <v>0.1086</v>
      </c>
    </row>
    <row r="734" spans="1:7" x14ac:dyDescent="0.25">
      <c r="A734" s="10"/>
      <c r="B734" s="10"/>
      <c r="C734" s="10"/>
      <c r="D734" s="10"/>
      <c r="E734" s="110" t="s">
        <v>809</v>
      </c>
      <c r="F734" s="111" t="s">
        <v>49</v>
      </c>
      <c r="G734" s="3">
        <f t="shared" si="12"/>
        <v>0.10979999999999999</v>
      </c>
    </row>
    <row r="735" spans="1:7" x14ac:dyDescent="0.25">
      <c r="A735" s="10"/>
      <c r="B735" s="10"/>
      <c r="C735" s="10"/>
      <c r="D735" s="10"/>
      <c r="E735" s="110" t="s">
        <v>810</v>
      </c>
      <c r="F735" s="111" t="s">
        <v>96</v>
      </c>
      <c r="G735" s="3">
        <f t="shared" si="12"/>
        <v>0.1086</v>
      </c>
    </row>
    <row r="736" spans="1:7" x14ac:dyDescent="0.25">
      <c r="A736" s="10"/>
      <c r="B736" s="10"/>
      <c r="C736" s="10"/>
      <c r="D736" s="10"/>
      <c r="E736" s="110" t="s">
        <v>811</v>
      </c>
      <c r="F736" s="111" t="s">
        <v>96</v>
      </c>
      <c r="G736" s="3">
        <f t="shared" si="12"/>
        <v>0.1086</v>
      </c>
    </row>
    <row r="737" spans="1:7" x14ac:dyDescent="0.25">
      <c r="A737" s="10"/>
      <c r="B737" s="10"/>
      <c r="C737" s="10"/>
      <c r="D737" s="10"/>
      <c r="E737" s="110" t="s">
        <v>812</v>
      </c>
      <c r="F737" s="111" t="s">
        <v>49</v>
      </c>
      <c r="G737" s="3">
        <f t="shared" si="12"/>
        <v>0.10979999999999999</v>
      </c>
    </row>
    <row r="738" spans="1:7" x14ac:dyDescent="0.25">
      <c r="A738" s="10"/>
      <c r="B738" s="10"/>
      <c r="C738" s="10"/>
      <c r="D738" s="10"/>
      <c r="E738" s="110" t="s">
        <v>813</v>
      </c>
      <c r="F738" s="111" t="s">
        <v>96</v>
      </c>
      <c r="G738" s="3">
        <f t="shared" si="12"/>
        <v>0.1086</v>
      </c>
    </row>
    <row r="739" spans="1:7" x14ac:dyDescent="0.25">
      <c r="A739" s="10"/>
      <c r="B739" s="10"/>
      <c r="C739" s="10"/>
      <c r="D739" s="10"/>
      <c r="E739" s="110" t="s">
        <v>814</v>
      </c>
      <c r="F739" s="111" t="s">
        <v>49</v>
      </c>
      <c r="G739" s="3">
        <f t="shared" si="12"/>
        <v>0.10979999999999999</v>
      </c>
    </row>
    <row r="740" spans="1:7" x14ac:dyDescent="0.25">
      <c r="A740" s="10"/>
      <c r="B740" s="10"/>
      <c r="C740" s="10"/>
      <c r="D740" s="10"/>
      <c r="E740" s="110" t="s">
        <v>815</v>
      </c>
      <c r="F740" s="111" t="s">
        <v>96</v>
      </c>
      <c r="G740" s="3">
        <f t="shared" si="12"/>
        <v>0.1086</v>
      </c>
    </row>
    <row r="741" spans="1:7" x14ac:dyDescent="0.25">
      <c r="A741" s="10"/>
      <c r="B741" s="10"/>
      <c r="C741" s="10"/>
      <c r="D741" s="10"/>
      <c r="E741" s="110" t="s">
        <v>816</v>
      </c>
      <c r="F741" s="111" t="s">
        <v>96</v>
      </c>
      <c r="G741" s="3">
        <f t="shared" si="12"/>
        <v>0.1086</v>
      </c>
    </row>
    <row r="742" spans="1:7" x14ac:dyDescent="0.25">
      <c r="A742" s="10"/>
      <c r="B742" s="10"/>
      <c r="C742" s="10"/>
      <c r="D742" s="10"/>
      <c r="E742" s="110" t="s">
        <v>817</v>
      </c>
      <c r="F742" s="111" t="s">
        <v>49</v>
      </c>
      <c r="G742" s="3">
        <f t="shared" si="12"/>
        <v>0.10979999999999999</v>
      </c>
    </row>
    <row r="743" spans="1:7" x14ac:dyDescent="0.25">
      <c r="A743" s="10"/>
      <c r="B743" s="10"/>
      <c r="C743" s="10"/>
      <c r="D743" s="10"/>
      <c r="E743" s="110" t="s">
        <v>818</v>
      </c>
      <c r="F743" s="111" t="s">
        <v>49</v>
      </c>
      <c r="G743" s="3">
        <f t="shared" si="12"/>
        <v>0.10979999999999999</v>
      </c>
    </row>
    <row r="744" spans="1:7" x14ac:dyDescent="0.25">
      <c r="A744" s="10"/>
      <c r="B744" s="10"/>
      <c r="C744" s="10"/>
      <c r="D744" s="10"/>
      <c r="E744" s="110" t="s">
        <v>819</v>
      </c>
      <c r="F744" s="111" t="s">
        <v>49</v>
      </c>
      <c r="G744" s="3">
        <f t="shared" si="12"/>
        <v>0.10979999999999999</v>
      </c>
    </row>
    <row r="745" spans="1:7" x14ac:dyDescent="0.25">
      <c r="A745" s="10"/>
      <c r="B745" s="10"/>
      <c r="C745" s="10"/>
      <c r="D745" s="10"/>
      <c r="E745" s="110" t="s">
        <v>820</v>
      </c>
      <c r="F745" s="111" t="s">
        <v>96</v>
      </c>
      <c r="G745" s="3">
        <f t="shared" si="12"/>
        <v>0.1086</v>
      </c>
    </row>
    <row r="746" spans="1:7" x14ac:dyDescent="0.25">
      <c r="A746" s="10"/>
      <c r="B746" s="10"/>
      <c r="C746" s="10"/>
      <c r="D746" s="10"/>
      <c r="E746" s="110" t="s">
        <v>821</v>
      </c>
      <c r="F746" s="111" t="s">
        <v>96</v>
      </c>
      <c r="G746" s="3">
        <f t="shared" si="12"/>
        <v>0.1086</v>
      </c>
    </row>
    <row r="747" spans="1:7" x14ac:dyDescent="0.25">
      <c r="A747" s="10"/>
      <c r="B747" s="10"/>
      <c r="C747" s="10"/>
      <c r="D747" s="10"/>
      <c r="E747" s="110" t="s">
        <v>822</v>
      </c>
      <c r="F747" s="111" t="s">
        <v>77</v>
      </c>
      <c r="G747" s="3">
        <f t="shared" si="12"/>
        <v>0.10602</v>
      </c>
    </row>
    <row r="748" spans="1:7" x14ac:dyDescent="0.25">
      <c r="A748" s="10"/>
      <c r="B748" s="10"/>
      <c r="C748" s="10"/>
      <c r="D748" s="10"/>
      <c r="E748" s="113" t="s">
        <v>823</v>
      </c>
      <c r="F748" s="111" t="s">
        <v>49</v>
      </c>
      <c r="G748" s="3">
        <f t="shared" si="12"/>
        <v>0.10979999999999999</v>
      </c>
    </row>
    <row r="749" spans="1:7" x14ac:dyDescent="0.25">
      <c r="A749" s="10"/>
      <c r="B749" s="10"/>
      <c r="C749" s="10"/>
      <c r="D749" s="10"/>
      <c r="E749" s="110" t="s">
        <v>824</v>
      </c>
      <c r="F749" s="111" t="s">
        <v>49</v>
      </c>
      <c r="G749" s="3">
        <f t="shared" si="12"/>
        <v>0.10979999999999999</v>
      </c>
    </row>
    <row r="750" spans="1:7" x14ac:dyDescent="0.25">
      <c r="A750" s="10"/>
      <c r="B750" s="10"/>
      <c r="C750" s="10"/>
      <c r="D750" s="10"/>
      <c r="E750" s="110" t="s">
        <v>825</v>
      </c>
      <c r="F750" s="111" t="s">
        <v>96</v>
      </c>
      <c r="G750" s="3">
        <f t="shared" si="12"/>
        <v>0.1086</v>
      </c>
    </row>
    <row r="751" spans="1:7" x14ac:dyDescent="0.25">
      <c r="A751" s="10"/>
      <c r="B751" s="10"/>
      <c r="C751" s="10"/>
      <c r="D751" s="10"/>
      <c r="E751" s="113" t="s">
        <v>826</v>
      </c>
      <c r="F751" s="111" t="s">
        <v>49</v>
      </c>
      <c r="G751" s="3">
        <f t="shared" si="12"/>
        <v>0.10979999999999999</v>
      </c>
    </row>
    <row r="752" spans="1:7" x14ac:dyDescent="0.25">
      <c r="A752" s="10"/>
      <c r="B752" s="10"/>
      <c r="C752" s="10"/>
      <c r="D752" s="10"/>
      <c r="E752" s="119" t="s">
        <v>827</v>
      </c>
      <c r="F752" s="111" t="s">
        <v>96</v>
      </c>
      <c r="G752" s="3">
        <f t="shared" si="12"/>
        <v>0.1086</v>
      </c>
    </row>
    <row r="753" spans="1:7" x14ac:dyDescent="0.25">
      <c r="A753" s="10"/>
      <c r="B753" s="10"/>
      <c r="C753" s="10"/>
      <c r="D753" s="10"/>
      <c r="E753" s="110" t="s">
        <v>828</v>
      </c>
      <c r="F753" s="111" t="s">
        <v>49</v>
      </c>
      <c r="G753" s="3">
        <f t="shared" si="12"/>
        <v>0.10979999999999999</v>
      </c>
    </row>
    <row r="754" spans="1:7" x14ac:dyDescent="0.25">
      <c r="A754" s="10"/>
      <c r="B754" s="10"/>
      <c r="C754" s="10"/>
      <c r="D754" s="10"/>
      <c r="E754" s="113" t="s">
        <v>829</v>
      </c>
      <c r="F754" s="111" t="s">
        <v>60</v>
      </c>
      <c r="G754" s="3">
        <f t="shared" si="12"/>
        <v>0.1013</v>
      </c>
    </row>
    <row r="755" spans="1:7" x14ac:dyDescent="0.25">
      <c r="A755" s="10"/>
      <c r="B755" s="10"/>
      <c r="C755" s="10"/>
      <c r="D755" s="10"/>
      <c r="E755" s="113" t="s">
        <v>830</v>
      </c>
      <c r="F755" s="111" t="s">
        <v>60</v>
      </c>
      <c r="G755" s="3">
        <f t="shared" si="12"/>
        <v>0.1013</v>
      </c>
    </row>
    <row r="756" spans="1:7" x14ac:dyDescent="0.25">
      <c r="A756" s="10"/>
      <c r="B756" s="10"/>
      <c r="C756" s="10"/>
      <c r="D756" s="10"/>
      <c r="E756" s="110" t="s">
        <v>831</v>
      </c>
      <c r="F756" s="111" t="s">
        <v>54</v>
      </c>
      <c r="G756" s="3">
        <f t="shared" si="12"/>
        <v>7.9699999999999993E-2</v>
      </c>
    </row>
    <row r="757" spans="1:7" x14ac:dyDescent="0.25">
      <c r="A757" s="10"/>
      <c r="B757" s="10"/>
      <c r="C757" s="10"/>
      <c r="D757" s="10"/>
      <c r="E757" s="110" t="s">
        <v>832</v>
      </c>
      <c r="F757" s="111" t="s">
        <v>49</v>
      </c>
      <c r="G757" s="3">
        <f t="shared" si="12"/>
        <v>0.10979999999999999</v>
      </c>
    </row>
    <row r="758" spans="1:7" x14ac:dyDescent="0.25">
      <c r="A758" s="10"/>
      <c r="B758" s="10"/>
      <c r="C758" s="10"/>
      <c r="D758" s="10"/>
      <c r="E758" s="113" t="s">
        <v>833</v>
      </c>
      <c r="F758" s="111" t="s">
        <v>49</v>
      </c>
      <c r="G758" s="3">
        <f t="shared" si="12"/>
        <v>0.10979999999999999</v>
      </c>
    </row>
    <row r="759" spans="1:7" x14ac:dyDescent="0.25">
      <c r="A759" s="10"/>
      <c r="B759" s="10"/>
      <c r="C759" s="10"/>
      <c r="D759" s="10"/>
      <c r="E759" s="113" t="s">
        <v>834</v>
      </c>
      <c r="F759" s="111" t="s">
        <v>49</v>
      </c>
      <c r="G759" s="3">
        <f t="shared" si="12"/>
        <v>0.10979999999999999</v>
      </c>
    </row>
    <row r="760" spans="1:7" x14ac:dyDescent="0.25">
      <c r="A760" s="10"/>
      <c r="B760" s="10"/>
      <c r="C760" s="10"/>
      <c r="D760" s="10"/>
      <c r="E760" s="110" t="s">
        <v>835</v>
      </c>
      <c r="F760" s="111" t="s">
        <v>96</v>
      </c>
      <c r="G760" s="3">
        <f t="shared" si="12"/>
        <v>0.1086</v>
      </c>
    </row>
    <row r="761" spans="1:7" x14ac:dyDescent="0.25">
      <c r="A761" s="10"/>
      <c r="B761" s="10"/>
      <c r="C761" s="10"/>
      <c r="D761" s="10"/>
      <c r="E761" s="113" t="s">
        <v>836</v>
      </c>
      <c r="F761" s="111" t="s">
        <v>49</v>
      </c>
      <c r="G761" s="3">
        <f t="shared" si="12"/>
        <v>0.10979999999999999</v>
      </c>
    </row>
    <row r="762" spans="1:7" x14ac:dyDescent="0.25">
      <c r="A762" s="10"/>
      <c r="B762" s="10"/>
      <c r="C762" s="10"/>
      <c r="D762" s="10"/>
      <c r="E762" s="120" t="s">
        <v>837</v>
      </c>
      <c r="F762" s="111" t="s">
        <v>49</v>
      </c>
      <c r="G762" s="3">
        <f t="shared" si="12"/>
        <v>0.10979999999999999</v>
      </c>
    </row>
    <row r="763" spans="1:7" x14ac:dyDescent="0.25">
      <c r="A763" s="10"/>
      <c r="B763" s="10"/>
      <c r="C763" s="10"/>
      <c r="D763" s="10"/>
      <c r="E763" s="113" t="s">
        <v>838</v>
      </c>
      <c r="F763" s="111" t="s">
        <v>96</v>
      </c>
      <c r="G763" s="3">
        <f t="shared" si="12"/>
        <v>0.1086</v>
      </c>
    </row>
    <row r="764" spans="1:7" x14ac:dyDescent="0.25">
      <c r="A764" s="10"/>
      <c r="B764" s="10"/>
      <c r="C764" s="10"/>
      <c r="D764" s="10"/>
      <c r="E764" s="110" t="s">
        <v>839</v>
      </c>
      <c r="F764" s="111" t="s">
        <v>96</v>
      </c>
      <c r="G764" s="3">
        <f t="shared" si="12"/>
        <v>0.1086</v>
      </c>
    </row>
    <row r="765" spans="1:7" x14ac:dyDescent="0.25">
      <c r="A765" s="10"/>
      <c r="B765" s="10"/>
      <c r="C765" s="10"/>
      <c r="D765" s="10"/>
      <c r="E765" s="113" t="s">
        <v>840</v>
      </c>
      <c r="F765" s="111" t="s">
        <v>55</v>
      </c>
      <c r="G765" s="3">
        <f t="shared" si="12"/>
        <v>7.7100000000000002E-2</v>
      </c>
    </row>
    <row r="766" spans="1:7" x14ac:dyDescent="0.25">
      <c r="A766" s="10"/>
      <c r="B766" s="10"/>
      <c r="C766" s="10"/>
      <c r="D766" s="10"/>
      <c r="E766" s="113" t="s">
        <v>841</v>
      </c>
      <c r="F766" s="111" t="s">
        <v>55</v>
      </c>
      <c r="G766" s="3">
        <f t="shared" si="12"/>
        <v>7.7100000000000002E-2</v>
      </c>
    </row>
    <row r="767" spans="1:7" x14ac:dyDescent="0.25">
      <c r="A767" s="10"/>
      <c r="B767" s="10"/>
      <c r="C767" s="10"/>
      <c r="D767" s="10"/>
      <c r="E767" s="113" t="s">
        <v>842</v>
      </c>
      <c r="F767" s="111" t="s">
        <v>96</v>
      </c>
      <c r="G767" s="3">
        <f t="shared" si="12"/>
        <v>0.1086</v>
      </c>
    </row>
    <row r="768" spans="1:7" x14ac:dyDescent="0.25">
      <c r="A768" s="10"/>
      <c r="B768" s="10"/>
      <c r="C768" s="10"/>
      <c r="D768" s="10"/>
      <c r="E768" s="123" t="s">
        <v>843</v>
      </c>
      <c r="F768" s="111" t="s">
        <v>49</v>
      </c>
      <c r="G768" s="3">
        <f t="shared" si="12"/>
        <v>0.10979999999999999</v>
      </c>
    </row>
    <row r="769" spans="1:7" x14ac:dyDescent="0.25">
      <c r="A769" s="10"/>
      <c r="B769" s="10"/>
      <c r="C769" s="10"/>
      <c r="D769" s="10"/>
      <c r="E769" s="113" t="s">
        <v>844</v>
      </c>
      <c r="F769" s="111" t="s">
        <v>96</v>
      </c>
      <c r="G769" s="3">
        <f t="shared" si="12"/>
        <v>0.1086</v>
      </c>
    </row>
    <row r="770" spans="1:7" x14ac:dyDescent="0.25">
      <c r="A770" s="10"/>
      <c r="B770" s="10"/>
      <c r="C770" s="10"/>
      <c r="D770" s="10"/>
      <c r="E770" s="110" t="s">
        <v>845</v>
      </c>
      <c r="F770" s="111" t="s">
        <v>49</v>
      </c>
      <c r="G770" s="3">
        <f t="shared" si="12"/>
        <v>0.10979999999999999</v>
      </c>
    </row>
    <row r="771" spans="1:7" x14ac:dyDescent="0.25">
      <c r="A771" s="10"/>
      <c r="B771" s="10"/>
      <c r="C771" s="10"/>
      <c r="D771" s="10"/>
      <c r="E771" s="112" t="s">
        <v>846</v>
      </c>
      <c r="F771" s="111" t="s">
        <v>105</v>
      </c>
      <c r="G771" s="3">
        <f t="shared" si="12"/>
        <v>0</v>
      </c>
    </row>
    <row r="772" spans="1:7" x14ac:dyDescent="0.25">
      <c r="A772" s="10"/>
      <c r="B772" s="10"/>
      <c r="C772" s="10"/>
      <c r="D772" s="10"/>
      <c r="E772" s="110" t="s">
        <v>847</v>
      </c>
      <c r="F772" s="111" t="s">
        <v>105</v>
      </c>
      <c r="G772" s="3">
        <f t="shared" si="12"/>
        <v>0</v>
      </c>
    </row>
    <row r="773" spans="1:7" x14ac:dyDescent="0.25">
      <c r="A773" s="10"/>
      <c r="B773" s="10"/>
      <c r="C773" s="10"/>
      <c r="D773" s="10"/>
      <c r="E773" s="113" t="s">
        <v>848</v>
      </c>
      <c r="F773" s="111" t="s">
        <v>105</v>
      </c>
      <c r="G773" s="3">
        <f t="shared" si="12"/>
        <v>0</v>
      </c>
    </row>
    <row r="774" spans="1:7" x14ac:dyDescent="0.25">
      <c r="A774" s="10"/>
      <c r="B774" s="10"/>
      <c r="C774" s="10"/>
      <c r="D774" s="10"/>
      <c r="E774" s="113" t="s">
        <v>849</v>
      </c>
      <c r="F774" s="111" t="s">
        <v>105</v>
      </c>
      <c r="G774" s="3">
        <f t="shared" si="12"/>
        <v>0</v>
      </c>
    </row>
    <row r="775" spans="1:7" x14ac:dyDescent="0.25">
      <c r="A775" s="10"/>
      <c r="B775" s="10"/>
      <c r="C775" s="10"/>
      <c r="D775" s="10"/>
      <c r="E775" s="113" t="s">
        <v>850</v>
      </c>
      <c r="F775" s="111" t="s">
        <v>105</v>
      </c>
      <c r="G775" s="3">
        <f t="shared" ref="G775:G838" si="13">VLOOKUP(F775,$A$4:$B$27,2,FALSE)</f>
        <v>0</v>
      </c>
    </row>
    <row r="776" spans="1:7" x14ac:dyDescent="0.25">
      <c r="A776" s="10"/>
      <c r="B776" s="10"/>
      <c r="C776" s="10"/>
      <c r="D776" s="10"/>
      <c r="E776" s="113" t="s">
        <v>851</v>
      </c>
      <c r="F776" s="111" t="s">
        <v>105</v>
      </c>
      <c r="G776" s="3">
        <f t="shared" si="13"/>
        <v>0</v>
      </c>
    </row>
    <row r="777" spans="1:7" x14ac:dyDescent="0.25">
      <c r="A777" s="10"/>
      <c r="B777" s="10"/>
      <c r="C777" s="10"/>
      <c r="D777" s="10"/>
      <c r="E777" s="110" t="s">
        <v>852</v>
      </c>
      <c r="F777" s="111" t="s">
        <v>105</v>
      </c>
      <c r="G777" s="3">
        <f t="shared" si="13"/>
        <v>0</v>
      </c>
    </row>
    <row r="778" spans="1:7" x14ac:dyDescent="0.25">
      <c r="A778" s="10"/>
      <c r="B778" s="10"/>
      <c r="C778" s="10"/>
      <c r="D778" s="10"/>
      <c r="E778" s="123" t="s">
        <v>853</v>
      </c>
      <c r="F778" s="111" t="s">
        <v>105</v>
      </c>
      <c r="G778" s="3">
        <f t="shared" si="13"/>
        <v>0</v>
      </c>
    </row>
    <row r="779" spans="1:7" x14ac:dyDescent="0.25">
      <c r="A779" s="10"/>
      <c r="B779" s="10"/>
      <c r="C779" s="10"/>
      <c r="D779" s="10"/>
      <c r="E779" s="110" t="s">
        <v>854</v>
      </c>
      <c r="F779" s="111" t="s">
        <v>105</v>
      </c>
      <c r="G779" s="3">
        <f t="shared" si="13"/>
        <v>0</v>
      </c>
    </row>
    <row r="780" spans="1:7" x14ac:dyDescent="0.25">
      <c r="A780" s="10"/>
      <c r="B780" s="10"/>
      <c r="C780" s="10"/>
      <c r="D780" s="10"/>
      <c r="E780" s="113" t="s">
        <v>855</v>
      </c>
      <c r="F780" s="111" t="s">
        <v>456</v>
      </c>
      <c r="G780" s="3">
        <f t="shared" si="13"/>
        <v>1</v>
      </c>
    </row>
    <row r="781" spans="1:7" x14ac:dyDescent="0.25">
      <c r="A781" s="10"/>
      <c r="B781" s="10"/>
      <c r="C781" s="10"/>
      <c r="D781" s="10"/>
      <c r="E781" s="110" t="s">
        <v>856</v>
      </c>
      <c r="F781" s="111" t="s">
        <v>456</v>
      </c>
      <c r="G781" s="3">
        <f t="shared" si="13"/>
        <v>1</v>
      </c>
    </row>
    <row r="782" spans="1:7" x14ac:dyDescent="0.25">
      <c r="A782" s="10"/>
      <c r="B782" s="10"/>
      <c r="C782" s="10"/>
      <c r="D782" s="10"/>
      <c r="E782" s="113" t="s">
        <v>857</v>
      </c>
      <c r="F782" s="111" t="s">
        <v>456</v>
      </c>
      <c r="G782" s="3">
        <f t="shared" si="13"/>
        <v>1</v>
      </c>
    </row>
    <row r="783" spans="1:7" x14ac:dyDescent="0.25">
      <c r="A783" s="10"/>
      <c r="B783" s="10"/>
      <c r="C783" s="10"/>
      <c r="D783" s="10"/>
      <c r="E783" s="110" t="s">
        <v>858</v>
      </c>
      <c r="F783" s="111" t="s">
        <v>105</v>
      </c>
      <c r="G783" s="3">
        <f t="shared" si="13"/>
        <v>0</v>
      </c>
    </row>
    <row r="784" spans="1:7" x14ac:dyDescent="0.25">
      <c r="A784" s="10"/>
      <c r="B784" s="10"/>
      <c r="C784" s="10"/>
      <c r="D784" s="10"/>
      <c r="E784" s="113" t="s">
        <v>859</v>
      </c>
      <c r="F784" s="111" t="s">
        <v>105</v>
      </c>
      <c r="G784" s="3">
        <f t="shared" si="13"/>
        <v>0</v>
      </c>
    </row>
    <row r="785" spans="1:7" x14ac:dyDescent="0.25">
      <c r="A785" s="10"/>
      <c r="B785" s="10"/>
      <c r="C785" s="10"/>
      <c r="D785" s="10"/>
      <c r="E785" s="123" t="s">
        <v>860</v>
      </c>
      <c r="F785" s="111" t="s">
        <v>105</v>
      </c>
      <c r="G785" s="3">
        <f t="shared" si="13"/>
        <v>0</v>
      </c>
    </row>
    <row r="786" spans="1:7" x14ac:dyDescent="0.25">
      <c r="A786" s="10"/>
      <c r="B786" s="10"/>
      <c r="C786" s="10"/>
      <c r="D786" s="10"/>
      <c r="E786" s="113" t="s">
        <v>861</v>
      </c>
      <c r="F786" s="111" t="s">
        <v>105</v>
      </c>
      <c r="G786" s="3">
        <f t="shared" si="13"/>
        <v>0</v>
      </c>
    </row>
    <row r="787" spans="1:7" x14ac:dyDescent="0.25">
      <c r="A787" s="10"/>
      <c r="B787" s="10"/>
      <c r="C787" s="10"/>
      <c r="D787" s="10"/>
      <c r="E787" s="110" t="s">
        <v>862</v>
      </c>
      <c r="F787" s="111" t="s">
        <v>105</v>
      </c>
      <c r="G787" s="3">
        <f t="shared" si="13"/>
        <v>0</v>
      </c>
    </row>
    <row r="788" spans="1:7" x14ac:dyDescent="0.25">
      <c r="A788" s="10"/>
      <c r="B788" s="10"/>
      <c r="C788" s="10"/>
      <c r="D788" s="10"/>
      <c r="E788" s="113" t="s">
        <v>863</v>
      </c>
      <c r="F788" s="111" t="s">
        <v>105</v>
      </c>
      <c r="G788" s="3">
        <f t="shared" si="13"/>
        <v>0</v>
      </c>
    </row>
    <row r="789" spans="1:7" x14ac:dyDescent="0.25">
      <c r="A789" s="10"/>
      <c r="B789" s="10"/>
      <c r="C789" s="10"/>
      <c r="D789" s="10"/>
      <c r="E789" s="110" t="s">
        <v>864</v>
      </c>
      <c r="F789" s="111" t="s">
        <v>105</v>
      </c>
      <c r="G789" s="3">
        <f t="shared" si="13"/>
        <v>0</v>
      </c>
    </row>
    <row r="790" spans="1:7" x14ac:dyDescent="0.25">
      <c r="A790" s="10"/>
      <c r="B790" s="10"/>
      <c r="C790" s="10"/>
      <c r="D790" s="10"/>
      <c r="E790" s="110" t="s">
        <v>865</v>
      </c>
      <c r="F790" s="111" t="s">
        <v>105</v>
      </c>
      <c r="G790" s="3">
        <f t="shared" si="13"/>
        <v>0</v>
      </c>
    </row>
    <row r="791" spans="1:7" x14ac:dyDescent="0.25">
      <c r="A791" s="10"/>
      <c r="B791" s="10"/>
      <c r="C791" s="10"/>
      <c r="D791" s="10"/>
      <c r="E791" s="120" t="s">
        <v>866</v>
      </c>
      <c r="F791" s="111" t="s">
        <v>105</v>
      </c>
      <c r="G791" s="3">
        <f t="shared" si="13"/>
        <v>0</v>
      </c>
    </row>
    <row r="792" spans="1:7" x14ac:dyDescent="0.25">
      <c r="A792" s="10"/>
      <c r="B792" s="10"/>
      <c r="C792" s="10"/>
      <c r="D792" s="10"/>
      <c r="E792" s="110" t="s">
        <v>867</v>
      </c>
      <c r="F792" s="111" t="s">
        <v>105</v>
      </c>
      <c r="G792" s="3">
        <f t="shared" si="13"/>
        <v>0</v>
      </c>
    </row>
    <row r="793" spans="1:7" x14ac:dyDescent="0.25">
      <c r="A793" s="10"/>
      <c r="B793" s="10"/>
      <c r="C793" s="10"/>
      <c r="D793" s="10"/>
      <c r="E793" s="110" t="s">
        <v>868</v>
      </c>
      <c r="F793" s="111" t="s">
        <v>105</v>
      </c>
      <c r="G793" s="3">
        <f t="shared" si="13"/>
        <v>0</v>
      </c>
    </row>
    <row r="794" spans="1:7" x14ac:dyDescent="0.25">
      <c r="A794" s="10"/>
      <c r="B794" s="10"/>
      <c r="C794" s="10"/>
      <c r="D794" s="10"/>
      <c r="E794" s="120" t="s">
        <v>869</v>
      </c>
      <c r="F794" s="111" t="s">
        <v>105</v>
      </c>
      <c r="G794" s="3">
        <f t="shared" si="13"/>
        <v>0</v>
      </c>
    </row>
    <row r="795" spans="1:7" x14ac:dyDescent="0.25">
      <c r="A795" s="10"/>
      <c r="B795" s="10"/>
      <c r="C795" s="10"/>
      <c r="D795" s="10"/>
      <c r="E795" s="113" t="s">
        <v>870</v>
      </c>
      <c r="F795" s="111" t="s">
        <v>105</v>
      </c>
      <c r="G795" s="3">
        <f t="shared" si="13"/>
        <v>0</v>
      </c>
    </row>
    <row r="796" spans="1:7" x14ac:dyDescent="0.25">
      <c r="A796" s="10"/>
      <c r="B796" s="10"/>
      <c r="C796" s="10"/>
      <c r="D796" s="10"/>
      <c r="E796" s="110" t="s">
        <v>871</v>
      </c>
      <c r="F796" s="111" t="s">
        <v>105</v>
      </c>
      <c r="G796" s="3">
        <f t="shared" si="13"/>
        <v>0</v>
      </c>
    </row>
    <row r="797" spans="1:7" x14ac:dyDescent="0.25">
      <c r="A797" s="10"/>
      <c r="B797" s="10"/>
      <c r="C797" s="10"/>
      <c r="D797" s="10"/>
      <c r="E797" s="110" t="s">
        <v>872</v>
      </c>
      <c r="F797" s="111" t="s">
        <v>105</v>
      </c>
      <c r="G797" s="3">
        <f t="shared" si="13"/>
        <v>0</v>
      </c>
    </row>
    <row r="798" spans="1:7" x14ac:dyDescent="0.25">
      <c r="A798" s="10"/>
      <c r="B798" s="10"/>
      <c r="C798" s="10"/>
      <c r="D798" s="10"/>
      <c r="E798" s="113" t="s">
        <v>873</v>
      </c>
      <c r="F798" s="111" t="s">
        <v>105</v>
      </c>
      <c r="G798" s="3">
        <f t="shared" si="13"/>
        <v>0</v>
      </c>
    </row>
    <row r="799" spans="1:7" x14ac:dyDescent="0.25">
      <c r="A799" s="10"/>
      <c r="B799" s="10"/>
      <c r="C799" s="10"/>
      <c r="D799" s="10"/>
      <c r="E799" s="110" t="s">
        <v>874</v>
      </c>
      <c r="F799" s="111" t="s">
        <v>105</v>
      </c>
      <c r="G799" s="3">
        <f t="shared" si="13"/>
        <v>0</v>
      </c>
    </row>
    <row r="800" spans="1:7" x14ac:dyDescent="0.25">
      <c r="A800" s="10"/>
      <c r="B800" s="10"/>
      <c r="C800" s="10"/>
      <c r="D800" s="10"/>
      <c r="E800" s="110" t="s">
        <v>875</v>
      </c>
      <c r="F800" s="111" t="s">
        <v>105</v>
      </c>
      <c r="G800" s="3">
        <f t="shared" si="13"/>
        <v>0</v>
      </c>
    </row>
    <row r="801" spans="1:7" x14ac:dyDescent="0.25">
      <c r="A801" s="10"/>
      <c r="B801" s="10"/>
      <c r="C801" s="10"/>
      <c r="D801" s="10"/>
      <c r="E801" s="113" t="s">
        <v>876</v>
      </c>
      <c r="F801" s="111" t="s">
        <v>49</v>
      </c>
      <c r="G801" s="3">
        <f t="shared" si="13"/>
        <v>0.10979999999999999</v>
      </c>
    </row>
    <row r="802" spans="1:7" x14ac:dyDescent="0.25">
      <c r="A802" s="10"/>
      <c r="B802" s="10"/>
      <c r="C802" s="10"/>
      <c r="D802" s="10"/>
      <c r="E802" s="110" t="s">
        <v>877</v>
      </c>
      <c r="F802" s="111" t="s">
        <v>49</v>
      </c>
      <c r="G802" s="3">
        <f t="shared" si="13"/>
        <v>0.10979999999999999</v>
      </c>
    </row>
    <row r="803" spans="1:7" x14ac:dyDescent="0.25">
      <c r="A803" s="10"/>
      <c r="B803" s="10"/>
      <c r="C803" s="10"/>
      <c r="D803" s="10"/>
      <c r="E803" s="113" t="s">
        <v>878</v>
      </c>
      <c r="F803" s="111" t="s">
        <v>49</v>
      </c>
      <c r="G803" s="3">
        <f t="shared" si="13"/>
        <v>0.10979999999999999</v>
      </c>
    </row>
    <row r="804" spans="1:7" x14ac:dyDescent="0.25">
      <c r="A804" s="10"/>
      <c r="B804" s="10"/>
      <c r="C804" s="10"/>
      <c r="D804" s="10"/>
      <c r="E804" s="113" t="s">
        <v>879</v>
      </c>
      <c r="F804" s="111" t="s">
        <v>456</v>
      </c>
      <c r="G804" s="3">
        <f t="shared" si="13"/>
        <v>1</v>
      </c>
    </row>
    <row r="805" spans="1:7" x14ac:dyDescent="0.25">
      <c r="A805" s="10"/>
      <c r="B805" s="10"/>
      <c r="C805" s="10"/>
      <c r="D805" s="10"/>
      <c r="E805" s="110" t="s">
        <v>880</v>
      </c>
      <c r="F805" s="111" t="s">
        <v>456</v>
      </c>
      <c r="G805" s="3">
        <f t="shared" si="13"/>
        <v>1</v>
      </c>
    </row>
    <row r="806" spans="1:7" x14ac:dyDescent="0.25">
      <c r="A806" s="10"/>
      <c r="B806" s="10"/>
      <c r="C806" s="10"/>
      <c r="D806" s="10"/>
      <c r="E806" s="113" t="s">
        <v>881</v>
      </c>
      <c r="F806" s="111" t="s">
        <v>456</v>
      </c>
      <c r="G806" s="3">
        <f t="shared" si="13"/>
        <v>1</v>
      </c>
    </row>
    <row r="807" spans="1:7" x14ac:dyDescent="0.25">
      <c r="A807" s="10"/>
      <c r="B807" s="10"/>
      <c r="C807" s="10"/>
      <c r="D807" s="10"/>
      <c r="E807" s="113" t="s">
        <v>882</v>
      </c>
      <c r="F807" s="111" t="s">
        <v>105</v>
      </c>
      <c r="G807" s="3">
        <f t="shared" si="13"/>
        <v>0</v>
      </c>
    </row>
    <row r="808" spans="1:7" x14ac:dyDescent="0.25">
      <c r="A808" s="10"/>
      <c r="B808" s="10"/>
      <c r="C808" s="10"/>
      <c r="D808" s="10"/>
      <c r="E808" s="110" t="s">
        <v>883</v>
      </c>
      <c r="F808" s="111" t="s">
        <v>105</v>
      </c>
      <c r="G808" s="3">
        <f t="shared" si="13"/>
        <v>0</v>
      </c>
    </row>
    <row r="809" spans="1:7" x14ac:dyDescent="0.25">
      <c r="A809" s="10"/>
      <c r="B809" s="10"/>
      <c r="C809" s="10"/>
      <c r="D809" s="10"/>
      <c r="E809" s="113" t="s">
        <v>884</v>
      </c>
      <c r="F809" s="111" t="s">
        <v>105</v>
      </c>
      <c r="G809" s="3">
        <f t="shared" si="13"/>
        <v>0</v>
      </c>
    </row>
    <row r="810" spans="1:7" x14ac:dyDescent="0.25">
      <c r="A810" s="10"/>
      <c r="B810" s="10"/>
      <c r="C810" s="10"/>
      <c r="D810" s="10"/>
      <c r="E810" s="113" t="s">
        <v>885</v>
      </c>
      <c r="F810" s="111" t="s">
        <v>105</v>
      </c>
      <c r="G810" s="3">
        <f t="shared" si="13"/>
        <v>0</v>
      </c>
    </row>
    <row r="811" spans="1:7" x14ac:dyDescent="0.25">
      <c r="A811" s="10"/>
      <c r="B811" s="10"/>
      <c r="C811" s="10"/>
      <c r="D811" s="10"/>
      <c r="E811" s="113" t="s">
        <v>886</v>
      </c>
      <c r="F811" s="111" t="s">
        <v>105</v>
      </c>
      <c r="G811" s="3">
        <f t="shared" si="13"/>
        <v>0</v>
      </c>
    </row>
    <row r="812" spans="1:7" x14ac:dyDescent="0.25">
      <c r="A812" s="10"/>
      <c r="B812" s="10"/>
      <c r="C812" s="10"/>
      <c r="D812" s="10"/>
      <c r="E812" s="113" t="s">
        <v>887</v>
      </c>
      <c r="F812" s="111" t="s">
        <v>105</v>
      </c>
      <c r="G812" s="3">
        <f t="shared" si="13"/>
        <v>0</v>
      </c>
    </row>
    <row r="813" spans="1:7" x14ac:dyDescent="0.25">
      <c r="A813" s="10"/>
      <c r="B813" s="10"/>
      <c r="C813" s="10"/>
      <c r="D813" s="10"/>
      <c r="E813" s="113" t="s">
        <v>888</v>
      </c>
      <c r="F813" s="111" t="s">
        <v>105</v>
      </c>
      <c r="G813" s="3">
        <f t="shared" si="13"/>
        <v>0</v>
      </c>
    </row>
    <row r="814" spans="1:7" x14ac:dyDescent="0.25">
      <c r="A814" s="10"/>
      <c r="B814" s="10"/>
      <c r="C814" s="10"/>
      <c r="D814" s="10"/>
      <c r="E814" s="110" t="s">
        <v>889</v>
      </c>
      <c r="F814" s="111" t="s">
        <v>105</v>
      </c>
      <c r="G814" s="3">
        <f t="shared" si="13"/>
        <v>0</v>
      </c>
    </row>
    <row r="815" spans="1:7" x14ac:dyDescent="0.25">
      <c r="A815" s="10"/>
      <c r="B815" s="10"/>
      <c r="C815" s="10"/>
      <c r="D815" s="10"/>
      <c r="E815" s="123" t="s">
        <v>890</v>
      </c>
      <c r="F815" s="111" t="s">
        <v>105</v>
      </c>
      <c r="G815" s="3">
        <f t="shared" si="13"/>
        <v>0</v>
      </c>
    </row>
    <row r="816" spans="1:7" x14ac:dyDescent="0.25">
      <c r="A816" s="10"/>
      <c r="B816" s="10"/>
      <c r="C816" s="10"/>
      <c r="D816" s="10"/>
      <c r="E816" s="110" t="s">
        <v>891</v>
      </c>
      <c r="F816" s="111" t="s">
        <v>105</v>
      </c>
      <c r="G816" s="3">
        <f t="shared" si="13"/>
        <v>0</v>
      </c>
    </row>
    <row r="817" spans="1:7" x14ac:dyDescent="0.25">
      <c r="A817" s="10"/>
      <c r="B817" s="10"/>
      <c r="C817" s="10"/>
      <c r="D817" s="10"/>
      <c r="E817" s="110" t="s">
        <v>892</v>
      </c>
      <c r="F817" s="111" t="s">
        <v>105</v>
      </c>
      <c r="G817" s="3">
        <f t="shared" si="13"/>
        <v>0</v>
      </c>
    </row>
    <row r="818" spans="1:7" x14ac:dyDescent="0.25">
      <c r="A818" s="10"/>
      <c r="B818" s="10"/>
      <c r="C818" s="10"/>
      <c r="D818" s="10"/>
      <c r="E818" s="110" t="s">
        <v>893</v>
      </c>
      <c r="F818" s="111" t="s">
        <v>105</v>
      </c>
      <c r="G818" s="3">
        <f t="shared" si="13"/>
        <v>0</v>
      </c>
    </row>
    <row r="819" spans="1:7" x14ac:dyDescent="0.25">
      <c r="A819" s="10"/>
      <c r="B819" s="10"/>
      <c r="C819" s="10"/>
      <c r="D819" s="10"/>
      <c r="E819" s="113" t="s">
        <v>894</v>
      </c>
      <c r="F819" s="111" t="s">
        <v>105</v>
      </c>
      <c r="G819" s="3">
        <f t="shared" si="13"/>
        <v>0</v>
      </c>
    </row>
    <row r="820" spans="1:7" x14ac:dyDescent="0.25">
      <c r="A820" s="10"/>
      <c r="B820" s="10"/>
      <c r="C820" s="10"/>
      <c r="D820" s="10"/>
      <c r="E820" s="113" t="s">
        <v>895</v>
      </c>
      <c r="F820" s="111" t="s">
        <v>105</v>
      </c>
      <c r="G820" s="3">
        <f t="shared" si="13"/>
        <v>0</v>
      </c>
    </row>
    <row r="821" spans="1:7" x14ac:dyDescent="0.25">
      <c r="A821" s="10"/>
      <c r="B821" s="10"/>
      <c r="C821" s="10"/>
      <c r="D821" s="10"/>
      <c r="E821" s="110" t="s">
        <v>896</v>
      </c>
      <c r="F821" s="111" t="s">
        <v>105</v>
      </c>
      <c r="G821" s="3">
        <f t="shared" si="13"/>
        <v>0</v>
      </c>
    </row>
    <row r="822" spans="1:7" x14ac:dyDescent="0.25">
      <c r="A822" s="10"/>
      <c r="B822" s="10"/>
      <c r="C822" s="10"/>
      <c r="D822" s="10"/>
      <c r="E822" s="110" t="s">
        <v>897</v>
      </c>
      <c r="F822" s="111" t="s">
        <v>105</v>
      </c>
      <c r="G822" s="3">
        <f t="shared" si="13"/>
        <v>0</v>
      </c>
    </row>
    <row r="823" spans="1:7" x14ac:dyDescent="0.25">
      <c r="A823" s="10"/>
      <c r="B823" s="10"/>
      <c r="C823" s="10"/>
      <c r="D823" s="10"/>
      <c r="E823" s="113" t="s">
        <v>898</v>
      </c>
      <c r="F823" s="111" t="s">
        <v>105</v>
      </c>
      <c r="G823" s="3">
        <f t="shared" si="13"/>
        <v>0</v>
      </c>
    </row>
    <row r="824" spans="1:7" x14ac:dyDescent="0.25">
      <c r="A824" s="10"/>
      <c r="B824" s="10"/>
      <c r="C824" s="10"/>
      <c r="D824" s="10"/>
      <c r="E824" s="110" t="s">
        <v>899</v>
      </c>
      <c r="F824" s="111" t="s">
        <v>105</v>
      </c>
      <c r="G824" s="3">
        <f t="shared" si="13"/>
        <v>0</v>
      </c>
    </row>
    <row r="825" spans="1:7" x14ac:dyDescent="0.25">
      <c r="A825" s="10"/>
      <c r="B825" s="10"/>
      <c r="C825" s="10"/>
      <c r="D825" s="10"/>
      <c r="E825" s="110" t="s">
        <v>900</v>
      </c>
      <c r="F825" s="111" t="s">
        <v>105</v>
      </c>
      <c r="G825" s="3">
        <f t="shared" si="13"/>
        <v>0</v>
      </c>
    </row>
    <row r="826" spans="1:7" x14ac:dyDescent="0.25">
      <c r="A826" s="10"/>
      <c r="B826" s="10"/>
      <c r="C826" s="10"/>
      <c r="D826" s="10"/>
      <c r="E826" s="113" t="s">
        <v>901</v>
      </c>
      <c r="F826" s="111" t="s">
        <v>105</v>
      </c>
      <c r="G826" s="3">
        <f t="shared" si="13"/>
        <v>0</v>
      </c>
    </row>
    <row r="827" spans="1:7" x14ac:dyDescent="0.25">
      <c r="A827" s="10"/>
      <c r="B827" s="10"/>
      <c r="C827" s="10"/>
      <c r="D827" s="10"/>
      <c r="E827" s="110" t="s">
        <v>902</v>
      </c>
      <c r="F827" s="111" t="s">
        <v>105</v>
      </c>
      <c r="G827" s="3">
        <f t="shared" si="13"/>
        <v>0</v>
      </c>
    </row>
    <row r="828" spans="1:7" x14ac:dyDescent="0.25">
      <c r="A828" s="10"/>
      <c r="B828" s="10"/>
      <c r="C828" s="10"/>
      <c r="D828" s="10"/>
      <c r="E828" s="110" t="s">
        <v>903</v>
      </c>
      <c r="F828" s="111" t="s">
        <v>105</v>
      </c>
      <c r="G828" s="3">
        <f t="shared" si="13"/>
        <v>0</v>
      </c>
    </row>
    <row r="829" spans="1:7" x14ac:dyDescent="0.25">
      <c r="A829" s="10"/>
      <c r="B829" s="10"/>
      <c r="C829" s="10"/>
      <c r="D829" s="10"/>
      <c r="E829" s="113" t="s">
        <v>904</v>
      </c>
      <c r="F829" s="111" t="s">
        <v>105</v>
      </c>
      <c r="G829" s="3">
        <f t="shared" si="13"/>
        <v>0</v>
      </c>
    </row>
    <row r="830" spans="1:7" x14ac:dyDescent="0.25">
      <c r="A830" s="10"/>
      <c r="B830" s="10"/>
      <c r="C830" s="10"/>
      <c r="D830" s="10"/>
      <c r="E830" s="110" t="s">
        <v>905</v>
      </c>
      <c r="F830" s="111" t="s">
        <v>105</v>
      </c>
      <c r="G830" s="3">
        <f t="shared" si="13"/>
        <v>0</v>
      </c>
    </row>
    <row r="831" spans="1:7" x14ac:dyDescent="0.25">
      <c r="A831" s="10"/>
      <c r="B831" s="10"/>
      <c r="C831" s="10"/>
      <c r="D831" s="10"/>
      <c r="E831" s="113" t="s">
        <v>906</v>
      </c>
      <c r="F831" s="111" t="s">
        <v>105</v>
      </c>
      <c r="G831" s="3">
        <f t="shared" si="13"/>
        <v>0</v>
      </c>
    </row>
    <row r="832" spans="1:7" x14ac:dyDescent="0.25">
      <c r="A832" s="10"/>
      <c r="B832" s="10"/>
      <c r="C832" s="10"/>
      <c r="D832" s="10"/>
      <c r="E832" s="110" t="s">
        <v>907</v>
      </c>
      <c r="F832" s="111" t="s">
        <v>105</v>
      </c>
      <c r="G832" s="3">
        <f t="shared" si="13"/>
        <v>0</v>
      </c>
    </row>
    <row r="833" spans="1:7" x14ac:dyDescent="0.25">
      <c r="A833" s="10"/>
      <c r="B833" s="10"/>
      <c r="C833" s="10"/>
      <c r="D833" s="10"/>
      <c r="E833" s="110" t="s">
        <v>908</v>
      </c>
      <c r="F833" s="111" t="s">
        <v>105</v>
      </c>
      <c r="G833" s="3">
        <f t="shared" si="13"/>
        <v>0</v>
      </c>
    </row>
    <row r="834" spans="1:7" x14ac:dyDescent="0.25">
      <c r="A834" s="10"/>
      <c r="B834" s="10"/>
      <c r="C834" s="10"/>
      <c r="D834" s="10"/>
      <c r="E834" s="113" t="s">
        <v>909</v>
      </c>
      <c r="F834" s="111" t="s">
        <v>105</v>
      </c>
      <c r="G834" s="3">
        <f t="shared" si="13"/>
        <v>0</v>
      </c>
    </row>
    <row r="835" spans="1:7" x14ac:dyDescent="0.25">
      <c r="A835" s="10"/>
      <c r="B835" s="10"/>
      <c r="C835" s="10"/>
      <c r="D835" s="10"/>
      <c r="E835" s="120" t="s">
        <v>910</v>
      </c>
      <c r="F835" s="111" t="s">
        <v>105</v>
      </c>
      <c r="G835" s="3">
        <f t="shared" si="13"/>
        <v>0</v>
      </c>
    </row>
    <row r="836" spans="1:7" x14ac:dyDescent="0.25">
      <c r="A836" s="10"/>
      <c r="B836" s="10"/>
      <c r="C836" s="10"/>
      <c r="D836" s="10"/>
      <c r="E836" s="110" t="s">
        <v>911</v>
      </c>
      <c r="F836" s="111" t="s">
        <v>105</v>
      </c>
      <c r="G836" s="3">
        <f t="shared" si="13"/>
        <v>0</v>
      </c>
    </row>
    <row r="837" spans="1:7" x14ac:dyDescent="0.25">
      <c r="A837" s="10"/>
      <c r="B837" s="10"/>
      <c r="C837" s="10"/>
      <c r="D837" s="10"/>
      <c r="E837" s="110" t="s">
        <v>912</v>
      </c>
      <c r="F837" s="111" t="s">
        <v>105</v>
      </c>
      <c r="G837" s="3">
        <f t="shared" si="13"/>
        <v>0</v>
      </c>
    </row>
    <row r="838" spans="1:7" x14ac:dyDescent="0.25">
      <c r="A838" s="10"/>
      <c r="B838" s="10"/>
      <c r="C838" s="10"/>
      <c r="D838" s="10"/>
      <c r="E838" s="110" t="s">
        <v>913</v>
      </c>
      <c r="F838" s="111" t="s">
        <v>105</v>
      </c>
      <c r="G838" s="3">
        <f t="shared" si="13"/>
        <v>0</v>
      </c>
    </row>
    <row r="839" spans="1:7" x14ac:dyDescent="0.25">
      <c r="A839" s="10"/>
      <c r="B839" s="10"/>
      <c r="C839" s="10"/>
      <c r="D839" s="10"/>
      <c r="E839" s="120" t="s">
        <v>914</v>
      </c>
      <c r="F839" s="111" t="s">
        <v>105</v>
      </c>
      <c r="G839" s="3">
        <f t="shared" ref="G839:G902" si="14">VLOOKUP(F839,$A$4:$B$27,2,FALSE)</f>
        <v>0</v>
      </c>
    </row>
    <row r="840" spans="1:7" x14ac:dyDescent="0.25">
      <c r="A840" s="10"/>
      <c r="B840" s="10"/>
      <c r="C840" s="10"/>
      <c r="D840" s="10"/>
      <c r="E840" s="110" t="s">
        <v>915</v>
      </c>
      <c r="F840" s="111" t="s">
        <v>105</v>
      </c>
      <c r="G840" s="3">
        <f t="shared" si="14"/>
        <v>0</v>
      </c>
    </row>
    <row r="841" spans="1:7" x14ac:dyDescent="0.25">
      <c r="A841" s="10"/>
      <c r="B841" s="10"/>
      <c r="C841" s="10"/>
      <c r="D841" s="10"/>
      <c r="E841" s="113" t="s">
        <v>916</v>
      </c>
      <c r="F841" s="111" t="s">
        <v>105</v>
      </c>
      <c r="G841" s="3">
        <f t="shared" si="14"/>
        <v>0</v>
      </c>
    </row>
    <row r="842" spans="1:7" x14ac:dyDescent="0.25">
      <c r="A842" s="10"/>
      <c r="B842" s="10"/>
      <c r="C842" s="10"/>
      <c r="D842" s="10"/>
      <c r="E842" s="113" t="s">
        <v>917</v>
      </c>
      <c r="F842" s="111" t="s">
        <v>105</v>
      </c>
      <c r="G842" s="3">
        <f t="shared" si="14"/>
        <v>0</v>
      </c>
    </row>
    <row r="843" spans="1:7" x14ac:dyDescent="0.25">
      <c r="A843" s="10"/>
      <c r="B843" s="10"/>
      <c r="C843" s="10"/>
      <c r="D843" s="10"/>
      <c r="E843" s="110" t="s">
        <v>918</v>
      </c>
      <c r="F843" s="111" t="s">
        <v>105</v>
      </c>
      <c r="G843" s="3">
        <f t="shared" si="14"/>
        <v>0</v>
      </c>
    </row>
    <row r="844" spans="1:7" x14ac:dyDescent="0.25">
      <c r="A844" s="10"/>
      <c r="B844" s="10"/>
      <c r="C844" s="10"/>
      <c r="D844" s="10"/>
      <c r="E844" s="113" t="s">
        <v>919</v>
      </c>
      <c r="F844" s="111" t="s">
        <v>105</v>
      </c>
      <c r="G844" s="3">
        <f t="shared" si="14"/>
        <v>0</v>
      </c>
    </row>
    <row r="845" spans="1:7" x14ac:dyDescent="0.25">
      <c r="A845" s="10"/>
      <c r="B845" s="10"/>
      <c r="C845" s="10"/>
      <c r="D845" s="10"/>
      <c r="E845" s="123" t="s">
        <v>920</v>
      </c>
      <c r="F845" s="111" t="s">
        <v>105</v>
      </c>
      <c r="G845" s="3">
        <f t="shared" si="14"/>
        <v>0</v>
      </c>
    </row>
    <row r="846" spans="1:7" x14ac:dyDescent="0.25">
      <c r="A846" s="10"/>
      <c r="B846" s="10"/>
      <c r="C846" s="10"/>
      <c r="D846" s="10"/>
      <c r="E846" s="110" t="s">
        <v>921</v>
      </c>
      <c r="F846" s="111" t="s">
        <v>105</v>
      </c>
      <c r="G846" s="3">
        <f t="shared" si="14"/>
        <v>0</v>
      </c>
    </row>
    <row r="847" spans="1:7" x14ac:dyDescent="0.25">
      <c r="A847" s="10"/>
      <c r="B847" s="10"/>
      <c r="C847" s="10"/>
      <c r="D847" s="10"/>
      <c r="E847" s="113" t="s">
        <v>922</v>
      </c>
      <c r="F847" s="111" t="s">
        <v>105</v>
      </c>
      <c r="G847" s="3">
        <f t="shared" si="14"/>
        <v>0</v>
      </c>
    </row>
    <row r="848" spans="1:7" x14ac:dyDescent="0.25">
      <c r="A848" s="10"/>
      <c r="B848" s="10"/>
      <c r="C848" s="10"/>
      <c r="D848" s="10"/>
      <c r="E848" s="110" t="s">
        <v>923</v>
      </c>
      <c r="F848" s="111" t="s">
        <v>105</v>
      </c>
      <c r="G848" s="3">
        <f t="shared" si="14"/>
        <v>0</v>
      </c>
    </row>
    <row r="849" spans="1:7" x14ac:dyDescent="0.25">
      <c r="A849" s="10"/>
      <c r="B849" s="10"/>
      <c r="C849" s="10"/>
      <c r="D849" s="10"/>
      <c r="E849" s="120" t="s">
        <v>924</v>
      </c>
      <c r="F849" s="111" t="s">
        <v>105</v>
      </c>
      <c r="G849" s="3">
        <f t="shared" si="14"/>
        <v>0</v>
      </c>
    </row>
    <row r="850" spans="1:7" x14ac:dyDescent="0.25">
      <c r="A850" s="10"/>
      <c r="B850" s="10"/>
      <c r="C850" s="10"/>
      <c r="D850" s="10"/>
      <c r="E850" s="110" t="s">
        <v>925</v>
      </c>
      <c r="F850" s="111" t="s">
        <v>105</v>
      </c>
      <c r="G850" s="3">
        <f t="shared" si="14"/>
        <v>0</v>
      </c>
    </row>
    <row r="851" spans="1:7" x14ac:dyDescent="0.25">
      <c r="A851" s="10"/>
      <c r="B851" s="10"/>
      <c r="C851" s="10"/>
      <c r="D851" s="10"/>
      <c r="E851" s="110" t="s">
        <v>926</v>
      </c>
      <c r="F851" s="111" t="s">
        <v>105</v>
      </c>
      <c r="G851" s="3">
        <f t="shared" si="14"/>
        <v>0</v>
      </c>
    </row>
    <row r="852" spans="1:7" x14ac:dyDescent="0.25">
      <c r="A852" s="10"/>
      <c r="B852" s="10"/>
      <c r="C852" s="10"/>
      <c r="D852" s="10"/>
      <c r="E852" s="123" t="s">
        <v>927</v>
      </c>
      <c r="F852" s="111" t="s">
        <v>105</v>
      </c>
      <c r="G852" s="3">
        <f t="shared" si="14"/>
        <v>0</v>
      </c>
    </row>
    <row r="853" spans="1:7" x14ac:dyDescent="0.25">
      <c r="A853" s="10"/>
      <c r="B853" s="10"/>
      <c r="C853" s="10"/>
      <c r="D853" s="10"/>
      <c r="E853" s="110" t="s">
        <v>928</v>
      </c>
      <c r="F853" s="111" t="s">
        <v>105</v>
      </c>
      <c r="G853" s="3">
        <f t="shared" si="14"/>
        <v>0</v>
      </c>
    </row>
    <row r="854" spans="1:7" x14ac:dyDescent="0.25">
      <c r="A854" s="10"/>
      <c r="B854" s="10"/>
      <c r="C854" s="10"/>
      <c r="D854" s="10"/>
      <c r="E854" s="110" t="s">
        <v>929</v>
      </c>
      <c r="F854" s="111" t="s">
        <v>105</v>
      </c>
      <c r="G854" s="3">
        <f t="shared" si="14"/>
        <v>0</v>
      </c>
    </row>
    <row r="855" spans="1:7" x14ac:dyDescent="0.25">
      <c r="A855" s="10"/>
      <c r="B855" s="10"/>
      <c r="C855" s="10"/>
      <c r="D855" s="10"/>
      <c r="E855" s="110" t="s">
        <v>930</v>
      </c>
      <c r="F855" s="111" t="s">
        <v>105</v>
      </c>
      <c r="G855" s="3">
        <f t="shared" si="14"/>
        <v>0</v>
      </c>
    </row>
    <row r="856" spans="1:7" x14ac:dyDescent="0.25">
      <c r="A856" s="10"/>
      <c r="B856" s="10"/>
      <c r="C856" s="10"/>
      <c r="D856" s="10"/>
      <c r="E856" s="113" t="s">
        <v>931</v>
      </c>
      <c r="F856" s="111" t="s">
        <v>60</v>
      </c>
      <c r="G856" s="3">
        <f t="shared" si="14"/>
        <v>0.1013</v>
      </c>
    </row>
    <row r="857" spans="1:7" x14ac:dyDescent="0.25">
      <c r="A857" s="10"/>
      <c r="B857" s="10"/>
      <c r="C857" s="10"/>
      <c r="D857" s="10"/>
      <c r="E857" s="113" t="s">
        <v>932</v>
      </c>
      <c r="F857" s="111" t="s">
        <v>105</v>
      </c>
      <c r="G857" s="3">
        <f t="shared" si="14"/>
        <v>0</v>
      </c>
    </row>
    <row r="858" spans="1:7" x14ac:dyDescent="0.25">
      <c r="A858" s="10"/>
      <c r="B858" s="10"/>
      <c r="C858" s="10"/>
      <c r="D858" s="10"/>
      <c r="E858" s="113" t="s">
        <v>933</v>
      </c>
      <c r="F858" s="111" t="s">
        <v>105</v>
      </c>
      <c r="G858" s="3">
        <f t="shared" si="14"/>
        <v>0</v>
      </c>
    </row>
    <row r="859" spans="1:7" x14ac:dyDescent="0.25">
      <c r="A859" s="10"/>
      <c r="B859" s="10"/>
      <c r="C859" s="10"/>
      <c r="D859" s="10"/>
      <c r="E859" s="110" t="s">
        <v>934</v>
      </c>
      <c r="F859" s="111" t="s">
        <v>105</v>
      </c>
      <c r="G859" s="3">
        <f t="shared" si="14"/>
        <v>0</v>
      </c>
    </row>
    <row r="860" spans="1:7" x14ac:dyDescent="0.25">
      <c r="A860" s="10"/>
      <c r="B860" s="10"/>
      <c r="C860" s="10"/>
      <c r="D860" s="10"/>
      <c r="E860" s="110" t="s">
        <v>935</v>
      </c>
      <c r="F860" s="111" t="s">
        <v>105</v>
      </c>
      <c r="G860" s="3">
        <f t="shared" si="14"/>
        <v>0</v>
      </c>
    </row>
    <row r="861" spans="1:7" x14ac:dyDescent="0.25">
      <c r="A861" s="10"/>
      <c r="B861" s="10"/>
      <c r="C861" s="10"/>
      <c r="D861" s="10"/>
      <c r="E861" s="110" t="s">
        <v>936</v>
      </c>
      <c r="F861" s="111" t="s">
        <v>105</v>
      </c>
      <c r="G861" s="3">
        <f t="shared" si="14"/>
        <v>0</v>
      </c>
    </row>
    <row r="862" spans="1:7" x14ac:dyDescent="0.25">
      <c r="A862" s="10"/>
      <c r="B862" s="10"/>
      <c r="C862" s="10"/>
      <c r="D862" s="10"/>
      <c r="E862" s="110" t="s">
        <v>937</v>
      </c>
      <c r="F862" s="111" t="s">
        <v>105</v>
      </c>
      <c r="G862" s="3">
        <f t="shared" si="14"/>
        <v>0</v>
      </c>
    </row>
    <row r="863" spans="1:7" x14ac:dyDescent="0.25">
      <c r="A863" s="10"/>
      <c r="B863" s="10"/>
      <c r="C863" s="10"/>
      <c r="D863" s="10"/>
      <c r="E863" s="113" t="s">
        <v>938</v>
      </c>
      <c r="F863" s="111" t="s">
        <v>105</v>
      </c>
      <c r="G863" s="3">
        <f t="shared" si="14"/>
        <v>0</v>
      </c>
    </row>
    <row r="864" spans="1:7" x14ac:dyDescent="0.25">
      <c r="A864" s="10"/>
      <c r="B864" s="10"/>
      <c r="C864" s="10"/>
      <c r="D864" s="10"/>
      <c r="E864" s="113" t="s">
        <v>939</v>
      </c>
      <c r="F864" s="111" t="s">
        <v>105</v>
      </c>
      <c r="G864" s="3">
        <f t="shared" si="14"/>
        <v>0</v>
      </c>
    </row>
    <row r="865" spans="1:7" x14ac:dyDescent="0.25">
      <c r="A865" s="10"/>
      <c r="B865" s="10"/>
      <c r="C865" s="10"/>
      <c r="D865" s="10"/>
      <c r="E865" s="113" t="s">
        <v>940</v>
      </c>
      <c r="F865" s="111" t="s">
        <v>105</v>
      </c>
      <c r="G865" s="3">
        <f t="shared" si="14"/>
        <v>0</v>
      </c>
    </row>
    <row r="866" spans="1:7" x14ac:dyDescent="0.25">
      <c r="A866" s="10"/>
      <c r="B866" s="10"/>
      <c r="C866" s="10"/>
      <c r="D866" s="10"/>
      <c r="E866" s="110" t="s">
        <v>941</v>
      </c>
      <c r="F866" s="111" t="s">
        <v>60</v>
      </c>
      <c r="G866" s="3">
        <f t="shared" si="14"/>
        <v>0.1013</v>
      </c>
    </row>
    <row r="867" spans="1:7" x14ac:dyDescent="0.25">
      <c r="A867" s="10"/>
      <c r="B867" s="10"/>
      <c r="C867" s="10"/>
      <c r="D867" s="10"/>
      <c r="E867" s="113" t="s">
        <v>942</v>
      </c>
      <c r="F867" s="111" t="s">
        <v>105</v>
      </c>
      <c r="G867" s="3">
        <f t="shared" si="14"/>
        <v>0</v>
      </c>
    </row>
    <row r="868" spans="1:7" x14ac:dyDescent="0.25">
      <c r="A868" s="10"/>
      <c r="B868" s="10"/>
      <c r="C868" s="10"/>
      <c r="D868" s="10"/>
      <c r="E868" s="113" t="s">
        <v>943</v>
      </c>
      <c r="F868" s="111" t="s">
        <v>105</v>
      </c>
      <c r="G868" s="3">
        <f t="shared" si="14"/>
        <v>0</v>
      </c>
    </row>
    <row r="869" spans="1:7" x14ac:dyDescent="0.25">
      <c r="A869" s="10"/>
      <c r="B869" s="10"/>
      <c r="C869" s="10"/>
      <c r="D869" s="10"/>
      <c r="E869" s="113" t="s">
        <v>944</v>
      </c>
      <c r="F869" s="111" t="s">
        <v>105</v>
      </c>
      <c r="G869" s="3">
        <f t="shared" si="14"/>
        <v>0</v>
      </c>
    </row>
    <row r="870" spans="1:7" x14ac:dyDescent="0.25">
      <c r="A870" s="10"/>
      <c r="B870" s="10"/>
      <c r="C870" s="10"/>
      <c r="D870" s="10"/>
      <c r="E870" s="113" t="s">
        <v>945</v>
      </c>
      <c r="F870" s="111" t="s">
        <v>105</v>
      </c>
      <c r="G870" s="3">
        <f t="shared" si="14"/>
        <v>0</v>
      </c>
    </row>
    <row r="871" spans="1:7" x14ac:dyDescent="0.25">
      <c r="A871" s="10"/>
      <c r="B871" s="10"/>
      <c r="C871" s="10"/>
      <c r="D871" s="10"/>
      <c r="E871" s="113" t="s">
        <v>946</v>
      </c>
      <c r="F871" s="111" t="s">
        <v>105</v>
      </c>
      <c r="G871" s="3">
        <f t="shared" si="14"/>
        <v>0</v>
      </c>
    </row>
    <row r="872" spans="1:7" x14ac:dyDescent="0.25">
      <c r="A872" s="10"/>
      <c r="B872" s="10"/>
      <c r="C872" s="10"/>
      <c r="D872" s="10"/>
      <c r="E872" s="113" t="s">
        <v>947</v>
      </c>
      <c r="F872" s="111" t="s">
        <v>105</v>
      </c>
      <c r="G872" s="3">
        <f t="shared" si="14"/>
        <v>0</v>
      </c>
    </row>
    <row r="873" spans="1:7" x14ac:dyDescent="0.25">
      <c r="A873" s="10"/>
      <c r="B873" s="10"/>
      <c r="C873" s="10"/>
      <c r="D873" s="10"/>
      <c r="E873" s="110" t="s">
        <v>948</v>
      </c>
      <c r="F873" s="111" t="s">
        <v>105</v>
      </c>
      <c r="G873" s="3">
        <f t="shared" si="14"/>
        <v>0</v>
      </c>
    </row>
    <row r="874" spans="1:7" x14ac:dyDescent="0.25">
      <c r="A874" s="10"/>
      <c r="B874" s="10"/>
      <c r="C874" s="10"/>
      <c r="D874" s="10"/>
      <c r="E874" s="113" t="s">
        <v>949</v>
      </c>
      <c r="F874" s="111" t="s">
        <v>105</v>
      </c>
      <c r="G874" s="3">
        <f t="shared" si="14"/>
        <v>0</v>
      </c>
    </row>
    <row r="875" spans="1:7" x14ac:dyDescent="0.25">
      <c r="A875" s="10"/>
      <c r="B875" s="10"/>
      <c r="C875" s="10"/>
      <c r="D875" s="10"/>
      <c r="E875" s="110" t="s">
        <v>950</v>
      </c>
      <c r="F875" s="111" t="s">
        <v>105</v>
      </c>
      <c r="G875" s="3">
        <f t="shared" si="14"/>
        <v>0</v>
      </c>
    </row>
    <row r="876" spans="1:7" x14ac:dyDescent="0.25">
      <c r="A876" s="10"/>
      <c r="B876" s="10"/>
      <c r="C876" s="10"/>
      <c r="D876" s="10"/>
      <c r="E876" s="110" t="s">
        <v>951</v>
      </c>
      <c r="F876" s="111" t="s">
        <v>105</v>
      </c>
      <c r="G876" s="3">
        <f t="shared" si="14"/>
        <v>0</v>
      </c>
    </row>
    <row r="877" spans="1:7" x14ac:dyDescent="0.25">
      <c r="A877" s="10"/>
      <c r="B877" s="10"/>
      <c r="C877" s="10"/>
      <c r="D877" s="10"/>
      <c r="E877" s="110" t="s">
        <v>952</v>
      </c>
      <c r="F877" s="111" t="s">
        <v>105</v>
      </c>
      <c r="G877" s="3">
        <f t="shared" si="14"/>
        <v>0</v>
      </c>
    </row>
    <row r="878" spans="1:7" x14ac:dyDescent="0.25">
      <c r="A878" s="10"/>
      <c r="B878" s="10"/>
      <c r="C878" s="10"/>
      <c r="D878" s="10"/>
      <c r="E878" s="110" t="s">
        <v>953</v>
      </c>
      <c r="F878" s="111" t="s">
        <v>105</v>
      </c>
      <c r="G878" s="3">
        <f t="shared" si="14"/>
        <v>0</v>
      </c>
    </row>
    <row r="879" spans="1:7" x14ac:dyDescent="0.25">
      <c r="A879" s="10"/>
      <c r="B879" s="10"/>
      <c r="C879" s="10"/>
      <c r="D879" s="10"/>
      <c r="E879" s="113" t="s">
        <v>954</v>
      </c>
      <c r="F879" s="111" t="s">
        <v>105</v>
      </c>
      <c r="G879" s="3">
        <f t="shared" si="14"/>
        <v>0</v>
      </c>
    </row>
    <row r="880" spans="1:7" x14ac:dyDescent="0.25">
      <c r="A880" s="10"/>
      <c r="B880" s="10"/>
      <c r="C880" s="10"/>
      <c r="D880" s="10"/>
      <c r="E880" s="113" t="s">
        <v>955</v>
      </c>
      <c r="F880" s="111" t="s">
        <v>105</v>
      </c>
      <c r="G880" s="3">
        <f t="shared" si="14"/>
        <v>0</v>
      </c>
    </row>
    <row r="881" spans="1:7" x14ac:dyDescent="0.25">
      <c r="A881" s="10"/>
      <c r="B881" s="10"/>
      <c r="C881" s="10"/>
      <c r="D881" s="10"/>
      <c r="E881" s="110" t="s">
        <v>956</v>
      </c>
      <c r="F881" s="111" t="s">
        <v>105</v>
      </c>
      <c r="G881" s="3">
        <f t="shared" si="14"/>
        <v>0</v>
      </c>
    </row>
    <row r="882" spans="1:7" x14ac:dyDescent="0.25">
      <c r="A882" s="10"/>
      <c r="B882" s="10"/>
      <c r="C882" s="10"/>
      <c r="D882" s="10"/>
      <c r="E882" s="110" t="s">
        <v>957</v>
      </c>
      <c r="F882" s="111" t="s">
        <v>105</v>
      </c>
      <c r="G882" s="3">
        <f t="shared" si="14"/>
        <v>0</v>
      </c>
    </row>
    <row r="883" spans="1:7" x14ac:dyDescent="0.25">
      <c r="A883" s="10"/>
      <c r="B883" s="10"/>
      <c r="C883" s="10"/>
      <c r="D883" s="10"/>
      <c r="E883" s="113" t="s">
        <v>958</v>
      </c>
      <c r="F883" s="111" t="s">
        <v>105</v>
      </c>
      <c r="G883" s="3">
        <f t="shared" si="14"/>
        <v>0</v>
      </c>
    </row>
    <row r="884" spans="1:7" x14ac:dyDescent="0.25">
      <c r="A884" s="10"/>
      <c r="B884" s="10"/>
      <c r="C884" s="10"/>
      <c r="D884" s="10"/>
      <c r="E884" s="110" t="s">
        <v>959</v>
      </c>
      <c r="F884" s="111" t="s">
        <v>105</v>
      </c>
      <c r="G884" s="3">
        <f t="shared" si="14"/>
        <v>0</v>
      </c>
    </row>
    <row r="885" spans="1:7" x14ac:dyDescent="0.25">
      <c r="A885" s="10"/>
      <c r="B885" s="10"/>
      <c r="C885" s="10"/>
      <c r="D885" s="10"/>
      <c r="E885" s="110" t="s">
        <v>960</v>
      </c>
      <c r="F885" s="111" t="s">
        <v>105</v>
      </c>
      <c r="G885" s="3">
        <f t="shared" si="14"/>
        <v>0</v>
      </c>
    </row>
    <row r="886" spans="1:7" x14ac:dyDescent="0.25">
      <c r="A886" s="10"/>
      <c r="B886" s="10"/>
      <c r="C886" s="10"/>
      <c r="D886" s="10"/>
      <c r="E886" s="110" t="s">
        <v>961</v>
      </c>
      <c r="F886" s="111" t="s">
        <v>105</v>
      </c>
      <c r="G886" s="3">
        <f t="shared" si="14"/>
        <v>0</v>
      </c>
    </row>
    <row r="887" spans="1:7" x14ac:dyDescent="0.25">
      <c r="A887" s="10"/>
      <c r="B887" s="10"/>
      <c r="C887" s="10"/>
      <c r="D887" s="10"/>
      <c r="E887" s="113" t="s">
        <v>962</v>
      </c>
      <c r="F887" s="111" t="s">
        <v>105</v>
      </c>
      <c r="G887" s="3">
        <f t="shared" si="14"/>
        <v>0</v>
      </c>
    </row>
    <row r="888" spans="1:7" x14ac:dyDescent="0.25">
      <c r="A888" s="10"/>
      <c r="B888" s="10"/>
      <c r="C888" s="10"/>
      <c r="D888" s="10"/>
      <c r="E888" s="113" t="s">
        <v>963</v>
      </c>
      <c r="F888" s="111" t="s">
        <v>105</v>
      </c>
      <c r="G888" s="3">
        <f t="shared" si="14"/>
        <v>0</v>
      </c>
    </row>
    <row r="889" spans="1:7" x14ac:dyDescent="0.25">
      <c r="A889" s="10"/>
      <c r="B889" s="10"/>
      <c r="C889" s="10"/>
      <c r="D889" s="10"/>
      <c r="E889" s="113" t="s">
        <v>964</v>
      </c>
      <c r="F889" s="111" t="s">
        <v>105</v>
      </c>
      <c r="G889" s="3">
        <f t="shared" si="14"/>
        <v>0</v>
      </c>
    </row>
    <row r="890" spans="1:7" x14ac:dyDescent="0.25">
      <c r="A890" s="10"/>
      <c r="B890" s="10"/>
      <c r="C890" s="10"/>
      <c r="D890" s="10"/>
      <c r="E890" s="113" t="s">
        <v>965</v>
      </c>
      <c r="F890" s="111" t="s">
        <v>105</v>
      </c>
      <c r="G890" s="3">
        <f t="shared" si="14"/>
        <v>0</v>
      </c>
    </row>
    <row r="891" spans="1:7" x14ac:dyDescent="0.25">
      <c r="A891" s="10"/>
      <c r="B891" s="10"/>
      <c r="C891" s="10"/>
      <c r="D891" s="10"/>
      <c r="E891" s="113" t="s">
        <v>966</v>
      </c>
      <c r="F891" s="111" t="s">
        <v>105</v>
      </c>
      <c r="G891" s="3">
        <f t="shared" si="14"/>
        <v>0</v>
      </c>
    </row>
    <row r="892" spans="1:7" x14ac:dyDescent="0.25">
      <c r="A892" s="10"/>
      <c r="B892" s="10"/>
      <c r="C892" s="10"/>
      <c r="D892" s="10"/>
      <c r="E892" s="110" t="s">
        <v>967</v>
      </c>
      <c r="F892" s="111" t="s">
        <v>105</v>
      </c>
      <c r="G892" s="3">
        <f t="shared" si="14"/>
        <v>0</v>
      </c>
    </row>
    <row r="893" spans="1:7" x14ac:dyDescent="0.25">
      <c r="A893" s="10"/>
      <c r="B893" s="10"/>
      <c r="C893" s="10"/>
      <c r="D893" s="10"/>
      <c r="E893" s="113" t="s">
        <v>968</v>
      </c>
      <c r="F893" s="111" t="s">
        <v>105</v>
      </c>
      <c r="G893" s="3">
        <f t="shared" si="14"/>
        <v>0</v>
      </c>
    </row>
    <row r="894" spans="1:7" x14ac:dyDescent="0.25">
      <c r="A894" s="10"/>
      <c r="B894" s="10"/>
      <c r="C894" s="10"/>
      <c r="D894" s="10"/>
      <c r="E894" s="113" t="s">
        <v>969</v>
      </c>
      <c r="F894" s="111" t="s">
        <v>105</v>
      </c>
      <c r="G894" s="3">
        <f t="shared" si="14"/>
        <v>0</v>
      </c>
    </row>
    <row r="895" spans="1:7" x14ac:dyDescent="0.25">
      <c r="A895" s="10"/>
      <c r="B895" s="10"/>
      <c r="C895" s="10"/>
      <c r="D895" s="10"/>
      <c r="E895" s="113" t="s">
        <v>970</v>
      </c>
      <c r="F895" s="111" t="s">
        <v>105</v>
      </c>
      <c r="G895" s="3">
        <f t="shared" si="14"/>
        <v>0</v>
      </c>
    </row>
    <row r="896" spans="1:7" x14ac:dyDescent="0.25">
      <c r="A896" s="10"/>
      <c r="B896" s="10"/>
      <c r="C896" s="10"/>
      <c r="D896" s="10"/>
      <c r="E896" s="125" t="s">
        <v>971</v>
      </c>
      <c r="F896" s="111" t="s">
        <v>105</v>
      </c>
      <c r="G896" s="3">
        <f t="shared" si="14"/>
        <v>0</v>
      </c>
    </row>
    <row r="897" spans="1:7" x14ac:dyDescent="0.25">
      <c r="A897" s="10"/>
      <c r="B897" s="10"/>
      <c r="C897" s="10"/>
      <c r="D897" s="10"/>
      <c r="E897" s="110" t="s">
        <v>972</v>
      </c>
      <c r="F897" s="111" t="s">
        <v>105</v>
      </c>
      <c r="G897" s="3">
        <f t="shared" si="14"/>
        <v>0</v>
      </c>
    </row>
    <row r="898" spans="1:7" x14ac:dyDescent="0.25">
      <c r="A898" s="10"/>
      <c r="B898" s="10"/>
      <c r="C898" s="10"/>
      <c r="D898" s="10"/>
      <c r="E898" s="113" t="s">
        <v>973</v>
      </c>
      <c r="F898" s="111" t="s">
        <v>105</v>
      </c>
      <c r="G898" s="3">
        <f t="shared" si="14"/>
        <v>0</v>
      </c>
    </row>
    <row r="899" spans="1:7" x14ac:dyDescent="0.25">
      <c r="A899" s="10"/>
      <c r="B899" s="10"/>
      <c r="C899" s="10"/>
      <c r="D899" s="10"/>
      <c r="E899" s="110" t="s">
        <v>974</v>
      </c>
      <c r="F899" s="111" t="s">
        <v>105</v>
      </c>
      <c r="G899" s="3">
        <f t="shared" si="14"/>
        <v>0</v>
      </c>
    </row>
    <row r="900" spans="1:7" x14ac:dyDescent="0.25">
      <c r="A900" s="10"/>
      <c r="B900" s="10"/>
      <c r="C900" s="10"/>
      <c r="D900" s="10"/>
      <c r="E900" s="110" t="s">
        <v>975</v>
      </c>
      <c r="F900" s="111" t="s">
        <v>105</v>
      </c>
      <c r="G900" s="3">
        <f t="shared" si="14"/>
        <v>0</v>
      </c>
    </row>
    <row r="901" spans="1:7" x14ac:dyDescent="0.25">
      <c r="A901" s="10"/>
      <c r="B901" s="10"/>
      <c r="C901" s="10"/>
      <c r="D901" s="10"/>
      <c r="E901" s="110" t="s">
        <v>976</v>
      </c>
      <c r="F901" s="111" t="s">
        <v>105</v>
      </c>
      <c r="G901" s="3">
        <f t="shared" si="14"/>
        <v>0</v>
      </c>
    </row>
    <row r="902" spans="1:7" x14ac:dyDescent="0.25">
      <c r="A902" s="10"/>
      <c r="B902" s="10"/>
      <c r="C902" s="10"/>
      <c r="D902" s="10"/>
      <c r="E902" s="110" t="s">
        <v>977</v>
      </c>
      <c r="F902" s="111" t="s">
        <v>105</v>
      </c>
      <c r="G902" s="3">
        <f t="shared" si="14"/>
        <v>0</v>
      </c>
    </row>
    <row r="903" spans="1:7" x14ac:dyDescent="0.25">
      <c r="A903" s="10"/>
      <c r="B903" s="10"/>
      <c r="C903" s="10"/>
      <c r="D903" s="10"/>
      <c r="E903" s="110" t="s">
        <v>978</v>
      </c>
      <c r="F903" s="111" t="s">
        <v>105</v>
      </c>
      <c r="G903" s="3">
        <f t="shared" ref="G903:G966" si="15">VLOOKUP(F903,$A$4:$B$27,2,FALSE)</f>
        <v>0</v>
      </c>
    </row>
    <row r="904" spans="1:7" x14ac:dyDescent="0.25">
      <c r="A904" s="10"/>
      <c r="B904" s="10"/>
      <c r="C904" s="10"/>
      <c r="D904" s="10"/>
      <c r="E904" s="110" t="s">
        <v>979</v>
      </c>
      <c r="F904" s="111" t="s">
        <v>105</v>
      </c>
      <c r="G904" s="3">
        <f t="shared" si="15"/>
        <v>0</v>
      </c>
    </row>
    <row r="905" spans="1:7" x14ac:dyDescent="0.25">
      <c r="A905" s="10"/>
      <c r="B905" s="10"/>
      <c r="C905" s="10"/>
      <c r="D905" s="10"/>
      <c r="E905" s="113" t="s">
        <v>980</v>
      </c>
      <c r="F905" s="111" t="s">
        <v>105</v>
      </c>
      <c r="G905" s="3">
        <f t="shared" si="15"/>
        <v>0</v>
      </c>
    </row>
    <row r="906" spans="1:7" x14ac:dyDescent="0.25">
      <c r="A906" s="10"/>
      <c r="B906" s="10"/>
      <c r="C906" s="10"/>
      <c r="D906" s="10"/>
      <c r="E906" s="113" t="s">
        <v>981</v>
      </c>
      <c r="F906" s="111" t="s">
        <v>105</v>
      </c>
      <c r="G906" s="3">
        <f t="shared" si="15"/>
        <v>0</v>
      </c>
    </row>
    <row r="907" spans="1:7" x14ac:dyDescent="0.25">
      <c r="A907" s="10"/>
      <c r="B907" s="10"/>
      <c r="C907" s="10"/>
      <c r="D907" s="10"/>
      <c r="E907" s="113" t="s">
        <v>982</v>
      </c>
      <c r="F907" s="111" t="s">
        <v>105</v>
      </c>
      <c r="G907" s="3">
        <f t="shared" si="15"/>
        <v>0</v>
      </c>
    </row>
    <row r="908" spans="1:7" x14ac:dyDescent="0.25">
      <c r="A908" s="10"/>
      <c r="B908" s="10"/>
      <c r="C908" s="10"/>
      <c r="D908" s="10"/>
      <c r="E908" s="113" t="s">
        <v>983</v>
      </c>
      <c r="F908" s="111" t="s">
        <v>105</v>
      </c>
      <c r="G908" s="3">
        <f t="shared" si="15"/>
        <v>0</v>
      </c>
    </row>
    <row r="909" spans="1:7" x14ac:dyDescent="0.25">
      <c r="A909" s="10"/>
      <c r="B909" s="10"/>
      <c r="C909" s="10"/>
      <c r="D909" s="10"/>
      <c r="E909" s="110" t="s">
        <v>984</v>
      </c>
      <c r="F909" s="111" t="s">
        <v>105</v>
      </c>
      <c r="G909" s="3">
        <f t="shared" si="15"/>
        <v>0</v>
      </c>
    </row>
    <row r="910" spans="1:7" x14ac:dyDescent="0.25">
      <c r="A910" s="10"/>
      <c r="B910" s="10"/>
      <c r="C910" s="10"/>
      <c r="D910" s="10"/>
      <c r="E910" s="110" t="s">
        <v>985</v>
      </c>
      <c r="F910" s="111" t="s">
        <v>105</v>
      </c>
      <c r="G910" s="3">
        <f t="shared" si="15"/>
        <v>0</v>
      </c>
    </row>
    <row r="911" spans="1:7" x14ac:dyDescent="0.25">
      <c r="A911" s="10"/>
      <c r="B911" s="10"/>
      <c r="C911" s="10"/>
      <c r="D911" s="10"/>
      <c r="E911" s="120" t="s">
        <v>986</v>
      </c>
      <c r="F911" s="111" t="s">
        <v>105</v>
      </c>
      <c r="G911" s="3">
        <f t="shared" si="15"/>
        <v>0</v>
      </c>
    </row>
    <row r="912" spans="1:7" x14ac:dyDescent="0.25">
      <c r="A912" s="10"/>
      <c r="B912" s="10"/>
      <c r="C912" s="10"/>
      <c r="D912" s="10"/>
      <c r="E912" s="110" t="s">
        <v>987</v>
      </c>
      <c r="F912" s="111" t="s">
        <v>105</v>
      </c>
      <c r="G912" s="3">
        <f t="shared" si="15"/>
        <v>0</v>
      </c>
    </row>
    <row r="913" spans="1:7" x14ac:dyDescent="0.25">
      <c r="A913" s="10"/>
      <c r="B913" s="10"/>
      <c r="C913" s="10"/>
      <c r="D913" s="10"/>
      <c r="E913" s="113" t="s">
        <v>988</v>
      </c>
      <c r="F913" s="111" t="s">
        <v>105</v>
      </c>
      <c r="G913" s="3">
        <f t="shared" si="15"/>
        <v>0</v>
      </c>
    </row>
    <row r="914" spans="1:7" x14ac:dyDescent="0.25">
      <c r="A914" s="10"/>
      <c r="B914" s="10"/>
      <c r="C914" s="10"/>
      <c r="D914" s="10"/>
      <c r="E914" s="110" t="s">
        <v>989</v>
      </c>
      <c r="F914" s="111" t="s">
        <v>105</v>
      </c>
      <c r="G914" s="3">
        <f t="shared" si="15"/>
        <v>0</v>
      </c>
    </row>
    <row r="915" spans="1:7" x14ac:dyDescent="0.25">
      <c r="A915" s="10"/>
      <c r="B915" s="10"/>
      <c r="C915" s="10"/>
      <c r="D915" s="10"/>
      <c r="E915" s="113" t="s">
        <v>990</v>
      </c>
      <c r="F915" s="111" t="s">
        <v>105</v>
      </c>
      <c r="G915" s="3">
        <f t="shared" si="15"/>
        <v>0</v>
      </c>
    </row>
    <row r="916" spans="1:7" x14ac:dyDescent="0.25">
      <c r="A916" s="10"/>
      <c r="B916" s="10"/>
      <c r="C916" s="10"/>
      <c r="D916" s="10"/>
      <c r="E916" s="113" t="s">
        <v>991</v>
      </c>
      <c r="F916" s="111" t="s">
        <v>105</v>
      </c>
      <c r="G916" s="3">
        <f t="shared" si="15"/>
        <v>0</v>
      </c>
    </row>
    <row r="917" spans="1:7" x14ac:dyDescent="0.25">
      <c r="A917" s="10"/>
      <c r="B917" s="10"/>
      <c r="C917" s="10"/>
      <c r="D917" s="10"/>
      <c r="E917" s="113" t="s">
        <v>992</v>
      </c>
      <c r="F917" s="111" t="s">
        <v>105</v>
      </c>
      <c r="G917" s="3">
        <f t="shared" si="15"/>
        <v>0</v>
      </c>
    </row>
    <row r="918" spans="1:7" x14ac:dyDescent="0.25">
      <c r="A918" s="10"/>
      <c r="B918" s="10"/>
      <c r="C918" s="10"/>
      <c r="D918" s="10"/>
      <c r="E918" s="110" t="s">
        <v>993</v>
      </c>
      <c r="F918" s="111" t="s">
        <v>105</v>
      </c>
      <c r="G918" s="3">
        <f t="shared" si="15"/>
        <v>0</v>
      </c>
    </row>
    <row r="919" spans="1:7" x14ac:dyDescent="0.25">
      <c r="A919" s="10"/>
      <c r="B919" s="10"/>
      <c r="C919" s="10"/>
      <c r="D919" s="10"/>
      <c r="E919" s="124" t="s">
        <v>994</v>
      </c>
      <c r="F919" s="111" t="s">
        <v>105</v>
      </c>
      <c r="G919" s="3">
        <f t="shared" si="15"/>
        <v>0</v>
      </c>
    </row>
    <row r="920" spans="1:7" x14ac:dyDescent="0.25">
      <c r="A920" s="10"/>
      <c r="B920" s="10"/>
      <c r="C920" s="10"/>
      <c r="D920" s="10"/>
      <c r="E920" s="110" t="s">
        <v>995</v>
      </c>
      <c r="F920" s="111" t="s">
        <v>60</v>
      </c>
      <c r="G920" s="3">
        <f t="shared" si="15"/>
        <v>0.1013</v>
      </c>
    </row>
    <row r="921" spans="1:7" x14ac:dyDescent="0.25">
      <c r="A921" s="10"/>
      <c r="B921" s="10"/>
      <c r="C921" s="10"/>
      <c r="D921" s="10"/>
      <c r="E921" s="113" t="s">
        <v>996</v>
      </c>
      <c r="F921" s="111" t="s">
        <v>105</v>
      </c>
      <c r="G921" s="3">
        <f t="shared" si="15"/>
        <v>0</v>
      </c>
    </row>
    <row r="922" spans="1:7" x14ac:dyDescent="0.25">
      <c r="A922" s="10"/>
      <c r="B922" s="10"/>
      <c r="C922" s="10"/>
      <c r="D922" s="10"/>
      <c r="E922" s="110" t="s">
        <v>997</v>
      </c>
      <c r="F922" s="111" t="s">
        <v>105</v>
      </c>
      <c r="G922" s="3">
        <f t="shared" si="15"/>
        <v>0</v>
      </c>
    </row>
    <row r="923" spans="1:7" x14ac:dyDescent="0.25">
      <c r="A923" s="10"/>
      <c r="B923" s="10"/>
      <c r="C923" s="10"/>
      <c r="D923" s="10"/>
      <c r="E923" s="113" t="s">
        <v>998</v>
      </c>
      <c r="F923" s="111" t="s">
        <v>60</v>
      </c>
      <c r="G923" s="3">
        <f t="shared" si="15"/>
        <v>0.1013</v>
      </c>
    </row>
    <row r="924" spans="1:7" x14ac:dyDescent="0.25">
      <c r="A924" s="10"/>
      <c r="B924" s="10"/>
      <c r="C924" s="10"/>
      <c r="D924" s="10"/>
      <c r="E924" s="113" t="s">
        <v>999</v>
      </c>
      <c r="F924" s="111" t="s">
        <v>105</v>
      </c>
      <c r="G924" s="3">
        <f t="shared" si="15"/>
        <v>0</v>
      </c>
    </row>
    <row r="925" spans="1:7" x14ac:dyDescent="0.25">
      <c r="A925" s="10"/>
      <c r="B925" s="10"/>
      <c r="C925" s="10"/>
      <c r="D925" s="10"/>
      <c r="E925" s="113" t="s">
        <v>1000</v>
      </c>
      <c r="F925" s="111" t="s">
        <v>105</v>
      </c>
      <c r="G925" s="3">
        <f t="shared" si="15"/>
        <v>0</v>
      </c>
    </row>
    <row r="926" spans="1:7" x14ac:dyDescent="0.25">
      <c r="A926" s="10"/>
      <c r="B926" s="10"/>
      <c r="C926" s="10"/>
      <c r="D926" s="10"/>
      <c r="E926" s="113" t="s">
        <v>1001</v>
      </c>
      <c r="F926" s="111" t="s">
        <v>105</v>
      </c>
      <c r="G926" s="3">
        <f t="shared" si="15"/>
        <v>0</v>
      </c>
    </row>
    <row r="927" spans="1:7" x14ac:dyDescent="0.25">
      <c r="A927" s="10"/>
      <c r="B927" s="10"/>
      <c r="C927" s="10"/>
      <c r="D927" s="10"/>
      <c r="E927" s="113" t="s">
        <v>1002</v>
      </c>
      <c r="F927" s="111" t="s">
        <v>105</v>
      </c>
      <c r="G927" s="3">
        <f t="shared" si="15"/>
        <v>0</v>
      </c>
    </row>
    <row r="928" spans="1:7" x14ac:dyDescent="0.25">
      <c r="A928" s="10"/>
      <c r="B928" s="10"/>
      <c r="C928" s="10"/>
      <c r="D928" s="10"/>
      <c r="E928" s="113" t="s">
        <v>1003</v>
      </c>
      <c r="F928" s="111" t="s">
        <v>105</v>
      </c>
      <c r="G928" s="3">
        <f t="shared" si="15"/>
        <v>0</v>
      </c>
    </row>
    <row r="929" spans="1:7" x14ac:dyDescent="0.25">
      <c r="A929" s="10"/>
      <c r="B929" s="10"/>
      <c r="C929" s="10"/>
      <c r="D929" s="10"/>
      <c r="E929" s="113" t="s">
        <v>1004</v>
      </c>
      <c r="F929" s="111" t="s">
        <v>105</v>
      </c>
      <c r="G929" s="3">
        <f t="shared" si="15"/>
        <v>0</v>
      </c>
    </row>
    <row r="930" spans="1:7" x14ac:dyDescent="0.25">
      <c r="A930" s="10"/>
      <c r="B930" s="10"/>
      <c r="C930" s="10"/>
      <c r="D930" s="10"/>
      <c r="E930" s="113" t="s">
        <v>1005</v>
      </c>
      <c r="F930" s="111" t="s">
        <v>105</v>
      </c>
      <c r="G930" s="3">
        <f t="shared" si="15"/>
        <v>0</v>
      </c>
    </row>
    <row r="931" spans="1:7" x14ac:dyDescent="0.25">
      <c r="A931" s="10"/>
      <c r="B931" s="10"/>
      <c r="C931" s="10"/>
      <c r="D931" s="10"/>
      <c r="E931" s="124" t="s">
        <v>1006</v>
      </c>
      <c r="F931" s="111" t="s">
        <v>105</v>
      </c>
      <c r="G931" s="3">
        <f t="shared" si="15"/>
        <v>0</v>
      </c>
    </row>
    <row r="932" spans="1:7" x14ac:dyDescent="0.25">
      <c r="A932" s="10"/>
      <c r="B932" s="10"/>
      <c r="C932" s="10"/>
      <c r="D932" s="10"/>
      <c r="E932" s="125" t="s">
        <v>1007</v>
      </c>
      <c r="F932" s="111" t="s">
        <v>105</v>
      </c>
      <c r="G932" s="3">
        <f t="shared" si="15"/>
        <v>0</v>
      </c>
    </row>
    <row r="933" spans="1:7" x14ac:dyDescent="0.25">
      <c r="A933" s="10"/>
      <c r="B933" s="10"/>
      <c r="C933" s="10"/>
      <c r="D933" s="10"/>
      <c r="E933" s="110" t="s">
        <v>1008</v>
      </c>
      <c r="F933" s="111" t="s">
        <v>105</v>
      </c>
      <c r="G933" s="3">
        <f t="shared" si="15"/>
        <v>0</v>
      </c>
    </row>
    <row r="934" spans="1:7" x14ac:dyDescent="0.25">
      <c r="A934" s="10"/>
      <c r="B934" s="10"/>
      <c r="C934" s="10"/>
      <c r="D934" s="10"/>
      <c r="E934" s="110" t="s">
        <v>1009</v>
      </c>
      <c r="F934" s="111" t="s">
        <v>105</v>
      </c>
      <c r="G934" s="3">
        <f t="shared" si="15"/>
        <v>0</v>
      </c>
    </row>
    <row r="935" spans="1:7" x14ac:dyDescent="0.25">
      <c r="A935" s="10"/>
      <c r="B935" s="10"/>
      <c r="C935" s="10"/>
      <c r="D935" s="10"/>
      <c r="E935" s="113" t="s">
        <v>1010</v>
      </c>
      <c r="F935" s="111" t="s">
        <v>105</v>
      </c>
      <c r="G935" s="3">
        <f t="shared" si="15"/>
        <v>0</v>
      </c>
    </row>
    <row r="936" spans="1:7" x14ac:dyDescent="0.25">
      <c r="A936" s="10"/>
      <c r="B936" s="10"/>
      <c r="C936" s="10"/>
      <c r="D936" s="10"/>
      <c r="E936" s="110" t="s">
        <v>1011</v>
      </c>
      <c r="F936" s="111" t="s">
        <v>105</v>
      </c>
      <c r="G936" s="3">
        <f t="shared" si="15"/>
        <v>0</v>
      </c>
    </row>
    <row r="937" spans="1:7" x14ac:dyDescent="0.25">
      <c r="A937" s="10"/>
      <c r="B937" s="10"/>
      <c r="C937" s="10"/>
      <c r="D937" s="10"/>
      <c r="E937" s="113" t="s">
        <v>1012</v>
      </c>
      <c r="F937" s="111" t="s">
        <v>105</v>
      </c>
      <c r="G937" s="3">
        <f t="shared" si="15"/>
        <v>0</v>
      </c>
    </row>
    <row r="938" spans="1:7" x14ac:dyDescent="0.25">
      <c r="A938" s="10"/>
      <c r="B938" s="10"/>
      <c r="C938" s="10"/>
      <c r="D938" s="10"/>
      <c r="E938" s="113" t="s">
        <v>1013</v>
      </c>
      <c r="F938" s="111" t="s">
        <v>105</v>
      </c>
      <c r="G938" s="3">
        <f t="shared" si="15"/>
        <v>0</v>
      </c>
    </row>
    <row r="939" spans="1:7" x14ac:dyDescent="0.25">
      <c r="A939" s="10"/>
      <c r="B939" s="10"/>
      <c r="C939" s="10"/>
      <c r="D939" s="10"/>
      <c r="E939" s="110" t="s">
        <v>1014</v>
      </c>
      <c r="F939" s="111" t="s">
        <v>105</v>
      </c>
      <c r="G939" s="3">
        <f t="shared" si="15"/>
        <v>0</v>
      </c>
    </row>
    <row r="940" spans="1:7" x14ac:dyDescent="0.25">
      <c r="A940" s="10"/>
      <c r="B940" s="10"/>
      <c r="C940" s="10"/>
      <c r="D940" s="10"/>
      <c r="E940" s="110" t="s">
        <v>1015</v>
      </c>
      <c r="F940" s="111" t="s">
        <v>105</v>
      </c>
      <c r="G940" s="3">
        <f t="shared" si="15"/>
        <v>0</v>
      </c>
    </row>
    <row r="941" spans="1:7" x14ac:dyDescent="0.25">
      <c r="A941" s="10"/>
      <c r="B941" s="10"/>
      <c r="C941" s="10"/>
      <c r="D941" s="10"/>
      <c r="E941" s="110" t="s">
        <v>1016</v>
      </c>
      <c r="F941" s="111" t="s">
        <v>105</v>
      </c>
      <c r="G941" s="3">
        <f t="shared" si="15"/>
        <v>0</v>
      </c>
    </row>
    <row r="942" spans="1:7" x14ac:dyDescent="0.25">
      <c r="A942" s="10"/>
      <c r="B942" s="10"/>
      <c r="C942" s="10"/>
      <c r="D942" s="10"/>
      <c r="E942" s="110" t="s">
        <v>1017</v>
      </c>
      <c r="F942" s="111" t="s">
        <v>105</v>
      </c>
      <c r="G942" s="3">
        <f t="shared" si="15"/>
        <v>0</v>
      </c>
    </row>
    <row r="943" spans="1:7" x14ac:dyDescent="0.25">
      <c r="A943" s="10"/>
      <c r="B943" s="10"/>
      <c r="C943" s="10"/>
      <c r="D943" s="10"/>
      <c r="E943" s="110" t="s">
        <v>1018</v>
      </c>
      <c r="F943" s="111" t="s">
        <v>105</v>
      </c>
      <c r="G943" s="3">
        <f t="shared" si="15"/>
        <v>0</v>
      </c>
    </row>
    <row r="944" spans="1:7" x14ac:dyDescent="0.25">
      <c r="A944" s="10"/>
      <c r="B944" s="10"/>
      <c r="C944" s="10"/>
      <c r="D944" s="10"/>
      <c r="E944" s="120" t="s">
        <v>1019</v>
      </c>
      <c r="F944" s="111" t="s">
        <v>105</v>
      </c>
      <c r="G944" s="3">
        <f t="shared" si="15"/>
        <v>0</v>
      </c>
    </row>
    <row r="945" spans="1:7" x14ac:dyDescent="0.25">
      <c r="A945" s="10"/>
      <c r="B945" s="10"/>
      <c r="C945" s="10"/>
      <c r="D945" s="10"/>
      <c r="E945" s="110" t="s">
        <v>1020</v>
      </c>
      <c r="F945" s="111" t="s">
        <v>105</v>
      </c>
      <c r="G945" s="3">
        <f t="shared" si="15"/>
        <v>0</v>
      </c>
    </row>
    <row r="946" spans="1:7" x14ac:dyDescent="0.25">
      <c r="A946" s="10"/>
      <c r="B946" s="10"/>
      <c r="C946" s="10"/>
      <c r="D946" s="10"/>
      <c r="E946" s="110" t="s">
        <v>1021</v>
      </c>
      <c r="F946" s="111" t="s">
        <v>105</v>
      </c>
      <c r="G946" s="3">
        <f t="shared" si="15"/>
        <v>0</v>
      </c>
    </row>
    <row r="947" spans="1:7" x14ac:dyDescent="0.25">
      <c r="A947" s="10"/>
      <c r="B947" s="10"/>
      <c r="C947" s="10"/>
      <c r="D947" s="10"/>
      <c r="E947" s="113" t="s">
        <v>1022</v>
      </c>
      <c r="F947" s="111" t="s">
        <v>105</v>
      </c>
      <c r="G947" s="3">
        <f t="shared" si="15"/>
        <v>0</v>
      </c>
    </row>
    <row r="948" spans="1:7" x14ac:dyDescent="0.25">
      <c r="A948" s="10"/>
      <c r="B948" s="10"/>
      <c r="C948" s="10"/>
      <c r="D948" s="10"/>
      <c r="E948" s="113" t="s">
        <v>1023</v>
      </c>
      <c r="F948" s="111" t="s">
        <v>105</v>
      </c>
      <c r="G948" s="3">
        <f t="shared" si="15"/>
        <v>0</v>
      </c>
    </row>
    <row r="949" spans="1:7" x14ac:dyDescent="0.25">
      <c r="A949" s="10"/>
      <c r="B949" s="10"/>
      <c r="C949" s="10"/>
      <c r="D949" s="10"/>
      <c r="E949" s="113" t="s">
        <v>1024</v>
      </c>
      <c r="F949" s="111" t="s">
        <v>105</v>
      </c>
      <c r="G949" s="3">
        <f t="shared" si="15"/>
        <v>0</v>
      </c>
    </row>
    <row r="950" spans="1:7" x14ac:dyDescent="0.25">
      <c r="A950" s="10"/>
      <c r="B950" s="10"/>
      <c r="C950" s="10"/>
      <c r="D950" s="10"/>
      <c r="E950" s="113" t="s">
        <v>1025</v>
      </c>
      <c r="F950" s="111" t="s">
        <v>105</v>
      </c>
      <c r="G950" s="3">
        <f t="shared" si="15"/>
        <v>0</v>
      </c>
    </row>
    <row r="951" spans="1:7" x14ac:dyDescent="0.25">
      <c r="A951" s="10"/>
      <c r="B951" s="10"/>
      <c r="C951" s="10"/>
      <c r="D951" s="10"/>
      <c r="E951" s="110" t="s">
        <v>1026</v>
      </c>
      <c r="F951" s="111" t="s">
        <v>105</v>
      </c>
      <c r="G951" s="3">
        <f t="shared" si="15"/>
        <v>0</v>
      </c>
    </row>
    <row r="952" spans="1:7" x14ac:dyDescent="0.25">
      <c r="A952" s="10"/>
      <c r="B952" s="10"/>
      <c r="C952" s="10"/>
      <c r="D952" s="10"/>
      <c r="E952" s="113" t="s">
        <v>1027</v>
      </c>
      <c r="F952" s="111" t="s">
        <v>105</v>
      </c>
      <c r="G952" s="3">
        <f t="shared" si="15"/>
        <v>0</v>
      </c>
    </row>
    <row r="953" spans="1:7" x14ac:dyDescent="0.25">
      <c r="A953" s="10"/>
      <c r="B953" s="10"/>
      <c r="C953" s="10"/>
      <c r="D953" s="10"/>
      <c r="E953" s="110" t="s">
        <v>1028</v>
      </c>
      <c r="F953" s="111" t="s">
        <v>105</v>
      </c>
      <c r="G953" s="3">
        <f t="shared" si="15"/>
        <v>0</v>
      </c>
    </row>
    <row r="954" spans="1:7" x14ac:dyDescent="0.25">
      <c r="A954" s="10"/>
      <c r="B954" s="10"/>
      <c r="C954" s="10"/>
      <c r="D954" s="10"/>
      <c r="E954" s="120" t="s">
        <v>1029</v>
      </c>
      <c r="F954" s="111" t="s">
        <v>105</v>
      </c>
      <c r="G954" s="3">
        <f t="shared" si="15"/>
        <v>0</v>
      </c>
    </row>
    <row r="955" spans="1:7" x14ac:dyDescent="0.25">
      <c r="A955" s="10"/>
      <c r="B955" s="10"/>
      <c r="C955" s="10"/>
      <c r="D955" s="10"/>
      <c r="E955" s="113" t="s">
        <v>1030</v>
      </c>
      <c r="F955" s="111" t="s">
        <v>105</v>
      </c>
      <c r="G955" s="3">
        <f t="shared" si="15"/>
        <v>0</v>
      </c>
    </row>
    <row r="956" spans="1:7" x14ac:dyDescent="0.25">
      <c r="A956" s="10"/>
      <c r="B956" s="10"/>
      <c r="C956" s="10"/>
      <c r="D956" s="10"/>
      <c r="E956" s="110" t="s">
        <v>1031</v>
      </c>
      <c r="F956" s="111" t="s">
        <v>105</v>
      </c>
      <c r="G956" s="3">
        <f t="shared" si="15"/>
        <v>0</v>
      </c>
    </row>
    <row r="957" spans="1:7" x14ac:dyDescent="0.25">
      <c r="A957" s="10"/>
      <c r="B957" s="10"/>
      <c r="C957" s="10"/>
      <c r="D957" s="10"/>
      <c r="E957" s="110" t="s">
        <v>1032</v>
      </c>
      <c r="F957" s="111" t="s">
        <v>105</v>
      </c>
      <c r="G957" s="3">
        <f t="shared" si="15"/>
        <v>0</v>
      </c>
    </row>
    <row r="958" spans="1:7" x14ac:dyDescent="0.25">
      <c r="A958" s="10"/>
      <c r="B958" s="10"/>
      <c r="C958" s="10"/>
      <c r="D958" s="10"/>
      <c r="E958" s="110" t="s">
        <v>1033</v>
      </c>
      <c r="F958" s="111" t="s">
        <v>105</v>
      </c>
      <c r="G958" s="3">
        <f t="shared" si="15"/>
        <v>0</v>
      </c>
    </row>
    <row r="959" spans="1:7" x14ac:dyDescent="0.25">
      <c r="A959" s="10"/>
      <c r="B959" s="10"/>
      <c r="C959" s="10"/>
      <c r="D959" s="10"/>
      <c r="E959" s="110" t="s">
        <v>1034</v>
      </c>
      <c r="F959" s="111" t="s">
        <v>105</v>
      </c>
      <c r="G959" s="3">
        <f t="shared" si="15"/>
        <v>0</v>
      </c>
    </row>
    <row r="960" spans="1:7" x14ac:dyDescent="0.25">
      <c r="A960" s="10"/>
      <c r="B960" s="10"/>
      <c r="C960" s="10"/>
      <c r="D960" s="10"/>
      <c r="E960" s="113" t="s">
        <v>1035</v>
      </c>
      <c r="F960" s="111" t="s">
        <v>105</v>
      </c>
      <c r="G960" s="3">
        <f t="shared" si="15"/>
        <v>0</v>
      </c>
    </row>
    <row r="961" spans="1:7" x14ac:dyDescent="0.25">
      <c r="A961" s="10"/>
      <c r="B961" s="10"/>
      <c r="C961" s="10"/>
      <c r="D961" s="10"/>
      <c r="E961" s="110" t="s">
        <v>1036</v>
      </c>
      <c r="F961" s="111" t="s">
        <v>105</v>
      </c>
      <c r="G961" s="3">
        <f t="shared" si="15"/>
        <v>0</v>
      </c>
    </row>
    <row r="962" spans="1:7" x14ac:dyDescent="0.25">
      <c r="A962" s="10"/>
      <c r="B962" s="10"/>
      <c r="C962" s="10"/>
      <c r="D962" s="10"/>
      <c r="E962" s="110" t="s">
        <v>1037</v>
      </c>
      <c r="F962" s="111" t="s">
        <v>105</v>
      </c>
      <c r="G962" s="3">
        <f t="shared" si="15"/>
        <v>0</v>
      </c>
    </row>
    <row r="963" spans="1:7" x14ac:dyDescent="0.25">
      <c r="A963" s="10"/>
      <c r="B963" s="10"/>
      <c r="C963" s="10"/>
      <c r="D963" s="10"/>
      <c r="E963" s="110" t="s">
        <v>1038</v>
      </c>
      <c r="F963" s="111" t="s">
        <v>105</v>
      </c>
      <c r="G963" s="3">
        <f t="shared" si="15"/>
        <v>0</v>
      </c>
    </row>
    <row r="964" spans="1:7" x14ac:dyDescent="0.25">
      <c r="A964" s="10"/>
      <c r="B964" s="10"/>
      <c r="C964" s="10"/>
      <c r="D964" s="10"/>
      <c r="E964" s="120" t="s">
        <v>1039</v>
      </c>
      <c r="F964" s="111" t="s">
        <v>105</v>
      </c>
      <c r="G964" s="3">
        <f t="shared" si="15"/>
        <v>0</v>
      </c>
    </row>
    <row r="965" spans="1:7" x14ac:dyDescent="0.25">
      <c r="A965" s="10"/>
      <c r="B965" s="10"/>
      <c r="C965" s="10"/>
      <c r="D965" s="10"/>
      <c r="E965" s="110" t="s">
        <v>1040</v>
      </c>
      <c r="F965" s="111" t="s">
        <v>105</v>
      </c>
      <c r="G965" s="3">
        <f t="shared" si="15"/>
        <v>0</v>
      </c>
    </row>
    <row r="966" spans="1:7" x14ac:dyDescent="0.25">
      <c r="A966" s="10"/>
      <c r="B966" s="10"/>
      <c r="C966" s="10"/>
      <c r="D966" s="10"/>
      <c r="E966" s="113" t="s">
        <v>1041</v>
      </c>
      <c r="F966" s="111" t="s">
        <v>105</v>
      </c>
      <c r="G966" s="3">
        <f t="shared" si="15"/>
        <v>0</v>
      </c>
    </row>
    <row r="967" spans="1:7" x14ac:dyDescent="0.25">
      <c r="A967" s="10"/>
      <c r="B967" s="10"/>
      <c r="C967" s="10"/>
      <c r="D967" s="10"/>
      <c r="E967" s="110" t="s">
        <v>1042</v>
      </c>
      <c r="F967" s="111" t="s">
        <v>105</v>
      </c>
      <c r="G967" s="3">
        <f t="shared" ref="G967:G1030" si="16">VLOOKUP(F967,$A$4:$B$27,2,FALSE)</f>
        <v>0</v>
      </c>
    </row>
    <row r="968" spans="1:7" x14ac:dyDescent="0.25">
      <c r="A968" s="10"/>
      <c r="B968" s="10"/>
      <c r="C968" s="10"/>
      <c r="D968" s="10"/>
      <c r="E968" s="113" t="s">
        <v>1043</v>
      </c>
      <c r="F968" s="111" t="s">
        <v>105</v>
      </c>
      <c r="G968" s="3">
        <f t="shared" si="16"/>
        <v>0</v>
      </c>
    </row>
    <row r="969" spans="1:7" x14ac:dyDescent="0.25">
      <c r="A969" s="10"/>
      <c r="B969" s="10"/>
      <c r="C969" s="10"/>
      <c r="D969" s="10"/>
      <c r="E969" s="110" t="s">
        <v>1044</v>
      </c>
      <c r="F969" s="111" t="s">
        <v>105</v>
      </c>
      <c r="G969" s="3">
        <f t="shared" si="16"/>
        <v>0</v>
      </c>
    </row>
    <row r="970" spans="1:7" x14ac:dyDescent="0.25">
      <c r="A970" s="10"/>
      <c r="B970" s="10"/>
      <c r="C970" s="10"/>
      <c r="D970" s="10"/>
      <c r="E970" s="113" t="s">
        <v>1045</v>
      </c>
      <c r="F970" s="111" t="s">
        <v>105</v>
      </c>
      <c r="G970" s="3">
        <f t="shared" si="16"/>
        <v>0</v>
      </c>
    </row>
    <row r="971" spans="1:7" x14ac:dyDescent="0.25">
      <c r="A971" s="10"/>
      <c r="B971" s="10"/>
      <c r="C971" s="10"/>
      <c r="D971" s="10"/>
      <c r="E971" s="123" t="s">
        <v>1046</v>
      </c>
      <c r="F971" s="111" t="s">
        <v>105</v>
      </c>
      <c r="G971" s="3">
        <f t="shared" si="16"/>
        <v>0</v>
      </c>
    </row>
    <row r="972" spans="1:7" x14ac:dyDescent="0.25">
      <c r="A972" s="10"/>
      <c r="B972" s="10"/>
      <c r="C972" s="10"/>
      <c r="D972" s="10"/>
      <c r="E972" s="110" t="s">
        <v>1047</v>
      </c>
      <c r="F972" s="111" t="s">
        <v>105</v>
      </c>
      <c r="G972" s="3">
        <f t="shared" si="16"/>
        <v>0</v>
      </c>
    </row>
    <row r="973" spans="1:7" x14ac:dyDescent="0.25">
      <c r="A973" s="10"/>
      <c r="B973" s="10"/>
      <c r="C973" s="10"/>
      <c r="D973" s="10"/>
      <c r="E973" s="110" t="s">
        <v>1048</v>
      </c>
      <c r="F973" s="111" t="s">
        <v>105</v>
      </c>
      <c r="G973" s="3">
        <f t="shared" si="16"/>
        <v>0</v>
      </c>
    </row>
    <row r="974" spans="1:7" x14ac:dyDescent="0.25">
      <c r="A974" s="10"/>
      <c r="B974" s="10"/>
      <c r="C974" s="10"/>
      <c r="D974" s="10"/>
      <c r="E974" s="113" t="s">
        <v>1049</v>
      </c>
      <c r="F974" s="111" t="s">
        <v>105</v>
      </c>
      <c r="G974" s="3">
        <f t="shared" si="16"/>
        <v>0</v>
      </c>
    </row>
    <row r="975" spans="1:7" x14ac:dyDescent="0.25">
      <c r="A975" s="10"/>
      <c r="B975" s="10"/>
      <c r="C975" s="10"/>
      <c r="D975" s="10"/>
      <c r="E975" s="113" t="s">
        <v>1050</v>
      </c>
      <c r="F975" s="111" t="s">
        <v>105</v>
      </c>
      <c r="G975" s="3">
        <f t="shared" si="16"/>
        <v>0</v>
      </c>
    </row>
    <row r="976" spans="1:7" x14ac:dyDescent="0.25">
      <c r="A976" s="10"/>
      <c r="B976" s="10"/>
      <c r="C976" s="10"/>
      <c r="D976" s="10"/>
      <c r="E976" s="113" t="s">
        <v>1051</v>
      </c>
      <c r="F976" s="111" t="s">
        <v>60</v>
      </c>
      <c r="G976" s="3">
        <f t="shared" si="16"/>
        <v>0.1013</v>
      </c>
    </row>
    <row r="977" spans="1:7" x14ac:dyDescent="0.25">
      <c r="A977" s="10"/>
      <c r="B977" s="10"/>
      <c r="C977" s="10"/>
      <c r="D977" s="10"/>
      <c r="E977" s="110" t="s">
        <v>1052</v>
      </c>
      <c r="F977" s="111" t="s">
        <v>105</v>
      </c>
      <c r="G977" s="3">
        <f t="shared" si="16"/>
        <v>0</v>
      </c>
    </row>
    <row r="978" spans="1:7" x14ac:dyDescent="0.25">
      <c r="A978" s="10"/>
      <c r="B978" s="10"/>
      <c r="C978" s="10"/>
      <c r="D978" s="10"/>
      <c r="E978" s="113" t="s">
        <v>1053</v>
      </c>
      <c r="F978" s="111" t="s">
        <v>105</v>
      </c>
      <c r="G978" s="3">
        <f t="shared" si="16"/>
        <v>0</v>
      </c>
    </row>
    <row r="979" spans="1:7" x14ac:dyDescent="0.25">
      <c r="A979" s="10"/>
      <c r="B979" s="10"/>
      <c r="C979" s="10"/>
      <c r="D979" s="10"/>
      <c r="E979" s="110" t="s">
        <v>1054</v>
      </c>
      <c r="F979" s="111" t="s">
        <v>60</v>
      </c>
      <c r="G979" s="3">
        <f t="shared" si="16"/>
        <v>0.1013</v>
      </c>
    </row>
    <row r="980" spans="1:7" x14ac:dyDescent="0.25">
      <c r="A980" s="10"/>
      <c r="B980" s="10"/>
      <c r="C980" s="10"/>
      <c r="D980" s="10"/>
      <c r="E980" s="113" t="s">
        <v>1055</v>
      </c>
      <c r="F980" s="111" t="s">
        <v>105</v>
      </c>
      <c r="G980" s="3">
        <f t="shared" si="16"/>
        <v>0</v>
      </c>
    </row>
    <row r="981" spans="1:7" x14ac:dyDescent="0.25">
      <c r="A981" s="10"/>
      <c r="B981" s="10"/>
      <c r="C981" s="10"/>
      <c r="D981" s="10"/>
      <c r="E981" s="113" t="s">
        <v>1056</v>
      </c>
      <c r="F981" s="111" t="s">
        <v>105</v>
      </c>
      <c r="G981" s="3">
        <f t="shared" si="16"/>
        <v>0</v>
      </c>
    </row>
    <row r="982" spans="1:7" x14ac:dyDescent="0.25">
      <c r="A982" s="10"/>
      <c r="B982" s="10"/>
      <c r="C982" s="10"/>
      <c r="D982" s="10"/>
      <c r="E982" s="113" t="s">
        <v>1057</v>
      </c>
      <c r="F982" s="111" t="s">
        <v>105</v>
      </c>
      <c r="G982" s="3">
        <f t="shared" si="16"/>
        <v>0</v>
      </c>
    </row>
    <row r="983" spans="1:7" x14ac:dyDescent="0.25">
      <c r="A983" s="10"/>
      <c r="B983" s="10"/>
      <c r="C983" s="10"/>
      <c r="D983" s="10"/>
      <c r="E983" s="113" t="s">
        <v>1058</v>
      </c>
      <c r="F983" s="111" t="s">
        <v>105</v>
      </c>
      <c r="G983" s="3">
        <f t="shared" si="16"/>
        <v>0</v>
      </c>
    </row>
    <row r="984" spans="1:7" x14ac:dyDescent="0.25">
      <c r="A984" s="10"/>
      <c r="B984" s="10"/>
      <c r="C984" s="10"/>
      <c r="D984" s="10"/>
      <c r="E984" s="113" t="s">
        <v>1059</v>
      </c>
      <c r="F984" s="111" t="s">
        <v>105</v>
      </c>
      <c r="G984" s="3">
        <f t="shared" si="16"/>
        <v>0</v>
      </c>
    </row>
    <row r="985" spans="1:7" x14ac:dyDescent="0.25">
      <c r="A985" s="10"/>
      <c r="B985" s="10"/>
      <c r="C985" s="10"/>
      <c r="D985" s="10"/>
      <c r="E985" s="113" t="s">
        <v>1060</v>
      </c>
      <c r="F985" s="111" t="s">
        <v>105</v>
      </c>
      <c r="G985" s="3">
        <f t="shared" si="16"/>
        <v>0</v>
      </c>
    </row>
    <row r="986" spans="1:7" x14ac:dyDescent="0.25">
      <c r="A986" s="10"/>
      <c r="B986" s="10"/>
      <c r="C986" s="10"/>
      <c r="D986" s="10"/>
      <c r="E986" s="113" t="s">
        <v>1061</v>
      </c>
      <c r="F986" s="111" t="s">
        <v>105</v>
      </c>
      <c r="G986" s="3">
        <f t="shared" si="16"/>
        <v>0</v>
      </c>
    </row>
    <row r="987" spans="1:7" x14ac:dyDescent="0.25">
      <c r="A987" s="10"/>
      <c r="B987" s="10"/>
      <c r="C987" s="10"/>
      <c r="D987" s="10"/>
      <c r="E987" s="113" t="s">
        <v>1062</v>
      </c>
      <c r="F987" s="111" t="s">
        <v>105</v>
      </c>
      <c r="G987" s="3">
        <f t="shared" si="16"/>
        <v>0</v>
      </c>
    </row>
    <row r="988" spans="1:7" x14ac:dyDescent="0.25">
      <c r="A988" s="10"/>
      <c r="B988" s="10"/>
      <c r="C988" s="10"/>
      <c r="D988" s="10"/>
      <c r="E988" s="113" t="s">
        <v>1063</v>
      </c>
      <c r="F988" s="111" t="s">
        <v>105</v>
      </c>
      <c r="G988" s="3">
        <f t="shared" si="16"/>
        <v>0</v>
      </c>
    </row>
    <row r="989" spans="1:7" x14ac:dyDescent="0.25">
      <c r="A989" s="10"/>
      <c r="B989" s="10"/>
      <c r="C989" s="10"/>
      <c r="D989" s="10"/>
      <c r="E989" s="113" t="s">
        <v>1064</v>
      </c>
      <c r="F989" s="111" t="s">
        <v>105</v>
      </c>
      <c r="G989" s="3">
        <f t="shared" si="16"/>
        <v>0</v>
      </c>
    </row>
    <row r="990" spans="1:7" x14ac:dyDescent="0.25">
      <c r="A990" s="10"/>
      <c r="B990" s="10"/>
      <c r="C990" s="10"/>
      <c r="D990" s="10"/>
      <c r="E990" s="110" t="s">
        <v>1065</v>
      </c>
      <c r="F990" s="111" t="s">
        <v>105</v>
      </c>
      <c r="G990" s="3">
        <f t="shared" si="16"/>
        <v>0</v>
      </c>
    </row>
    <row r="991" spans="1:7" x14ac:dyDescent="0.25">
      <c r="A991" s="10"/>
      <c r="B991" s="10"/>
      <c r="C991" s="10"/>
      <c r="D991" s="10"/>
      <c r="E991" s="110" t="s">
        <v>1066</v>
      </c>
      <c r="F991" s="111" t="s">
        <v>105</v>
      </c>
      <c r="G991" s="3">
        <f t="shared" si="16"/>
        <v>0</v>
      </c>
    </row>
    <row r="992" spans="1:7" x14ac:dyDescent="0.25">
      <c r="A992" s="10"/>
      <c r="B992" s="10"/>
      <c r="C992" s="10"/>
      <c r="D992" s="10"/>
      <c r="E992" s="110" t="s">
        <v>1067</v>
      </c>
      <c r="F992" s="111" t="s">
        <v>105</v>
      </c>
      <c r="G992" s="3">
        <f t="shared" si="16"/>
        <v>0</v>
      </c>
    </row>
    <row r="993" spans="1:7" x14ac:dyDescent="0.25">
      <c r="A993" s="10"/>
      <c r="B993" s="10"/>
      <c r="C993" s="10"/>
      <c r="D993" s="10"/>
      <c r="E993" s="113" t="s">
        <v>1068</v>
      </c>
      <c r="F993" s="111" t="s">
        <v>105</v>
      </c>
      <c r="G993" s="3">
        <f t="shared" si="16"/>
        <v>0</v>
      </c>
    </row>
    <row r="994" spans="1:7" x14ac:dyDescent="0.25">
      <c r="A994" s="10"/>
      <c r="B994" s="10"/>
      <c r="C994" s="10"/>
      <c r="D994" s="10"/>
      <c r="E994" s="113" t="s">
        <v>1069</v>
      </c>
      <c r="F994" s="111" t="s">
        <v>105</v>
      </c>
      <c r="G994" s="3">
        <f t="shared" si="16"/>
        <v>0</v>
      </c>
    </row>
    <row r="995" spans="1:7" x14ac:dyDescent="0.25">
      <c r="A995" s="10"/>
      <c r="B995" s="10"/>
      <c r="C995" s="10"/>
      <c r="D995" s="10"/>
      <c r="E995" s="113" t="s">
        <v>1070</v>
      </c>
      <c r="F995" s="111" t="s">
        <v>105</v>
      </c>
      <c r="G995" s="3">
        <f t="shared" si="16"/>
        <v>0</v>
      </c>
    </row>
    <row r="996" spans="1:7" x14ac:dyDescent="0.25">
      <c r="A996" s="10"/>
      <c r="B996" s="10"/>
      <c r="C996" s="10"/>
      <c r="D996" s="10"/>
      <c r="E996" s="110" t="s">
        <v>1071</v>
      </c>
      <c r="F996" s="111" t="s">
        <v>105</v>
      </c>
      <c r="G996" s="3">
        <f t="shared" si="16"/>
        <v>0</v>
      </c>
    </row>
    <row r="997" spans="1:7" x14ac:dyDescent="0.25">
      <c r="A997" s="10"/>
      <c r="B997" s="10"/>
      <c r="C997" s="10"/>
      <c r="D997" s="10"/>
      <c r="E997" s="110" t="s">
        <v>1072</v>
      </c>
      <c r="F997" s="111" t="s">
        <v>105</v>
      </c>
      <c r="G997" s="3">
        <f t="shared" si="16"/>
        <v>0</v>
      </c>
    </row>
    <row r="998" spans="1:7" x14ac:dyDescent="0.25">
      <c r="A998" s="10"/>
      <c r="B998" s="10"/>
      <c r="C998" s="10"/>
      <c r="D998" s="10"/>
      <c r="E998" s="110" t="s">
        <v>1073</v>
      </c>
      <c r="F998" s="111" t="s">
        <v>105</v>
      </c>
      <c r="G998" s="3">
        <f t="shared" si="16"/>
        <v>0</v>
      </c>
    </row>
    <row r="999" spans="1:7" x14ac:dyDescent="0.25">
      <c r="A999" s="10"/>
      <c r="B999" s="10"/>
      <c r="C999" s="10"/>
      <c r="D999" s="10"/>
      <c r="E999" s="110" t="s">
        <v>1074</v>
      </c>
      <c r="F999" s="111" t="s">
        <v>105</v>
      </c>
      <c r="G999" s="3">
        <f t="shared" si="16"/>
        <v>0</v>
      </c>
    </row>
    <row r="1000" spans="1:7" x14ac:dyDescent="0.25">
      <c r="A1000" s="10"/>
      <c r="B1000" s="10"/>
      <c r="C1000" s="10"/>
      <c r="D1000" s="10"/>
      <c r="E1000" s="117" t="s">
        <v>1075</v>
      </c>
      <c r="F1000" s="111" t="s">
        <v>105</v>
      </c>
      <c r="G1000" s="3">
        <f t="shared" si="16"/>
        <v>0</v>
      </c>
    </row>
    <row r="1001" spans="1:7" x14ac:dyDescent="0.25">
      <c r="A1001" s="10"/>
      <c r="B1001" s="10"/>
      <c r="C1001" s="10"/>
      <c r="D1001" s="10"/>
      <c r="E1001" s="110" t="s">
        <v>1076</v>
      </c>
      <c r="F1001" s="111" t="s">
        <v>105</v>
      </c>
      <c r="G1001" s="3">
        <f t="shared" si="16"/>
        <v>0</v>
      </c>
    </row>
    <row r="1002" spans="1:7" x14ac:dyDescent="0.25">
      <c r="A1002" s="10"/>
      <c r="B1002" s="10"/>
      <c r="C1002" s="10"/>
      <c r="D1002" s="10"/>
      <c r="E1002" s="110" t="s">
        <v>1077</v>
      </c>
      <c r="F1002" s="111" t="s">
        <v>105</v>
      </c>
      <c r="G1002" s="3">
        <f t="shared" si="16"/>
        <v>0</v>
      </c>
    </row>
    <row r="1003" spans="1:7" x14ac:dyDescent="0.25">
      <c r="A1003" s="10"/>
      <c r="B1003" s="10"/>
      <c r="C1003" s="10"/>
      <c r="D1003" s="10"/>
      <c r="E1003" s="113" t="s">
        <v>1078</v>
      </c>
      <c r="F1003" s="111" t="s">
        <v>105</v>
      </c>
      <c r="G1003" s="3">
        <f t="shared" si="16"/>
        <v>0</v>
      </c>
    </row>
    <row r="1004" spans="1:7" x14ac:dyDescent="0.25">
      <c r="A1004" s="10"/>
      <c r="B1004" s="10"/>
      <c r="C1004" s="10"/>
      <c r="D1004" s="10"/>
      <c r="E1004" s="113" t="s">
        <v>1079</v>
      </c>
      <c r="F1004" s="111" t="s">
        <v>105</v>
      </c>
      <c r="G1004" s="3">
        <f t="shared" si="16"/>
        <v>0</v>
      </c>
    </row>
    <row r="1005" spans="1:7" x14ac:dyDescent="0.25">
      <c r="A1005" s="10"/>
      <c r="B1005" s="10"/>
      <c r="C1005" s="10"/>
      <c r="D1005" s="10"/>
      <c r="E1005" s="113" t="s">
        <v>1080</v>
      </c>
      <c r="F1005" s="111" t="s">
        <v>105</v>
      </c>
      <c r="G1005" s="3">
        <f t="shared" si="16"/>
        <v>0</v>
      </c>
    </row>
    <row r="1006" spans="1:7" x14ac:dyDescent="0.25">
      <c r="A1006" s="10"/>
      <c r="B1006" s="10"/>
      <c r="C1006" s="10"/>
      <c r="D1006" s="10"/>
      <c r="E1006" s="113" t="s">
        <v>1081</v>
      </c>
      <c r="F1006" s="111" t="s">
        <v>105</v>
      </c>
      <c r="G1006" s="3">
        <f t="shared" si="16"/>
        <v>0</v>
      </c>
    </row>
    <row r="1007" spans="1:7" x14ac:dyDescent="0.25">
      <c r="A1007" s="10"/>
      <c r="B1007" s="10"/>
      <c r="C1007" s="10"/>
      <c r="D1007" s="10"/>
      <c r="E1007" s="113" t="s">
        <v>1082</v>
      </c>
      <c r="F1007" s="111" t="s">
        <v>105</v>
      </c>
      <c r="G1007" s="3">
        <f t="shared" si="16"/>
        <v>0</v>
      </c>
    </row>
    <row r="1008" spans="1:7" x14ac:dyDescent="0.25">
      <c r="A1008" s="10"/>
      <c r="B1008" s="10"/>
      <c r="C1008" s="10"/>
      <c r="D1008" s="10"/>
      <c r="E1008" s="125" t="s">
        <v>1083</v>
      </c>
      <c r="F1008" s="111" t="s">
        <v>105</v>
      </c>
      <c r="G1008" s="3">
        <f t="shared" si="16"/>
        <v>0</v>
      </c>
    </row>
    <row r="1009" spans="1:7" x14ac:dyDescent="0.25">
      <c r="A1009" s="10"/>
      <c r="B1009" s="10"/>
      <c r="C1009" s="10"/>
      <c r="D1009" s="10"/>
      <c r="E1009" s="110" t="s">
        <v>1084</v>
      </c>
      <c r="F1009" s="111" t="s">
        <v>105</v>
      </c>
      <c r="G1009" s="3">
        <f t="shared" si="16"/>
        <v>0</v>
      </c>
    </row>
    <row r="1010" spans="1:7" x14ac:dyDescent="0.25">
      <c r="A1010" s="10"/>
      <c r="B1010" s="10"/>
      <c r="C1010" s="10"/>
      <c r="D1010" s="10"/>
      <c r="E1010" s="120" t="s">
        <v>1085</v>
      </c>
      <c r="F1010" s="111" t="s">
        <v>105</v>
      </c>
      <c r="G1010" s="3">
        <f t="shared" si="16"/>
        <v>0</v>
      </c>
    </row>
    <row r="1011" spans="1:7" x14ac:dyDescent="0.25">
      <c r="A1011" s="10"/>
      <c r="B1011" s="10"/>
      <c r="C1011" s="10"/>
      <c r="D1011" s="10"/>
      <c r="E1011" s="113" t="s">
        <v>1086</v>
      </c>
      <c r="F1011" s="111" t="s">
        <v>105</v>
      </c>
      <c r="G1011" s="3">
        <f t="shared" si="16"/>
        <v>0</v>
      </c>
    </row>
    <row r="1012" spans="1:7" x14ac:dyDescent="0.25">
      <c r="A1012" s="10"/>
      <c r="B1012" s="10"/>
      <c r="C1012" s="10"/>
      <c r="D1012" s="10"/>
      <c r="E1012" s="113" t="s">
        <v>1087</v>
      </c>
      <c r="F1012" s="111" t="s">
        <v>105</v>
      </c>
      <c r="G1012" s="3">
        <f t="shared" si="16"/>
        <v>0</v>
      </c>
    </row>
    <row r="1013" spans="1:7" x14ac:dyDescent="0.25">
      <c r="A1013" s="10"/>
      <c r="B1013" s="10"/>
      <c r="C1013" s="10"/>
      <c r="D1013" s="10"/>
      <c r="E1013" s="110" t="s">
        <v>1088</v>
      </c>
      <c r="F1013" s="111" t="s">
        <v>105</v>
      </c>
      <c r="G1013" s="3">
        <f t="shared" si="16"/>
        <v>0</v>
      </c>
    </row>
    <row r="1014" spans="1:7" x14ac:dyDescent="0.25">
      <c r="A1014" s="10"/>
      <c r="B1014" s="10"/>
      <c r="C1014" s="10"/>
      <c r="D1014" s="10"/>
      <c r="E1014" s="110" t="s">
        <v>1089</v>
      </c>
      <c r="F1014" s="111" t="s">
        <v>105</v>
      </c>
      <c r="G1014" s="3">
        <f t="shared" si="16"/>
        <v>0</v>
      </c>
    </row>
    <row r="1015" spans="1:7" x14ac:dyDescent="0.25">
      <c r="A1015" s="10"/>
      <c r="B1015" s="10"/>
      <c r="C1015" s="10"/>
      <c r="D1015" s="10"/>
      <c r="E1015" s="110" t="s">
        <v>1090</v>
      </c>
      <c r="F1015" s="111" t="s">
        <v>105</v>
      </c>
      <c r="G1015" s="3">
        <f t="shared" si="16"/>
        <v>0</v>
      </c>
    </row>
    <row r="1016" spans="1:7" x14ac:dyDescent="0.25">
      <c r="A1016" s="10"/>
      <c r="B1016" s="10"/>
      <c r="C1016" s="10"/>
      <c r="D1016" s="10"/>
      <c r="E1016" s="110" t="s">
        <v>1091</v>
      </c>
      <c r="F1016" s="111" t="s">
        <v>105</v>
      </c>
      <c r="G1016" s="3">
        <f t="shared" si="16"/>
        <v>0</v>
      </c>
    </row>
    <row r="1017" spans="1:7" x14ac:dyDescent="0.25">
      <c r="A1017" s="10"/>
      <c r="B1017" s="10"/>
      <c r="C1017" s="10"/>
      <c r="D1017" s="10"/>
      <c r="E1017" s="110" t="s">
        <v>1092</v>
      </c>
      <c r="F1017" s="111" t="s">
        <v>105</v>
      </c>
      <c r="G1017" s="3">
        <f t="shared" si="16"/>
        <v>0</v>
      </c>
    </row>
    <row r="1018" spans="1:7" x14ac:dyDescent="0.25">
      <c r="A1018" s="10"/>
      <c r="B1018" s="10"/>
      <c r="C1018" s="10"/>
      <c r="D1018" s="10"/>
      <c r="E1018" s="110" t="s">
        <v>1093</v>
      </c>
      <c r="F1018" s="111" t="s">
        <v>105</v>
      </c>
      <c r="G1018" s="3">
        <f t="shared" si="16"/>
        <v>0</v>
      </c>
    </row>
    <row r="1019" spans="1:7" x14ac:dyDescent="0.25">
      <c r="A1019" s="10"/>
      <c r="B1019" s="10"/>
      <c r="C1019" s="10"/>
      <c r="D1019" s="10"/>
      <c r="E1019" s="120" t="s">
        <v>1094</v>
      </c>
      <c r="F1019" s="111" t="s">
        <v>105</v>
      </c>
      <c r="G1019" s="3">
        <f t="shared" si="16"/>
        <v>0</v>
      </c>
    </row>
    <row r="1020" spans="1:7" x14ac:dyDescent="0.25">
      <c r="A1020" s="10"/>
      <c r="B1020" s="10"/>
      <c r="C1020" s="10"/>
      <c r="D1020" s="10"/>
      <c r="E1020" s="113" t="s">
        <v>1095</v>
      </c>
      <c r="F1020" s="111" t="s">
        <v>105</v>
      </c>
      <c r="G1020" s="3">
        <f t="shared" si="16"/>
        <v>0</v>
      </c>
    </row>
    <row r="1021" spans="1:7" x14ac:dyDescent="0.25">
      <c r="A1021" s="10"/>
      <c r="B1021" s="10"/>
      <c r="C1021" s="10"/>
      <c r="D1021" s="10"/>
      <c r="E1021" s="110" t="s">
        <v>1096</v>
      </c>
      <c r="F1021" s="111" t="s">
        <v>105</v>
      </c>
      <c r="G1021" s="3">
        <f t="shared" si="16"/>
        <v>0</v>
      </c>
    </row>
    <row r="1022" spans="1:7" x14ac:dyDescent="0.25">
      <c r="A1022" s="10"/>
      <c r="B1022" s="10"/>
      <c r="C1022" s="10"/>
      <c r="D1022" s="10"/>
      <c r="E1022" s="113" t="s">
        <v>1097</v>
      </c>
      <c r="F1022" s="111" t="s">
        <v>105</v>
      </c>
      <c r="G1022" s="3">
        <f t="shared" si="16"/>
        <v>0</v>
      </c>
    </row>
    <row r="1023" spans="1:7" x14ac:dyDescent="0.25">
      <c r="A1023" s="10"/>
      <c r="B1023" s="10"/>
      <c r="C1023" s="10"/>
      <c r="D1023" s="10"/>
      <c r="E1023" s="113" t="s">
        <v>1098</v>
      </c>
      <c r="F1023" s="111" t="s">
        <v>105</v>
      </c>
      <c r="G1023" s="3">
        <f t="shared" si="16"/>
        <v>0</v>
      </c>
    </row>
    <row r="1024" spans="1:7" x14ac:dyDescent="0.25">
      <c r="A1024" s="10"/>
      <c r="B1024" s="10"/>
      <c r="C1024" s="10"/>
      <c r="D1024" s="10"/>
      <c r="E1024" s="110" t="s">
        <v>1099</v>
      </c>
      <c r="F1024" s="111" t="s">
        <v>105</v>
      </c>
      <c r="G1024" s="3">
        <f t="shared" si="16"/>
        <v>0</v>
      </c>
    </row>
    <row r="1025" spans="1:7" x14ac:dyDescent="0.25">
      <c r="A1025" s="10"/>
      <c r="B1025" s="10"/>
      <c r="C1025" s="10"/>
      <c r="D1025" s="10"/>
      <c r="E1025" s="110" t="s">
        <v>1100</v>
      </c>
      <c r="F1025" s="111" t="s">
        <v>105</v>
      </c>
      <c r="G1025" s="3">
        <f t="shared" si="16"/>
        <v>0</v>
      </c>
    </row>
    <row r="1026" spans="1:7" x14ac:dyDescent="0.25">
      <c r="A1026" s="10"/>
      <c r="B1026" s="10"/>
      <c r="C1026" s="10"/>
      <c r="D1026" s="10"/>
      <c r="E1026" s="110" t="s">
        <v>1101</v>
      </c>
      <c r="F1026" s="111" t="s">
        <v>105</v>
      </c>
      <c r="G1026" s="3">
        <f t="shared" si="16"/>
        <v>0</v>
      </c>
    </row>
    <row r="1027" spans="1:7" x14ac:dyDescent="0.25">
      <c r="A1027" s="10"/>
      <c r="B1027" s="10"/>
      <c r="C1027" s="10"/>
      <c r="D1027" s="10"/>
      <c r="E1027" s="120" t="s">
        <v>1102</v>
      </c>
      <c r="F1027" s="111" t="s">
        <v>105</v>
      </c>
      <c r="G1027" s="3">
        <f t="shared" si="16"/>
        <v>0</v>
      </c>
    </row>
    <row r="1028" spans="1:7" x14ac:dyDescent="0.25">
      <c r="A1028" s="10"/>
      <c r="B1028" s="10"/>
      <c r="C1028" s="10"/>
      <c r="D1028" s="10"/>
      <c r="E1028" s="120" t="s">
        <v>1103</v>
      </c>
      <c r="F1028" s="111" t="s">
        <v>105</v>
      </c>
      <c r="G1028" s="3">
        <f t="shared" si="16"/>
        <v>0</v>
      </c>
    </row>
    <row r="1029" spans="1:7" x14ac:dyDescent="0.25">
      <c r="A1029" s="10"/>
      <c r="B1029" s="10"/>
      <c r="C1029" s="10"/>
      <c r="D1029" s="10"/>
      <c r="E1029" s="110" t="s">
        <v>1104</v>
      </c>
      <c r="F1029" s="111" t="s">
        <v>105</v>
      </c>
      <c r="G1029" s="3">
        <f t="shared" si="16"/>
        <v>0</v>
      </c>
    </row>
    <row r="1030" spans="1:7" x14ac:dyDescent="0.25">
      <c r="A1030" s="10"/>
      <c r="B1030" s="10"/>
      <c r="C1030" s="10"/>
      <c r="D1030" s="10"/>
      <c r="E1030" s="110" t="s">
        <v>1105</v>
      </c>
      <c r="F1030" s="111" t="s">
        <v>105</v>
      </c>
      <c r="G1030" s="3">
        <f t="shared" si="16"/>
        <v>0</v>
      </c>
    </row>
    <row r="1031" spans="1:7" x14ac:dyDescent="0.25">
      <c r="A1031" s="10"/>
      <c r="B1031" s="10"/>
      <c r="C1031" s="10"/>
      <c r="D1031" s="10"/>
      <c r="E1031" s="110" t="s">
        <v>1106</v>
      </c>
      <c r="F1031" s="111" t="s">
        <v>60</v>
      </c>
      <c r="G1031" s="3">
        <f t="shared" ref="G1031:G1094" si="17">VLOOKUP(F1031,$A$4:$B$27,2,FALSE)</f>
        <v>0.1013</v>
      </c>
    </row>
    <row r="1032" spans="1:7" x14ac:dyDescent="0.25">
      <c r="A1032" s="10"/>
      <c r="B1032" s="10"/>
      <c r="C1032" s="10"/>
      <c r="D1032" s="10"/>
      <c r="E1032" s="110" t="s">
        <v>1107</v>
      </c>
      <c r="F1032" s="111" t="s">
        <v>60</v>
      </c>
      <c r="G1032" s="3">
        <f t="shared" si="17"/>
        <v>0.1013</v>
      </c>
    </row>
    <row r="1033" spans="1:7" x14ac:dyDescent="0.25">
      <c r="A1033" s="10"/>
      <c r="B1033" s="10"/>
      <c r="C1033" s="10"/>
      <c r="D1033" s="10"/>
      <c r="E1033" s="110" t="s">
        <v>1108</v>
      </c>
      <c r="F1033" s="111" t="s">
        <v>105</v>
      </c>
      <c r="G1033" s="3">
        <f t="shared" si="17"/>
        <v>0</v>
      </c>
    </row>
    <row r="1034" spans="1:7" x14ac:dyDescent="0.25">
      <c r="A1034" s="10"/>
      <c r="B1034" s="10"/>
      <c r="C1034" s="10"/>
      <c r="D1034" s="10"/>
      <c r="E1034" s="113" t="s">
        <v>1109</v>
      </c>
      <c r="F1034" s="111" t="s">
        <v>105</v>
      </c>
      <c r="G1034" s="3">
        <f t="shared" si="17"/>
        <v>0</v>
      </c>
    </row>
    <row r="1035" spans="1:7" x14ac:dyDescent="0.25">
      <c r="A1035" s="10"/>
      <c r="B1035" s="10"/>
      <c r="C1035" s="10"/>
      <c r="D1035" s="10"/>
      <c r="E1035" s="113" t="s">
        <v>1110</v>
      </c>
      <c r="F1035" s="111" t="s">
        <v>105</v>
      </c>
      <c r="G1035" s="3">
        <f t="shared" si="17"/>
        <v>0</v>
      </c>
    </row>
    <row r="1036" spans="1:7" x14ac:dyDescent="0.25">
      <c r="A1036" s="10"/>
      <c r="B1036" s="10"/>
      <c r="C1036" s="10"/>
      <c r="D1036" s="10"/>
      <c r="E1036" s="113" t="s">
        <v>1111</v>
      </c>
      <c r="F1036" s="111" t="s">
        <v>105</v>
      </c>
      <c r="G1036" s="3">
        <f t="shared" si="17"/>
        <v>0</v>
      </c>
    </row>
    <row r="1037" spans="1:7" x14ac:dyDescent="0.25">
      <c r="A1037" s="10"/>
      <c r="B1037" s="10"/>
      <c r="C1037" s="10"/>
      <c r="D1037" s="10"/>
      <c r="E1037" s="113" t="s">
        <v>1112</v>
      </c>
      <c r="F1037" s="111" t="s">
        <v>105</v>
      </c>
      <c r="G1037" s="3">
        <f t="shared" si="17"/>
        <v>0</v>
      </c>
    </row>
    <row r="1038" spans="1:7" x14ac:dyDescent="0.25">
      <c r="A1038" s="10"/>
      <c r="B1038" s="10"/>
      <c r="C1038" s="10"/>
      <c r="D1038" s="10"/>
      <c r="E1038" s="110" t="s">
        <v>1113</v>
      </c>
      <c r="F1038" s="111" t="s">
        <v>105</v>
      </c>
      <c r="G1038" s="3">
        <f t="shared" si="17"/>
        <v>0</v>
      </c>
    </row>
    <row r="1039" spans="1:7" x14ac:dyDescent="0.25">
      <c r="A1039" s="10"/>
      <c r="B1039" s="10"/>
      <c r="C1039" s="10"/>
      <c r="D1039" s="10"/>
      <c r="E1039" s="110" t="s">
        <v>1114</v>
      </c>
      <c r="F1039" s="111" t="s">
        <v>105</v>
      </c>
      <c r="G1039" s="3">
        <f t="shared" si="17"/>
        <v>0</v>
      </c>
    </row>
    <row r="1040" spans="1:7" x14ac:dyDescent="0.25">
      <c r="A1040" s="10"/>
      <c r="B1040" s="10"/>
      <c r="C1040" s="10"/>
      <c r="D1040" s="10"/>
      <c r="E1040" s="113" t="s">
        <v>1115</v>
      </c>
      <c r="F1040" s="111" t="s">
        <v>105</v>
      </c>
      <c r="G1040" s="3">
        <f t="shared" si="17"/>
        <v>0</v>
      </c>
    </row>
    <row r="1041" spans="1:7" x14ac:dyDescent="0.25">
      <c r="A1041" s="10"/>
      <c r="B1041" s="10"/>
      <c r="C1041" s="10"/>
      <c r="D1041" s="10"/>
      <c r="E1041" s="110" t="s">
        <v>1116</v>
      </c>
      <c r="F1041" s="111" t="s">
        <v>105</v>
      </c>
      <c r="G1041" s="3">
        <f t="shared" si="17"/>
        <v>0</v>
      </c>
    </row>
    <row r="1042" spans="1:7" x14ac:dyDescent="0.25">
      <c r="A1042" s="10"/>
      <c r="B1042" s="10"/>
      <c r="C1042" s="10"/>
      <c r="D1042" s="10"/>
      <c r="E1042" s="113" t="s">
        <v>1117</v>
      </c>
      <c r="F1042" s="111" t="s">
        <v>105</v>
      </c>
      <c r="G1042" s="3">
        <f t="shared" si="17"/>
        <v>0</v>
      </c>
    </row>
    <row r="1043" spans="1:7" x14ac:dyDescent="0.25">
      <c r="A1043" s="10"/>
      <c r="B1043" s="10"/>
      <c r="C1043" s="10"/>
      <c r="D1043" s="10"/>
      <c r="E1043" s="113" t="s">
        <v>1118</v>
      </c>
      <c r="F1043" s="111" t="s">
        <v>105</v>
      </c>
      <c r="G1043" s="3">
        <f t="shared" si="17"/>
        <v>0</v>
      </c>
    </row>
    <row r="1044" spans="1:7" x14ac:dyDescent="0.25">
      <c r="A1044" s="10"/>
      <c r="B1044" s="10"/>
      <c r="C1044" s="10"/>
      <c r="D1044" s="10"/>
      <c r="E1044" s="113" t="s">
        <v>1119</v>
      </c>
      <c r="F1044" s="111" t="s">
        <v>105</v>
      </c>
      <c r="G1044" s="3">
        <f t="shared" si="17"/>
        <v>0</v>
      </c>
    </row>
    <row r="1045" spans="1:7" x14ac:dyDescent="0.25">
      <c r="A1045" s="10"/>
      <c r="B1045" s="10"/>
      <c r="C1045" s="10"/>
      <c r="D1045" s="10"/>
      <c r="E1045" s="110" t="s">
        <v>1120</v>
      </c>
      <c r="F1045" s="111" t="s">
        <v>105</v>
      </c>
      <c r="G1045" s="3">
        <f t="shared" si="17"/>
        <v>0</v>
      </c>
    </row>
    <row r="1046" spans="1:7" x14ac:dyDescent="0.25">
      <c r="A1046" s="10"/>
      <c r="B1046" s="10"/>
      <c r="C1046" s="10"/>
      <c r="D1046" s="10"/>
      <c r="E1046" s="113" t="s">
        <v>1121</v>
      </c>
      <c r="F1046" s="111" t="s">
        <v>105</v>
      </c>
      <c r="G1046" s="3">
        <f t="shared" si="17"/>
        <v>0</v>
      </c>
    </row>
    <row r="1047" spans="1:7" x14ac:dyDescent="0.25">
      <c r="A1047" s="10"/>
      <c r="B1047" s="10"/>
      <c r="C1047" s="10"/>
      <c r="D1047" s="10"/>
      <c r="E1047" s="113" t="s">
        <v>1122</v>
      </c>
      <c r="F1047" s="111" t="s">
        <v>105</v>
      </c>
      <c r="G1047" s="3">
        <f t="shared" si="17"/>
        <v>0</v>
      </c>
    </row>
    <row r="1048" spans="1:7" x14ac:dyDescent="0.25">
      <c r="A1048" s="10"/>
      <c r="B1048" s="10"/>
      <c r="C1048" s="10"/>
      <c r="D1048" s="10"/>
      <c r="E1048" s="113" t="s">
        <v>1123</v>
      </c>
      <c r="F1048" s="111" t="s">
        <v>105</v>
      </c>
      <c r="G1048" s="3">
        <f t="shared" si="17"/>
        <v>0</v>
      </c>
    </row>
    <row r="1049" spans="1:7" x14ac:dyDescent="0.25">
      <c r="A1049" s="10"/>
      <c r="B1049" s="10"/>
      <c r="C1049" s="10"/>
      <c r="D1049" s="10"/>
      <c r="E1049" s="110" t="s">
        <v>1124</v>
      </c>
      <c r="F1049" s="111" t="s">
        <v>105</v>
      </c>
      <c r="G1049" s="3">
        <f t="shared" si="17"/>
        <v>0</v>
      </c>
    </row>
    <row r="1050" spans="1:7" x14ac:dyDescent="0.25">
      <c r="A1050" s="10"/>
      <c r="B1050" s="10"/>
      <c r="C1050" s="10"/>
      <c r="D1050" s="10"/>
      <c r="E1050" s="110" t="s">
        <v>1125</v>
      </c>
      <c r="F1050" s="111" t="s">
        <v>105</v>
      </c>
      <c r="G1050" s="3">
        <f t="shared" si="17"/>
        <v>0</v>
      </c>
    </row>
    <row r="1051" spans="1:7" x14ac:dyDescent="0.25">
      <c r="A1051" s="10"/>
      <c r="B1051" s="10"/>
      <c r="C1051" s="10"/>
      <c r="D1051" s="10"/>
      <c r="E1051" s="110" t="s">
        <v>1126</v>
      </c>
      <c r="F1051" s="111" t="s">
        <v>105</v>
      </c>
      <c r="G1051" s="3">
        <f t="shared" si="17"/>
        <v>0</v>
      </c>
    </row>
    <row r="1052" spans="1:7" x14ac:dyDescent="0.25">
      <c r="A1052" s="10"/>
      <c r="B1052" s="10"/>
      <c r="C1052" s="10"/>
      <c r="D1052" s="10"/>
      <c r="E1052" s="110" t="s">
        <v>1127</v>
      </c>
      <c r="F1052" s="111" t="s">
        <v>105</v>
      </c>
      <c r="G1052" s="3">
        <f t="shared" si="17"/>
        <v>0</v>
      </c>
    </row>
    <row r="1053" spans="1:7" x14ac:dyDescent="0.25">
      <c r="A1053" s="10"/>
      <c r="B1053" s="10"/>
      <c r="C1053" s="10"/>
      <c r="D1053" s="10"/>
      <c r="E1053" s="110" t="s">
        <v>1128</v>
      </c>
      <c r="F1053" s="111" t="s">
        <v>105</v>
      </c>
      <c r="G1053" s="3">
        <f t="shared" si="17"/>
        <v>0</v>
      </c>
    </row>
    <row r="1054" spans="1:7" x14ac:dyDescent="0.25">
      <c r="A1054" s="10"/>
      <c r="B1054" s="10"/>
      <c r="C1054" s="10"/>
      <c r="D1054" s="10"/>
      <c r="E1054" s="110" t="s">
        <v>1129</v>
      </c>
      <c r="F1054" s="111" t="s">
        <v>105</v>
      </c>
      <c r="G1054" s="3">
        <f t="shared" si="17"/>
        <v>0</v>
      </c>
    </row>
    <row r="1055" spans="1:7" x14ac:dyDescent="0.25">
      <c r="A1055" s="10"/>
      <c r="B1055" s="10"/>
      <c r="C1055" s="10"/>
      <c r="D1055" s="10"/>
      <c r="E1055" s="110" t="s">
        <v>1130</v>
      </c>
      <c r="F1055" s="111" t="s">
        <v>105</v>
      </c>
      <c r="G1055" s="3">
        <f t="shared" si="17"/>
        <v>0</v>
      </c>
    </row>
    <row r="1056" spans="1:7" x14ac:dyDescent="0.25">
      <c r="A1056" s="10"/>
      <c r="B1056" s="10"/>
      <c r="C1056" s="10"/>
      <c r="D1056" s="10"/>
      <c r="E1056" s="113" t="s">
        <v>1131</v>
      </c>
      <c r="F1056" s="111" t="s">
        <v>105</v>
      </c>
      <c r="G1056" s="3">
        <f t="shared" si="17"/>
        <v>0</v>
      </c>
    </row>
    <row r="1057" spans="1:7" x14ac:dyDescent="0.25">
      <c r="A1057" s="10"/>
      <c r="B1057" s="10"/>
      <c r="C1057" s="10"/>
      <c r="D1057" s="10"/>
      <c r="E1057" s="113" t="s">
        <v>1132</v>
      </c>
      <c r="F1057" s="111" t="s">
        <v>105</v>
      </c>
      <c r="G1057" s="3">
        <f t="shared" si="17"/>
        <v>0</v>
      </c>
    </row>
    <row r="1058" spans="1:7" x14ac:dyDescent="0.25">
      <c r="A1058" s="10"/>
      <c r="B1058" s="10"/>
      <c r="C1058" s="10"/>
      <c r="D1058" s="10"/>
      <c r="E1058" s="113" t="s">
        <v>1133</v>
      </c>
      <c r="F1058" s="111" t="s">
        <v>105</v>
      </c>
      <c r="G1058" s="3">
        <f t="shared" si="17"/>
        <v>0</v>
      </c>
    </row>
    <row r="1059" spans="1:7" x14ac:dyDescent="0.25">
      <c r="A1059" s="10"/>
      <c r="B1059" s="10"/>
      <c r="C1059" s="10"/>
      <c r="D1059" s="10"/>
      <c r="E1059" s="110" t="s">
        <v>1134</v>
      </c>
      <c r="F1059" s="111" t="s">
        <v>105</v>
      </c>
      <c r="G1059" s="3">
        <f t="shared" si="17"/>
        <v>0</v>
      </c>
    </row>
    <row r="1060" spans="1:7" x14ac:dyDescent="0.25">
      <c r="A1060" s="10"/>
      <c r="B1060" s="10"/>
      <c r="C1060" s="10"/>
      <c r="D1060" s="10"/>
      <c r="E1060" s="110" t="s">
        <v>1135</v>
      </c>
      <c r="F1060" s="111" t="s">
        <v>105</v>
      </c>
      <c r="G1060" s="3">
        <f t="shared" si="17"/>
        <v>0</v>
      </c>
    </row>
    <row r="1061" spans="1:7" x14ac:dyDescent="0.25">
      <c r="A1061" s="10"/>
      <c r="B1061" s="10"/>
      <c r="C1061" s="10"/>
      <c r="D1061" s="10"/>
      <c r="E1061" s="110" t="s">
        <v>1136</v>
      </c>
      <c r="F1061" s="111" t="s">
        <v>105</v>
      </c>
      <c r="G1061" s="3">
        <f t="shared" si="17"/>
        <v>0</v>
      </c>
    </row>
    <row r="1062" spans="1:7" x14ac:dyDescent="0.25">
      <c r="A1062" s="10"/>
      <c r="B1062" s="10"/>
      <c r="C1062" s="10"/>
      <c r="D1062" s="10"/>
      <c r="E1062" s="110" t="s">
        <v>1137</v>
      </c>
      <c r="F1062" s="111" t="s">
        <v>105</v>
      </c>
      <c r="G1062" s="3">
        <f t="shared" si="17"/>
        <v>0</v>
      </c>
    </row>
    <row r="1063" spans="1:7" x14ac:dyDescent="0.25">
      <c r="A1063" s="10"/>
      <c r="B1063" s="10"/>
      <c r="C1063" s="10"/>
      <c r="D1063" s="10"/>
      <c r="E1063" s="113" t="s">
        <v>1138</v>
      </c>
      <c r="F1063" s="111" t="s">
        <v>105</v>
      </c>
      <c r="G1063" s="3">
        <f t="shared" si="17"/>
        <v>0</v>
      </c>
    </row>
    <row r="1064" spans="1:7" x14ac:dyDescent="0.25">
      <c r="A1064" s="10"/>
      <c r="B1064" s="10"/>
      <c r="C1064" s="10"/>
      <c r="D1064" s="10"/>
      <c r="E1064" s="110" t="s">
        <v>1139</v>
      </c>
      <c r="F1064" s="111" t="s">
        <v>105</v>
      </c>
      <c r="G1064" s="3">
        <f t="shared" si="17"/>
        <v>0</v>
      </c>
    </row>
    <row r="1065" spans="1:7" x14ac:dyDescent="0.25">
      <c r="A1065" s="10"/>
      <c r="B1065" s="10"/>
      <c r="C1065" s="10"/>
      <c r="D1065" s="10"/>
      <c r="E1065" s="110" t="s">
        <v>1140</v>
      </c>
      <c r="F1065" s="111" t="s">
        <v>105</v>
      </c>
      <c r="G1065" s="3">
        <f t="shared" si="17"/>
        <v>0</v>
      </c>
    </row>
    <row r="1066" spans="1:7" x14ac:dyDescent="0.25">
      <c r="A1066" s="10"/>
      <c r="B1066" s="10"/>
      <c r="C1066" s="10"/>
      <c r="D1066" s="10"/>
      <c r="E1066" s="113" t="s">
        <v>1141</v>
      </c>
      <c r="F1066" s="111" t="s">
        <v>105</v>
      </c>
      <c r="G1066" s="3">
        <f t="shared" si="17"/>
        <v>0</v>
      </c>
    </row>
    <row r="1067" spans="1:7" x14ac:dyDescent="0.25">
      <c r="A1067" s="10"/>
      <c r="B1067" s="10"/>
      <c r="C1067" s="10"/>
      <c r="D1067" s="10"/>
      <c r="E1067" s="113" t="s">
        <v>1142</v>
      </c>
      <c r="F1067" s="111" t="s">
        <v>105</v>
      </c>
      <c r="G1067" s="3">
        <f t="shared" si="17"/>
        <v>0</v>
      </c>
    </row>
    <row r="1068" spans="1:7" x14ac:dyDescent="0.25">
      <c r="A1068" s="10"/>
      <c r="B1068" s="10"/>
      <c r="C1068" s="10"/>
      <c r="D1068" s="10"/>
      <c r="E1068" s="113" t="s">
        <v>1143</v>
      </c>
      <c r="F1068" s="111" t="s">
        <v>105</v>
      </c>
      <c r="G1068" s="3">
        <f t="shared" si="17"/>
        <v>0</v>
      </c>
    </row>
    <row r="1069" spans="1:7" x14ac:dyDescent="0.25">
      <c r="A1069" s="10"/>
      <c r="B1069" s="10"/>
      <c r="C1069" s="10"/>
      <c r="D1069" s="10"/>
      <c r="E1069" s="113" t="s">
        <v>1144</v>
      </c>
      <c r="F1069" s="111" t="s">
        <v>105</v>
      </c>
      <c r="G1069" s="3">
        <f t="shared" si="17"/>
        <v>0</v>
      </c>
    </row>
    <row r="1070" spans="1:7" x14ac:dyDescent="0.25">
      <c r="A1070" s="10"/>
      <c r="B1070" s="10"/>
      <c r="C1070" s="10"/>
      <c r="D1070" s="10"/>
      <c r="E1070" s="110" t="s">
        <v>1145</v>
      </c>
      <c r="F1070" s="111" t="s">
        <v>105</v>
      </c>
      <c r="G1070" s="3">
        <f t="shared" si="17"/>
        <v>0</v>
      </c>
    </row>
    <row r="1071" spans="1:7" x14ac:dyDescent="0.25">
      <c r="A1071" s="10"/>
      <c r="B1071" s="10"/>
      <c r="C1071" s="10"/>
      <c r="D1071" s="10"/>
      <c r="E1071" s="113" t="s">
        <v>1146</v>
      </c>
      <c r="F1071" s="111" t="s">
        <v>105</v>
      </c>
      <c r="G1071" s="3">
        <f t="shared" si="17"/>
        <v>0</v>
      </c>
    </row>
    <row r="1072" spans="1:7" x14ac:dyDescent="0.25">
      <c r="A1072" s="10"/>
      <c r="B1072" s="10"/>
      <c r="C1072" s="10"/>
      <c r="D1072" s="10"/>
      <c r="E1072" s="113" t="s">
        <v>1147</v>
      </c>
      <c r="F1072" s="111" t="s">
        <v>105</v>
      </c>
      <c r="G1072" s="3">
        <f t="shared" si="17"/>
        <v>0</v>
      </c>
    </row>
    <row r="1073" spans="1:7" x14ac:dyDescent="0.25">
      <c r="A1073" s="10"/>
      <c r="B1073" s="10"/>
      <c r="C1073" s="10"/>
      <c r="D1073" s="10"/>
      <c r="E1073" s="125" t="s">
        <v>1148</v>
      </c>
      <c r="F1073" s="111" t="s">
        <v>105</v>
      </c>
      <c r="G1073" s="3">
        <f t="shared" si="17"/>
        <v>0</v>
      </c>
    </row>
    <row r="1074" spans="1:7" x14ac:dyDescent="0.25">
      <c r="A1074" s="10"/>
      <c r="B1074" s="10"/>
      <c r="C1074" s="10"/>
      <c r="D1074" s="10"/>
      <c r="E1074" s="110" t="s">
        <v>1149</v>
      </c>
      <c r="F1074" s="111" t="s">
        <v>105</v>
      </c>
      <c r="G1074" s="3">
        <f t="shared" si="17"/>
        <v>0</v>
      </c>
    </row>
    <row r="1075" spans="1:7" x14ac:dyDescent="0.25">
      <c r="A1075" s="10"/>
      <c r="B1075" s="10"/>
      <c r="C1075" s="10"/>
      <c r="D1075" s="10"/>
      <c r="E1075" s="119" t="s">
        <v>1150</v>
      </c>
      <c r="F1075" s="111" t="s">
        <v>105</v>
      </c>
      <c r="G1075" s="3">
        <f t="shared" si="17"/>
        <v>0</v>
      </c>
    </row>
    <row r="1076" spans="1:7" x14ac:dyDescent="0.25">
      <c r="A1076" s="10"/>
      <c r="B1076" s="10"/>
      <c r="C1076" s="10"/>
      <c r="D1076" s="10"/>
      <c r="E1076" s="110" t="s">
        <v>1151</v>
      </c>
      <c r="F1076" s="111" t="s">
        <v>105</v>
      </c>
      <c r="G1076" s="3">
        <f t="shared" si="17"/>
        <v>0</v>
      </c>
    </row>
    <row r="1077" spans="1:7" x14ac:dyDescent="0.25">
      <c r="A1077" s="10"/>
      <c r="B1077" s="10"/>
      <c r="C1077" s="10"/>
      <c r="D1077" s="10"/>
      <c r="E1077" s="110" t="s">
        <v>1152</v>
      </c>
      <c r="F1077" s="111" t="s">
        <v>105</v>
      </c>
      <c r="G1077" s="3">
        <f t="shared" si="17"/>
        <v>0</v>
      </c>
    </row>
    <row r="1078" spans="1:7" x14ac:dyDescent="0.25">
      <c r="A1078" s="10"/>
      <c r="B1078" s="10"/>
      <c r="C1078" s="10"/>
      <c r="D1078" s="10"/>
      <c r="E1078" s="113" t="s">
        <v>1153</v>
      </c>
      <c r="F1078" s="111" t="s">
        <v>105</v>
      </c>
      <c r="G1078" s="3">
        <f t="shared" si="17"/>
        <v>0</v>
      </c>
    </row>
    <row r="1079" spans="1:7" x14ac:dyDescent="0.25">
      <c r="A1079" s="10"/>
      <c r="B1079" s="10"/>
      <c r="C1079" s="10"/>
      <c r="D1079" s="10"/>
      <c r="E1079" s="110" t="s">
        <v>1154</v>
      </c>
      <c r="F1079" s="111" t="s">
        <v>105</v>
      </c>
      <c r="G1079" s="3">
        <f t="shared" si="17"/>
        <v>0</v>
      </c>
    </row>
    <row r="1080" spans="1:7" x14ac:dyDescent="0.25">
      <c r="A1080" s="10"/>
      <c r="B1080" s="10"/>
      <c r="C1080" s="10"/>
      <c r="D1080" s="10"/>
      <c r="E1080" s="110" t="s">
        <v>1155</v>
      </c>
      <c r="F1080" s="111" t="s">
        <v>105</v>
      </c>
      <c r="G1080" s="3">
        <f t="shared" si="17"/>
        <v>0</v>
      </c>
    </row>
    <row r="1081" spans="1:7" x14ac:dyDescent="0.25">
      <c r="A1081" s="10"/>
      <c r="B1081" s="10"/>
      <c r="C1081" s="10"/>
      <c r="D1081" s="10"/>
      <c r="E1081" s="116" t="s">
        <v>1156</v>
      </c>
      <c r="F1081" s="111" t="s">
        <v>105</v>
      </c>
      <c r="G1081" s="3">
        <f t="shared" si="17"/>
        <v>0</v>
      </c>
    </row>
    <row r="1082" spans="1:7" x14ac:dyDescent="0.25">
      <c r="A1082" s="10"/>
      <c r="B1082" s="10"/>
      <c r="C1082" s="10"/>
      <c r="D1082" s="10"/>
      <c r="E1082" s="110" t="s">
        <v>1157</v>
      </c>
      <c r="F1082" s="111" t="s">
        <v>105</v>
      </c>
      <c r="G1082" s="3">
        <f t="shared" si="17"/>
        <v>0</v>
      </c>
    </row>
    <row r="1083" spans="1:7" x14ac:dyDescent="0.25">
      <c r="A1083" s="10"/>
      <c r="B1083" s="10"/>
      <c r="C1083" s="10"/>
      <c r="D1083" s="10"/>
      <c r="E1083" s="110" t="s">
        <v>1158</v>
      </c>
      <c r="F1083" s="111" t="s">
        <v>105</v>
      </c>
      <c r="G1083" s="3">
        <f t="shared" si="17"/>
        <v>0</v>
      </c>
    </row>
    <row r="1084" spans="1:7" x14ac:dyDescent="0.25">
      <c r="A1084" s="10"/>
      <c r="B1084" s="10"/>
      <c r="C1084" s="10"/>
      <c r="D1084" s="10"/>
      <c r="E1084" s="110" t="s">
        <v>1159</v>
      </c>
      <c r="F1084" s="111" t="s">
        <v>105</v>
      </c>
      <c r="G1084" s="3">
        <f t="shared" si="17"/>
        <v>0</v>
      </c>
    </row>
    <row r="1085" spans="1:7" x14ac:dyDescent="0.25">
      <c r="A1085" s="10"/>
      <c r="B1085" s="10"/>
      <c r="C1085" s="10"/>
      <c r="D1085" s="10"/>
      <c r="E1085" s="110" t="s">
        <v>1160</v>
      </c>
      <c r="F1085" s="111" t="s">
        <v>105</v>
      </c>
      <c r="G1085" s="3">
        <f t="shared" si="17"/>
        <v>0</v>
      </c>
    </row>
    <row r="1086" spans="1:7" x14ac:dyDescent="0.25">
      <c r="A1086" s="10"/>
      <c r="B1086" s="10"/>
      <c r="C1086" s="10"/>
      <c r="D1086" s="10"/>
      <c r="E1086" s="110" t="s">
        <v>1161</v>
      </c>
      <c r="F1086" s="111" t="s">
        <v>105</v>
      </c>
      <c r="G1086" s="3">
        <f t="shared" si="17"/>
        <v>0</v>
      </c>
    </row>
    <row r="1087" spans="1:7" x14ac:dyDescent="0.25">
      <c r="A1087" s="10"/>
      <c r="B1087" s="10"/>
      <c r="C1087" s="10"/>
      <c r="D1087" s="10"/>
      <c r="E1087" s="113" t="s">
        <v>1162</v>
      </c>
      <c r="F1087" s="111" t="s">
        <v>105</v>
      </c>
      <c r="G1087" s="3">
        <f t="shared" si="17"/>
        <v>0</v>
      </c>
    </row>
    <row r="1088" spans="1:7" x14ac:dyDescent="0.25">
      <c r="A1088" s="10"/>
      <c r="B1088" s="10"/>
      <c r="C1088" s="10"/>
      <c r="D1088" s="10"/>
      <c r="E1088" s="113" t="s">
        <v>1163</v>
      </c>
      <c r="F1088" s="111" t="s">
        <v>105</v>
      </c>
      <c r="G1088" s="3">
        <f t="shared" si="17"/>
        <v>0</v>
      </c>
    </row>
    <row r="1089" spans="1:7" x14ac:dyDescent="0.25">
      <c r="A1089" s="10"/>
      <c r="B1089" s="10"/>
      <c r="C1089" s="10"/>
      <c r="D1089" s="10"/>
      <c r="E1089" s="110" t="s">
        <v>1164</v>
      </c>
      <c r="F1089" s="111" t="s">
        <v>105</v>
      </c>
      <c r="G1089" s="3">
        <f t="shared" si="17"/>
        <v>0</v>
      </c>
    </row>
    <row r="1090" spans="1:7" x14ac:dyDescent="0.25">
      <c r="A1090" s="10"/>
      <c r="B1090" s="10"/>
      <c r="C1090" s="10"/>
      <c r="D1090" s="10"/>
      <c r="E1090" s="110" t="s">
        <v>1165</v>
      </c>
      <c r="F1090" s="111" t="s">
        <v>105</v>
      </c>
      <c r="G1090" s="3">
        <f t="shared" si="17"/>
        <v>0</v>
      </c>
    </row>
    <row r="1091" spans="1:7" x14ac:dyDescent="0.25">
      <c r="A1091" s="10"/>
      <c r="B1091" s="10"/>
      <c r="C1091" s="10"/>
      <c r="D1091" s="10"/>
      <c r="E1091" s="110" t="s">
        <v>1166</v>
      </c>
      <c r="F1091" s="111" t="s">
        <v>105</v>
      </c>
      <c r="G1091" s="3">
        <f t="shared" si="17"/>
        <v>0</v>
      </c>
    </row>
    <row r="1092" spans="1:7" x14ac:dyDescent="0.25">
      <c r="A1092" s="10"/>
      <c r="B1092" s="10"/>
      <c r="C1092" s="10"/>
      <c r="D1092" s="10"/>
      <c r="E1092" s="113" t="s">
        <v>1167</v>
      </c>
      <c r="F1092" s="111" t="s">
        <v>105</v>
      </c>
      <c r="G1092" s="3">
        <f t="shared" si="17"/>
        <v>0</v>
      </c>
    </row>
    <row r="1093" spans="1:7" x14ac:dyDescent="0.25">
      <c r="A1093" s="10"/>
      <c r="B1093" s="10"/>
      <c r="C1093" s="10"/>
      <c r="D1093" s="10"/>
      <c r="E1093" s="110" t="s">
        <v>1168</v>
      </c>
      <c r="F1093" s="111" t="s">
        <v>105</v>
      </c>
      <c r="G1093" s="3">
        <f t="shared" si="17"/>
        <v>0</v>
      </c>
    </row>
    <row r="1094" spans="1:7" x14ac:dyDescent="0.25">
      <c r="A1094" s="10"/>
      <c r="B1094" s="10"/>
      <c r="C1094" s="10"/>
      <c r="D1094" s="10"/>
      <c r="E1094" s="110" t="s">
        <v>1169</v>
      </c>
      <c r="F1094" s="111" t="s">
        <v>105</v>
      </c>
      <c r="G1094" s="3">
        <f t="shared" si="17"/>
        <v>0</v>
      </c>
    </row>
    <row r="1095" spans="1:7" x14ac:dyDescent="0.25">
      <c r="A1095" s="10"/>
      <c r="B1095" s="10"/>
      <c r="C1095" s="10"/>
      <c r="D1095" s="10"/>
      <c r="E1095" s="110" t="s">
        <v>1170</v>
      </c>
      <c r="F1095" s="111" t="s">
        <v>105</v>
      </c>
      <c r="G1095" s="3">
        <f t="shared" ref="G1095:G1158" si="18">VLOOKUP(F1095,$A$4:$B$27,2,FALSE)</f>
        <v>0</v>
      </c>
    </row>
    <row r="1096" spans="1:7" x14ac:dyDescent="0.25">
      <c r="A1096" s="10"/>
      <c r="B1096" s="10"/>
      <c r="C1096" s="10"/>
      <c r="D1096" s="10"/>
      <c r="E1096" s="113" t="s">
        <v>1171</v>
      </c>
      <c r="F1096" s="111" t="s">
        <v>105</v>
      </c>
      <c r="G1096" s="3">
        <f t="shared" si="18"/>
        <v>0</v>
      </c>
    </row>
    <row r="1097" spans="1:7" x14ac:dyDescent="0.25">
      <c r="A1097" s="10"/>
      <c r="B1097" s="10"/>
      <c r="C1097" s="10"/>
      <c r="D1097" s="10"/>
      <c r="E1097" s="110" t="s">
        <v>1172</v>
      </c>
      <c r="F1097" s="111" t="s">
        <v>105</v>
      </c>
      <c r="G1097" s="3">
        <f t="shared" si="18"/>
        <v>0</v>
      </c>
    </row>
    <row r="1098" spans="1:7" x14ac:dyDescent="0.25">
      <c r="A1098" s="10"/>
      <c r="B1098" s="10"/>
      <c r="C1098" s="10"/>
      <c r="D1098" s="10"/>
      <c r="E1098" s="110" t="s">
        <v>1173</v>
      </c>
      <c r="F1098" s="111" t="s">
        <v>105</v>
      </c>
      <c r="G1098" s="3">
        <f t="shared" si="18"/>
        <v>0</v>
      </c>
    </row>
    <row r="1099" spans="1:7" x14ac:dyDescent="0.25">
      <c r="A1099" s="10"/>
      <c r="B1099" s="10"/>
      <c r="C1099" s="10"/>
      <c r="D1099" s="10"/>
      <c r="E1099" s="110" t="s">
        <v>1174</v>
      </c>
      <c r="F1099" s="111" t="s">
        <v>105</v>
      </c>
      <c r="G1099" s="3">
        <f t="shared" si="18"/>
        <v>0</v>
      </c>
    </row>
    <row r="1100" spans="1:7" x14ac:dyDescent="0.25">
      <c r="A1100" s="10"/>
      <c r="B1100" s="10"/>
      <c r="C1100" s="10"/>
      <c r="D1100" s="10"/>
      <c r="E1100" s="110" t="s">
        <v>1175</v>
      </c>
      <c r="F1100" s="111" t="s">
        <v>105</v>
      </c>
      <c r="G1100" s="3">
        <f t="shared" si="18"/>
        <v>0</v>
      </c>
    </row>
    <row r="1101" spans="1:7" x14ac:dyDescent="0.25">
      <c r="A1101" s="10"/>
      <c r="B1101" s="10"/>
      <c r="C1101" s="10"/>
      <c r="D1101" s="10"/>
      <c r="E1101" s="110" t="s">
        <v>1176</v>
      </c>
      <c r="F1101" s="111" t="s">
        <v>105</v>
      </c>
      <c r="G1101" s="3">
        <f t="shared" si="18"/>
        <v>0</v>
      </c>
    </row>
    <row r="1102" spans="1:7" x14ac:dyDescent="0.25">
      <c r="A1102" s="10"/>
      <c r="B1102" s="10"/>
      <c r="C1102" s="10"/>
      <c r="D1102" s="10"/>
      <c r="E1102" s="113" t="s">
        <v>1177</v>
      </c>
      <c r="F1102" s="111" t="s">
        <v>105</v>
      </c>
      <c r="G1102" s="3">
        <f t="shared" si="18"/>
        <v>0</v>
      </c>
    </row>
    <row r="1103" spans="1:7" x14ac:dyDescent="0.25">
      <c r="A1103" s="10"/>
      <c r="B1103" s="10"/>
      <c r="C1103" s="10"/>
      <c r="D1103" s="10"/>
      <c r="E1103" s="110" t="s">
        <v>1178</v>
      </c>
      <c r="F1103" s="111" t="s">
        <v>105</v>
      </c>
      <c r="G1103" s="3">
        <f t="shared" si="18"/>
        <v>0</v>
      </c>
    </row>
    <row r="1104" spans="1:7" x14ac:dyDescent="0.25">
      <c r="A1104" s="10"/>
      <c r="B1104" s="10"/>
      <c r="C1104" s="10"/>
      <c r="D1104" s="10"/>
      <c r="E1104" s="119" t="s">
        <v>1179</v>
      </c>
      <c r="F1104" s="111" t="s">
        <v>105</v>
      </c>
      <c r="G1104" s="3">
        <f t="shared" si="18"/>
        <v>0</v>
      </c>
    </row>
    <row r="1105" spans="1:7" x14ac:dyDescent="0.25">
      <c r="A1105" s="10"/>
      <c r="B1105" s="10"/>
      <c r="C1105" s="10"/>
      <c r="D1105" s="10"/>
      <c r="E1105" s="110" t="s">
        <v>1180</v>
      </c>
      <c r="F1105" s="111" t="s">
        <v>105</v>
      </c>
      <c r="G1105" s="3">
        <f t="shared" si="18"/>
        <v>0</v>
      </c>
    </row>
    <row r="1106" spans="1:7" x14ac:dyDescent="0.25">
      <c r="A1106" s="10"/>
      <c r="B1106" s="10"/>
      <c r="C1106" s="10"/>
      <c r="D1106" s="10"/>
      <c r="E1106" s="110" t="s">
        <v>1181</v>
      </c>
      <c r="F1106" s="111" t="s">
        <v>60</v>
      </c>
      <c r="G1106" s="3">
        <f t="shared" si="18"/>
        <v>0.1013</v>
      </c>
    </row>
    <row r="1107" spans="1:7" x14ac:dyDescent="0.25">
      <c r="A1107" s="10"/>
      <c r="B1107" s="10"/>
      <c r="C1107" s="10"/>
      <c r="D1107" s="10"/>
      <c r="E1107" s="110" t="s">
        <v>1182</v>
      </c>
      <c r="F1107" s="111" t="s">
        <v>96</v>
      </c>
      <c r="G1107" s="3">
        <f t="shared" si="18"/>
        <v>0.1086</v>
      </c>
    </row>
    <row r="1108" spans="1:7" x14ac:dyDescent="0.25">
      <c r="A1108" s="10"/>
      <c r="B1108" s="10"/>
      <c r="C1108" s="10"/>
      <c r="D1108" s="10"/>
      <c r="E1108" s="110" t="s">
        <v>1183</v>
      </c>
      <c r="F1108" s="111" t="s">
        <v>96</v>
      </c>
      <c r="G1108" s="3">
        <f t="shared" si="18"/>
        <v>0.1086</v>
      </c>
    </row>
    <row r="1109" spans="1:7" x14ac:dyDescent="0.25">
      <c r="A1109" s="10"/>
      <c r="B1109" s="10"/>
      <c r="C1109" s="10"/>
      <c r="D1109" s="10"/>
      <c r="E1109" s="110" t="s">
        <v>1184</v>
      </c>
      <c r="F1109" s="111" t="s">
        <v>60</v>
      </c>
      <c r="G1109" s="3">
        <f t="shared" si="18"/>
        <v>0.1013</v>
      </c>
    </row>
    <row r="1110" spans="1:7" x14ac:dyDescent="0.25">
      <c r="A1110" s="10"/>
      <c r="B1110" s="10"/>
      <c r="C1110" s="10"/>
      <c r="D1110" s="10"/>
      <c r="E1110" s="110" t="s">
        <v>1185</v>
      </c>
      <c r="F1110" s="111" t="s">
        <v>105</v>
      </c>
      <c r="G1110" s="3">
        <f t="shared" si="18"/>
        <v>0</v>
      </c>
    </row>
    <row r="1111" spans="1:7" x14ac:dyDescent="0.25">
      <c r="A1111" s="10"/>
      <c r="B1111" s="10"/>
      <c r="C1111" s="10"/>
      <c r="D1111" s="10"/>
      <c r="E1111" s="110" t="s">
        <v>1186</v>
      </c>
      <c r="F1111" s="111" t="s">
        <v>49</v>
      </c>
      <c r="G1111" s="3">
        <f t="shared" si="18"/>
        <v>0.10979999999999999</v>
      </c>
    </row>
    <row r="1112" spans="1:7" x14ac:dyDescent="0.25">
      <c r="A1112" s="10"/>
      <c r="B1112" s="10"/>
      <c r="C1112" s="10"/>
      <c r="D1112" s="10"/>
      <c r="E1112" s="110" t="s">
        <v>1187</v>
      </c>
      <c r="F1112" s="111" t="s">
        <v>49</v>
      </c>
      <c r="G1112" s="3">
        <f t="shared" si="18"/>
        <v>0.10979999999999999</v>
      </c>
    </row>
    <row r="1113" spans="1:7" x14ac:dyDescent="0.25">
      <c r="A1113" s="10"/>
      <c r="B1113" s="10"/>
      <c r="C1113" s="10"/>
      <c r="D1113" s="10"/>
      <c r="E1113" s="116" t="s">
        <v>1188</v>
      </c>
      <c r="F1113" s="111" t="s">
        <v>96</v>
      </c>
      <c r="G1113" s="3">
        <f t="shared" si="18"/>
        <v>0.1086</v>
      </c>
    </row>
    <row r="1114" spans="1:7" x14ac:dyDescent="0.25">
      <c r="A1114" s="10"/>
      <c r="B1114" s="10"/>
      <c r="C1114" s="10"/>
      <c r="D1114" s="10"/>
      <c r="E1114" s="110" t="s">
        <v>1189</v>
      </c>
      <c r="F1114" s="111" t="s">
        <v>96</v>
      </c>
      <c r="G1114" s="3">
        <f t="shared" si="18"/>
        <v>0.1086</v>
      </c>
    </row>
    <row r="1115" spans="1:7" x14ac:dyDescent="0.25">
      <c r="A1115" s="10"/>
      <c r="B1115" s="10"/>
      <c r="C1115" s="10"/>
      <c r="D1115" s="10"/>
      <c r="E1115" s="110" t="s">
        <v>1190</v>
      </c>
      <c r="F1115" s="111" t="s">
        <v>96</v>
      </c>
      <c r="G1115" s="3">
        <f t="shared" si="18"/>
        <v>0.1086</v>
      </c>
    </row>
    <row r="1116" spans="1:7" x14ac:dyDescent="0.25">
      <c r="A1116" s="10"/>
      <c r="B1116" s="10"/>
      <c r="C1116" s="10"/>
      <c r="D1116" s="10"/>
      <c r="E1116" s="110" t="s">
        <v>1191</v>
      </c>
      <c r="F1116" s="111" t="s">
        <v>96</v>
      </c>
      <c r="G1116" s="3">
        <f t="shared" si="18"/>
        <v>0.1086</v>
      </c>
    </row>
    <row r="1117" spans="1:7" x14ac:dyDescent="0.25">
      <c r="A1117" s="10"/>
      <c r="B1117" s="10"/>
      <c r="C1117" s="10"/>
      <c r="D1117" s="10"/>
      <c r="E1117" s="110" t="s">
        <v>1192</v>
      </c>
      <c r="F1117" s="111" t="s">
        <v>96</v>
      </c>
      <c r="G1117" s="3">
        <f t="shared" si="18"/>
        <v>0.1086</v>
      </c>
    </row>
    <row r="1118" spans="1:7" x14ac:dyDescent="0.25">
      <c r="A1118" s="10"/>
      <c r="B1118" s="10"/>
      <c r="C1118" s="10"/>
      <c r="D1118" s="10"/>
      <c r="E1118" s="110" t="s">
        <v>1193</v>
      </c>
      <c r="F1118" s="111" t="s">
        <v>49</v>
      </c>
      <c r="G1118" s="3">
        <f t="shared" si="18"/>
        <v>0.10979999999999999</v>
      </c>
    </row>
    <row r="1119" spans="1:7" x14ac:dyDescent="0.25">
      <c r="A1119" s="10"/>
      <c r="B1119" s="10"/>
      <c r="C1119" s="10"/>
      <c r="D1119" s="10"/>
      <c r="E1119" s="110" t="s">
        <v>1194</v>
      </c>
      <c r="F1119" s="111" t="s">
        <v>96</v>
      </c>
      <c r="G1119" s="3">
        <f t="shared" si="18"/>
        <v>0.1086</v>
      </c>
    </row>
    <row r="1120" spans="1:7" x14ac:dyDescent="0.25">
      <c r="A1120" s="10"/>
      <c r="B1120" s="10"/>
      <c r="C1120" s="10"/>
      <c r="D1120" s="10"/>
      <c r="E1120" s="113" t="s">
        <v>1195</v>
      </c>
      <c r="F1120" s="111" t="s">
        <v>96</v>
      </c>
      <c r="G1120" s="3">
        <f t="shared" si="18"/>
        <v>0.1086</v>
      </c>
    </row>
    <row r="1121" spans="1:7" x14ac:dyDescent="0.25">
      <c r="A1121" s="10"/>
      <c r="B1121" s="10"/>
      <c r="C1121" s="10"/>
      <c r="D1121" s="10"/>
      <c r="E1121" s="110" t="s">
        <v>1196</v>
      </c>
      <c r="F1121" s="111" t="s">
        <v>54</v>
      </c>
      <c r="G1121" s="3">
        <f t="shared" si="18"/>
        <v>7.9699999999999993E-2</v>
      </c>
    </row>
    <row r="1122" spans="1:7" x14ac:dyDescent="0.25">
      <c r="A1122" s="10"/>
      <c r="B1122" s="10"/>
      <c r="C1122" s="10"/>
      <c r="D1122" s="10"/>
      <c r="E1122" s="110" t="s">
        <v>1197</v>
      </c>
      <c r="F1122" s="111" t="s">
        <v>456</v>
      </c>
      <c r="G1122" s="3">
        <f t="shared" si="18"/>
        <v>1</v>
      </c>
    </row>
    <row r="1123" spans="1:7" x14ac:dyDescent="0.25">
      <c r="A1123" s="10"/>
      <c r="B1123" s="10"/>
      <c r="C1123" s="10"/>
      <c r="D1123" s="10"/>
      <c r="E1123" s="110" t="s">
        <v>1198</v>
      </c>
      <c r="F1123" s="111" t="s">
        <v>96</v>
      </c>
      <c r="G1123" s="3">
        <f t="shared" si="18"/>
        <v>0.1086</v>
      </c>
    </row>
    <row r="1124" spans="1:7" x14ac:dyDescent="0.25">
      <c r="A1124" s="10"/>
      <c r="B1124" s="10"/>
      <c r="C1124" s="10"/>
      <c r="D1124" s="10"/>
      <c r="E1124" s="110" t="s">
        <v>1199</v>
      </c>
      <c r="F1124" s="111" t="s">
        <v>49</v>
      </c>
      <c r="G1124" s="3">
        <f t="shared" si="18"/>
        <v>0.10979999999999999</v>
      </c>
    </row>
    <row r="1125" spans="1:7" x14ac:dyDescent="0.25">
      <c r="A1125" s="10"/>
      <c r="B1125" s="10"/>
      <c r="C1125" s="10"/>
      <c r="D1125" s="10"/>
      <c r="E1125" s="110" t="s">
        <v>1200</v>
      </c>
      <c r="F1125" s="111" t="s">
        <v>96</v>
      </c>
      <c r="G1125" s="3">
        <f t="shared" si="18"/>
        <v>0.1086</v>
      </c>
    </row>
    <row r="1126" spans="1:7" x14ac:dyDescent="0.25">
      <c r="A1126" s="10"/>
      <c r="B1126" s="10"/>
      <c r="C1126" s="10"/>
      <c r="D1126" s="10"/>
      <c r="E1126" s="110" t="s">
        <v>1201</v>
      </c>
      <c r="F1126" s="111" t="s">
        <v>52</v>
      </c>
      <c r="G1126" s="3">
        <f t="shared" si="18"/>
        <v>9.7000000000000003E-2</v>
      </c>
    </row>
    <row r="1127" spans="1:7" x14ac:dyDescent="0.25">
      <c r="A1127" s="10"/>
      <c r="B1127" s="10"/>
      <c r="C1127" s="10"/>
      <c r="D1127" s="10"/>
      <c r="E1127" s="113" t="s">
        <v>1202</v>
      </c>
      <c r="F1127" s="111" t="s">
        <v>55</v>
      </c>
      <c r="G1127" s="3">
        <f t="shared" si="18"/>
        <v>7.7100000000000002E-2</v>
      </c>
    </row>
    <row r="1128" spans="1:7" x14ac:dyDescent="0.25">
      <c r="A1128" s="10"/>
      <c r="B1128" s="10"/>
      <c r="C1128" s="10"/>
      <c r="D1128" s="10"/>
      <c r="E1128" s="110" t="s">
        <v>1203</v>
      </c>
      <c r="F1128" s="111" t="s">
        <v>49</v>
      </c>
      <c r="G1128" s="3">
        <f t="shared" si="18"/>
        <v>0.10979999999999999</v>
      </c>
    </row>
    <row r="1129" spans="1:7" x14ac:dyDescent="0.25">
      <c r="A1129" s="10"/>
      <c r="B1129" s="10"/>
      <c r="C1129" s="10"/>
      <c r="D1129" s="10"/>
      <c r="E1129" s="110" t="s">
        <v>1204</v>
      </c>
      <c r="F1129" s="111" t="s">
        <v>96</v>
      </c>
      <c r="G1129" s="3">
        <f t="shared" si="18"/>
        <v>0.1086</v>
      </c>
    </row>
    <row r="1130" spans="1:7" x14ac:dyDescent="0.25">
      <c r="A1130" s="10"/>
      <c r="B1130" s="10"/>
      <c r="C1130" s="10"/>
      <c r="D1130" s="10"/>
      <c r="E1130" s="113" t="s">
        <v>1205</v>
      </c>
      <c r="F1130" s="111" t="s">
        <v>49</v>
      </c>
      <c r="G1130" s="3">
        <f t="shared" si="18"/>
        <v>0.10979999999999999</v>
      </c>
    </row>
    <row r="1131" spans="1:7" x14ac:dyDescent="0.25">
      <c r="A1131" s="10"/>
      <c r="B1131" s="10"/>
      <c r="C1131" s="10"/>
      <c r="D1131" s="10"/>
      <c r="E1131" s="110" t="s">
        <v>1206</v>
      </c>
      <c r="F1131" s="111" t="s">
        <v>96</v>
      </c>
      <c r="G1131" s="3">
        <f t="shared" si="18"/>
        <v>0.1086</v>
      </c>
    </row>
    <row r="1132" spans="1:7" x14ac:dyDescent="0.25">
      <c r="A1132" s="10"/>
      <c r="B1132" s="10"/>
      <c r="C1132" s="10"/>
      <c r="D1132" s="10"/>
      <c r="E1132" s="110" t="s">
        <v>1207</v>
      </c>
      <c r="F1132" s="111" t="s">
        <v>96</v>
      </c>
      <c r="G1132" s="3">
        <f t="shared" si="18"/>
        <v>0.1086</v>
      </c>
    </row>
    <row r="1133" spans="1:7" x14ac:dyDescent="0.25">
      <c r="A1133" s="10"/>
      <c r="B1133" s="10"/>
      <c r="C1133" s="10"/>
      <c r="D1133" s="10"/>
      <c r="E1133" s="110" t="s">
        <v>1208</v>
      </c>
      <c r="F1133" s="111" t="s">
        <v>96</v>
      </c>
      <c r="G1133" s="3">
        <f t="shared" si="18"/>
        <v>0.1086</v>
      </c>
    </row>
    <row r="1134" spans="1:7" x14ac:dyDescent="0.25">
      <c r="A1134" s="10"/>
      <c r="B1134" s="10"/>
      <c r="C1134" s="10"/>
      <c r="D1134" s="10"/>
      <c r="E1134" s="110" t="s">
        <v>1209</v>
      </c>
      <c r="F1134" s="111" t="s">
        <v>96</v>
      </c>
      <c r="G1134" s="3">
        <f t="shared" si="18"/>
        <v>0.1086</v>
      </c>
    </row>
    <row r="1135" spans="1:7" x14ac:dyDescent="0.25">
      <c r="A1135" s="10"/>
      <c r="B1135" s="10"/>
      <c r="C1135" s="10"/>
      <c r="D1135" s="10"/>
      <c r="E1135" s="115" t="s">
        <v>1210</v>
      </c>
      <c r="F1135" s="111" t="s">
        <v>96</v>
      </c>
      <c r="G1135" s="3">
        <f t="shared" si="18"/>
        <v>0.1086</v>
      </c>
    </row>
    <row r="1136" spans="1:7" x14ac:dyDescent="0.25">
      <c r="A1136" s="10"/>
      <c r="B1136" s="10"/>
      <c r="C1136" s="10"/>
      <c r="D1136" s="10"/>
      <c r="E1136" s="110" t="s">
        <v>1211</v>
      </c>
      <c r="F1136" s="111" t="s">
        <v>96</v>
      </c>
      <c r="G1136" s="3">
        <f t="shared" si="18"/>
        <v>0.1086</v>
      </c>
    </row>
    <row r="1137" spans="1:7" x14ac:dyDescent="0.25">
      <c r="A1137" s="10"/>
      <c r="B1137" s="10"/>
      <c r="C1137" s="10"/>
      <c r="D1137" s="10"/>
      <c r="E1137" s="110" t="s">
        <v>1212</v>
      </c>
      <c r="F1137" s="111" t="s">
        <v>96</v>
      </c>
      <c r="G1137" s="3">
        <f t="shared" si="18"/>
        <v>0.1086</v>
      </c>
    </row>
    <row r="1138" spans="1:7" x14ac:dyDescent="0.25">
      <c r="A1138" s="10"/>
      <c r="B1138" s="10"/>
      <c r="C1138" s="10"/>
      <c r="D1138" s="10"/>
      <c r="E1138" s="113" t="s">
        <v>1213</v>
      </c>
      <c r="F1138" s="111" t="s">
        <v>96</v>
      </c>
      <c r="G1138" s="3">
        <f t="shared" si="18"/>
        <v>0.1086</v>
      </c>
    </row>
    <row r="1139" spans="1:7" x14ac:dyDescent="0.25">
      <c r="A1139" s="10"/>
      <c r="B1139" s="10"/>
      <c r="C1139" s="10"/>
      <c r="D1139" s="10"/>
      <c r="E1139" s="116" t="s">
        <v>1214</v>
      </c>
      <c r="F1139" s="111" t="s">
        <v>60</v>
      </c>
      <c r="G1139" s="3">
        <f t="shared" si="18"/>
        <v>0.1013</v>
      </c>
    </row>
    <row r="1140" spans="1:7" x14ac:dyDescent="0.25">
      <c r="A1140" s="10"/>
      <c r="B1140" s="10"/>
      <c r="C1140" s="10"/>
      <c r="D1140" s="10"/>
      <c r="E1140" s="110" t="s">
        <v>1215</v>
      </c>
      <c r="F1140" s="111" t="s">
        <v>96</v>
      </c>
      <c r="G1140" s="3">
        <f t="shared" si="18"/>
        <v>0.1086</v>
      </c>
    </row>
    <row r="1141" spans="1:7" x14ac:dyDescent="0.25">
      <c r="A1141" s="10"/>
      <c r="B1141" s="10"/>
      <c r="C1141" s="10"/>
      <c r="D1141" s="10"/>
      <c r="E1141" s="110" t="s">
        <v>1216</v>
      </c>
      <c r="F1141" s="111" t="s">
        <v>96</v>
      </c>
      <c r="G1141" s="3">
        <f t="shared" si="18"/>
        <v>0.1086</v>
      </c>
    </row>
    <row r="1142" spans="1:7" x14ac:dyDescent="0.25">
      <c r="A1142" s="10"/>
      <c r="B1142" s="10"/>
      <c r="C1142" s="10"/>
      <c r="D1142" s="10"/>
      <c r="E1142" s="123" t="s">
        <v>1217</v>
      </c>
      <c r="F1142" s="111" t="s">
        <v>60</v>
      </c>
      <c r="G1142" s="3">
        <f t="shared" si="18"/>
        <v>0.1013</v>
      </c>
    </row>
    <row r="1143" spans="1:7" x14ac:dyDescent="0.25">
      <c r="A1143" s="10"/>
      <c r="B1143" s="10"/>
      <c r="C1143" s="10"/>
      <c r="D1143" s="10"/>
      <c r="E1143" s="110" t="s">
        <v>1218</v>
      </c>
      <c r="F1143" s="111" t="s">
        <v>346</v>
      </c>
      <c r="G1143" s="3">
        <f t="shared" si="18"/>
        <v>0.1086</v>
      </c>
    </row>
    <row r="1144" spans="1:7" x14ac:dyDescent="0.25">
      <c r="A1144" s="10"/>
      <c r="B1144" s="10"/>
      <c r="C1144" s="10"/>
      <c r="D1144" s="10"/>
      <c r="E1144" s="110" t="s">
        <v>1219</v>
      </c>
      <c r="F1144" s="111" t="s">
        <v>60</v>
      </c>
      <c r="G1144" s="3">
        <f t="shared" si="18"/>
        <v>0.1013</v>
      </c>
    </row>
    <row r="1145" spans="1:7" x14ac:dyDescent="0.25">
      <c r="A1145" s="10"/>
      <c r="B1145" s="10"/>
      <c r="C1145" s="10"/>
      <c r="D1145" s="10"/>
      <c r="E1145" s="110" t="s">
        <v>1220</v>
      </c>
      <c r="F1145" s="111" t="s">
        <v>54</v>
      </c>
      <c r="G1145" s="3">
        <f t="shared" si="18"/>
        <v>7.9699999999999993E-2</v>
      </c>
    </row>
    <row r="1146" spans="1:7" x14ac:dyDescent="0.25">
      <c r="A1146" s="10"/>
      <c r="B1146" s="10"/>
      <c r="C1146" s="10"/>
      <c r="D1146" s="10"/>
      <c r="E1146" s="110" t="s">
        <v>1221</v>
      </c>
      <c r="F1146" s="111" t="s">
        <v>60</v>
      </c>
      <c r="G1146" s="3">
        <f t="shared" si="18"/>
        <v>0.1013</v>
      </c>
    </row>
    <row r="1147" spans="1:7" x14ac:dyDescent="0.25">
      <c r="A1147" s="10"/>
      <c r="B1147" s="10"/>
      <c r="C1147" s="10"/>
      <c r="D1147" s="10"/>
      <c r="E1147" s="113" t="s">
        <v>1222</v>
      </c>
      <c r="F1147" s="111" t="s">
        <v>60</v>
      </c>
      <c r="G1147" s="3">
        <f t="shared" si="18"/>
        <v>0.1013</v>
      </c>
    </row>
    <row r="1148" spans="1:7" x14ac:dyDescent="0.25">
      <c r="A1148" s="10"/>
      <c r="B1148" s="10"/>
      <c r="C1148" s="10"/>
      <c r="D1148" s="10"/>
      <c r="E1148" s="110" t="s">
        <v>1223</v>
      </c>
      <c r="F1148" s="111" t="s">
        <v>60</v>
      </c>
      <c r="G1148" s="3">
        <f t="shared" si="18"/>
        <v>0.1013</v>
      </c>
    </row>
    <row r="1149" spans="1:7" x14ac:dyDescent="0.25">
      <c r="A1149" s="10"/>
      <c r="B1149" s="10"/>
      <c r="C1149" s="10"/>
      <c r="D1149" s="10"/>
      <c r="E1149" s="110" t="s">
        <v>1224</v>
      </c>
      <c r="F1149" s="111" t="s">
        <v>60</v>
      </c>
      <c r="G1149" s="3">
        <f t="shared" si="18"/>
        <v>0.1013</v>
      </c>
    </row>
    <row r="1150" spans="1:7" x14ac:dyDescent="0.25">
      <c r="A1150" s="10"/>
      <c r="B1150" s="10"/>
      <c r="C1150" s="10"/>
      <c r="D1150" s="10"/>
      <c r="E1150" s="110" t="s">
        <v>1225</v>
      </c>
      <c r="F1150" s="111" t="s">
        <v>60</v>
      </c>
      <c r="G1150" s="3">
        <f t="shared" si="18"/>
        <v>0.1013</v>
      </c>
    </row>
    <row r="1151" spans="1:7" x14ac:dyDescent="0.25">
      <c r="A1151" s="10"/>
      <c r="B1151" s="10"/>
      <c r="C1151" s="10"/>
      <c r="D1151" s="10"/>
      <c r="E1151" s="110" t="s">
        <v>1226</v>
      </c>
      <c r="F1151" s="111" t="s">
        <v>60</v>
      </c>
      <c r="G1151" s="3">
        <f t="shared" si="18"/>
        <v>0.1013</v>
      </c>
    </row>
    <row r="1152" spans="1:7" x14ac:dyDescent="0.25">
      <c r="A1152" s="10"/>
      <c r="B1152" s="10"/>
      <c r="C1152" s="10"/>
      <c r="D1152" s="10"/>
      <c r="E1152" s="113" t="s">
        <v>1227</v>
      </c>
      <c r="F1152" s="111" t="s">
        <v>60</v>
      </c>
      <c r="G1152" s="3">
        <f t="shared" si="18"/>
        <v>0.1013</v>
      </c>
    </row>
    <row r="1153" spans="1:7" x14ac:dyDescent="0.25">
      <c r="A1153" s="10"/>
      <c r="B1153" s="10"/>
      <c r="C1153" s="10"/>
      <c r="D1153" s="10"/>
      <c r="E1153" s="113" t="s">
        <v>1228</v>
      </c>
      <c r="F1153" s="111" t="s">
        <v>60</v>
      </c>
      <c r="G1153" s="3">
        <f t="shared" si="18"/>
        <v>0.1013</v>
      </c>
    </row>
    <row r="1154" spans="1:7" x14ac:dyDescent="0.25">
      <c r="A1154" s="10"/>
      <c r="B1154" s="10"/>
      <c r="C1154" s="10"/>
      <c r="D1154" s="10"/>
      <c r="E1154" s="116" t="s">
        <v>1229</v>
      </c>
      <c r="F1154" s="111" t="s">
        <v>60</v>
      </c>
      <c r="G1154" s="3">
        <f t="shared" si="18"/>
        <v>0.1013</v>
      </c>
    </row>
    <row r="1155" spans="1:7" x14ac:dyDescent="0.25">
      <c r="A1155" s="10"/>
      <c r="B1155" s="10"/>
      <c r="C1155" s="10"/>
      <c r="D1155" s="10"/>
      <c r="E1155" s="113" t="s">
        <v>1230</v>
      </c>
      <c r="F1155" s="111" t="s">
        <v>60</v>
      </c>
      <c r="G1155" s="3">
        <f t="shared" si="18"/>
        <v>0.1013</v>
      </c>
    </row>
    <row r="1156" spans="1:7" x14ac:dyDescent="0.25">
      <c r="A1156" s="10"/>
      <c r="B1156" s="10"/>
      <c r="C1156" s="10"/>
      <c r="D1156" s="10"/>
      <c r="E1156" s="113" t="s">
        <v>1231</v>
      </c>
      <c r="F1156" s="111" t="s">
        <v>60</v>
      </c>
      <c r="G1156" s="3">
        <f t="shared" si="18"/>
        <v>0.1013</v>
      </c>
    </row>
    <row r="1157" spans="1:7" x14ac:dyDescent="0.25">
      <c r="A1157" s="10"/>
      <c r="B1157" s="10"/>
      <c r="C1157" s="10"/>
      <c r="D1157" s="10"/>
      <c r="E1157" s="110" t="s">
        <v>1232</v>
      </c>
      <c r="F1157" s="111" t="s">
        <v>60</v>
      </c>
      <c r="G1157" s="3">
        <f t="shared" si="18"/>
        <v>0.1013</v>
      </c>
    </row>
    <row r="1158" spans="1:7" x14ac:dyDescent="0.25">
      <c r="A1158" s="10"/>
      <c r="B1158" s="10"/>
      <c r="C1158" s="10"/>
      <c r="D1158" s="10"/>
      <c r="E1158" s="116" t="s">
        <v>1233</v>
      </c>
      <c r="F1158" s="111" t="s">
        <v>49</v>
      </c>
      <c r="G1158" s="3">
        <f t="shared" si="18"/>
        <v>0.10979999999999999</v>
      </c>
    </row>
    <row r="1159" spans="1:7" x14ac:dyDescent="0.25">
      <c r="A1159" s="10"/>
      <c r="B1159" s="10"/>
      <c r="C1159" s="10"/>
      <c r="D1159" s="10"/>
      <c r="E1159" s="110" t="s">
        <v>1234</v>
      </c>
      <c r="F1159" s="111" t="s">
        <v>60</v>
      </c>
      <c r="G1159" s="3">
        <f t="shared" ref="G1159:G1222" si="19">VLOOKUP(F1159,$A$4:$B$27,2,FALSE)</f>
        <v>0.1013</v>
      </c>
    </row>
    <row r="1160" spans="1:7" x14ac:dyDescent="0.25">
      <c r="A1160" s="10"/>
      <c r="B1160" s="10"/>
      <c r="C1160" s="10"/>
      <c r="D1160" s="10"/>
      <c r="E1160" s="124" t="s">
        <v>1235</v>
      </c>
      <c r="F1160" s="111" t="s">
        <v>60</v>
      </c>
      <c r="G1160" s="3">
        <f t="shared" si="19"/>
        <v>0.1013</v>
      </c>
    </row>
    <row r="1161" spans="1:7" x14ac:dyDescent="0.25">
      <c r="A1161" s="10"/>
      <c r="B1161" s="10"/>
      <c r="C1161" s="10"/>
      <c r="D1161" s="10"/>
      <c r="E1161" s="113" t="s">
        <v>1236</v>
      </c>
      <c r="F1161" s="111" t="s">
        <v>60</v>
      </c>
      <c r="G1161" s="3">
        <f t="shared" si="19"/>
        <v>0.1013</v>
      </c>
    </row>
    <row r="1162" spans="1:7" x14ac:dyDescent="0.25">
      <c r="A1162" s="10"/>
      <c r="B1162" s="10"/>
      <c r="C1162" s="10"/>
      <c r="D1162" s="10"/>
      <c r="E1162" s="113" t="s">
        <v>1237</v>
      </c>
      <c r="F1162" s="111" t="s">
        <v>60</v>
      </c>
      <c r="G1162" s="3">
        <f t="shared" si="19"/>
        <v>0.1013</v>
      </c>
    </row>
    <row r="1163" spans="1:7" x14ac:dyDescent="0.25">
      <c r="A1163" s="10"/>
      <c r="B1163" s="10"/>
      <c r="C1163" s="10"/>
      <c r="D1163" s="10"/>
      <c r="E1163" s="113" t="s">
        <v>1238</v>
      </c>
      <c r="F1163" s="111" t="s">
        <v>60</v>
      </c>
      <c r="G1163" s="3">
        <f t="shared" si="19"/>
        <v>0.1013</v>
      </c>
    </row>
    <row r="1164" spans="1:7" x14ac:dyDescent="0.25">
      <c r="A1164" s="10"/>
      <c r="B1164" s="10"/>
      <c r="C1164" s="10"/>
      <c r="D1164" s="10"/>
      <c r="E1164" s="110" t="s">
        <v>1239</v>
      </c>
      <c r="F1164" s="111" t="s">
        <v>60</v>
      </c>
      <c r="G1164" s="3">
        <f t="shared" si="19"/>
        <v>0.1013</v>
      </c>
    </row>
    <row r="1165" spans="1:7" x14ac:dyDescent="0.25">
      <c r="A1165" s="10"/>
      <c r="B1165" s="10"/>
      <c r="C1165" s="10"/>
      <c r="D1165" s="10"/>
      <c r="E1165" s="113" t="s">
        <v>1240</v>
      </c>
      <c r="F1165" s="111" t="s">
        <v>96</v>
      </c>
      <c r="G1165" s="3">
        <f t="shared" si="19"/>
        <v>0.1086</v>
      </c>
    </row>
    <row r="1166" spans="1:7" x14ac:dyDescent="0.25">
      <c r="A1166" s="10"/>
      <c r="B1166" s="10"/>
      <c r="C1166" s="10"/>
      <c r="D1166" s="10"/>
      <c r="E1166" s="113" t="s">
        <v>1241</v>
      </c>
      <c r="F1166" s="111" t="s">
        <v>60</v>
      </c>
      <c r="G1166" s="3">
        <f t="shared" si="19"/>
        <v>0.1013</v>
      </c>
    </row>
    <row r="1167" spans="1:7" x14ac:dyDescent="0.25">
      <c r="A1167" s="10"/>
      <c r="B1167" s="10"/>
      <c r="C1167" s="10"/>
      <c r="D1167" s="10"/>
      <c r="E1167" s="110" t="s">
        <v>1242</v>
      </c>
      <c r="F1167" s="111" t="s">
        <v>96</v>
      </c>
      <c r="G1167" s="3">
        <f t="shared" si="19"/>
        <v>0.1086</v>
      </c>
    </row>
    <row r="1168" spans="1:7" x14ac:dyDescent="0.25">
      <c r="A1168" s="10"/>
      <c r="B1168" s="10"/>
      <c r="C1168" s="10"/>
      <c r="D1168" s="10"/>
      <c r="E1168" s="110" t="s">
        <v>1243</v>
      </c>
      <c r="F1168" s="111" t="s">
        <v>60</v>
      </c>
      <c r="G1168" s="3">
        <f t="shared" si="19"/>
        <v>0.1013</v>
      </c>
    </row>
    <row r="1169" spans="1:7" x14ac:dyDescent="0.25">
      <c r="A1169" s="10"/>
      <c r="B1169" s="10"/>
      <c r="C1169" s="10"/>
      <c r="D1169" s="10"/>
      <c r="E1169" s="110" t="s">
        <v>1244</v>
      </c>
      <c r="F1169" s="111" t="s">
        <v>60</v>
      </c>
      <c r="G1169" s="3">
        <f t="shared" si="19"/>
        <v>0.1013</v>
      </c>
    </row>
    <row r="1170" spans="1:7" x14ac:dyDescent="0.25">
      <c r="A1170" s="10"/>
      <c r="B1170" s="10"/>
      <c r="C1170" s="10"/>
      <c r="D1170" s="10"/>
      <c r="E1170" s="110" t="s">
        <v>1245</v>
      </c>
      <c r="F1170" s="111" t="s">
        <v>60</v>
      </c>
      <c r="G1170" s="3">
        <f t="shared" si="19"/>
        <v>0.1013</v>
      </c>
    </row>
    <row r="1171" spans="1:7" x14ac:dyDescent="0.25">
      <c r="A1171" s="10"/>
      <c r="B1171" s="10"/>
      <c r="C1171" s="10"/>
      <c r="D1171" s="10"/>
      <c r="E1171" s="110" t="s">
        <v>1246</v>
      </c>
      <c r="F1171" s="111" t="s">
        <v>52</v>
      </c>
      <c r="G1171" s="3">
        <f t="shared" si="19"/>
        <v>9.7000000000000003E-2</v>
      </c>
    </row>
    <row r="1172" spans="1:7" x14ac:dyDescent="0.25">
      <c r="A1172" s="10"/>
      <c r="B1172" s="10"/>
      <c r="C1172" s="10"/>
      <c r="D1172" s="10"/>
      <c r="E1172" s="110" t="s">
        <v>1247</v>
      </c>
      <c r="F1172" s="111" t="s">
        <v>60</v>
      </c>
      <c r="G1172" s="3">
        <f t="shared" si="19"/>
        <v>0.1013</v>
      </c>
    </row>
    <row r="1173" spans="1:7" x14ac:dyDescent="0.25">
      <c r="A1173" s="10"/>
      <c r="B1173" s="10"/>
      <c r="C1173" s="10"/>
      <c r="D1173" s="10"/>
      <c r="E1173" s="110" t="s">
        <v>1248</v>
      </c>
      <c r="F1173" s="111" t="s">
        <v>79</v>
      </c>
      <c r="G1173" s="3">
        <f t="shared" si="19"/>
        <v>9.9400000000000002E-2</v>
      </c>
    </row>
    <row r="1174" spans="1:7" x14ac:dyDescent="0.25">
      <c r="A1174" s="10"/>
      <c r="B1174" s="10"/>
      <c r="C1174" s="10"/>
      <c r="D1174" s="10"/>
      <c r="E1174" s="116" t="s">
        <v>1249</v>
      </c>
      <c r="F1174" s="111" t="s">
        <v>60</v>
      </c>
      <c r="G1174" s="3">
        <f t="shared" si="19"/>
        <v>0.1013</v>
      </c>
    </row>
    <row r="1175" spans="1:7" x14ac:dyDescent="0.25">
      <c r="A1175" s="10"/>
      <c r="B1175" s="10"/>
      <c r="C1175" s="10"/>
      <c r="D1175" s="10"/>
      <c r="E1175" s="110" t="s">
        <v>1250</v>
      </c>
      <c r="F1175" s="111" t="s">
        <v>96</v>
      </c>
      <c r="G1175" s="3">
        <f t="shared" si="19"/>
        <v>0.1086</v>
      </c>
    </row>
    <row r="1176" spans="1:7" x14ac:dyDescent="0.25">
      <c r="A1176" s="10"/>
      <c r="B1176" s="10"/>
      <c r="C1176" s="10"/>
      <c r="D1176" s="10"/>
      <c r="E1176" s="116" t="s">
        <v>1251</v>
      </c>
      <c r="F1176" s="111" t="s">
        <v>60</v>
      </c>
      <c r="G1176" s="3">
        <f t="shared" si="19"/>
        <v>0.1013</v>
      </c>
    </row>
    <row r="1177" spans="1:7" x14ac:dyDescent="0.25">
      <c r="A1177" s="10"/>
      <c r="B1177" s="10"/>
      <c r="C1177" s="10"/>
      <c r="D1177" s="10"/>
      <c r="E1177" s="116" t="s">
        <v>1252</v>
      </c>
      <c r="F1177" s="111" t="s">
        <v>60</v>
      </c>
      <c r="G1177" s="3">
        <f t="shared" si="19"/>
        <v>0.1013</v>
      </c>
    </row>
    <row r="1178" spans="1:7" x14ac:dyDescent="0.25">
      <c r="A1178" s="10"/>
      <c r="B1178" s="10"/>
      <c r="C1178" s="10"/>
      <c r="D1178" s="10"/>
      <c r="E1178" s="116" t="s">
        <v>1253</v>
      </c>
      <c r="F1178" s="111" t="s">
        <v>60</v>
      </c>
      <c r="G1178" s="3">
        <f t="shared" si="19"/>
        <v>0.1013</v>
      </c>
    </row>
    <row r="1179" spans="1:7" x14ac:dyDescent="0.25">
      <c r="A1179" s="10"/>
      <c r="B1179" s="10"/>
      <c r="C1179" s="10"/>
      <c r="D1179" s="10"/>
      <c r="E1179" s="116" t="s">
        <v>1254</v>
      </c>
      <c r="F1179" s="111" t="s">
        <v>60</v>
      </c>
      <c r="G1179" s="3">
        <f t="shared" si="19"/>
        <v>0.1013</v>
      </c>
    </row>
    <row r="1180" spans="1:7" x14ac:dyDescent="0.25">
      <c r="A1180" s="10"/>
      <c r="B1180" s="10"/>
      <c r="C1180" s="10"/>
      <c r="D1180" s="10"/>
      <c r="E1180" s="110" t="s">
        <v>1255</v>
      </c>
      <c r="F1180" s="111" t="s">
        <v>60</v>
      </c>
      <c r="G1180" s="3">
        <f t="shared" si="19"/>
        <v>0.1013</v>
      </c>
    </row>
    <row r="1181" spans="1:7" x14ac:dyDescent="0.25">
      <c r="A1181" s="10"/>
      <c r="B1181" s="10"/>
      <c r="C1181" s="10"/>
      <c r="D1181" s="10"/>
      <c r="E1181" s="123" t="s">
        <v>1256</v>
      </c>
      <c r="F1181" s="111" t="s">
        <v>60</v>
      </c>
      <c r="G1181" s="3">
        <f t="shared" si="19"/>
        <v>0.1013</v>
      </c>
    </row>
    <row r="1182" spans="1:7" x14ac:dyDescent="0.25">
      <c r="A1182" s="10"/>
      <c r="B1182" s="10"/>
      <c r="C1182" s="10"/>
      <c r="D1182" s="10"/>
      <c r="E1182" s="120" t="s">
        <v>1257</v>
      </c>
      <c r="F1182" s="111" t="s">
        <v>60</v>
      </c>
      <c r="G1182" s="3">
        <f t="shared" si="19"/>
        <v>0.1013</v>
      </c>
    </row>
    <row r="1183" spans="1:7" x14ac:dyDescent="0.25">
      <c r="A1183" s="10"/>
      <c r="B1183" s="10"/>
      <c r="C1183" s="10"/>
      <c r="D1183" s="10"/>
      <c r="E1183" s="113" t="s">
        <v>1258</v>
      </c>
      <c r="F1183" s="111" t="s">
        <v>60</v>
      </c>
      <c r="G1183" s="3">
        <f t="shared" si="19"/>
        <v>0.1013</v>
      </c>
    </row>
    <row r="1184" spans="1:7" x14ac:dyDescent="0.25">
      <c r="A1184" s="10"/>
      <c r="B1184" s="10"/>
      <c r="C1184" s="10"/>
      <c r="D1184" s="10"/>
      <c r="E1184" s="122" t="s">
        <v>1259</v>
      </c>
      <c r="F1184" s="111" t="s">
        <v>60</v>
      </c>
      <c r="G1184" s="3">
        <f t="shared" si="19"/>
        <v>0.1013</v>
      </c>
    </row>
    <row r="1185" spans="1:7" x14ac:dyDescent="0.25">
      <c r="A1185" s="10"/>
      <c r="B1185" s="10"/>
      <c r="C1185" s="10"/>
      <c r="D1185" s="10"/>
      <c r="E1185" s="110" t="s">
        <v>1260</v>
      </c>
      <c r="F1185" s="111" t="s">
        <v>60</v>
      </c>
      <c r="G1185" s="3">
        <f t="shared" si="19"/>
        <v>0.1013</v>
      </c>
    </row>
    <row r="1186" spans="1:7" x14ac:dyDescent="0.25">
      <c r="A1186" s="10"/>
      <c r="B1186" s="10"/>
      <c r="C1186" s="10"/>
      <c r="D1186" s="10"/>
      <c r="E1186" s="113" t="s">
        <v>1261</v>
      </c>
      <c r="F1186" s="111" t="s">
        <v>60</v>
      </c>
      <c r="G1186" s="3">
        <f t="shared" si="19"/>
        <v>0.1013</v>
      </c>
    </row>
    <row r="1187" spans="1:7" x14ac:dyDescent="0.25">
      <c r="A1187" s="10"/>
      <c r="B1187" s="10"/>
      <c r="C1187" s="10"/>
      <c r="D1187" s="10"/>
      <c r="E1187" s="123" t="s">
        <v>1262</v>
      </c>
      <c r="F1187" s="111" t="s">
        <v>60</v>
      </c>
      <c r="G1187" s="3">
        <f t="shared" si="19"/>
        <v>0.1013</v>
      </c>
    </row>
    <row r="1188" spans="1:7" x14ac:dyDescent="0.25">
      <c r="A1188" s="10"/>
      <c r="B1188" s="10"/>
      <c r="C1188" s="10"/>
      <c r="D1188" s="10"/>
      <c r="E1188" s="116" t="s">
        <v>1263</v>
      </c>
      <c r="F1188" s="111" t="s">
        <v>60</v>
      </c>
      <c r="G1188" s="3">
        <f t="shared" si="19"/>
        <v>0.1013</v>
      </c>
    </row>
    <row r="1189" spans="1:7" x14ac:dyDescent="0.25">
      <c r="A1189" s="10"/>
      <c r="B1189" s="10"/>
      <c r="C1189" s="10"/>
      <c r="D1189" s="10"/>
      <c r="E1189" s="110" t="s">
        <v>1264</v>
      </c>
      <c r="F1189" s="111" t="s">
        <v>105</v>
      </c>
      <c r="G1189" s="3">
        <f t="shared" si="19"/>
        <v>0</v>
      </c>
    </row>
    <row r="1190" spans="1:7" x14ac:dyDescent="0.25">
      <c r="A1190" s="10"/>
      <c r="B1190" s="10"/>
      <c r="C1190" s="10"/>
      <c r="D1190" s="10"/>
      <c r="E1190" s="115" t="s">
        <v>1265</v>
      </c>
      <c r="F1190" s="111" t="s">
        <v>105</v>
      </c>
      <c r="G1190" s="3">
        <f t="shared" si="19"/>
        <v>0</v>
      </c>
    </row>
    <row r="1191" spans="1:7" x14ac:dyDescent="0.25">
      <c r="A1191" s="10"/>
      <c r="B1191" s="10"/>
      <c r="C1191" s="10"/>
      <c r="D1191" s="10"/>
      <c r="E1191" s="115" t="s">
        <v>1266</v>
      </c>
      <c r="F1191" s="111" t="s">
        <v>57</v>
      </c>
      <c r="G1191" s="3">
        <f t="shared" si="19"/>
        <v>7.9699999999999993E-2</v>
      </c>
    </row>
    <row r="1192" spans="1:7" x14ac:dyDescent="0.25">
      <c r="A1192" s="10"/>
      <c r="B1192" s="10"/>
      <c r="C1192" s="10"/>
      <c r="D1192" s="10"/>
      <c r="E1192" s="110" t="s">
        <v>1267</v>
      </c>
      <c r="F1192" s="111" t="s">
        <v>79</v>
      </c>
      <c r="G1192" s="3">
        <f t="shared" si="19"/>
        <v>9.9400000000000002E-2</v>
      </c>
    </row>
    <row r="1193" spans="1:7" x14ac:dyDescent="0.25">
      <c r="A1193" s="10"/>
      <c r="B1193" s="10"/>
      <c r="C1193" s="10"/>
      <c r="D1193" s="10"/>
      <c r="E1193" s="110" t="s">
        <v>1268</v>
      </c>
      <c r="F1193" s="111" t="s">
        <v>60</v>
      </c>
      <c r="G1193" s="3">
        <f t="shared" si="19"/>
        <v>0.1013</v>
      </c>
    </row>
    <row r="1194" spans="1:7" x14ac:dyDescent="0.25">
      <c r="A1194" s="10"/>
      <c r="B1194" s="10"/>
      <c r="C1194" s="10"/>
      <c r="D1194" s="10"/>
      <c r="E1194" s="110" t="s">
        <v>1269</v>
      </c>
      <c r="F1194" s="111" t="s">
        <v>60</v>
      </c>
      <c r="G1194" s="3">
        <f t="shared" si="19"/>
        <v>0.1013</v>
      </c>
    </row>
    <row r="1195" spans="1:7" x14ac:dyDescent="0.25">
      <c r="A1195" s="10"/>
      <c r="B1195" s="10"/>
      <c r="C1195" s="10"/>
      <c r="D1195" s="10"/>
      <c r="E1195" s="116" t="s">
        <v>1270</v>
      </c>
      <c r="F1195" s="111" t="s">
        <v>60</v>
      </c>
      <c r="G1195" s="3">
        <f t="shared" si="19"/>
        <v>0.1013</v>
      </c>
    </row>
    <row r="1196" spans="1:7" x14ac:dyDescent="0.25">
      <c r="A1196" s="10"/>
      <c r="B1196" s="10"/>
      <c r="C1196" s="10"/>
      <c r="D1196" s="10"/>
      <c r="E1196" s="115" t="s">
        <v>1271</v>
      </c>
      <c r="F1196" s="111" t="s">
        <v>60</v>
      </c>
      <c r="G1196" s="3">
        <f t="shared" si="19"/>
        <v>0.1013</v>
      </c>
    </row>
    <row r="1197" spans="1:7" x14ac:dyDescent="0.25">
      <c r="A1197" s="10"/>
      <c r="B1197" s="10"/>
      <c r="C1197" s="10"/>
      <c r="D1197" s="10"/>
      <c r="E1197" s="116" t="s">
        <v>1272</v>
      </c>
      <c r="F1197" s="111" t="s">
        <v>60</v>
      </c>
      <c r="G1197" s="3">
        <f t="shared" si="19"/>
        <v>0.1013</v>
      </c>
    </row>
    <row r="1198" spans="1:7" x14ac:dyDescent="0.25">
      <c r="A1198" s="10"/>
      <c r="B1198" s="10"/>
      <c r="C1198" s="10"/>
      <c r="D1198" s="10"/>
      <c r="E1198" s="123" t="s">
        <v>1273</v>
      </c>
      <c r="F1198" s="111" t="s">
        <v>105</v>
      </c>
      <c r="G1198" s="3">
        <f t="shared" si="19"/>
        <v>0</v>
      </c>
    </row>
    <row r="1199" spans="1:7" x14ac:dyDescent="0.25">
      <c r="A1199" s="10"/>
      <c r="B1199" s="10"/>
      <c r="C1199" s="10"/>
      <c r="D1199" s="10"/>
      <c r="E1199" s="113" t="s">
        <v>1274</v>
      </c>
      <c r="F1199" s="111" t="s">
        <v>60</v>
      </c>
      <c r="G1199" s="3">
        <f t="shared" si="19"/>
        <v>0.1013</v>
      </c>
    </row>
    <row r="1200" spans="1:7" x14ac:dyDescent="0.25">
      <c r="A1200" s="10"/>
      <c r="B1200" s="10"/>
      <c r="C1200" s="10"/>
      <c r="D1200" s="10"/>
      <c r="E1200" s="110" t="s">
        <v>1275</v>
      </c>
      <c r="F1200" s="111" t="s">
        <v>60</v>
      </c>
      <c r="G1200" s="3">
        <f t="shared" si="19"/>
        <v>0.1013</v>
      </c>
    </row>
    <row r="1201" spans="1:7" x14ac:dyDescent="0.25">
      <c r="A1201" s="10"/>
      <c r="B1201" s="10"/>
      <c r="C1201" s="10"/>
      <c r="D1201" s="10"/>
      <c r="E1201" s="113" t="s">
        <v>1276</v>
      </c>
      <c r="F1201" s="111" t="s">
        <v>60</v>
      </c>
      <c r="G1201" s="3">
        <f t="shared" si="19"/>
        <v>0.1013</v>
      </c>
    </row>
    <row r="1202" spans="1:7" x14ac:dyDescent="0.25">
      <c r="A1202" s="10"/>
      <c r="B1202" s="10"/>
      <c r="C1202" s="10"/>
      <c r="D1202" s="10"/>
      <c r="E1202" s="113" t="s">
        <v>1277</v>
      </c>
      <c r="F1202" s="111" t="s">
        <v>60</v>
      </c>
      <c r="G1202" s="3">
        <f t="shared" si="19"/>
        <v>0.1013</v>
      </c>
    </row>
    <row r="1203" spans="1:7" x14ac:dyDescent="0.25">
      <c r="A1203" s="10"/>
      <c r="B1203" s="10"/>
      <c r="C1203" s="10"/>
      <c r="D1203" s="10"/>
      <c r="E1203" s="110" t="s">
        <v>1278</v>
      </c>
      <c r="F1203" s="111" t="s">
        <v>60</v>
      </c>
      <c r="G1203" s="3">
        <f t="shared" si="19"/>
        <v>0.1013</v>
      </c>
    </row>
    <row r="1204" spans="1:7" x14ac:dyDescent="0.25">
      <c r="A1204" s="10"/>
      <c r="B1204" s="10"/>
      <c r="C1204" s="10"/>
      <c r="D1204" s="10"/>
      <c r="E1204" s="113" t="s">
        <v>1279</v>
      </c>
      <c r="F1204" s="111" t="s">
        <v>60</v>
      </c>
      <c r="G1204" s="3">
        <f t="shared" si="19"/>
        <v>0.1013</v>
      </c>
    </row>
    <row r="1205" spans="1:7" x14ac:dyDescent="0.25">
      <c r="A1205" s="10"/>
      <c r="B1205" s="10"/>
      <c r="C1205" s="10"/>
      <c r="D1205" s="10"/>
      <c r="E1205" s="110" t="s">
        <v>1280</v>
      </c>
      <c r="F1205" s="111" t="s">
        <v>60</v>
      </c>
      <c r="G1205" s="3">
        <f t="shared" si="19"/>
        <v>0.1013</v>
      </c>
    </row>
    <row r="1206" spans="1:7" x14ac:dyDescent="0.25">
      <c r="A1206" s="10"/>
      <c r="B1206" s="10"/>
      <c r="C1206" s="10"/>
      <c r="D1206" s="10"/>
      <c r="E1206" s="113" t="s">
        <v>1281</v>
      </c>
      <c r="F1206" s="111" t="s">
        <v>105</v>
      </c>
      <c r="G1206" s="3">
        <f t="shared" si="19"/>
        <v>0</v>
      </c>
    </row>
    <row r="1207" spans="1:7" x14ac:dyDescent="0.25">
      <c r="A1207" s="10"/>
      <c r="B1207" s="10"/>
      <c r="C1207" s="10"/>
      <c r="D1207" s="10"/>
      <c r="E1207" s="110" t="s">
        <v>1282</v>
      </c>
      <c r="F1207" s="111" t="s">
        <v>60</v>
      </c>
      <c r="G1207" s="3">
        <f t="shared" si="19"/>
        <v>0.1013</v>
      </c>
    </row>
    <row r="1208" spans="1:7" x14ac:dyDescent="0.25">
      <c r="A1208" s="10"/>
      <c r="B1208" s="10"/>
      <c r="C1208" s="10"/>
      <c r="D1208" s="10"/>
      <c r="E1208" s="110" t="s">
        <v>1283</v>
      </c>
      <c r="F1208" s="111" t="s">
        <v>96</v>
      </c>
      <c r="G1208" s="3">
        <f t="shared" si="19"/>
        <v>0.1086</v>
      </c>
    </row>
    <row r="1209" spans="1:7" x14ac:dyDescent="0.25">
      <c r="A1209" s="10"/>
      <c r="B1209" s="10"/>
      <c r="C1209" s="10"/>
      <c r="D1209" s="10"/>
      <c r="E1209" s="110" t="s">
        <v>1284</v>
      </c>
      <c r="F1209" s="111" t="s">
        <v>60</v>
      </c>
      <c r="G1209" s="3">
        <f t="shared" si="19"/>
        <v>0.1013</v>
      </c>
    </row>
    <row r="1210" spans="1:7" x14ac:dyDescent="0.25">
      <c r="A1210" s="10"/>
      <c r="B1210" s="10"/>
      <c r="C1210" s="10"/>
      <c r="D1210" s="10"/>
      <c r="E1210" s="110" t="s">
        <v>1285</v>
      </c>
      <c r="F1210" s="111" t="s">
        <v>60</v>
      </c>
      <c r="G1210" s="3">
        <f t="shared" si="19"/>
        <v>0.1013</v>
      </c>
    </row>
    <row r="1211" spans="1:7" x14ac:dyDescent="0.25">
      <c r="A1211" s="10"/>
      <c r="B1211" s="10"/>
      <c r="C1211" s="10"/>
      <c r="D1211" s="10"/>
      <c r="E1211" s="110" t="s">
        <v>1286</v>
      </c>
      <c r="F1211" s="111" t="s">
        <v>60</v>
      </c>
      <c r="G1211" s="3">
        <f t="shared" si="19"/>
        <v>0.1013</v>
      </c>
    </row>
    <row r="1212" spans="1:7" x14ac:dyDescent="0.25">
      <c r="A1212" s="10"/>
      <c r="B1212" s="10"/>
      <c r="C1212" s="10"/>
      <c r="D1212" s="10"/>
      <c r="E1212" s="110" t="s">
        <v>1287</v>
      </c>
      <c r="F1212" s="111" t="s">
        <v>60</v>
      </c>
      <c r="G1212" s="3">
        <f t="shared" si="19"/>
        <v>0.1013</v>
      </c>
    </row>
    <row r="1213" spans="1:7" x14ac:dyDescent="0.25">
      <c r="A1213" s="10"/>
      <c r="B1213" s="10"/>
      <c r="C1213" s="10"/>
      <c r="D1213" s="10"/>
      <c r="E1213" s="110" t="s">
        <v>1288</v>
      </c>
      <c r="F1213" s="111" t="s">
        <v>60</v>
      </c>
      <c r="G1213" s="3">
        <f t="shared" si="19"/>
        <v>0.1013</v>
      </c>
    </row>
    <row r="1214" spans="1:7" x14ac:dyDescent="0.25">
      <c r="A1214" s="10"/>
      <c r="B1214" s="10"/>
      <c r="C1214" s="10"/>
      <c r="D1214" s="10"/>
      <c r="E1214" s="110" t="s">
        <v>1289</v>
      </c>
      <c r="F1214" s="111" t="s">
        <v>60</v>
      </c>
      <c r="G1214" s="3">
        <f t="shared" si="19"/>
        <v>0.1013</v>
      </c>
    </row>
    <row r="1215" spans="1:7" x14ac:dyDescent="0.25">
      <c r="A1215" s="10"/>
      <c r="B1215" s="10"/>
      <c r="C1215" s="10"/>
      <c r="D1215" s="10"/>
      <c r="E1215" s="110" t="s">
        <v>1290</v>
      </c>
      <c r="F1215" s="111" t="s">
        <v>60</v>
      </c>
      <c r="G1215" s="3">
        <f t="shared" si="19"/>
        <v>0.1013</v>
      </c>
    </row>
    <row r="1216" spans="1:7" x14ac:dyDescent="0.25">
      <c r="A1216" s="10"/>
      <c r="B1216" s="10"/>
      <c r="C1216" s="10"/>
      <c r="D1216" s="10"/>
      <c r="E1216" s="110" t="s">
        <v>1291</v>
      </c>
      <c r="F1216" s="111" t="s">
        <v>60</v>
      </c>
      <c r="G1216" s="3">
        <f t="shared" si="19"/>
        <v>0.1013</v>
      </c>
    </row>
    <row r="1217" spans="1:7" x14ac:dyDescent="0.25">
      <c r="A1217" s="10"/>
      <c r="B1217" s="10"/>
      <c r="C1217" s="10"/>
      <c r="D1217" s="10"/>
      <c r="E1217" s="113" t="s">
        <v>1292</v>
      </c>
      <c r="F1217" s="111" t="s">
        <v>60</v>
      </c>
      <c r="G1217" s="3">
        <f t="shared" si="19"/>
        <v>0.1013</v>
      </c>
    </row>
    <row r="1218" spans="1:7" x14ac:dyDescent="0.25">
      <c r="A1218" s="10"/>
      <c r="B1218" s="10"/>
      <c r="C1218" s="10"/>
      <c r="D1218" s="10"/>
      <c r="E1218" s="110" t="s">
        <v>1293</v>
      </c>
      <c r="F1218" s="111" t="s">
        <v>60</v>
      </c>
      <c r="G1218" s="3">
        <f t="shared" si="19"/>
        <v>0.1013</v>
      </c>
    </row>
    <row r="1219" spans="1:7" x14ac:dyDescent="0.25">
      <c r="A1219" s="10"/>
      <c r="B1219" s="10"/>
      <c r="C1219" s="10"/>
      <c r="D1219" s="10"/>
      <c r="E1219" s="113" t="s">
        <v>1294</v>
      </c>
      <c r="F1219" s="111" t="s">
        <v>60</v>
      </c>
      <c r="G1219" s="3">
        <f t="shared" si="19"/>
        <v>0.1013</v>
      </c>
    </row>
    <row r="1220" spans="1:7" x14ac:dyDescent="0.25">
      <c r="A1220" s="10"/>
      <c r="B1220" s="10"/>
      <c r="C1220" s="10"/>
      <c r="D1220" s="10"/>
      <c r="E1220" s="110" t="s">
        <v>1295</v>
      </c>
      <c r="F1220" s="111" t="s">
        <v>60</v>
      </c>
      <c r="G1220" s="3">
        <f t="shared" si="19"/>
        <v>0.1013</v>
      </c>
    </row>
    <row r="1221" spans="1:7" x14ac:dyDescent="0.25">
      <c r="A1221" s="10"/>
      <c r="B1221" s="10"/>
      <c r="C1221" s="10"/>
      <c r="D1221" s="10"/>
      <c r="E1221" s="113" t="s">
        <v>1296</v>
      </c>
      <c r="F1221" s="111" t="s">
        <v>60</v>
      </c>
      <c r="G1221" s="3">
        <f t="shared" si="19"/>
        <v>0.1013</v>
      </c>
    </row>
    <row r="1222" spans="1:7" x14ac:dyDescent="0.25">
      <c r="A1222" s="10"/>
      <c r="B1222" s="10"/>
      <c r="C1222" s="10"/>
      <c r="D1222" s="10"/>
      <c r="E1222" s="110" t="s">
        <v>1297</v>
      </c>
      <c r="F1222" s="111" t="s">
        <v>96</v>
      </c>
      <c r="G1222" s="3">
        <f t="shared" si="19"/>
        <v>0.1086</v>
      </c>
    </row>
    <row r="1223" spans="1:7" x14ac:dyDescent="0.25">
      <c r="A1223" s="10"/>
      <c r="B1223" s="10"/>
      <c r="C1223" s="10"/>
      <c r="D1223" s="10"/>
      <c r="E1223" s="110" t="s">
        <v>1298</v>
      </c>
      <c r="F1223" s="111" t="s">
        <v>96</v>
      </c>
      <c r="G1223" s="3">
        <f t="shared" ref="G1223:G1286" si="20">VLOOKUP(F1223,$A$4:$B$27,2,FALSE)</f>
        <v>0.1086</v>
      </c>
    </row>
    <row r="1224" spans="1:7" x14ac:dyDescent="0.25">
      <c r="A1224" s="10"/>
      <c r="B1224" s="10"/>
      <c r="C1224" s="10"/>
      <c r="D1224" s="10"/>
      <c r="E1224" s="113" t="s">
        <v>1299</v>
      </c>
      <c r="F1224" s="111" t="s">
        <v>60</v>
      </c>
      <c r="G1224" s="3">
        <f t="shared" si="20"/>
        <v>0.1013</v>
      </c>
    </row>
    <row r="1225" spans="1:7" x14ac:dyDescent="0.25">
      <c r="A1225" s="10"/>
      <c r="B1225" s="10"/>
      <c r="C1225" s="10"/>
      <c r="D1225" s="10"/>
      <c r="E1225" s="110" t="s">
        <v>1300</v>
      </c>
      <c r="F1225" s="111" t="s">
        <v>60</v>
      </c>
      <c r="G1225" s="3">
        <f t="shared" si="20"/>
        <v>0.1013</v>
      </c>
    </row>
    <row r="1226" spans="1:7" x14ac:dyDescent="0.25">
      <c r="A1226" s="10"/>
      <c r="B1226" s="10"/>
      <c r="C1226" s="10"/>
      <c r="D1226" s="10"/>
      <c r="E1226" s="110" t="s">
        <v>1301</v>
      </c>
      <c r="F1226" s="111" t="s">
        <v>96</v>
      </c>
      <c r="G1226" s="3">
        <f t="shared" si="20"/>
        <v>0.1086</v>
      </c>
    </row>
    <row r="1227" spans="1:7" x14ac:dyDescent="0.25">
      <c r="A1227" s="10"/>
      <c r="B1227" s="10"/>
      <c r="C1227" s="10"/>
      <c r="D1227" s="10"/>
      <c r="E1227" s="110" t="s">
        <v>1302</v>
      </c>
      <c r="F1227" s="111" t="s">
        <v>96</v>
      </c>
      <c r="G1227" s="3">
        <f t="shared" si="20"/>
        <v>0.1086</v>
      </c>
    </row>
    <row r="1228" spans="1:7" x14ac:dyDescent="0.25">
      <c r="A1228" s="10"/>
      <c r="B1228" s="10"/>
      <c r="C1228" s="10"/>
      <c r="D1228" s="10"/>
      <c r="E1228" s="113" t="s">
        <v>1303</v>
      </c>
      <c r="F1228" s="111" t="s">
        <v>60</v>
      </c>
      <c r="G1228" s="3">
        <f t="shared" si="20"/>
        <v>0.1013</v>
      </c>
    </row>
    <row r="1229" spans="1:7" x14ac:dyDescent="0.25">
      <c r="A1229" s="10"/>
      <c r="B1229" s="10"/>
      <c r="C1229" s="10"/>
      <c r="D1229" s="10"/>
      <c r="E1229" s="110" t="s">
        <v>1304</v>
      </c>
      <c r="F1229" s="111" t="s">
        <v>60</v>
      </c>
      <c r="G1229" s="3">
        <f t="shared" si="20"/>
        <v>0.1013</v>
      </c>
    </row>
    <row r="1230" spans="1:7" x14ac:dyDescent="0.25">
      <c r="A1230" s="10"/>
      <c r="B1230" s="10"/>
      <c r="C1230" s="10"/>
      <c r="D1230" s="10"/>
      <c r="E1230" s="110" t="s">
        <v>1305</v>
      </c>
      <c r="F1230" s="111" t="s">
        <v>110</v>
      </c>
      <c r="G1230" s="3">
        <f t="shared" si="20"/>
        <v>9.3100000000000002E-2</v>
      </c>
    </row>
    <row r="1231" spans="1:7" x14ac:dyDescent="0.25">
      <c r="A1231" s="10"/>
      <c r="B1231" s="10"/>
      <c r="C1231" s="10"/>
      <c r="D1231" s="10"/>
      <c r="E1231" s="110" t="s">
        <v>1306</v>
      </c>
      <c r="F1231" s="111" t="s">
        <v>110</v>
      </c>
      <c r="G1231" s="3">
        <f t="shared" si="20"/>
        <v>9.3100000000000002E-2</v>
      </c>
    </row>
    <row r="1232" spans="1:7" x14ac:dyDescent="0.25">
      <c r="A1232" s="10"/>
      <c r="B1232" s="10"/>
      <c r="C1232" s="10"/>
      <c r="D1232" s="10"/>
      <c r="E1232" s="110" t="s">
        <v>1307</v>
      </c>
      <c r="F1232" s="111" t="s">
        <v>60</v>
      </c>
      <c r="G1232" s="3">
        <f t="shared" si="20"/>
        <v>0.1013</v>
      </c>
    </row>
    <row r="1233" spans="1:7" x14ac:dyDescent="0.25">
      <c r="A1233" s="10"/>
      <c r="B1233" s="10"/>
      <c r="C1233" s="10"/>
      <c r="D1233" s="10"/>
      <c r="E1233" s="110" t="s">
        <v>1308</v>
      </c>
      <c r="F1233" s="111" t="s">
        <v>60</v>
      </c>
      <c r="G1233" s="3">
        <f t="shared" si="20"/>
        <v>0.1013</v>
      </c>
    </row>
    <row r="1234" spans="1:7" x14ac:dyDescent="0.25">
      <c r="A1234" s="10"/>
      <c r="B1234" s="10"/>
      <c r="C1234" s="10"/>
      <c r="D1234" s="10"/>
      <c r="E1234" s="110" t="s">
        <v>1309</v>
      </c>
      <c r="F1234" s="111" t="s">
        <v>60</v>
      </c>
      <c r="G1234" s="3">
        <f t="shared" si="20"/>
        <v>0.1013</v>
      </c>
    </row>
    <row r="1235" spans="1:7" x14ac:dyDescent="0.25">
      <c r="A1235" s="10"/>
      <c r="B1235" s="10"/>
      <c r="C1235" s="10"/>
      <c r="D1235" s="10"/>
      <c r="E1235" s="110" t="s">
        <v>1310</v>
      </c>
      <c r="F1235" s="111" t="s">
        <v>60</v>
      </c>
      <c r="G1235" s="3">
        <f t="shared" si="20"/>
        <v>0.1013</v>
      </c>
    </row>
    <row r="1236" spans="1:7" x14ac:dyDescent="0.25">
      <c r="A1236" s="10"/>
      <c r="B1236" s="10"/>
      <c r="C1236" s="10"/>
      <c r="D1236" s="10"/>
      <c r="E1236" s="110" t="s">
        <v>1311</v>
      </c>
      <c r="F1236" s="111" t="s">
        <v>60</v>
      </c>
      <c r="G1236" s="3">
        <f t="shared" si="20"/>
        <v>0.1013</v>
      </c>
    </row>
    <row r="1237" spans="1:7" x14ac:dyDescent="0.25">
      <c r="A1237" s="10"/>
      <c r="B1237" s="10"/>
      <c r="C1237" s="10"/>
      <c r="D1237" s="10"/>
      <c r="E1237" s="110" t="s">
        <v>1312</v>
      </c>
      <c r="F1237" s="111" t="s">
        <v>60</v>
      </c>
      <c r="G1237" s="3">
        <f t="shared" si="20"/>
        <v>0.1013</v>
      </c>
    </row>
    <row r="1238" spans="1:7" x14ac:dyDescent="0.25">
      <c r="A1238" s="10"/>
      <c r="B1238" s="10"/>
      <c r="C1238" s="10"/>
      <c r="D1238" s="10"/>
      <c r="E1238" s="110" t="s">
        <v>1313</v>
      </c>
      <c r="F1238" s="111" t="s">
        <v>60</v>
      </c>
      <c r="G1238" s="3">
        <f t="shared" si="20"/>
        <v>0.1013</v>
      </c>
    </row>
    <row r="1239" spans="1:7" x14ac:dyDescent="0.25">
      <c r="A1239" s="10"/>
      <c r="B1239" s="10"/>
      <c r="C1239" s="10"/>
      <c r="D1239" s="10"/>
      <c r="E1239" s="110" t="s">
        <v>1314</v>
      </c>
      <c r="F1239" s="111" t="s">
        <v>60</v>
      </c>
      <c r="G1239" s="3">
        <f t="shared" si="20"/>
        <v>0.1013</v>
      </c>
    </row>
    <row r="1240" spans="1:7" x14ac:dyDescent="0.25">
      <c r="A1240" s="10"/>
      <c r="B1240" s="10"/>
      <c r="C1240" s="10"/>
      <c r="D1240" s="10"/>
      <c r="E1240" s="110" t="s">
        <v>1315</v>
      </c>
      <c r="F1240" s="111" t="s">
        <v>60</v>
      </c>
      <c r="G1240" s="3">
        <f t="shared" si="20"/>
        <v>0.1013</v>
      </c>
    </row>
    <row r="1241" spans="1:7" x14ac:dyDescent="0.25">
      <c r="A1241" s="10"/>
      <c r="B1241" s="10"/>
      <c r="C1241" s="10"/>
      <c r="D1241" s="10"/>
      <c r="E1241" s="110" t="s">
        <v>1316</v>
      </c>
      <c r="F1241" s="111" t="s">
        <v>60</v>
      </c>
      <c r="G1241" s="3">
        <f t="shared" si="20"/>
        <v>0.1013</v>
      </c>
    </row>
    <row r="1242" spans="1:7" x14ac:dyDescent="0.25">
      <c r="A1242" s="10"/>
      <c r="B1242" s="10"/>
      <c r="C1242" s="10"/>
      <c r="D1242" s="10"/>
      <c r="E1242" s="110" t="s">
        <v>1317</v>
      </c>
      <c r="F1242" s="111" t="s">
        <v>60</v>
      </c>
      <c r="G1242" s="3">
        <f t="shared" si="20"/>
        <v>0.1013</v>
      </c>
    </row>
    <row r="1243" spans="1:7" x14ac:dyDescent="0.25">
      <c r="A1243" s="10"/>
      <c r="B1243" s="10"/>
      <c r="C1243" s="10"/>
      <c r="D1243" s="10"/>
      <c r="E1243" s="113" t="s">
        <v>1318</v>
      </c>
      <c r="F1243" s="111" t="s">
        <v>60</v>
      </c>
      <c r="G1243" s="3">
        <f t="shared" si="20"/>
        <v>0.1013</v>
      </c>
    </row>
    <row r="1244" spans="1:7" x14ac:dyDescent="0.25">
      <c r="A1244" s="10"/>
      <c r="B1244" s="10"/>
      <c r="C1244" s="10"/>
      <c r="D1244" s="10"/>
      <c r="E1244" s="113" t="s">
        <v>1319</v>
      </c>
      <c r="F1244" s="111" t="s">
        <v>60</v>
      </c>
      <c r="G1244" s="3">
        <f t="shared" si="20"/>
        <v>0.1013</v>
      </c>
    </row>
    <row r="1245" spans="1:7" x14ac:dyDescent="0.25">
      <c r="A1245" s="10"/>
      <c r="B1245" s="10"/>
      <c r="C1245" s="10"/>
      <c r="D1245" s="10"/>
      <c r="E1245" s="110" t="s">
        <v>1320</v>
      </c>
      <c r="F1245" s="111" t="s">
        <v>105</v>
      </c>
      <c r="G1245" s="3">
        <f t="shared" si="20"/>
        <v>0</v>
      </c>
    </row>
    <row r="1246" spans="1:7" x14ac:dyDescent="0.25">
      <c r="A1246" s="10"/>
      <c r="B1246" s="10"/>
      <c r="C1246" s="10"/>
      <c r="D1246" s="10"/>
      <c r="E1246" s="119" t="s">
        <v>1321</v>
      </c>
      <c r="F1246" s="111" t="s">
        <v>105</v>
      </c>
      <c r="G1246" s="3">
        <f t="shared" si="20"/>
        <v>0</v>
      </c>
    </row>
    <row r="1247" spans="1:7" x14ac:dyDescent="0.25">
      <c r="A1247" s="10"/>
      <c r="B1247" s="10"/>
      <c r="C1247" s="10"/>
      <c r="D1247" s="10"/>
      <c r="E1247" s="110" t="s">
        <v>1322</v>
      </c>
      <c r="F1247" s="111" t="s">
        <v>105</v>
      </c>
      <c r="G1247" s="3">
        <f t="shared" si="20"/>
        <v>0</v>
      </c>
    </row>
    <row r="1248" spans="1:7" x14ac:dyDescent="0.25">
      <c r="A1248" s="10"/>
      <c r="B1248" s="10"/>
      <c r="C1248" s="10"/>
      <c r="D1248" s="10"/>
      <c r="E1248" s="110" t="s">
        <v>1323</v>
      </c>
      <c r="F1248" s="111" t="s">
        <v>105</v>
      </c>
      <c r="G1248" s="3">
        <f t="shared" si="20"/>
        <v>0</v>
      </c>
    </row>
    <row r="1249" spans="1:7" x14ac:dyDescent="0.25">
      <c r="A1249" s="10"/>
      <c r="B1249" s="10"/>
      <c r="C1249" s="10"/>
      <c r="D1249" s="10"/>
      <c r="E1249" s="113" t="s">
        <v>1324</v>
      </c>
      <c r="F1249" s="111" t="s">
        <v>105</v>
      </c>
      <c r="G1249" s="3">
        <f t="shared" si="20"/>
        <v>0</v>
      </c>
    </row>
    <row r="1250" spans="1:7" x14ac:dyDescent="0.25">
      <c r="A1250" s="10"/>
      <c r="B1250" s="10"/>
      <c r="C1250" s="10"/>
      <c r="D1250" s="10"/>
      <c r="E1250" s="113" t="s">
        <v>1325</v>
      </c>
      <c r="F1250" s="111" t="s">
        <v>105</v>
      </c>
      <c r="G1250" s="3">
        <f t="shared" si="20"/>
        <v>0</v>
      </c>
    </row>
    <row r="1251" spans="1:7" x14ac:dyDescent="0.25">
      <c r="A1251" s="10"/>
      <c r="B1251" s="10"/>
      <c r="C1251" s="10"/>
      <c r="D1251" s="10"/>
      <c r="E1251" s="110" t="s">
        <v>1326</v>
      </c>
      <c r="F1251" s="111" t="s">
        <v>105</v>
      </c>
      <c r="G1251" s="3">
        <f t="shared" si="20"/>
        <v>0</v>
      </c>
    </row>
    <row r="1252" spans="1:7" x14ac:dyDescent="0.25">
      <c r="A1252" s="10"/>
      <c r="B1252" s="10"/>
      <c r="C1252" s="10"/>
      <c r="D1252" s="10"/>
      <c r="E1252" s="113" t="s">
        <v>1327</v>
      </c>
      <c r="F1252" s="111" t="s">
        <v>105</v>
      </c>
      <c r="G1252" s="3">
        <f t="shared" si="20"/>
        <v>0</v>
      </c>
    </row>
    <row r="1253" spans="1:7" x14ac:dyDescent="0.25">
      <c r="A1253" s="10"/>
      <c r="B1253" s="10"/>
      <c r="C1253" s="10"/>
      <c r="D1253" s="10"/>
      <c r="E1253" s="113" t="s">
        <v>1328</v>
      </c>
      <c r="F1253" s="111" t="s">
        <v>105</v>
      </c>
      <c r="G1253" s="3">
        <f t="shared" si="20"/>
        <v>0</v>
      </c>
    </row>
    <row r="1254" spans="1:7" x14ac:dyDescent="0.25">
      <c r="A1254" s="10"/>
      <c r="B1254" s="10"/>
      <c r="C1254" s="10"/>
      <c r="D1254" s="10"/>
      <c r="E1254" s="113" t="s">
        <v>1329</v>
      </c>
      <c r="F1254" s="111" t="s">
        <v>105</v>
      </c>
      <c r="G1254" s="3">
        <f t="shared" si="20"/>
        <v>0</v>
      </c>
    </row>
    <row r="1255" spans="1:7" x14ac:dyDescent="0.25">
      <c r="A1255" s="10"/>
      <c r="B1255" s="10"/>
      <c r="C1255" s="10"/>
      <c r="D1255" s="10"/>
      <c r="E1255" s="110" t="s">
        <v>1330</v>
      </c>
      <c r="F1255" s="111" t="s">
        <v>105</v>
      </c>
      <c r="G1255" s="3">
        <f t="shared" si="20"/>
        <v>0</v>
      </c>
    </row>
    <row r="1256" spans="1:7" x14ac:dyDescent="0.25">
      <c r="A1256" s="10"/>
      <c r="B1256" s="10"/>
      <c r="C1256" s="10"/>
      <c r="D1256" s="10"/>
      <c r="E1256" s="110" t="s">
        <v>1331</v>
      </c>
      <c r="F1256" s="111" t="s">
        <v>105</v>
      </c>
      <c r="G1256" s="3">
        <f t="shared" si="20"/>
        <v>0</v>
      </c>
    </row>
    <row r="1257" spans="1:7" x14ac:dyDescent="0.25">
      <c r="A1257" s="10"/>
      <c r="B1257" s="10"/>
      <c r="C1257" s="10"/>
      <c r="D1257" s="10"/>
      <c r="E1257" s="113" t="s">
        <v>1332</v>
      </c>
      <c r="F1257" s="111" t="s">
        <v>105</v>
      </c>
      <c r="G1257" s="3">
        <f t="shared" si="20"/>
        <v>0</v>
      </c>
    </row>
    <row r="1258" spans="1:7" x14ac:dyDescent="0.25">
      <c r="A1258" s="10"/>
      <c r="B1258" s="10"/>
      <c r="C1258" s="10"/>
      <c r="D1258" s="10"/>
      <c r="E1258" s="113" t="s">
        <v>1333</v>
      </c>
      <c r="F1258" s="111" t="s">
        <v>105</v>
      </c>
      <c r="G1258" s="3">
        <f t="shared" si="20"/>
        <v>0</v>
      </c>
    </row>
    <row r="1259" spans="1:7" x14ac:dyDescent="0.25">
      <c r="A1259" s="10"/>
      <c r="B1259" s="10"/>
      <c r="C1259" s="10"/>
      <c r="D1259" s="10"/>
      <c r="E1259" s="110" t="s">
        <v>1334</v>
      </c>
      <c r="F1259" s="111" t="s">
        <v>105</v>
      </c>
      <c r="G1259" s="3">
        <f t="shared" si="20"/>
        <v>0</v>
      </c>
    </row>
    <row r="1260" spans="1:7" x14ac:dyDescent="0.25">
      <c r="A1260" s="10"/>
      <c r="B1260" s="10"/>
      <c r="C1260" s="10"/>
      <c r="D1260" s="10"/>
      <c r="E1260" s="113" t="s">
        <v>1335</v>
      </c>
      <c r="F1260" s="111" t="s">
        <v>105</v>
      </c>
      <c r="G1260" s="3">
        <f t="shared" si="20"/>
        <v>0</v>
      </c>
    </row>
    <row r="1261" spans="1:7" x14ac:dyDescent="0.25">
      <c r="A1261" s="10"/>
      <c r="B1261" s="10"/>
      <c r="C1261" s="10"/>
      <c r="D1261" s="10"/>
      <c r="E1261" s="113" t="s">
        <v>1336</v>
      </c>
      <c r="F1261" s="111" t="s">
        <v>105</v>
      </c>
      <c r="G1261" s="3">
        <f t="shared" si="20"/>
        <v>0</v>
      </c>
    </row>
    <row r="1262" spans="1:7" x14ac:dyDescent="0.25">
      <c r="A1262" s="10"/>
      <c r="B1262" s="10"/>
      <c r="C1262" s="10"/>
      <c r="D1262" s="10"/>
      <c r="E1262" s="110" t="s">
        <v>1337</v>
      </c>
      <c r="F1262" s="111" t="s">
        <v>105</v>
      </c>
      <c r="G1262" s="3">
        <f t="shared" si="20"/>
        <v>0</v>
      </c>
    </row>
    <row r="1263" spans="1:7" x14ac:dyDescent="0.25">
      <c r="A1263" s="10"/>
      <c r="B1263" s="10"/>
      <c r="C1263" s="10"/>
      <c r="D1263" s="10"/>
      <c r="E1263" s="110" t="s">
        <v>1338</v>
      </c>
      <c r="F1263" s="111" t="s">
        <v>105</v>
      </c>
      <c r="G1263" s="3">
        <f t="shared" si="20"/>
        <v>0</v>
      </c>
    </row>
    <row r="1264" spans="1:7" x14ac:dyDescent="0.25">
      <c r="A1264" s="10"/>
      <c r="B1264" s="10"/>
      <c r="C1264" s="10"/>
      <c r="D1264" s="10"/>
      <c r="E1264" s="110" t="s">
        <v>1339</v>
      </c>
      <c r="F1264" s="111" t="s">
        <v>105</v>
      </c>
      <c r="G1264" s="3">
        <f t="shared" si="20"/>
        <v>0</v>
      </c>
    </row>
    <row r="1265" spans="1:7" x14ac:dyDescent="0.25">
      <c r="A1265" s="10"/>
      <c r="B1265" s="10"/>
      <c r="C1265" s="10"/>
      <c r="D1265" s="10"/>
      <c r="E1265" s="110" t="s">
        <v>1340</v>
      </c>
      <c r="F1265" s="111" t="s">
        <v>105</v>
      </c>
      <c r="G1265" s="3">
        <f t="shared" si="20"/>
        <v>0</v>
      </c>
    </row>
    <row r="1266" spans="1:7" x14ac:dyDescent="0.25">
      <c r="A1266" s="10"/>
      <c r="B1266" s="10"/>
      <c r="C1266" s="10"/>
      <c r="D1266" s="10"/>
      <c r="E1266" s="110" t="s">
        <v>1341</v>
      </c>
      <c r="F1266" s="111" t="s">
        <v>105</v>
      </c>
      <c r="G1266" s="3">
        <f t="shared" si="20"/>
        <v>0</v>
      </c>
    </row>
    <row r="1267" spans="1:7" x14ac:dyDescent="0.25">
      <c r="A1267" s="10"/>
      <c r="B1267" s="10"/>
      <c r="C1267" s="10"/>
      <c r="D1267" s="10"/>
      <c r="E1267" s="110" t="s">
        <v>1342</v>
      </c>
      <c r="F1267" s="111" t="s">
        <v>105</v>
      </c>
      <c r="G1267" s="3">
        <f t="shared" si="20"/>
        <v>0</v>
      </c>
    </row>
    <row r="1268" spans="1:7" x14ac:dyDescent="0.25">
      <c r="A1268" s="10"/>
      <c r="B1268" s="10"/>
      <c r="C1268" s="10"/>
      <c r="D1268" s="10"/>
      <c r="E1268" s="110" t="s">
        <v>1343</v>
      </c>
      <c r="F1268" s="111" t="s">
        <v>105</v>
      </c>
      <c r="G1268" s="3">
        <f t="shared" si="20"/>
        <v>0</v>
      </c>
    </row>
    <row r="1269" spans="1:7" x14ac:dyDescent="0.25">
      <c r="A1269" s="10"/>
      <c r="B1269" s="10"/>
      <c r="C1269" s="10"/>
      <c r="D1269" s="10"/>
      <c r="E1269" s="110" t="s">
        <v>1344</v>
      </c>
      <c r="F1269" s="111" t="s">
        <v>105</v>
      </c>
      <c r="G1269" s="3">
        <f t="shared" si="20"/>
        <v>0</v>
      </c>
    </row>
    <row r="1270" spans="1:7" x14ac:dyDescent="0.25">
      <c r="A1270" s="10"/>
      <c r="B1270" s="10"/>
      <c r="C1270" s="10"/>
      <c r="D1270" s="10"/>
      <c r="E1270" s="110" t="s">
        <v>1345</v>
      </c>
      <c r="F1270" s="111" t="s">
        <v>105</v>
      </c>
      <c r="G1270" s="3">
        <f t="shared" si="20"/>
        <v>0</v>
      </c>
    </row>
    <row r="1271" spans="1:7" x14ac:dyDescent="0.25">
      <c r="A1271" s="10"/>
      <c r="B1271" s="10"/>
      <c r="C1271" s="10"/>
      <c r="D1271" s="10"/>
      <c r="E1271" s="110" t="s">
        <v>1346</v>
      </c>
      <c r="F1271" s="111" t="s">
        <v>105</v>
      </c>
      <c r="G1271" s="3">
        <f t="shared" si="20"/>
        <v>0</v>
      </c>
    </row>
    <row r="1272" spans="1:7" x14ac:dyDescent="0.25">
      <c r="A1272" s="10"/>
      <c r="B1272" s="10"/>
      <c r="C1272" s="10"/>
      <c r="D1272" s="10"/>
      <c r="E1272" s="110" t="s">
        <v>1347</v>
      </c>
      <c r="F1272" s="111" t="s">
        <v>105</v>
      </c>
      <c r="G1272" s="3">
        <f t="shared" si="20"/>
        <v>0</v>
      </c>
    </row>
    <row r="1273" spans="1:7" x14ac:dyDescent="0.25">
      <c r="A1273" s="10"/>
      <c r="B1273" s="10"/>
      <c r="C1273" s="10"/>
      <c r="D1273" s="10"/>
      <c r="E1273" s="110" t="s">
        <v>1348</v>
      </c>
      <c r="F1273" s="111" t="s">
        <v>105</v>
      </c>
      <c r="G1273" s="3">
        <f t="shared" si="20"/>
        <v>0</v>
      </c>
    </row>
    <row r="1274" spans="1:7" x14ac:dyDescent="0.25">
      <c r="A1274" s="10"/>
      <c r="B1274" s="10"/>
      <c r="C1274" s="10"/>
      <c r="D1274" s="10"/>
      <c r="E1274" s="110" t="s">
        <v>1349</v>
      </c>
      <c r="F1274" s="111" t="s">
        <v>105</v>
      </c>
      <c r="G1274" s="3">
        <f t="shared" si="20"/>
        <v>0</v>
      </c>
    </row>
    <row r="1275" spans="1:7" x14ac:dyDescent="0.25">
      <c r="A1275" s="10"/>
      <c r="B1275" s="10"/>
      <c r="C1275" s="10"/>
      <c r="D1275" s="10"/>
      <c r="E1275" s="113" t="s">
        <v>1350</v>
      </c>
      <c r="F1275" s="111" t="s">
        <v>105</v>
      </c>
      <c r="G1275" s="3">
        <f t="shared" si="20"/>
        <v>0</v>
      </c>
    </row>
    <row r="1276" spans="1:7" x14ac:dyDescent="0.25">
      <c r="A1276" s="10"/>
      <c r="B1276" s="10"/>
      <c r="C1276" s="10"/>
      <c r="D1276" s="10"/>
      <c r="E1276" s="110" t="s">
        <v>1351</v>
      </c>
      <c r="F1276" s="111" t="s">
        <v>105</v>
      </c>
      <c r="G1276" s="3">
        <f t="shared" si="20"/>
        <v>0</v>
      </c>
    </row>
    <row r="1277" spans="1:7" x14ac:dyDescent="0.25">
      <c r="A1277" s="10"/>
      <c r="B1277" s="10"/>
      <c r="C1277" s="10"/>
      <c r="D1277" s="10"/>
      <c r="E1277" s="110" t="s">
        <v>1352</v>
      </c>
      <c r="F1277" s="111" t="s">
        <v>105</v>
      </c>
      <c r="G1277" s="3">
        <f t="shared" si="20"/>
        <v>0</v>
      </c>
    </row>
    <row r="1278" spans="1:7" x14ac:dyDescent="0.25">
      <c r="A1278" s="10"/>
      <c r="B1278" s="10"/>
      <c r="C1278" s="10"/>
      <c r="D1278" s="10"/>
      <c r="E1278" s="113" t="s">
        <v>1353</v>
      </c>
      <c r="F1278" s="111" t="s">
        <v>105</v>
      </c>
      <c r="G1278" s="3">
        <f t="shared" si="20"/>
        <v>0</v>
      </c>
    </row>
    <row r="1279" spans="1:7" x14ac:dyDescent="0.25">
      <c r="A1279" s="10"/>
      <c r="B1279" s="10"/>
      <c r="C1279" s="10"/>
      <c r="D1279" s="10"/>
      <c r="E1279" s="110" t="s">
        <v>1354</v>
      </c>
      <c r="F1279" s="111" t="s">
        <v>105</v>
      </c>
      <c r="G1279" s="3">
        <f t="shared" si="20"/>
        <v>0</v>
      </c>
    </row>
    <row r="1280" spans="1:7" x14ac:dyDescent="0.25">
      <c r="A1280" s="10"/>
      <c r="B1280" s="10"/>
      <c r="C1280" s="10"/>
      <c r="D1280" s="10"/>
      <c r="E1280" s="110" t="s">
        <v>1355</v>
      </c>
      <c r="F1280" s="111" t="s">
        <v>105</v>
      </c>
      <c r="G1280" s="3">
        <f t="shared" si="20"/>
        <v>0</v>
      </c>
    </row>
    <row r="1281" spans="1:7" x14ac:dyDescent="0.25">
      <c r="A1281" s="10"/>
      <c r="B1281" s="10"/>
      <c r="C1281" s="10"/>
      <c r="D1281" s="10"/>
      <c r="E1281" s="110" t="s">
        <v>1356</v>
      </c>
      <c r="F1281" s="111" t="s">
        <v>105</v>
      </c>
      <c r="G1281" s="3">
        <f t="shared" si="20"/>
        <v>0</v>
      </c>
    </row>
    <row r="1282" spans="1:7" x14ac:dyDescent="0.25">
      <c r="A1282" s="10"/>
      <c r="B1282" s="10"/>
      <c r="C1282" s="10"/>
      <c r="D1282" s="10"/>
      <c r="E1282" s="113" t="s">
        <v>1357</v>
      </c>
      <c r="F1282" s="111" t="s">
        <v>105</v>
      </c>
      <c r="G1282" s="3">
        <f t="shared" si="20"/>
        <v>0</v>
      </c>
    </row>
    <row r="1283" spans="1:7" x14ac:dyDescent="0.25">
      <c r="A1283" s="10"/>
      <c r="B1283" s="10"/>
      <c r="C1283" s="10"/>
      <c r="D1283" s="10"/>
      <c r="E1283" s="113" t="s">
        <v>1358</v>
      </c>
      <c r="F1283" s="111" t="s">
        <v>105</v>
      </c>
      <c r="G1283" s="3">
        <f t="shared" si="20"/>
        <v>0</v>
      </c>
    </row>
    <row r="1284" spans="1:7" x14ac:dyDescent="0.25">
      <c r="A1284" s="10"/>
      <c r="B1284" s="10"/>
      <c r="C1284" s="10"/>
      <c r="D1284" s="10"/>
      <c r="E1284" s="110" t="s">
        <v>1359</v>
      </c>
      <c r="F1284" s="111" t="s">
        <v>105</v>
      </c>
      <c r="G1284" s="3">
        <f t="shared" si="20"/>
        <v>0</v>
      </c>
    </row>
    <row r="1285" spans="1:7" x14ac:dyDescent="0.25">
      <c r="A1285" s="10"/>
      <c r="B1285" s="10"/>
      <c r="C1285" s="10"/>
      <c r="D1285" s="10"/>
      <c r="E1285" s="110" t="s">
        <v>1360</v>
      </c>
      <c r="F1285" s="111" t="s">
        <v>105</v>
      </c>
      <c r="G1285" s="3">
        <f t="shared" si="20"/>
        <v>0</v>
      </c>
    </row>
    <row r="1286" spans="1:7" x14ac:dyDescent="0.25">
      <c r="A1286" s="10"/>
      <c r="B1286" s="10"/>
      <c r="C1286" s="10"/>
      <c r="D1286" s="10"/>
      <c r="E1286" s="113" t="s">
        <v>1361</v>
      </c>
      <c r="F1286" s="111" t="s">
        <v>105</v>
      </c>
      <c r="G1286" s="3">
        <f t="shared" si="20"/>
        <v>0</v>
      </c>
    </row>
    <row r="1287" spans="1:7" x14ac:dyDescent="0.25">
      <c r="A1287" s="10"/>
      <c r="B1287" s="10"/>
      <c r="C1287" s="10"/>
      <c r="D1287" s="10"/>
      <c r="E1287" s="113" t="s">
        <v>1362</v>
      </c>
      <c r="F1287" s="111" t="s">
        <v>105</v>
      </c>
      <c r="G1287" s="3">
        <f t="shared" ref="G1287:G1350" si="21">VLOOKUP(F1287,$A$4:$B$27,2,FALSE)</f>
        <v>0</v>
      </c>
    </row>
    <row r="1288" spans="1:7" x14ac:dyDescent="0.25">
      <c r="A1288" s="10"/>
      <c r="B1288" s="10"/>
      <c r="C1288" s="10"/>
      <c r="D1288" s="10"/>
      <c r="E1288" s="110" t="s">
        <v>1363</v>
      </c>
      <c r="F1288" s="111" t="s">
        <v>105</v>
      </c>
      <c r="G1288" s="3">
        <f t="shared" si="21"/>
        <v>0</v>
      </c>
    </row>
    <row r="1289" spans="1:7" x14ac:dyDescent="0.25">
      <c r="A1289" s="10"/>
      <c r="B1289" s="10"/>
      <c r="C1289" s="10"/>
      <c r="D1289" s="10"/>
      <c r="E1289" s="113" t="s">
        <v>1364</v>
      </c>
      <c r="F1289" s="111" t="s">
        <v>105</v>
      </c>
      <c r="G1289" s="3">
        <f t="shared" si="21"/>
        <v>0</v>
      </c>
    </row>
    <row r="1290" spans="1:7" x14ac:dyDescent="0.25">
      <c r="A1290" s="10"/>
      <c r="B1290" s="10"/>
      <c r="C1290" s="10"/>
      <c r="D1290" s="10"/>
      <c r="E1290" s="113" t="s">
        <v>1365</v>
      </c>
      <c r="F1290" s="111" t="s">
        <v>105</v>
      </c>
      <c r="G1290" s="3">
        <f t="shared" si="21"/>
        <v>0</v>
      </c>
    </row>
    <row r="1291" spans="1:7" x14ac:dyDescent="0.25">
      <c r="A1291" s="10"/>
      <c r="B1291" s="10"/>
      <c r="C1291" s="10"/>
      <c r="D1291" s="10"/>
      <c r="E1291" s="110" t="s">
        <v>1366</v>
      </c>
      <c r="F1291" s="111" t="s">
        <v>105</v>
      </c>
      <c r="G1291" s="3">
        <f t="shared" si="21"/>
        <v>0</v>
      </c>
    </row>
    <row r="1292" spans="1:7" x14ac:dyDescent="0.25">
      <c r="A1292" s="10"/>
      <c r="B1292" s="10"/>
      <c r="C1292" s="10"/>
      <c r="D1292" s="10"/>
      <c r="E1292" s="110" t="s">
        <v>1367</v>
      </c>
      <c r="F1292" s="111" t="s">
        <v>105</v>
      </c>
      <c r="G1292" s="3">
        <f t="shared" si="21"/>
        <v>0</v>
      </c>
    </row>
    <row r="1293" spans="1:7" x14ac:dyDescent="0.25">
      <c r="A1293" s="10"/>
      <c r="B1293" s="10"/>
      <c r="C1293" s="10"/>
      <c r="D1293" s="10"/>
      <c r="E1293" s="110" t="s">
        <v>1368</v>
      </c>
      <c r="F1293" s="111" t="s">
        <v>105</v>
      </c>
      <c r="G1293" s="3">
        <f t="shared" si="21"/>
        <v>0</v>
      </c>
    </row>
    <row r="1294" spans="1:7" x14ac:dyDescent="0.25">
      <c r="A1294" s="10"/>
      <c r="B1294" s="10"/>
      <c r="C1294" s="10"/>
      <c r="D1294" s="10"/>
      <c r="E1294" s="113" t="s">
        <v>1369</v>
      </c>
      <c r="F1294" s="111" t="s">
        <v>105</v>
      </c>
      <c r="G1294" s="3">
        <f t="shared" si="21"/>
        <v>0</v>
      </c>
    </row>
    <row r="1295" spans="1:7" x14ac:dyDescent="0.25">
      <c r="A1295" s="10"/>
      <c r="B1295" s="10"/>
      <c r="C1295" s="10"/>
      <c r="D1295" s="10"/>
      <c r="E1295" s="110" t="s">
        <v>1370</v>
      </c>
      <c r="F1295" s="111" t="s">
        <v>105</v>
      </c>
      <c r="G1295" s="3">
        <f t="shared" si="21"/>
        <v>0</v>
      </c>
    </row>
    <row r="1296" spans="1:7" x14ac:dyDescent="0.25">
      <c r="A1296" s="10"/>
      <c r="B1296" s="10"/>
      <c r="C1296" s="10"/>
      <c r="D1296" s="10"/>
      <c r="E1296" s="113" t="s">
        <v>1371</v>
      </c>
      <c r="F1296" s="111" t="s">
        <v>105</v>
      </c>
      <c r="G1296" s="3">
        <f t="shared" si="21"/>
        <v>0</v>
      </c>
    </row>
    <row r="1297" spans="1:7" x14ac:dyDescent="0.25">
      <c r="A1297" s="10"/>
      <c r="B1297" s="10"/>
      <c r="C1297" s="10"/>
      <c r="D1297" s="10"/>
      <c r="E1297" s="113" t="s">
        <v>1372</v>
      </c>
      <c r="F1297" s="111" t="s">
        <v>105</v>
      </c>
      <c r="G1297" s="3">
        <f t="shared" si="21"/>
        <v>0</v>
      </c>
    </row>
    <row r="1298" spans="1:7" x14ac:dyDescent="0.25">
      <c r="A1298" s="10"/>
      <c r="B1298" s="10"/>
      <c r="C1298" s="10"/>
      <c r="D1298" s="10"/>
      <c r="E1298" s="123" t="s">
        <v>1373</v>
      </c>
      <c r="F1298" s="111" t="s">
        <v>105</v>
      </c>
      <c r="G1298" s="3">
        <f t="shared" si="21"/>
        <v>0</v>
      </c>
    </row>
    <row r="1299" spans="1:7" x14ac:dyDescent="0.25">
      <c r="A1299" s="10"/>
      <c r="B1299" s="10"/>
      <c r="C1299" s="10"/>
      <c r="D1299" s="10"/>
      <c r="E1299" s="110" t="s">
        <v>1374</v>
      </c>
      <c r="F1299" s="111" t="s">
        <v>105</v>
      </c>
      <c r="G1299" s="3">
        <f t="shared" si="21"/>
        <v>0</v>
      </c>
    </row>
    <row r="1300" spans="1:7" x14ac:dyDescent="0.25">
      <c r="A1300" s="10"/>
      <c r="B1300" s="10"/>
      <c r="C1300" s="10"/>
      <c r="D1300" s="10"/>
      <c r="E1300" s="110" t="s">
        <v>1375</v>
      </c>
      <c r="F1300" s="111" t="s">
        <v>105</v>
      </c>
      <c r="G1300" s="3">
        <f t="shared" si="21"/>
        <v>0</v>
      </c>
    </row>
    <row r="1301" spans="1:7" x14ac:dyDescent="0.25">
      <c r="A1301" s="10"/>
      <c r="B1301" s="10"/>
      <c r="C1301" s="10"/>
      <c r="D1301" s="10"/>
      <c r="E1301" s="113" t="s">
        <v>1376</v>
      </c>
      <c r="F1301" s="111" t="s">
        <v>105</v>
      </c>
      <c r="G1301" s="3">
        <f t="shared" si="21"/>
        <v>0</v>
      </c>
    </row>
    <row r="1302" spans="1:7" x14ac:dyDescent="0.25">
      <c r="A1302" s="10"/>
      <c r="B1302" s="10"/>
      <c r="C1302" s="10"/>
      <c r="D1302" s="10"/>
      <c r="E1302" s="113" t="s">
        <v>1377</v>
      </c>
      <c r="F1302" s="111" t="s">
        <v>105</v>
      </c>
      <c r="G1302" s="3">
        <f t="shared" si="21"/>
        <v>0</v>
      </c>
    </row>
    <row r="1303" spans="1:7" x14ac:dyDescent="0.25">
      <c r="A1303" s="10"/>
      <c r="B1303" s="10"/>
      <c r="C1303" s="10"/>
      <c r="D1303" s="10"/>
      <c r="E1303" s="113" t="s">
        <v>1378</v>
      </c>
      <c r="F1303" s="111" t="s">
        <v>105</v>
      </c>
      <c r="G1303" s="3">
        <f t="shared" si="21"/>
        <v>0</v>
      </c>
    </row>
    <row r="1304" spans="1:7" x14ac:dyDescent="0.25">
      <c r="A1304" s="10"/>
      <c r="B1304" s="10"/>
      <c r="C1304" s="10"/>
      <c r="D1304" s="10"/>
      <c r="E1304" s="120" t="s">
        <v>1379</v>
      </c>
      <c r="F1304" s="111" t="s">
        <v>105</v>
      </c>
      <c r="G1304" s="3">
        <f t="shared" si="21"/>
        <v>0</v>
      </c>
    </row>
    <row r="1305" spans="1:7" x14ac:dyDescent="0.25">
      <c r="A1305" s="10"/>
      <c r="B1305" s="10"/>
      <c r="C1305" s="10"/>
      <c r="D1305" s="10"/>
      <c r="E1305" s="110" t="s">
        <v>1380</v>
      </c>
      <c r="F1305" s="111" t="s">
        <v>105</v>
      </c>
      <c r="G1305" s="3">
        <f t="shared" si="21"/>
        <v>0</v>
      </c>
    </row>
    <row r="1306" spans="1:7" x14ac:dyDescent="0.25">
      <c r="A1306" s="10"/>
      <c r="B1306" s="10"/>
      <c r="C1306" s="10"/>
      <c r="D1306" s="10"/>
      <c r="E1306" s="110" t="s">
        <v>1381</v>
      </c>
      <c r="F1306" s="111" t="s">
        <v>105</v>
      </c>
      <c r="G1306" s="3">
        <f t="shared" si="21"/>
        <v>0</v>
      </c>
    </row>
    <row r="1307" spans="1:7" x14ac:dyDescent="0.25">
      <c r="A1307" s="10"/>
      <c r="B1307" s="10"/>
      <c r="C1307" s="10"/>
      <c r="D1307" s="10"/>
      <c r="E1307" s="110" t="s">
        <v>1382</v>
      </c>
      <c r="F1307" s="111" t="s">
        <v>105</v>
      </c>
      <c r="G1307" s="3">
        <f t="shared" si="21"/>
        <v>0</v>
      </c>
    </row>
    <row r="1308" spans="1:7" x14ac:dyDescent="0.25">
      <c r="A1308" s="10"/>
      <c r="B1308" s="10"/>
      <c r="C1308" s="10"/>
      <c r="D1308" s="10"/>
      <c r="E1308" s="110" t="s">
        <v>1383</v>
      </c>
      <c r="F1308" s="111" t="s">
        <v>105</v>
      </c>
      <c r="G1308" s="3">
        <f t="shared" si="21"/>
        <v>0</v>
      </c>
    </row>
    <row r="1309" spans="1:7" x14ac:dyDescent="0.25">
      <c r="A1309" s="10"/>
      <c r="B1309" s="10"/>
      <c r="C1309" s="10"/>
      <c r="D1309" s="10"/>
      <c r="E1309" s="110" t="s">
        <v>1384</v>
      </c>
      <c r="F1309" s="111" t="s">
        <v>105</v>
      </c>
      <c r="G1309" s="3">
        <f t="shared" si="21"/>
        <v>0</v>
      </c>
    </row>
    <row r="1310" spans="1:7" x14ac:dyDescent="0.25">
      <c r="A1310" s="10"/>
      <c r="B1310" s="10"/>
      <c r="C1310" s="10"/>
      <c r="D1310" s="10"/>
      <c r="E1310" s="113" t="s">
        <v>1385</v>
      </c>
      <c r="F1310" s="111" t="s">
        <v>105</v>
      </c>
      <c r="G1310" s="3">
        <f t="shared" si="21"/>
        <v>0</v>
      </c>
    </row>
    <row r="1311" spans="1:7" x14ac:dyDescent="0.25">
      <c r="A1311" s="10"/>
      <c r="B1311" s="10"/>
      <c r="C1311" s="10"/>
      <c r="D1311" s="10"/>
      <c r="E1311" s="113" t="s">
        <v>1386</v>
      </c>
      <c r="F1311" s="111" t="s">
        <v>105</v>
      </c>
      <c r="G1311" s="3">
        <f t="shared" si="21"/>
        <v>0</v>
      </c>
    </row>
    <row r="1312" spans="1:7" x14ac:dyDescent="0.25">
      <c r="A1312" s="10"/>
      <c r="B1312" s="10"/>
      <c r="C1312" s="10"/>
      <c r="D1312" s="10"/>
      <c r="E1312" s="110" t="s">
        <v>1387</v>
      </c>
      <c r="F1312" s="111" t="s">
        <v>105</v>
      </c>
      <c r="G1312" s="3">
        <f t="shared" si="21"/>
        <v>0</v>
      </c>
    </row>
    <row r="1313" spans="1:7" x14ac:dyDescent="0.25">
      <c r="A1313" s="10"/>
      <c r="B1313" s="10"/>
      <c r="C1313" s="10"/>
      <c r="D1313" s="10"/>
      <c r="E1313" s="110" t="s">
        <v>1388</v>
      </c>
      <c r="F1313" s="111" t="s">
        <v>105</v>
      </c>
      <c r="G1313" s="3">
        <f t="shared" si="21"/>
        <v>0</v>
      </c>
    </row>
    <row r="1314" spans="1:7" x14ac:dyDescent="0.25">
      <c r="A1314" s="10"/>
      <c r="B1314" s="10"/>
      <c r="C1314" s="10"/>
      <c r="D1314" s="10"/>
      <c r="E1314" s="110" t="s">
        <v>1389</v>
      </c>
      <c r="F1314" s="111" t="s">
        <v>105</v>
      </c>
      <c r="G1314" s="3">
        <f t="shared" si="21"/>
        <v>0</v>
      </c>
    </row>
    <row r="1315" spans="1:7" x14ac:dyDescent="0.25">
      <c r="A1315" s="10"/>
      <c r="B1315" s="10"/>
      <c r="C1315" s="10"/>
      <c r="D1315" s="10"/>
      <c r="E1315" s="110" t="s">
        <v>1390</v>
      </c>
      <c r="F1315" s="111" t="s">
        <v>105</v>
      </c>
      <c r="G1315" s="3">
        <f t="shared" si="21"/>
        <v>0</v>
      </c>
    </row>
    <row r="1316" spans="1:7" x14ac:dyDescent="0.25">
      <c r="A1316" s="10"/>
      <c r="B1316" s="10"/>
      <c r="C1316" s="10"/>
      <c r="D1316" s="10"/>
      <c r="E1316" s="110" t="s">
        <v>1391</v>
      </c>
      <c r="F1316" s="111" t="s">
        <v>105</v>
      </c>
      <c r="G1316" s="3">
        <f t="shared" si="21"/>
        <v>0</v>
      </c>
    </row>
    <row r="1317" spans="1:7" x14ac:dyDescent="0.25">
      <c r="A1317" s="10"/>
      <c r="B1317" s="10"/>
      <c r="C1317" s="10"/>
      <c r="D1317" s="10"/>
      <c r="E1317" s="123" t="s">
        <v>1392</v>
      </c>
      <c r="F1317" s="111" t="s">
        <v>105</v>
      </c>
      <c r="G1317" s="3">
        <f t="shared" si="21"/>
        <v>0</v>
      </c>
    </row>
    <row r="1318" spans="1:7" x14ac:dyDescent="0.25">
      <c r="A1318" s="10"/>
      <c r="B1318" s="10"/>
      <c r="C1318" s="10"/>
      <c r="D1318" s="10"/>
      <c r="E1318" s="110" t="s">
        <v>1393</v>
      </c>
      <c r="F1318" s="111" t="s">
        <v>105</v>
      </c>
      <c r="G1318" s="3">
        <f t="shared" si="21"/>
        <v>0</v>
      </c>
    </row>
    <row r="1319" spans="1:7" x14ac:dyDescent="0.25">
      <c r="A1319" s="10"/>
      <c r="B1319" s="10"/>
      <c r="C1319" s="10"/>
      <c r="D1319" s="10"/>
      <c r="E1319" s="113" t="s">
        <v>1394</v>
      </c>
      <c r="F1319" s="111" t="s">
        <v>105</v>
      </c>
      <c r="G1319" s="3">
        <f t="shared" si="21"/>
        <v>0</v>
      </c>
    </row>
    <row r="1320" spans="1:7" x14ac:dyDescent="0.25">
      <c r="A1320" s="10"/>
      <c r="B1320" s="10"/>
      <c r="C1320" s="10"/>
      <c r="D1320" s="10"/>
      <c r="E1320" s="110" t="s">
        <v>1395</v>
      </c>
      <c r="F1320" s="111" t="s">
        <v>105</v>
      </c>
      <c r="G1320" s="3">
        <f t="shared" si="21"/>
        <v>0</v>
      </c>
    </row>
    <row r="1321" spans="1:7" x14ac:dyDescent="0.25">
      <c r="A1321" s="10"/>
      <c r="B1321" s="10"/>
      <c r="C1321" s="10"/>
      <c r="D1321" s="10"/>
      <c r="E1321" s="110" t="s">
        <v>1396</v>
      </c>
      <c r="F1321" s="111" t="s">
        <v>105</v>
      </c>
      <c r="G1321" s="3">
        <f t="shared" si="21"/>
        <v>0</v>
      </c>
    </row>
    <row r="1322" spans="1:7" x14ac:dyDescent="0.25">
      <c r="A1322" s="10"/>
      <c r="B1322" s="10"/>
      <c r="C1322" s="10"/>
      <c r="D1322" s="10"/>
      <c r="E1322" s="113" t="s">
        <v>1397</v>
      </c>
      <c r="F1322" s="111" t="s">
        <v>105</v>
      </c>
      <c r="G1322" s="3">
        <f t="shared" si="21"/>
        <v>0</v>
      </c>
    </row>
    <row r="1323" spans="1:7" x14ac:dyDescent="0.25">
      <c r="A1323" s="10"/>
      <c r="B1323" s="10"/>
      <c r="C1323" s="10"/>
      <c r="D1323" s="10"/>
      <c r="E1323" s="113" t="s">
        <v>1398</v>
      </c>
      <c r="F1323" s="111" t="s">
        <v>105</v>
      </c>
      <c r="G1323" s="3">
        <f t="shared" si="21"/>
        <v>0</v>
      </c>
    </row>
    <row r="1324" spans="1:7" x14ac:dyDescent="0.25">
      <c r="A1324" s="10"/>
      <c r="B1324" s="10"/>
      <c r="C1324" s="10"/>
      <c r="D1324" s="10"/>
      <c r="E1324" s="113" t="s">
        <v>1399</v>
      </c>
      <c r="F1324" s="111" t="s">
        <v>105</v>
      </c>
      <c r="G1324" s="3">
        <f t="shared" si="21"/>
        <v>0</v>
      </c>
    </row>
    <row r="1325" spans="1:7" x14ac:dyDescent="0.25">
      <c r="A1325" s="10"/>
      <c r="B1325" s="10"/>
      <c r="C1325" s="10"/>
      <c r="D1325" s="10"/>
      <c r="E1325" s="113" t="s">
        <v>1400</v>
      </c>
      <c r="F1325" s="111" t="s">
        <v>105</v>
      </c>
      <c r="G1325" s="3">
        <f t="shared" si="21"/>
        <v>0</v>
      </c>
    </row>
    <row r="1326" spans="1:7" x14ac:dyDescent="0.25">
      <c r="A1326" s="10"/>
      <c r="B1326" s="10"/>
      <c r="C1326" s="10"/>
      <c r="D1326" s="10"/>
      <c r="E1326" s="113" t="s">
        <v>1401</v>
      </c>
      <c r="F1326" s="111" t="s">
        <v>105</v>
      </c>
      <c r="G1326" s="3">
        <f t="shared" si="21"/>
        <v>0</v>
      </c>
    </row>
    <row r="1327" spans="1:7" x14ac:dyDescent="0.25">
      <c r="A1327" s="10"/>
      <c r="B1327" s="10"/>
      <c r="C1327" s="10"/>
      <c r="D1327" s="10"/>
      <c r="E1327" s="113" t="s">
        <v>1402</v>
      </c>
      <c r="F1327" s="111" t="s">
        <v>105</v>
      </c>
      <c r="G1327" s="3">
        <f t="shared" si="21"/>
        <v>0</v>
      </c>
    </row>
    <row r="1328" spans="1:7" x14ac:dyDescent="0.25">
      <c r="A1328" s="10"/>
      <c r="B1328" s="10"/>
      <c r="C1328" s="10"/>
      <c r="D1328" s="10"/>
      <c r="E1328" s="110" t="s">
        <v>1403</v>
      </c>
      <c r="F1328" s="111" t="s">
        <v>105</v>
      </c>
      <c r="G1328" s="3">
        <f t="shared" si="21"/>
        <v>0</v>
      </c>
    </row>
    <row r="1329" spans="1:7" x14ac:dyDescent="0.25">
      <c r="A1329" s="10"/>
      <c r="B1329" s="10"/>
      <c r="C1329" s="10"/>
      <c r="D1329" s="10"/>
      <c r="E1329" s="110" t="s">
        <v>1404</v>
      </c>
      <c r="F1329" s="111" t="s">
        <v>105</v>
      </c>
      <c r="G1329" s="3">
        <f t="shared" si="21"/>
        <v>0</v>
      </c>
    </row>
    <row r="1330" spans="1:7" x14ac:dyDescent="0.25">
      <c r="A1330" s="10"/>
      <c r="B1330" s="10"/>
      <c r="C1330" s="10"/>
      <c r="D1330" s="10"/>
      <c r="E1330" s="113" t="s">
        <v>1405</v>
      </c>
      <c r="F1330" s="111" t="s">
        <v>105</v>
      </c>
      <c r="G1330" s="3">
        <f t="shared" si="21"/>
        <v>0</v>
      </c>
    </row>
    <row r="1331" spans="1:7" x14ac:dyDescent="0.25">
      <c r="A1331" s="10"/>
      <c r="B1331" s="10"/>
      <c r="C1331" s="10"/>
      <c r="D1331" s="10"/>
      <c r="E1331" s="113" t="s">
        <v>1406</v>
      </c>
      <c r="F1331" s="111" t="s">
        <v>105</v>
      </c>
      <c r="G1331" s="3">
        <f t="shared" si="21"/>
        <v>0</v>
      </c>
    </row>
    <row r="1332" spans="1:7" x14ac:dyDescent="0.25">
      <c r="A1332" s="10"/>
      <c r="B1332" s="10"/>
      <c r="C1332" s="10"/>
      <c r="D1332" s="10"/>
      <c r="E1332" s="113" t="s">
        <v>1407</v>
      </c>
      <c r="F1332" s="111" t="s">
        <v>105</v>
      </c>
      <c r="G1332" s="3">
        <f t="shared" si="21"/>
        <v>0</v>
      </c>
    </row>
    <row r="1333" spans="1:7" x14ac:dyDescent="0.25">
      <c r="A1333" s="10"/>
      <c r="B1333" s="10"/>
      <c r="C1333" s="10"/>
      <c r="D1333" s="10"/>
      <c r="E1333" s="110" t="s">
        <v>1408</v>
      </c>
      <c r="F1333" s="111" t="s">
        <v>105</v>
      </c>
      <c r="G1333" s="3">
        <f t="shared" si="21"/>
        <v>0</v>
      </c>
    </row>
    <row r="1334" spans="1:7" x14ac:dyDescent="0.25">
      <c r="A1334" s="10"/>
      <c r="B1334" s="10"/>
      <c r="C1334" s="10"/>
      <c r="D1334" s="10"/>
      <c r="E1334" s="110" t="s">
        <v>1409</v>
      </c>
      <c r="F1334" s="111" t="s">
        <v>105</v>
      </c>
      <c r="G1334" s="3">
        <f t="shared" si="21"/>
        <v>0</v>
      </c>
    </row>
    <row r="1335" spans="1:7" x14ac:dyDescent="0.25">
      <c r="A1335" s="10"/>
      <c r="B1335" s="10"/>
      <c r="C1335" s="10"/>
      <c r="D1335" s="10"/>
      <c r="E1335" s="113" t="s">
        <v>1410</v>
      </c>
      <c r="F1335" s="111" t="s">
        <v>105</v>
      </c>
      <c r="G1335" s="3">
        <f t="shared" si="21"/>
        <v>0</v>
      </c>
    </row>
    <row r="1336" spans="1:7" x14ac:dyDescent="0.25">
      <c r="A1336" s="10"/>
      <c r="B1336" s="10"/>
      <c r="C1336" s="10"/>
      <c r="D1336" s="10"/>
      <c r="E1336" s="113" t="s">
        <v>1411</v>
      </c>
      <c r="F1336" s="111" t="s">
        <v>105</v>
      </c>
      <c r="G1336" s="3">
        <f t="shared" si="21"/>
        <v>0</v>
      </c>
    </row>
    <row r="1337" spans="1:7" x14ac:dyDescent="0.25">
      <c r="A1337" s="10"/>
      <c r="B1337" s="10"/>
      <c r="C1337" s="10"/>
      <c r="D1337" s="10"/>
      <c r="E1337" s="110" t="s">
        <v>1412</v>
      </c>
      <c r="F1337" s="111" t="s">
        <v>105</v>
      </c>
      <c r="G1337" s="3">
        <f t="shared" si="21"/>
        <v>0</v>
      </c>
    </row>
    <row r="1338" spans="1:7" x14ac:dyDescent="0.25">
      <c r="A1338" s="10"/>
      <c r="B1338" s="10"/>
      <c r="C1338" s="10"/>
      <c r="D1338" s="10"/>
      <c r="E1338" s="110" t="s">
        <v>1413</v>
      </c>
      <c r="F1338" s="111" t="s">
        <v>105</v>
      </c>
      <c r="G1338" s="3">
        <f t="shared" si="21"/>
        <v>0</v>
      </c>
    </row>
    <row r="1339" spans="1:7" x14ac:dyDescent="0.25">
      <c r="A1339" s="10"/>
      <c r="B1339" s="10"/>
      <c r="C1339" s="10"/>
      <c r="D1339" s="10"/>
      <c r="E1339" s="110" t="s">
        <v>1414</v>
      </c>
      <c r="F1339" s="111" t="s">
        <v>105</v>
      </c>
      <c r="G1339" s="3">
        <f t="shared" si="21"/>
        <v>0</v>
      </c>
    </row>
    <row r="1340" spans="1:7" x14ac:dyDescent="0.25">
      <c r="A1340" s="10"/>
      <c r="B1340" s="10"/>
      <c r="C1340" s="10"/>
      <c r="D1340" s="10"/>
      <c r="E1340" s="110" t="s">
        <v>1415</v>
      </c>
      <c r="F1340" s="111" t="s">
        <v>105</v>
      </c>
      <c r="G1340" s="3">
        <f t="shared" si="21"/>
        <v>0</v>
      </c>
    </row>
    <row r="1341" spans="1:7" x14ac:dyDescent="0.25">
      <c r="A1341" s="10"/>
      <c r="B1341" s="10"/>
      <c r="C1341" s="10"/>
      <c r="D1341" s="10"/>
      <c r="E1341" s="110" t="s">
        <v>1416</v>
      </c>
      <c r="F1341" s="111" t="s">
        <v>105</v>
      </c>
      <c r="G1341" s="3">
        <f t="shared" si="21"/>
        <v>0</v>
      </c>
    </row>
    <row r="1342" spans="1:7" x14ac:dyDescent="0.25">
      <c r="A1342" s="10"/>
      <c r="B1342" s="10"/>
      <c r="C1342" s="10"/>
      <c r="D1342" s="10"/>
      <c r="E1342" s="113" t="s">
        <v>1417</v>
      </c>
      <c r="F1342" s="111" t="s">
        <v>105</v>
      </c>
      <c r="G1342" s="3">
        <f t="shared" si="21"/>
        <v>0</v>
      </c>
    </row>
    <row r="1343" spans="1:7" x14ac:dyDescent="0.25">
      <c r="A1343" s="10"/>
      <c r="B1343" s="10"/>
      <c r="C1343" s="10"/>
      <c r="D1343" s="10"/>
      <c r="E1343" s="113" t="s">
        <v>1418</v>
      </c>
      <c r="F1343" s="111" t="s">
        <v>105</v>
      </c>
      <c r="G1343" s="3">
        <f t="shared" si="21"/>
        <v>0</v>
      </c>
    </row>
    <row r="1344" spans="1:7" x14ac:dyDescent="0.25">
      <c r="A1344" s="10"/>
      <c r="B1344" s="10"/>
      <c r="C1344" s="10"/>
      <c r="D1344" s="10"/>
      <c r="E1344" s="113" t="s">
        <v>1419</v>
      </c>
      <c r="F1344" s="111" t="s">
        <v>105</v>
      </c>
      <c r="G1344" s="3">
        <f t="shared" si="21"/>
        <v>0</v>
      </c>
    </row>
    <row r="1345" spans="1:7" x14ac:dyDescent="0.25">
      <c r="A1345" s="10"/>
      <c r="B1345" s="10"/>
      <c r="C1345" s="10"/>
      <c r="D1345" s="10"/>
      <c r="E1345" s="113" t="s">
        <v>1420</v>
      </c>
      <c r="F1345" s="111" t="s">
        <v>105</v>
      </c>
      <c r="G1345" s="3">
        <f t="shared" si="21"/>
        <v>0</v>
      </c>
    </row>
    <row r="1346" spans="1:7" x14ac:dyDescent="0.25">
      <c r="A1346" s="10"/>
      <c r="B1346" s="10"/>
      <c r="C1346" s="10"/>
      <c r="D1346" s="10"/>
      <c r="E1346" s="113" t="s">
        <v>1421</v>
      </c>
      <c r="F1346" s="111" t="s">
        <v>105</v>
      </c>
      <c r="G1346" s="3">
        <f t="shared" si="21"/>
        <v>0</v>
      </c>
    </row>
    <row r="1347" spans="1:7" x14ac:dyDescent="0.25">
      <c r="A1347" s="10"/>
      <c r="B1347" s="10"/>
      <c r="C1347" s="10"/>
      <c r="D1347" s="10"/>
      <c r="E1347" s="113" t="s">
        <v>1422</v>
      </c>
      <c r="F1347" s="111" t="s">
        <v>105</v>
      </c>
      <c r="G1347" s="3">
        <f t="shared" si="21"/>
        <v>0</v>
      </c>
    </row>
    <row r="1348" spans="1:7" x14ac:dyDescent="0.25">
      <c r="A1348" s="10"/>
      <c r="B1348" s="10"/>
      <c r="C1348" s="10"/>
      <c r="D1348" s="10"/>
      <c r="E1348" s="113" t="s">
        <v>1423</v>
      </c>
      <c r="F1348" s="111" t="s">
        <v>105</v>
      </c>
      <c r="G1348" s="3">
        <f t="shared" si="21"/>
        <v>0</v>
      </c>
    </row>
    <row r="1349" spans="1:7" x14ac:dyDescent="0.25">
      <c r="A1349" s="10"/>
      <c r="B1349" s="10"/>
      <c r="C1349" s="10"/>
      <c r="D1349" s="10"/>
      <c r="E1349" s="110" t="s">
        <v>1424</v>
      </c>
      <c r="F1349" s="111" t="s">
        <v>105</v>
      </c>
      <c r="G1349" s="3">
        <f t="shared" si="21"/>
        <v>0</v>
      </c>
    </row>
    <row r="1350" spans="1:7" x14ac:dyDescent="0.25">
      <c r="A1350" s="10"/>
      <c r="B1350" s="10"/>
      <c r="C1350" s="10"/>
      <c r="D1350" s="10"/>
      <c r="E1350" s="113" t="s">
        <v>1425</v>
      </c>
      <c r="F1350" s="111" t="s">
        <v>105</v>
      </c>
      <c r="G1350" s="3">
        <f t="shared" si="21"/>
        <v>0</v>
      </c>
    </row>
    <row r="1351" spans="1:7" x14ac:dyDescent="0.25">
      <c r="A1351" s="10"/>
      <c r="B1351" s="10"/>
      <c r="C1351" s="10"/>
      <c r="D1351" s="10"/>
      <c r="E1351" s="113" t="s">
        <v>1426</v>
      </c>
      <c r="F1351" s="111" t="s">
        <v>105</v>
      </c>
      <c r="G1351" s="3">
        <f t="shared" ref="G1351:G1414" si="22">VLOOKUP(F1351,$A$4:$B$27,2,FALSE)</f>
        <v>0</v>
      </c>
    </row>
    <row r="1352" spans="1:7" x14ac:dyDescent="0.25">
      <c r="A1352" s="10"/>
      <c r="B1352" s="10"/>
      <c r="C1352" s="10"/>
      <c r="D1352" s="10"/>
      <c r="E1352" s="110" t="s">
        <v>1427</v>
      </c>
      <c r="F1352" s="111" t="s">
        <v>105</v>
      </c>
      <c r="G1352" s="3">
        <f t="shared" si="22"/>
        <v>0</v>
      </c>
    </row>
    <row r="1353" spans="1:7" x14ac:dyDescent="0.25">
      <c r="A1353" s="10"/>
      <c r="B1353" s="10"/>
      <c r="C1353" s="10"/>
      <c r="D1353" s="10"/>
      <c r="E1353" s="110" t="s">
        <v>1428</v>
      </c>
      <c r="F1353" s="111" t="s">
        <v>105</v>
      </c>
      <c r="G1353" s="3">
        <f t="shared" si="22"/>
        <v>0</v>
      </c>
    </row>
    <row r="1354" spans="1:7" x14ac:dyDescent="0.25">
      <c r="A1354" s="10"/>
      <c r="B1354" s="10"/>
      <c r="C1354" s="10"/>
      <c r="D1354" s="10"/>
      <c r="E1354" s="110" t="s">
        <v>1429</v>
      </c>
      <c r="F1354" s="111" t="s">
        <v>105</v>
      </c>
      <c r="G1354" s="3">
        <f t="shared" si="22"/>
        <v>0</v>
      </c>
    </row>
    <row r="1355" spans="1:7" x14ac:dyDescent="0.25">
      <c r="A1355" s="10"/>
      <c r="B1355" s="10"/>
      <c r="C1355" s="10"/>
      <c r="D1355" s="10"/>
      <c r="E1355" s="110" t="s">
        <v>1430</v>
      </c>
      <c r="F1355" s="111" t="s">
        <v>105</v>
      </c>
      <c r="G1355" s="3">
        <f t="shared" si="22"/>
        <v>0</v>
      </c>
    </row>
    <row r="1356" spans="1:7" x14ac:dyDescent="0.25">
      <c r="A1356" s="10"/>
      <c r="B1356" s="10"/>
      <c r="C1356" s="10"/>
      <c r="D1356" s="10"/>
      <c r="E1356" s="113" t="s">
        <v>1431</v>
      </c>
      <c r="F1356" s="111" t="s">
        <v>105</v>
      </c>
      <c r="G1356" s="3">
        <f t="shared" si="22"/>
        <v>0</v>
      </c>
    </row>
    <row r="1357" spans="1:7" x14ac:dyDescent="0.25">
      <c r="A1357" s="10"/>
      <c r="B1357" s="10"/>
      <c r="C1357" s="10"/>
      <c r="D1357" s="10"/>
      <c r="E1357" s="113" t="s">
        <v>1432</v>
      </c>
      <c r="F1357" s="111" t="s">
        <v>105</v>
      </c>
      <c r="G1357" s="3">
        <f t="shared" si="22"/>
        <v>0</v>
      </c>
    </row>
    <row r="1358" spans="1:7" x14ac:dyDescent="0.25">
      <c r="A1358" s="10"/>
      <c r="B1358" s="10"/>
      <c r="C1358" s="10"/>
      <c r="D1358" s="10"/>
      <c r="E1358" s="113" t="s">
        <v>1433</v>
      </c>
      <c r="F1358" s="111" t="s">
        <v>105</v>
      </c>
      <c r="G1358" s="3">
        <f t="shared" si="22"/>
        <v>0</v>
      </c>
    </row>
    <row r="1359" spans="1:7" x14ac:dyDescent="0.25">
      <c r="A1359" s="10"/>
      <c r="B1359" s="10"/>
      <c r="C1359" s="10"/>
      <c r="D1359" s="10"/>
      <c r="E1359" s="110" t="s">
        <v>1434</v>
      </c>
      <c r="F1359" s="111" t="s">
        <v>105</v>
      </c>
      <c r="G1359" s="3">
        <f t="shared" si="22"/>
        <v>0</v>
      </c>
    </row>
    <row r="1360" spans="1:7" x14ac:dyDescent="0.25">
      <c r="A1360" s="10"/>
      <c r="B1360" s="10"/>
      <c r="C1360" s="10"/>
      <c r="D1360" s="10"/>
      <c r="E1360" s="110" t="s">
        <v>1435</v>
      </c>
      <c r="F1360" s="111" t="s">
        <v>105</v>
      </c>
      <c r="G1360" s="3">
        <f t="shared" si="22"/>
        <v>0</v>
      </c>
    </row>
    <row r="1361" spans="1:7" x14ac:dyDescent="0.25">
      <c r="A1361" s="10"/>
      <c r="B1361" s="10"/>
      <c r="C1361" s="10"/>
      <c r="D1361" s="10"/>
      <c r="E1361" s="113" t="s">
        <v>1436</v>
      </c>
      <c r="F1361" s="111" t="s">
        <v>105</v>
      </c>
      <c r="G1361" s="3">
        <f t="shared" si="22"/>
        <v>0</v>
      </c>
    </row>
    <row r="1362" spans="1:7" x14ac:dyDescent="0.25">
      <c r="A1362" s="10"/>
      <c r="B1362" s="10"/>
      <c r="C1362" s="10"/>
      <c r="D1362" s="10"/>
      <c r="E1362" s="110" t="s">
        <v>1437</v>
      </c>
      <c r="F1362" s="111" t="s">
        <v>105</v>
      </c>
      <c r="G1362" s="3">
        <f t="shared" si="22"/>
        <v>0</v>
      </c>
    </row>
    <row r="1363" spans="1:7" x14ac:dyDescent="0.25">
      <c r="A1363" s="10"/>
      <c r="B1363" s="10"/>
      <c r="C1363" s="10"/>
      <c r="D1363" s="10"/>
      <c r="E1363" s="110" t="s">
        <v>1438</v>
      </c>
      <c r="F1363" s="111" t="s">
        <v>105</v>
      </c>
      <c r="G1363" s="3">
        <f t="shared" si="22"/>
        <v>0</v>
      </c>
    </row>
    <row r="1364" spans="1:7" x14ac:dyDescent="0.25">
      <c r="A1364" s="10"/>
      <c r="B1364" s="10"/>
      <c r="C1364" s="10"/>
      <c r="D1364" s="10"/>
      <c r="E1364" s="113" t="s">
        <v>1439</v>
      </c>
      <c r="F1364" s="111" t="s">
        <v>105</v>
      </c>
      <c r="G1364" s="3">
        <f t="shared" si="22"/>
        <v>0</v>
      </c>
    </row>
    <row r="1365" spans="1:7" x14ac:dyDescent="0.25">
      <c r="A1365" s="10"/>
      <c r="B1365" s="10"/>
      <c r="C1365" s="10"/>
      <c r="D1365" s="10"/>
      <c r="E1365" s="110" t="s">
        <v>1440</v>
      </c>
      <c r="F1365" s="111" t="s">
        <v>105</v>
      </c>
      <c r="G1365" s="3">
        <f t="shared" si="22"/>
        <v>0</v>
      </c>
    </row>
    <row r="1366" spans="1:7" x14ac:dyDescent="0.25">
      <c r="A1366" s="10"/>
      <c r="B1366" s="10"/>
      <c r="C1366" s="10"/>
      <c r="D1366" s="10"/>
      <c r="E1366" s="113" t="s">
        <v>1441</v>
      </c>
      <c r="F1366" s="111" t="s">
        <v>105</v>
      </c>
      <c r="G1366" s="3">
        <f t="shared" si="22"/>
        <v>0</v>
      </c>
    </row>
    <row r="1367" spans="1:7" x14ac:dyDescent="0.25">
      <c r="A1367" s="10"/>
      <c r="B1367" s="10"/>
      <c r="C1367" s="10"/>
      <c r="D1367" s="10"/>
      <c r="E1367" s="113" t="s">
        <v>1442</v>
      </c>
      <c r="F1367" s="111" t="s">
        <v>105</v>
      </c>
      <c r="G1367" s="3">
        <f t="shared" si="22"/>
        <v>0</v>
      </c>
    </row>
    <row r="1368" spans="1:7" x14ac:dyDescent="0.25">
      <c r="A1368" s="10"/>
      <c r="B1368" s="10"/>
      <c r="C1368" s="10"/>
      <c r="D1368" s="10"/>
      <c r="E1368" s="110" t="s">
        <v>1443</v>
      </c>
      <c r="F1368" s="111" t="s">
        <v>105</v>
      </c>
      <c r="G1368" s="3">
        <f t="shared" si="22"/>
        <v>0</v>
      </c>
    </row>
    <row r="1369" spans="1:7" x14ac:dyDescent="0.25">
      <c r="A1369" s="10"/>
      <c r="B1369" s="10"/>
      <c r="C1369" s="10"/>
      <c r="D1369" s="10"/>
      <c r="E1369" s="113" t="s">
        <v>1444</v>
      </c>
      <c r="F1369" s="111" t="s">
        <v>105</v>
      </c>
      <c r="G1369" s="3">
        <f t="shared" si="22"/>
        <v>0</v>
      </c>
    </row>
    <row r="1370" spans="1:7" x14ac:dyDescent="0.25">
      <c r="A1370" s="10"/>
      <c r="B1370" s="10"/>
      <c r="C1370" s="10"/>
      <c r="D1370" s="10"/>
      <c r="E1370" s="123" t="s">
        <v>1445</v>
      </c>
      <c r="F1370" s="111" t="s">
        <v>105</v>
      </c>
      <c r="G1370" s="3">
        <f t="shared" si="22"/>
        <v>0</v>
      </c>
    </row>
    <row r="1371" spans="1:7" x14ac:dyDescent="0.25">
      <c r="A1371" s="10"/>
      <c r="B1371" s="10"/>
      <c r="C1371" s="10"/>
      <c r="D1371" s="10"/>
      <c r="E1371" s="110" t="s">
        <v>1446</v>
      </c>
      <c r="F1371" s="111" t="s">
        <v>105</v>
      </c>
      <c r="G1371" s="3">
        <f t="shared" si="22"/>
        <v>0</v>
      </c>
    </row>
    <row r="1372" spans="1:7" x14ac:dyDescent="0.25">
      <c r="A1372" s="10"/>
      <c r="B1372" s="10"/>
      <c r="C1372" s="10"/>
      <c r="D1372" s="10"/>
      <c r="E1372" s="113" t="s">
        <v>1447</v>
      </c>
      <c r="F1372" s="111" t="s">
        <v>105</v>
      </c>
      <c r="G1372" s="3">
        <f t="shared" si="22"/>
        <v>0</v>
      </c>
    </row>
    <row r="1373" spans="1:7" x14ac:dyDescent="0.25">
      <c r="A1373" s="10"/>
      <c r="B1373" s="10"/>
      <c r="C1373" s="10"/>
      <c r="D1373" s="10"/>
      <c r="E1373" s="125" t="s">
        <v>1448</v>
      </c>
      <c r="F1373" s="111" t="s">
        <v>105</v>
      </c>
      <c r="G1373" s="3">
        <f t="shared" si="22"/>
        <v>0</v>
      </c>
    </row>
    <row r="1374" spans="1:7" x14ac:dyDescent="0.25">
      <c r="A1374" s="10"/>
      <c r="B1374" s="10"/>
      <c r="C1374" s="10"/>
      <c r="D1374" s="10"/>
      <c r="E1374" s="113" t="s">
        <v>1449</v>
      </c>
      <c r="F1374" s="111" t="s">
        <v>105</v>
      </c>
      <c r="G1374" s="3">
        <f t="shared" si="22"/>
        <v>0</v>
      </c>
    </row>
    <row r="1375" spans="1:7" x14ac:dyDescent="0.25">
      <c r="A1375" s="10"/>
      <c r="B1375" s="10"/>
      <c r="C1375" s="10"/>
      <c r="D1375" s="10"/>
      <c r="E1375" s="110" t="s">
        <v>1450</v>
      </c>
      <c r="F1375" s="111" t="s">
        <v>105</v>
      </c>
      <c r="G1375" s="3">
        <f t="shared" si="22"/>
        <v>0</v>
      </c>
    </row>
    <row r="1376" spans="1:7" x14ac:dyDescent="0.25">
      <c r="A1376" s="10"/>
      <c r="B1376" s="10"/>
      <c r="C1376" s="10"/>
      <c r="D1376" s="10"/>
      <c r="E1376" s="110" t="s">
        <v>1451</v>
      </c>
      <c r="F1376" s="111" t="s">
        <v>105</v>
      </c>
      <c r="G1376" s="3">
        <f t="shared" si="22"/>
        <v>0</v>
      </c>
    </row>
    <row r="1377" spans="1:7" x14ac:dyDescent="0.25">
      <c r="A1377" s="10"/>
      <c r="B1377" s="10"/>
      <c r="C1377" s="10"/>
      <c r="D1377" s="10"/>
      <c r="E1377" s="110" t="s">
        <v>1452</v>
      </c>
      <c r="F1377" s="111" t="s">
        <v>105</v>
      </c>
      <c r="G1377" s="3">
        <f t="shared" si="22"/>
        <v>0</v>
      </c>
    </row>
    <row r="1378" spans="1:7" x14ac:dyDescent="0.25">
      <c r="A1378" s="10"/>
      <c r="B1378" s="10"/>
      <c r="C1378" s="10"/>
      <c r="D1378" s="10"/>
      <c r="E1378" s="110" t="s">
        <v>1453</v>
      </c>
      <c r="F1378" s="111" t="s">
        <v>105</v>
      </c>
      <c r="G1378" s="3">
        <f t="shared" si="22"/>
        <v>0</v>
      </c>
    </row>
    <row r="1379" spans="1:7" x14ac:dyDescent="0.25">
      <c r="A1379" s="10"/>
      <c r="B1379" s="10"/>
      <c r="C1379" s="10"/>
      <c r="D1379" s="10"/>
      <c r="E1379" s="110" t="s">
        <v>1454</v>
      </c>
      <c r="F1379" s="111" t="s">
        <v>105</v>
      </c>
      <c r="G1379" s="3">
        <f t="shared" si="22"/>
        <v>0</v>
      </c>
    </row>
    <row r="1380" spans="1:7" x14ac:dyDescent="0.25">
      <c r="A1380" s="10"/>
      <c r="B1380" s="10"/>
      <c r="C1380" s="10"/>
      <c r="D1380" s="10"/>
      <c r="E1380" s="110" t="s">
        <v>1455</v>
      </c>
      <c r="F1380" s="111" t="s">
        <v>105</v>
      </c>
      <c r="G1380" s="3">
        <f t="shared" si="22"/>
        <v>0</v>
      </c>
    </row>
    <row r="1381" spans="1:7" x14ac:dyDescent="0.25">
      <c r="A1381" s="10"/>
      <c r="B1381" s="10"/>
      <c r="C1381" s="10"/>
      <c r="D1381" s="10"/>
      <c r="E1381" s="110" t="s">
        <v>1456</v>
      </c>
      <c r="F1381" s="111" t="s">
        <v>105</v>
      </c>
      <c r="G1381" s="3">
        <f t="shared" si="22"/>
        <v>0</v>
      </c>
    </row>
    <row r="1382" spans="1:7" x14ac:dyDescent="0.25">
      <c r="A1382" s="10"/>
      <c r="B1382" s="10"/>
      <c r="C1382" s="10"/>
      <c r="D1382" s="10"/>
      <c r="E1382" s="110" t="s">
        <v>1457</v>
      </c>
      <c r="F1382" s="111" t="s">
        <v>105</v>
      </c>
      <c r="G1382" s="3">
        <f t="shared" si="22"/>
        <v>0</v>
      </c>
    </row>
    <row r="1383" spans="1:7" x14ac:dyDescent="0.25">
      <c r="A1383" s="10"/>
      <c r="B1383" s="10"/>
      <c r="C1383" s="10"/>
      <c r="D1383" s="10"/>
      <c r="E1383" s="110" t="s">
        <v>1458</v>
      </c>
      <c r="F1383" s="111" t="s">
        <v>105</v>
      </c>
      <c r="G1383" s="3">
        <f t="shared" si="22"/>
        <v>0</v>
      </c>
    </row>
    <row r="1384" spans="1:7" x14ac:dyDescent="0.25">
      <c r="A1384" s="10"/>
      <c r="B1384" s="10"/>
      <c r="C1384" s="10"/>
      <c r="D1384" s="10"/>
      <c r="E1384" s="120" t="s">
        <v>1459</v>
      </c>
      <c r="F1384" s="111" t="s">
        <v>105</v>
      </c>
      <c r="G1384" s="3">
        <f t="shared" si="22"/>
        <v>0</v>
      </c>
    </row>
    <row r="1385" spans="1:7" x14ac:dyDescent="0.25">
      <c r="A1385" s="10"/>
      <c r="B1385" s="10"/>
      <c r="C1385" s="10"/>
      <c r="D1385" s="10"/>
      <c r="E1385" s="110" t="s">
        <v>1460</v>
      </c>
      <c r="F1385" s="111" t="s">
        <v>105</v>
      </c>
      <c r="G1385" s="3">
        <f t="shared" si="22"/>
        <v>0</v>
      </c>
    </row>
    <row r="1386" spans="1:7" x14ac:dyDescent="0.25">
      <c r="A1386" s="10"/>
      <c r="B1386" s="10"/>
      <c r="C1386" s="10"/>
      <c r="D1386" s="10"/>
      <c r="E1386" s="110" t="s">
        <v>1461</v>
      </c>
      <c r="F1386" s="111" t="s">
        <v>105</v>
      </c>
      <c r="G1386" s="3">
        <f t="shared" si="22"/>
        <v>0</v>
      </c>
    </row>
    <row r="1387" spans="1:7" x14ac:dyDescent="0.25">
      <c r="A1387" s="10"/>
      <c r="B1387" s="10"/>
      <c r="C1387" s="10"/>
      <c r="D1387" s="10"/>
      <c r="E1387" s="110" t="s">
        <v>1462</v>
      </c>
      <c r="F1387" s="111" t="s">
        <v>105</v>
      </c>
      <c r="G1387" s="3">
        <f t="shared" si="22"/>
        <v>0</v>
      </c>
    </row>
    <row r="1388" spans="1:7" x14ac:dyDescent="0.25">
      <c r="A1388" s="10"/>
      <c r="B1388" s="10"/>
      <c r="C1388" s="10"/>
      <c r="D1388" s="10"/>
      <c r="E1388" s="110" t="s">
        <v>1463</v>
      </c>
      <c r="F1388" s="111" t="s">
        <v>105</v>
      </c>
      <c r="G1388" s="3">
        <f t="shared" si="22"/>
        <v>0</v>
      </c>
    </row>
    <row r="1389" spans="1:7" x14ac:dyDescent="0.25">
      <c r="A1389" s="10"/>
      <c r="B1389" s="10"/>
      <c r="C1389" s="10"/>
      <c r="D1389" s="10"/>
      <c r="E1389" s="110" t="s">
        <v>1464</v>
      </c>
      <c r="F1389" s="111" t="s">
        <v>105</v>
      </c>
      <c r="G1389" s="3">
        <f t="shared" si="22"/>
        <v>0</v>
      </c>
    </row>
    <row r="1390" spans="1:7" x14ac:dyDescent="0.25">
      <c r="A1390" s="10"/>
      <c r="B1390" s="10"/>
      <c r="C1390" s="10"/>
      <c r="D1390" s="10"/>
      <c r="E1390" s="110" t="s">
        <v>1465</v>
      </c>
      <c r="F1390" s="111" t="s">
        <v>105</v>
      </c>
      <c r="G1390" s="3">
        <f t="shared" si="22"/>
        <v>0</v>
      </c>
    </row>
    <row r="1391" spans="1:7" x14ac:dyDescent="0.25">
      <c r="A1391" s="10"/>
      <c r="B1391" s="10"/>
      <c r="C1391" s="10"/>
      <c r="D1391" s="10"/>
      <c r="E1391" s="110" t="s">
        <v>1466</v>
      </c>
      <c r="F1391" s="111" t="s">
        <v>105</v>
      </c>
      <c r="G1391" s="3">
        <f t="shared" si="22"/>
        <v>0</v>
      </c>
    </row>
    <row r="1392" spans="1:7" x14ac:dyDescent="0.25">
      <c r="A1392" s="10"/>
      <c r="B1392" s="10"/>
      <c r="C1392" s="10"/>
      <c r="D1392" s="10"/>
      <c r="E1392" s="110" t="s">
        <v>1467</v>
      </c>
      <c r="F1392" s="111" t="s">
        <v>105</v>
      </c>
      <c r="G1392" s="3">
        <f t="shared" si="22"/>
        <v>0</v>
      </c>
    </row>
    <row r="1393" spans="1:7" x14ac:dyDescent="0.25">
      <c r="A1393" s="10"/>
      <c r="B1393" s="10"/>
      <c r="C1393" s="10"/>
      <c r="D1393" s="10"/>
      <c r="E1393" s="110" t="s">
        <v>1468</v>
      </c>
      <c r="F1393" s="111" t="s">
        <v>105</v>
      </c>
      <c r="G1393" s="3">
        <f t="shared" si="22"/>
        <v>0</v>
      </c>
    </row>
    <row r="1394" spans="1:7" x14ac:dyDescent="0.25">
      <c r="A1394" s="10"/>
      <c r="B1394" s="10"/>
      <c r="C1394" s="10"/>
      <c r="D1394" s="10"/>
      <c r="E1394" s="113" t="s">
        <v>1469</v>
      </c>
      <c r="F1394" s="111" t="s">
        <v>105</v>
      </c>
      <c r="G1394" s="3">
        <f t="shared" si="22"/>
        <v>0</v>
      </c>
    </row>
    <row r="1395" spans="1:7" x14ac:dyDescent="0.25">
      <c r="A1395" s="10"/>
      <c r="B1395" s="10"/>
      <c r="C1395" s="10"/>
      <c r="D1395" s="10"/>
      <c r="E1395" s="110" t="s">
        <v>1470</v>
      </c>
      <c r="F1395" s="111" t="s">
        <v>105</v>
      </c>
      <c r="G1395" s="3">
        <f t="shared" si="22"/>
        <v>0</v>
      </c>
    </row>
    <row r="1396" spans="1:7" x14ac:dyDescent="0.25">
      <c r="A1396" s="10"/>
      <c r="B1396" s="10"/>
      <c r="C1396" s="10"/>
      <c r="D1396" s="10"/>
      <c r="E1396" s="110" t="s">
        <v>1471</v>
      </c>
      <c r="F1396" s="111" t="s">
        <v>105</v>
      </c>
      <c r="G1396" s="3">
        <f t="shared" si="22"/>
        <v>0</v>
      </c>
    </row>
    <row r="1397" spans="1:7" x14ac:dyDescent="0.25">
      <c r="A1397" s="10"/>
      <c r="B1397" s="10"/>
      <c r="C1397" s="10"/>
      <c r="D1397" s="10"/>
      <c r="E1397" s="110" t="s">
        <v>1472</v>
      </c>
      <c r="F1397" s="111" t="s">
        <v>105</v>
      </c>
      <c r="G1397" s="3">
        <f t="shared" si="22"/>
        <v>0</v>
      </c>
    </row>
    <row r="1398" spans="1:7" x14ac:dyDescent="0.25">
      <c r="A1398" s="10"/>
      <c r="B1398" s="10"/>
      <c r="C1398" s="10"/>
      <c r="D1398" s="10"/>
      <c r="E1398" s="113" t="s">
        <v>1473</v>
      </c>
      <c r="F1398" s="111" t="s">
        <v>105</v>
      </c>
      <c r="G1398" s="3">
        <f t="shared" si="22"/>
        <v>0</v>
      </c>
    </row>
    <row r="1399" spans="1:7" x14ac:dyDescent="0.25">
      <c r="A1399" s="10"/>
      <c r="B1399" s="10"/>
      <c r="C1399" s="10"/>
      <c r="D1399" s="10"/>
      <c r="E1399" s="110" t="s">
        <v>1474</v>
      </c>
      <c r="F1399" s="111" t="s">
        <v>105</v>
      </c>
      <c r="G1399" s="3">
        <f t="shared" si="22"/>
        <v>0</v>
      </c>
    </row>
    <row r="1400" spans="1:7" x14ac:dyDescent="0.25">
      <c r="A1400" s="10"/>
      <c r="B1400" s="10"/>
      <c r="C1400" s="10"/>
      <c r="D1400" s="10"/>
      <c r="E1400" s="110" t="s">
        <v>1475</v>
      </c>
      <c r="F1400" s="111" t="s">
        <v>105</v>
      </c>
      <c r="G1400" s="3">
        <f t="shared" si="22"/>
        <v>0</v>
      </c>
    </row>
    <row r="1401" spans="1:7" x14ac:dyDescent="0.25">
      <c r="A1401" s="10"/>
      <c r="B1401" s="10"/>
      <c r="C1401" s="10"/>
      <c r="D1401" s="10"/>
      <c r="E1401" s="113" t="s">
        <v>1476</v>
      </c>
      <c r="F1401" s="111" t="s">
        <v>105</v>
      </c>
      <c r="G1401" s="3">
        <f t="shared" si="22"/>
        <v>0</v>
      </c>
    </row>
    <row r="1402" spans="1:7" x14ac:dyDescent="0.25">
      <c r="A1402" s="10"/>
      <c r="B1402" s="10"/>
      <c r="C1402" s="10"/>
      <c r="D1402" s="10"/>
      <c r="E1402" s="110" t="s">
        <v>1477</v>
      </c>
      <c r="F1402" s="111" t="s">
        <v>105</v>
      </c>
      <c r="G1402" s="3">
        <f t="shared" si="22"/>
        <v>0</v>
      </c>
    </row>
    <row r="1403" spans="1:7" x14ac:dyDescent="0.25">
      <c r="A1403" s="10"/>
      <c r="B1403" s="10"/>
      <c r="C1403" s="10"/>
      <c r="D1403" s="10"/>
      <c r="E1403" s="113" t="s">
        <v>1478</v>
      </c>
      <c r="F1403" s="111" t="s">
        <v>105</v>
      </c>
      <c r="G1403" s="3">
        <f t="shared" si="22"/>
        <v>0</v>
      </c>
    </row>
    <row r="1404" spans="1:7" x14ac:dyDescent="0.25">
      <c r="A1404" s="10"/>
      <c r="B1404" s="10"/>
      <c r="C1404" s="10"/>
      <c r="D1404" s="10"/>
      <c r="E1404" s="113" t="s">
        <v>1479</v>
      </c>
      <c r="F1404" s="111" t="s">
        <v>105</v>
      </c>
      <c r="G1404" s="3">
        <f t="shared" si="22"/>
        <v>0</v>
      </c>
    </row>
    <row r="1405" spans="1:7" x14ac:dyDescent="0.25">
      <c r="A1405" s="10"/>
      <c r="B1405" s="10"/>
      <c r="C1405" s="10"/>
      <c r="D1405" s="10"/>
      <c r="E1405" s="110" t="s">
        <v>1480</v>
      </c>
      <c r="F1405" s="111" t="s">
        <v>105</v>
      </c>
      <c r="G1405" s="3">
        <f t="shared" si="22"/>
        <v>0</v>
      </c>
    </row>
    <row r="1406" spans="1:7" x14ac:dyDescent="0.25">
      <c r="A1406" s="10"/>
      <c r="B1406" s="10"/>
      <c r="C1406" s="10"/>
      <c r="D1406" s="10"/>
      <c r="E1406" s="110" t="s">
        <v>1481</v>
      </c>
      <c r="F1406" s="111" t="s">
        <v>105</v>
      </c>
      <c r="G1406" s="3">
        <f t="shared" si="22"/>
        <v>0</v>
      </c>
    </row>
    <row r="1407" spans="1:7" x14ac:dyDescent="0.25">
      <c r="A1407" s="10"/>
      <c r="B1407" s="10"/>
      <c r="C1407" s="10"/>
      <c r="D1407" s="10"/>
      <c r="E1407" s="113" t="s">
        <v>1482</v>
      </c>
      <c r="F1407" s="111" t="s">
        <v>105</v>
      </c>
      <c r="G1407" s="3">
        <f t="shared" si="22"/>
        <v>0</v>
      </c>
    </row>
    <row r="1408" spans="1:7" x14ac:dyDescent="0.25">
      <c r="A1408" s="10"/>
      <c r="B1408" s="10"/>
      <c r="C1408" s="10"/>
      <c r="D1408" s="10"/>
      <c r="E1408" s="113" t="s">
        <v>1483</v>
      </c>
      <c r="F1408" s="111" t="s">
        <v>105</v>
      </c>
      <c r="G1408" s="3">
        <f t="shared" si="22"/>
        <v>0</v>
      </c>
    </row>
    <row r="1409" spans="1:7" x14ac:dyDescent="0.25">
      <c r="A1409" s="10"/>
      <c r="B1409" s="10"/>
      <c r="C1409" s="10"/>
      <c r="D1409" s="10"/>
      <c r="E1409" s="110" t="s">
        <v>1484</v>
      </c>
      <c r="F1409" s="111" t="s">
        <v>105</v>
      </c>
      <c r="G1409" s="3">
        <f t="shared" si="22"/>
        <v>0</v>
      </c>
    </row>
    <row r="1410" spans="1:7" x14ac:dyDescent="0.25">
      <c r="A1410" s="10"/>
      <c r="B1410" s="10"/>
      <c r="C1410" s="10"/>
      <c r="D1410" s="10"/>
      <c r="E1410" s="110" t="s">
        <v>1485</v>
      </c>
      <c r="F1410" s="111" t="s">
        <v>105</v>
      </c>
      <c r="G1410" s="3">
        <f t="shared" si="22"/>
        <v>0</v>
      </c>
    </row>
    <row r="1411" spans="1:7" x14ac:dyDescent="0.25">
      <c r="A1411" s="10"/>
      <c r="B1411" s="10"/>
      <c r="C1411" s="10"/>
      <c r="D1411" s="10"/>
      <c r="E1411" s="110" t="s">
        <v>1486</v>
      </c>
      <c r="F1411" s="111" t="s">
        <v>105</v>
      </c>
      <c r="G1411" s="3">
        <f t="shared" si="22"/>
        <v>0</v>
      </c>
    </row>
    <row r="1412" spans="1:7" x14ac:dyDescent="0.25">
      <c r="A1412" s="10"/>
      <c r="B1412" s="10"/>
      <c r="C1412" s="10"/>
      <c r="D1412" s="10"/>
      <c r="E1412" s="110" t="s">
        <v>1487</v>
      </c>
      <c r="F1412" s="111" t="s">
        <v>105</v>
      </c>
      <c r="G1412" s="3">
        <f t="shared" si="22"/>
        <v>0</v>
      </c>
    </row>
    <row r="1413" spans="1:7" x14ac:dyDescent="0.25">
      <c r="A1413" s="10"/>
      <c r="B1413" s="10"/>
      <c r="C1413" s="10"/>
      <c r="D1413" s="10"/>
      <c r="E1413" s="110" t="s">
        <v>1488</v>
      </c>
      <c r="F1413" s="111" t="s">
        <v>105</v>
      </c>
      <c r="G1413" s="3">
        <f t="shared" si="22"/>
        <v>0</v>
      </c>
    </row>
    <row r="1414" spans="1:7" x14ac:dyDescent="0.25">
      <c r="A1414" s="10"/>
      <c r="B1414" s="10"/>
      <c r="C1414" s="10"/>
      <c r="D1414" s="10"/>
      <c r="E1414" s="110" t="s">
        <v>1489</v>
      </c>
      <c r="F1414" s="111" t="s">
        <v>105</v>
      </c>
      <c r="G1414" s="3">
        <f t="shared" si="22"/>
        <v>0</v>
      </c>
    </row>
    <row r="1415" spans="1:7" x14ac:dyDescent="0.25">
      <c r="A1415" s="10"/>
      <c r="B1415" s="10"/>
      <c r="C1415" s="10"/>
      <c r="D1415" s="10"/>
      <c r="E1415" s="110" t="s">
        <v>1490</v>
      </c>
      <c r="F1415" s="111" t="s">
        <v>105</v>
      </c>
      <c r="G1415" s="3">
        <f t="shared" ref="G1415:G1478" si="23">VLOOKUP(F1415,$A$4:$B$27,2,FALSE)</f>
        <v>0</v>
      </c>
    </row>
    <row r="1416" spans="1:7" x14ac:dyDescent="0.25">
      <c r="A1416" s="10"/>
      <c r="B1416" s="10"/>
      <c r="C1416" s="10"/>
      <c r="D1416" s="10"/>
      <c r="E1416" s="113" t="s">
        <v>1491</v>
      </c>
      <c r="F1416" s="111" t="s">
        <v>105</v>
      </c>
      <c r="G1416" s="3">
        <f t="shared" si="23"/>
        <v>0</v>
      </c>
    </row>
    <row r="1417" spans="1:7" x14ac:dyDescent="0.25">
      <c r="A1417" s="10"/>
      <c r="B1417" s="10"/>
      <c r="C1417" s="10"/>
      <c r="D1417" s="10"/>
      <c r="E1417" s="110" t="s">
        <v>1492</v>
      </c>
      <c r="F1417" s="111" t="s">
        <v>105</v>
      </c>
      <c r="G1417" s="3">
        <f t="shared" si="23"/>
        <v>0</v>
      </c>
    </row>
    <row r="1418" spans="1:7" x14ac:dyDescent="0.25">
      <c r="A1418" s="10"/>
      <c r="B1418" s="10"/>
      <c r="C1418" s="10"/>
      <c r="D1418" s="10"/>
      <c r="E1418" s="110" t="s">
        <v>1493</v>
      </c>
      <c r="F1418" s="111" t="s">
        <v>105</v>
      </c>
      <c r="G1418" s="3">
        <f t="shared" si="23"/>
        <v>0</v>
      </c>
    </row>
    <row r="1419" spans="1:7" x14ac:dyDescent="0.25">
      <c r="A1419" s="10"/>
      <c r="B1419" s="10"/>
      <c r="C1419" s="10"/>
      <c r="D1419" s="10"/>
      <c r="E1419" s="110" t="s">
        <v>1494</v>
      </c>
      <c r="F1419" s="111" t="s">
        <v>105</v>
      </c>
      <c r="G1419" s="3">
        <f t="shared" si="23"/>
        <v>0</v>
      </c>
    </row>
    <row r="1420" spans="1:7" x14ac:dyDescent="0.25">
      <c r="A1420" s="10"/>
      <c r="B1420" s="10"/>
      <c r="C1420" s="10"/>
      <c r="D1420" s="10"/>
      <c r="E1420" s="110" t="s">
        <v>1495</v>
      </c>
      <c r="F1420" s="111" t="s">
        <v>105</v>
      </c>
      <c r="G1420" s="3">
        <f t="shared" si="23"/>
        <v>0</v>
      </c>
    </row>
    <row r="1421" spans="1:7" x14ac:dyDescent="0.25">
      <c r="A1421" s="10"/>
      <c r="B1421" s="10"/>
      <c r="C1421" s="10"/>
      <c r="D1421" s="10"/>
      <c r="E1421" s="113" t="s">
        <v>1496</v>
      </c>
      <c r="F1421" s="111" t="s">
        <v>105</v>
      </c>
      <c r="G1421" s="3">
        <f t="shared" si="23"/>
        <v>0</v>
      </c>
    </row>
    <row r="1422" spans="1:7" x14ac:dyDescent="0.25">
      <c r="A1422" s="10"/>
      <c r="B1422" s="10"/>
      <c r="C1422" s="10"/>
      <c r="D1422" s="10"/>
      <c r="E1422" s="110" t="s">
        <v>1497</v>
      </c>
      <c r="F1422" s="111" t="s">
        <v>105</v>
      </c>
      <c r="G1422" s="3">
        <f t="shared" si="23"/>
        <v>0</v>
      </c>
    </row>
    <row r="1423" spans="1:7" x14ac:dyDescent="0.25">
      <c r="A1423" s="10"/>
      <c r="B1423" s="10"/>
      <c r="C1423" s="10"/>
      <c r="D1423" s="10"/>
      <c r="E1423" s="110" t="s">
        <v>1498</v>
      </c>
      <c r="F1423" s="111" t="s">
        <v>105</v>
      </c>
      <c r="G1423" s="3">
        <f t="shared" si="23"/>
        <v>0</v>
      </c>
    </row>
    <row r="1424" spans="1:7" x14ac:dyDescent="0.25">
      <c r="A1424" s="10"/>
      <c r="B1424" s="10"/>
      <c r="C1424" s="10"/>
      <c r="D1424" s="10"/>
      <c r="E1424" s="110" t="s">
        <v>1499</v>
      </c>
      <c r="F1424" s="111" t="s">
        <v>105</v>
      </c>
      <c r="G1424" s="3">
        <f t="shared" si="23"/>
        <v>0</v>
      </c>
    </row>
    <row r="1425" spans="1:7" x14ac:dyDescent="0.25">
      <c r="A1425" s="10"/>
      <c r="B1425" s="10"/>
      <c r="C1425" s="10"/>
      <c r="D1425" s="10"/>
      <c r="E1425" s="113" t="s">
        <v>1500</v>
      </c>
      <c r="F1425" s="111" t="s">
        <v>105</v>
      </c>
      <c r="G1425" s="3">
        <f t="shared" si="23"/>
        <v>0</v>
      </c>
    </row>
    <row r="1426" spans="1:7" x14ac:dyDescent="0.25">
      <c r="A1426" s="10"/>
      <c r="B1426" s="10"/>
      <c r="C1426" s="10"/>
      <c r="D1426" s="10"/>
      <c r="E1426" s="110" t="s">
        <v>1501</v>
      </c>
      <c r="F1426" s="111" t="s">
        <v>105</v>
      </c>
      <c r="G1426" s="3">
        <f t="shared" si="23"/>
        <v>0</v>
      </c>
    </row>
    <row r="1427" spans="1:7" x14ac:dyDescent="0.25">
      <c r="A1427" s="10"/>
      <c r="B1427" s="10"/>
      <c r="C1427" s="10"/>
      <c r="D1427" s="10"/>
      <c r="E1427" s="113" t="s">
        <v>1502</v>
      </c>
      <c r="F1427" s="111" t="s">
        <v>105</v>
      </c>
      <c r="G1427" s="3">
        <f t="shared" si="23"/>
        <v>0</v>
      </c>
    </row>
    <row r="1428" spans="1:7" x14ac:dyDescent="0.25">
      <c r="A1428" s="10"/>
      <c r="B1428" s="10"/>
      <c r="C1428" s="10"/>
      <c r="D1428" s="10"/>
      <c r="E1428" s="113" t="s">
        <v>1503</v>
      </c>
      <c r="F1428" s="111" t="s">
        <v>105</v>
      </c>
      <c r="G1428" s="3">
        <f t="shared" si="23"/>
        <v>0</v>
      </c>
    </row>
    <row r="1429" spans="1:7" x14ac:dyDescent="0.25">
      <c r="A1429" s="10"/>
      <c r="B1429" s="10"/>
      <c r="C1429" s="10"/>
      <c r="D1429" s="10"/>
      <c r="E1429" s="113" t="s">
        <v>1504</v>
      </c>
      <c r="F1429" s="111" t="s">
        <v>105</v>
      </c>
      <c r="G1429" s="3">
        <f t="shared" si="23"/>
        <v>0</v>
      </c>
    </row>
    <row r="1430" spans="1:7" x14ac:dyDescent="0.25">
      <c r="A1430" s="10"/>
      <c r="B1430" s="10"/>
      <c r="C1430" s="10"/>
      <c r="D1430" s="10"/>
      <c r="E1430" s="110" t="s">
        <v>1505</v>
      </c>
      <c r="F1430" s="111" t="s">
        <v>105</v>
      </c>
      <c r="G1430" s="3">
        <f t="shared" si="23"/>
        <v>0</v>
      </c>
    </row>
    <row r="1431" spans="1:7" x14ac:dyDescent="0.25">
      <c r="A1431" s="10"/>
      <c r="B1431" s="10"/>
      <c r="C1431" s="10"/>
      <c r="D1431" s="10"/>
      <c r="E1431" s="110" t="s">
        <v>1506</v>
      </c>
      <c r="F1431" s="111" t="s">
        <v>105</v>
      </c>
      <c r="G1431" s="3">
        <f t="shared" si="23"/>
        <v>0</v>
      </c>
    </row>
    <row r="1432" spans="1:7" x14ac:dyDescent="0.25">
      <c r="A1432" s="10"/>
      <c r="B1432" s="10"/>
      <c r="C1432" s="10"/>
      <c r="D1432" s="10"/>
      <c r="E1432" s="113" t="s">
        <v>1507</v>
      </c>
      <c r="F1432" s="111" t="s">
        <v>105</v>
      </c>
      <c r="G1432" s="3">
        <f t="shared" si="23"/>
        <v>0</v>
      </c>
    </row>
    <row r="1433" spans="1:7" x14ac:dyDescent="0.25">
      <c r="A1433" s="10"/>
      <c r="B1433" s="10"/>
      <c r="C1433" s="10"/>
      <c r="D1433" s="10"/>
      <c r="E1433" s="113" t="s">
        <v>1508</v>
      </c>
      <c r="F1433" s="111" t="s">
        <v>105</v>
      </c>
      <c r="G1433" s="3">
        <f t="shared" si="23"/>
        <v>0</v>
      </c>
    </row>
    <row r="1434" spans="1:7" x14ac:dyDescent="0.25">
      <c r="A1434" s="10"/>
      <c r="B1434" s="10"/>
      <c r="C1434" s="10"/>
      <c r="D1434" s="10"/>
      <c r="E1434" s="113" t="s">
        <v>1509</v>
      </c>
      <c r="F1434" s="111" t="s">
        <v>105</v>
      </c>
      <c r="G1434" s="3">
        <f t="shared" si="23"/>
        <v>0</v>
      </c>
    </row>
    <row r="1435" spans="1:7" x14ac:dyDescent="0.25">
      <c r="A1435" s="10"/>
      <c r="B1435" s="10"/>
      <c r="C1435" s="10"/>
      <c r="D1435" s="10"/>
      <c r="E1435" s="110" t="s">
        <v>1510</v>
      </c>
      <c r="F1435" s="111" t="s">
        <v>105</v>
      </c>
      <c r="G1435" s="3">
        <f t="shared" si="23"/>
        <v>0</v>
      </c>
    </row>
    <row r="1436" spans="1:7" x14ac:dyDescent="0.25">
      <c r="A1436" s="10"/>
      <c r="B1436" s="10"/>
      <c r="C1436" s="10"/>
      <c r="D1436" s="10"/>
      <c r="E1436" s="110" t="s">
        <v>1511</v>
      </c>
      <c r="F1436" s="111" t="s">
        <v>105</v>
      </c>
      <c r="G1436" s="3">
        <f t="shared" si="23"/>
        <v>0</v>
      </c>
    </row>
    <row r="1437" spans="1:7" x14ac:dyDescent="0.25">
      <c r="A1437" s="10"/>
      <c r="B1437" s="10"/>
      <c r="C1437" s="10"/>
      <c r="D1437" s="10"/>
      <c r="E1437" s="113" t="s">
        <v>1512</v>
      </c>
      <c r="F1437" s="111" t="s">
        <v>105</v>
      </c>
      <c r="G1437" s="3">
        <f t="shared" si="23"/>
        <v>0</v>
      </c>
    </row>
    <row r="1438" spans="1:7" x14ac:dyDescent="0.25">
      <c r="A1438" s="10"/>
      <c r="B1438" s="10"/>
      <c r="C1438" s="10"/>
      <c r="D1438" s="10"/>
      <c r="E1438" s="110" t="s">
        <v>1513</v>
      </c>
      <c r="F1438" s="111" t="s">
        <v>105</v>
      </c>
      <c r="G1438" s="3">
        <f t="shared" si="23"/>
        <v>0</v>
      </c>
    </row>
    <row r="1439" spans="1:7" x14ac:dyDescent="0.25">
      <c r="A1439" s="10"/>
      <c r="B1439" s="10"/>
      <c r="C1439" s="10"/>
      <c r="D1439" s="10"/>
      <c r="E1439" s="110" t="s">
        <v>1514</v>
      </c>
      <c r="F1439" s="111" t="s">
        <v>105</v>
      </c>
      <c r="G1439" s="3">
        <f t="shared" si="23"/>
        <v>0</v>
      </c>
    </row>
    <row r="1440" spans="1:7" x14ac:dyDescent="0.25">
      <c r="A1440" s="10"/>
      <c r="B1440" s="10"/>
      <c r="C1440" s="10"/>
      <c r="D1440" s="10"/>
      <c r="E1440" s="110" t="s">
        <v>1515</v>
      </c>
      <c r="F1440" s="111" t="s">
        <v>105</v>
      </c>
      <c r="G1440" s="3">
        <f t="shared" si="23"/>
        <v>0</v>
      </c>
    </row>
    <row r="1441" spans="1:7" x14ac:dyDescent="0.25">
      <c r="A1441" s="10"/>
      <c r="B1441" s="10"/>
      <c r="C1441" s="10"/>
      <c r="D1441" s="10"/>
      <c r="E1441" s="110" t="s">
        <v>1516</v>
      </c>
      <c r="F1441" s="111" t="s">
        <v>105</v>
      </c>
      <c r="G1441" s="3">
        <f t="shared" si="23"/>
        <v>0</v>
      </c>
    </row>
    <row r="1442" spans="1:7" x14ac:dyDescent="0.25">
      <c r="A1442" s="10"/>
      <c r="B1442" s="10"/>
      <c r="C1442" s="10"/>
      <c r="D1442" s="10"/>
      <c r="E1442" s="110" t="s">
        <v>1517</v>
      </c>
      <c r="F1442" s="111" t="s">
        <v>105</v>
      </c>
      <c r="G1442" s="3">
        <f t="shared" si="23"/>
        <v>0</v>
      </c>
    </row>
    <row r="1443" spans="1:7" x14ac:dyDescent="0.25">
      <c r="A1443" s="10"/>
      <c r="B1443" s="10"/>
      <c r="C1443" s="10"/>
      <c r="D1443" s="10"/>
      <c r="E1443" s="110" t="s">
        <v>1518</v>
      </c>
      <c r="F1443" s="111" t="s">
        <v>105</v>
      </c>
      <c r="G1443" s="3">
        <f t="shared" si="23"/>
        <v>0</v>
      </c>
    </row>
    <row r="1444" spans="1:7" x14ac:dyDescent="0.25">
      <c r="A1444" s="10"/>
      <c r="B1444" s="10"/>
      <c r="C1444" s="10"/>
      <c r="D1444" s="10"/>
      <c r="E1444" s="110" t="s">
        <v>1519</v>
      </c>
      <c r="F1444" s="111" t="s">
        <v>105</v>
      </c>
      <c r="G1444" s="3">
        <f t="shared" si="23"/>
        <v>0</v>
      </c>
    </row>
    <row r="1445" spans="1:7" x14ac:dyDescent="0.25">
      <c r="A1445" s="10"/>
      <c r="B1445" s="10"/>
      <c r="C1445" s="10"/>
      <c r="D1445" s="10"/>
      <c r="E1445" s="110" t="s">
        <v>1520</v>
      </c>
      <c r="F1445" s="111" t="s">
        <v>105</v>
      </c>
      <c r="G1445" s="3">
        <f t="shared" si="23"/>
        <v>0</v>
      </c>
    </row>
    <row r="1446" spans="1:7" x14ac:dyDescent="0.25">
      <c r="A1446" s="10"/>
      <c r="B1446" s="10"/>
      <c r="C1446" s="10"/>
      <c r="D1446" s="10"/>
      <c r="E1446" s="110" t="s">
        <v>1521</v>
      </c>
      <c r="F1446" s="111" t="s">
        <v>105</v>
      </c>
      <c r="G1446" s="3">
        <f t="shared" si="23"/>
        <v>0</v>
      </c>
    </row>
    <row r="1447" spans="1:7" x14ac:dyDescent="0.25">
      <c r="A1447" s="10"/>
      <c r="B1447" s="10"/>
      <c r="C1447" s="10"/>
      <c r="D1447" s="10"/>
      <c r="E1447" s="110" t="s">
        <v>1522</v>
      </c>
      <c r="F1447" s="111" t="s">
        <v>105</v>
      </c>
      <c r="G1447" s="3">
        <f t="shared" si="23"/>
        <v>0</v>
      </c>
    </row>
    <row r="1448" spans="1:7" x14ac:dyDescent="0.25">
      <c r="A1448" s="10"/>
      <c r="B1448" s="10"/>
      <c r="C1448" s="10"/>
      <c r="D1448" s="10"/>
      <c r="E1448" s="110" t="s">
        <v>1523</v>
      </c>
      <c r="F1448" s="111" t="s">
        <v>105</v>
      </c>
      <c r="G1448" s="3">
        <f t="shared" si="23"/>
        <v>0</v>
      </c>
    </row>
    <row r="1449" spans="1:7" x14ac:dyDescent="0.25">
      <c r="A1449" s="10"/>
      <c r="B1449" s="10"/>
      <c r="C1449" s="10"/>
      <c r="D1449" s="10"/>
      <c r="E1449" s="110" t="s">
        <v>1524</v>
      </c>
      <c r="F1449" s="111" t="s">
        <v>105</v>
      </c>
      <c r="G1449" s="3">
        <f t="shared" si="23"/>
        <v>0</v>
      </c>
    </row>
    <row r="1450" spans="1:7" x14ac:dyDescent="0.25">
      <c r="A1450" s="10"/>
      <c r="B1450" s="10"/>
      <c r="C1450" s="10"/>
      <c r="D1450" s="10"/>
      <c r="E1450" s="110" t="s">
        <v>1525</v>
      </c>
      <c r="F1450" s="111" t="s">
        <v>105</v>
      </c>
      <c r="G1450" s="3">
        <f t="shared" si="23"/>
        <v>0</v>
      </c>
    </row>
    <row r="1451" spans="1:7" x14ac:dyDescent="0.25">
      <c r="A1451" s="10"/>
      <c r="B1451" s="10"/>
      <c r="C1451" s="10"/>
      <c r="D1451" s="10"/>
      <c r="E1451" s="110" t="s">
        <v>1526</v>
      </c>
      <c r="F1451" s="111" t="s">
        <v>105</v>
      </c>
      <c r="G1451" s="3">
        <f t="shared" si="23"/>
        <v>0</v>
      </c>
    </row>
    <row r="1452" spans="1:7" x14ac:dyDescent="0.25">
      <c r="A1452" s="10"/>
      <c r="B1452" s="10"/>
      <c r="C1452" s="10"/>
      <c r="D1452" s="10"/>
      <c r="E1452" s="110" t="s">
        <v>1527</v>
      </c>
      <c r="F1452" s="111" t="s">
        <v>105</v>
      </c>
      <c r="G1452" s="3">
        <f t="shared" si="23"/>
        <v>0</v>
      </c>
    </row>
    <row r="1453" spans="1:7" x14ac:dyDescent="0.25">
      <c r="A1453" s="10"/>
      <c r="B1453" s="10"/>
      <c r="C1453" s="10"/>
      <c r="D1453" s="10"/>
      <c r="E1453" s="113" t="s">
        <v>1528</v>
      </c>
      <c r="F1453" s="111" t="s">
        <v>105</v>
      </c>
      <c r="G1453" s="3">
        <f t="shared" si="23"/>
        <v>0</v>
      </c>
    </row>
    <row r="1454" spans="1:7" x14ac:dyDescent="0.25">
      <c r="A1454" s="10"/>
      <c r="B1454" s="10"/>
      <c r="C1454" s="10"/>
      <c r="D1454" s="10"/>
      <c r="E1454" s="110" t="s">
        <v>1529</v>
      </c>
      <c r="F1454" s="111" t="s">
        <v>105</v>
      </c>
      <c r="G1454" s="3">
        <f t="shared" si="23"/>
        <v>0</v>
      </c>
    </row>
    <row r="1455" spans="1:7" x14ac:dyDescent="0.25">
      <c r="A1455" s="10"/>
      <c r="B1455" s="10"/>
      <c r="C1455" s="10"/>
      <c r="D1455" s="10"/>
      <c r="E1455" s="113" t="s">
        <v>1530</v>
      </c>
      <c r="F1455" s="111" t="s">
        <v>105</v>
      </c>
      <c r="G1455" s="3">
        <f t="shared" si="23"/>
        <v>0</v>
      </c>
    </row>
    <row r="1456" spans="1:7" x14ac:dyDescent="0.25">
      <c r="A1456" s="10"/>
      <c r="B1456" s="10"/>
      <c r="C1456" s="10"/>
      <c r="D1456" s="10"/>
      <c r="E1456" s="110" t="s">
        <v>1531</v>
      </c>
      <c r="F1456" s="111" t="s">
        <v>105</v>
      </c>
      <c r="G1456" s="3">
        <f t="shared" si="23"/>
        <v>0</v>
      </c>
    </row>
    <row r="1457" spans="1:7" x14ac:dyDescent="0.25">
      <c r="A1457" s="10"/>
      <c r="B1457" s="10"/>
      <c r="C1457" s="10"/>
      <c r="D1457" s="10"/>
      <c r="E1457" s="110" t="s">
        <v>1532</v>
      </c>
      <c r="F1457" s="111" t="s">
        <v>105</v>
      </c>
      <c r="G1457" s="3">
        <f t="shared" si="23"/>
        <v>0</v>
      </c>
    </row>
    <row r="1458" spans="1:7" x14ac:dyDescent="0.25">
      <c r="A1458" s="10"/>
      <c r="B1458" s="10"/>
      <c r="C1458" s="10"/>
      <c r="D1458" s="10"/>
      <c r="E1458" s="110" t="s">
        <v>1533</v>
      </c>
      <c r="F1458" s="111" t="s">
        <v>105</v>
      </c>
      <c r="G1458" s="3">
        <f t="shared" si="23"/>
        <v>0</v>
      </c>
    </row>
    <row r="1459" spans="1:7" x14ac:dyDescent="0.25">
      <c r="A1459" s="10"/>
      <c r="B1459" s="10"/>
      <c r="C1459" s="10"/>
      <c r="D1459" s="10"/>
      <c r="E1459" s="110" t="s">
        <v>1534</v>
      </c>
      <c r="F1459" s="111" t="s">
        <v>105</v>
      </c>
      <c r="G1459" s="3">
        <f t="shared" si="23"/>
        <v>0</v>
      </c>
    </row>
    <row r="1460" spans="1:7" x14ac:dyDescent="0.25">
      <c r="A1460" s="10"/>
      <c r="B1460" s="10"/>
      <c r="C1460" s="10"/>
      <c r="D1460" s="10"/>
      <c r="E1460" s="110" t="s">
        <v>1535</v>
      </c>
      <c r="F1460" s="111" t="s">
        <v>105</v>
      </c>
      <c r="G1460" s="3">
        <f t="shared" si="23"/>
        <v>0</v>
      </c>
    </row>
    <row r="1461" spans="1:7" x14ac:dyDescent="0.25">
      <c r="A1461" s="10"/>
      <c r="B1461" s="10"/>
      <c r="C1461" s="10"/>
      <c r="D1461" s="10"/>
      <c r="E1461" s="113" t="s">
        <v>1536</v>
      </c>
      <c r="F1461" s="111" t="s">
        <v>105</v>
      </c>
      <c r="G1461" s="3">
        <f t="shared" si="23"/>
        <v>0</v>
      </c>
    </row>
    <row r="1462" spans="1:7" x14ac:dyDescent="0.25">
      <c r="A1462" s="10"/>
      <c r="B1462" s="10"/>
      <c r="C1462" s="10"/>
      <c r="D1462" s="10"/>
      <c r="E1462" s="113" t="s">
        <v>1537</v>
      </c>
      <c r="F1462" s="111" t="s">
        <v>105</v>
      </c>
      <c r="G1462" s="3">
        <f t="shared" si="23"/>
        <v>0</v>
      </c>
    </row>
    <row r="1463" spans="1:7" x14ac:dyDescent="0.25">
      <c r="A1463" s="10"/>
      <c r="B1463" s="10"/>
      <c r="C1463" s="10"/>
      <c r="D1463" s="10"/>
      <c r="E1463" s="110" t="s">
        <v>1538</v>
      </c>
      <c r="F1463" s="111" t="s">
        <v>105</v>
      </c>
      <c r="G1463" s="3">
        <f t="shared" si="23"/>
        <v>0</v>
      </c>
    </row>
    <row r="1464" spans="1:7" x14ac:dyDescent="0.25">
      <c r="A1464" s="10"/>
      <c r="B1464" s="10"/>
      <c r="C1464" s="10"/>
      <c r="D1464" s="10"/>
      <c r="E1464" s="113" t="s">
        <v>1539</v>
      </c>
      <c r="F1464" s="111" t="s">
        <v>105</v>
      </c>
      <c r="G1464" s="3">
        <f t="shared" si="23"/>
        <v>0</v>
      </c>
    </row>
    <row r="1465" spans="1:7" x14ac:dyDescent="0.25">
      <c r="A1465" s="10"/>
      <c r="B1465" s="10"/>
      <c r="C1465" s="10"/>
      <c r="D1465" s="10"/>
      <c r="E1465" s="110" t="s">
        <v>1540</v>
      </c>
      <c r="F1465" s="111" t="s">
        <v>105</v>
      </c>
      <c r="G1465" s="3">
        <f t="shared" si="23"/>
        <v>0</v>
      </c>
    </row>
    <row r="1466" spans="1:7" x14ac:dyDescent="0.25">
      <c r="A1466" s="10"/>
      <c r="B1466" s="10"/>
      <c r="C1466" s="10"/>
      <c r="D1466" s="10"/>
      <c r="E1466" s="113" t="s">
        <v>1541</v>
      </c>
      <c r="F1466" s="111" t="s">
        <v>105</v>
      </c>
      <c r="G1466" s="3">
        <f t="shared" si="23"/>
        <v>0</v>
      </c>
    </row>
    <row r="1467" spans="1:7" x14ac:dyDescent="0.25">
      <c r="A1467" s="10"/>
      <c r="B1467" s="10"/>
      <c r="C1467" s="10"/>
      <c r="D1467" s="10"/>
      <c r="E1467" s="113" t="s">
        <v>1542</v>
      </c>
      <c r="F1467" s="111" t="s">
        <v>105</v>
      </c>
      <c r="G1467" s="3">
        <f t="shared" si="23"/>
        <v>0</v>
      </c>
    </row>
    <row r="1468" spans="1:7" x14ac:dyDescent="0.25">
      <c r="A1468" s="10"/>
      <c r="B1468" s="10"/>
      <c r="C1468" s="10"/>
      <c r="D1468" s="10"/>
      <c r="E1468" s="110" t="s">
        <v>1543</v>
      </c>
      <c r="F1468" s="111" t="s">
        <v>105</v>
      </c>
      <c r="G1468" s="3">
        <f t="shared" si="23"/>
        <v>0</v>
      </c>
    </row>
    <row r="1469" spans="1:7" x14ac:dyDescent="0.25">
      <c r="A1469" s="10"/>
      <c r="B1469" s="10"/>
      <c r="C1469" s="10"/>
      <c r="D1469" s="10"/>
      <c r="E1469" s="110" t="s">
        <v>1544</v>
      </c>
      <c r="F1469" s="111" t="s">
        <v>105</v>
      </c>
      <c r="G1469" s="3">
        <f t="shared" si="23"/>
        <v>0</v>
      </c>
    </row>
    <row r="1470" spans="1:7" x14ac:dyDescent="0.25">
      <c r="A1470" s="10"/>
      <c r="B1470" s="10"/>
      <c r="C1470" s="10"/>
      <c r="D1470" s="10"/>
      <c r="E1470" s="110" t="s">
        <v>1545</v>
      </c>
      <c r="F1470" s="111" t="s">
        <v>105</v>
      </c>
      <c r="G1470" s="3">
        <f t="shared" si="23"/>
        <v>0</v>
      </c>
    </row>
    <row r="1471" spans="1:7" x14ac:dyDescent="0.25">
      <c r="A1471" s="10"/>
      <c r="B1471" s="10"/>
      <c r="C1471" s="10"/>
      <c r="D1471" s="10"/>
      <c r="E1471" s="110" t="s">
        <v>1546</v>
      </c>
      <c r="F1471" s="111" t="s">
        <v>105</v>
      </c>
      <c r="G1471" s="3">
        <f t="shared" si="23"/>
        <v>0</v>
      </c>
    </row>
    <row r="1472" spans="1:7" x14ac:dyDescent="0.25">
      <c r="A1472" s="10"/>
      <c r="B1472" s="10"/>
      <c r="C1472" s="10"/>
      <c r="D1472" s="10"/>
      <c r="E1472" s="113" t="s">
        <v>1547</v>
      </c>
      <c r="F1472" s="111" t="s">
        <v>105</v>
      </c>
      <c r="G1472" s="3">
        <f t="shared" si="23"/>
        <v>0</v>
      </c>
    </row>
    <row r="1473" spans="1:7" x14ac:dyDescent="0.25">
      <c r="A1473" s="10"/>
      <c r="B1473" s="10"/>
      <c r="C1473" s="10"/>
      <c r="D1473" s="10"/>
      <c r="E1473" s="110" t="s">
        <v>1548</v>
      </c>
      <c r="F1473" s="111" t="s">
        <v>105</v>
      </c>
      <c r="G1473" s="3">
        <f t="shared" si="23"/>
        <v>0</v>
      </c>
    </row>
    <row r="1474" spans="1:7" x14ac:dyDescent="0.25">
      <c r="A1474" s="10"/>
      <c r="B1474" s="10"/>
      <c r="C1474" s="10"/>
      <c r="D1474" s="10"/>
      <c r="E1474" s="113" t="s">
        <v>1549</v>
      </c>
      <c r="F1474" s="111" t="s">
        <v>105</v>
      </c>
      <c r="G1474" s="3">
        <f t="shared" si="23"/>
        <v>0</v>
      </c>
    </row>
    <row r="1475" spans="1:7" x14ac:dyDescent="0.25">
      <c r="A1475" s="10"/>
      <c r="B1475" s="10"/>
      <c r="C1475" s="10"/>
      <c r="D1475" s="10"/>
      <c r="E1475" s="110" t="s">
        <v>1550</v>
      </c>
      <c r="F1475" s="111" t="s">
        <v>105</v>
      </c>
      <c r="G1475" s="3">
        <f t="shared" si="23"/>
        <v>0</v>
      </c>
    </row>
    <row r="1476" spans="1:7" x14ac:dyDescent="0.25">
      <c r="A1476" s="10"/>
      <c r="B1476" s="10"/>
      <c r="C1476" s="10"/>
      <c r="D1476" s="10"/>
      <c r="E1476" s="110" t="s">
        <v>1551</v>
      </c>
      <c r="F1476" s="111" t="s">
        <v>105</v>
      </c>
      <c r="G1476" s="3">
        <f t="shared" si="23"/>
        <v>0</v>
      </c>
    </row>
    <row r="1477" spans="1:7" x14ac:dyDescent="0.25">
      <c r="A1477" s="10"/>
      <c r="B1477" s="10"/>
      <c r="C1477" s="10"/>
      <c r="D1477" s="10"/>
      <c r="E1477" s="110" t="s">
        <v>1552</v>
      </c>
      <c r="F1477" s="111" t="s">
        <v>105</v>
      </c>
      <c r="G1477" s="3">
        <f t="shared" si="23"/>
        <v>0</v>
      </c>
    </row>
    <row r="1478" spans="1:7" x14ac:dyDescent="0.25">
      <c r="A1478" s="10"/>
      <c r="B1478" s="10"/>
      <c r="C1478" s="10"/>
      <c r="D1478" s="10"/>
      <c r="E1478" s="110" t="s">
        <v>1553</v>
      </c>
      <c r="F1478" s="111" t="s">
        <v>105</v>
      </c>
      <c r="G1478" s="3">
        <f t="shared" si="23"/>
        <v>0</v>
      </c>
    </row>
    <row r="1479" spans="1:7" x14ac:dyDescent="0.25">
      <c r="A1479" s="10"/>
      <c r="B1479" s="10"/>
      <c r="C1479" s="10"/>
      <c r="D1479" s="10"/>
      <c r="E1479" s="110" t="s">
        <v>1554</v>
      </c>
      <c r="F1479" s="111" t="s">
        <v>105</v>
      </c>
      <c r="G1479" s="3">
        <f t="shared" ref="G1479:G1542" si="24">VLOOKUP(F1479,$A$4:$B$27,2,FALSE)</f>
        <v>0</v>
      </c>
    </row>
    <row r="1480" spans="1:7" x14ac:dyDescent="0.25">
      <c r="A1480" s="10"/>
      <c r="B1480" s="10"/>
      <c r="C1480" s="10"/>
      <c r="D1480" s="10"/>
      <c r="E1480" s="113" t="s">
        <v>1555</v>
      </c>
      <c r="F1480" s="111" t="s">
        <v>105</v>
      </c>
      <c r="G1480" s="3">
        <f t="shared" si="24"/>
        <v>0</v>
      </c>
    </row>
    <row r="1481" spans="1:7" x14ac:dyDescent="0.25">
      <c r="A1481" s="10"/>
      <c r="B1481" s="10"/>
      <c r="C1481" s="10"/>
      <c r="D1481" s="10"/>
      <c r="E1481" s="113" t="s">
        <v>1556</v>
      </c>
      <c r="F1481" s="111" t="s">
        <v>105</v>
      </c>
      <c r="G1481" s="3">
        <f t="shared" si="24"/>
        <v>0</v>
      </c>
    </row>
    <row r="1482" spans="1:7" x14ac:dyDescent="0.25">
      <c r="A1482" s="10"/>
      <c r="B1482" s="10"/>
      <c r="C1482" s="10"/>
      <c r="D1482" s="10"/>
      <c r="E1482" s="110" t="s">
        <v>1557</v>
      </c>
      <c r="F1482" s="111" t="s">
        <v>105</v>
      </c>
      <c r="G1482" s="3">
        <f t="shared" si="24"/>
        <v>0</v>
      </c>
    </row>
    <row r="1483" spans="1:7" x14ac:dyDescent="0.25">
      <c r="A1483" s="10"/>
      <c r="B1483" s="10"/>
      <c r="C1483" s="10"/>
      <c r="D1483" s="10"/>
      <c r="E1483" s="110" t="s">
        <v>1558</v>
      </c>
      <c r="F1483" s="111" t="s">
        <v>105</v>
      </c>
      <c r="G1483" s="3">
        <f t="shared" si="24"/>
        <v>0</v>
      </c>
    </row>
    <row r="1484" spans="1:7" x14ac:dyDescent="0.25">
      <c r="A1484" s="10"/>
      <c r="B1484" s="10"/>
      <c r="C1484" s="10"/>
      <c r="D1484" s="10"/>
      <c r="E1484" s="110" t="s">
        <v>1559</v>
      </c>
      <c r="F1484" s="111" t="s">
        <v>105</v>
      </c>
      <c r="G1484" s="3">
        <f t="shared" si="24"/>
        <v>0</v>
      </c>
    </row>
    <row r="1485" spans="1:7" x14ac:dyDescent="0.25">
      <c r="A1485" s="10"/>
      <c r="B1485" s="10"/>
      <c r="C1485" s="10"/>
      <c r="D1485" s="10"/>
      <c r="E1485" s="113" t="s">
        <v>1560</v>
      </c>
      <c r="F1485" s="111" t="s">
        <v>105</v>
      </c>
      <c r="G1485" s="3">
        <f t="shared" si="24"/>
        <v>0</v>
      </c>
    </row>
    <row r="1486" spans="1:7" x14ac:dyDescent="0.25">
      <c r="A1486" s="10"/>
      <c r="B1486" s="10"/>
      <c r="C1486" s="10"/>
      <c r="D1486" s="10"/>
      <c r="E1486" s="113" t="s">
        <v>1561</v>
      </c>
      <c r="F1486" s="111" t="s">
        <v>105</v>
      </c>
      <c r="G1486" s="3">
        <f t="shared" si="24"/>
        <v>0</v>
      </c>
    </row>
    <row r="1487" spans="1:7" x14ac:dyDescent="0.25">
      <c r="A1487" s="10"/>
      <c r="B1487" s="10"/>
      <c r="C1487" s="10"/>
      <c r="D1487" s="10"/>
      <c r="E1487" s="110" t="s">
        <v>1562</v>
      </c>
      <c r="F1487" s="111" t="s">
        <v>105</v>
      </c>
      <c r="G1487" s="3">
        <f t="shared" si="24"/>
        <v>0</v>
      </c>
    </row>
    <row r="1488" spans="1:7" x14ac:dyDescent="0.25">
      <c r="A1488" s="10"/>
      <c r="B1488" s="10"/>
      <c r="C1488" s="10"/>
      <c r="D1488" s="10"/>
      <c r="E1488" s="113" t="s">
        <v>1563</v>
      </c>
      <c r="F1488" s="111" t="s">
        <v>105</v>
      </c>
      <c r="G1488" s="3">
        <f t="shared" si="24"/>
        <v>0</v>
      </c>
    </row>
    <row r="1489" spans="1:7" x14ac:dyDescent="0.25">
      <c r="A1489" s="10"/>
      <c r="B1489" s="10"/>
      <c r="C1489" s="10"/>
      <c r="D1489" s="10"/>
      <c r="E1489" s="110" t="s">
        <v>1564</v>
      </c>
      <c r="F1489" s="111" t="s">
        <v>105</v>
      </c>
      <c r="G1489" s="3">
        <f t="shared" si="24"/>
        <v>0</v>
      </c>
    </row>
    <row r="1490" spans="1:7" x14ac:dyDescent="0.25">
      <c r="A1490" s="10"/>
      <c r="B1490" s="10"/>
      <c r="C1490" s="10"/>
      <c r="D1490" s="10"/>
      <c r="E1490" s="110" t="s">
        <v>1565</v>
      </c>
      <c r="F1490" s="111" t="s">
        <v>105</v>
      </c>
      <c r="G1490" s="3">
        <f t="shared" si="24"/>
        <v>0</v>
      </c>
    </row>
    <row r="1491" spans="1:7" x14ac:dyDescent="0.25">
      <c r="A1491" s="10"/>
      <c r="B1491" s="10"/>
      <c r="C1491" s="10"/>
      <c r="D1491" s="10"/>
      <c r="E1491" s="110" t="s">
        <v>1566</v>
      </c>
      <c r="F1491" s="111" t="s">
        <v>105</v>
      </c>
      <c r="G1491" s="3">
        <f t="shared" si="24"/>
        <v>0</v>
      </c>
    </row>
    <row r="1492" spans="1:7" x14ac:dyDescent="0.25">
      <c r="A1492" s="10"/>
      <c r="B1492" s="10"/>
      <c r="C1492" s="10"/>
      <c r="D1492" s="10"/>
      <c r="E1492" s="113" t="s">
        <v>1567</v>
      </c>
      <c r="F1492" s="111" t="s">
        <v>105</v>
      </c>
      <c r="G1492" s="3">
        <f t="shared" si="24"/>
        <v>0</v>
      </c>
    </row>
    <row r="1493" spans="1:7" x14ac:dyDescent="0.25">
      <c r="A1493" s="10"/>
      <c r="B1493" s="10"/>
      <c r="C1493" s="10"/>
      <c r="D1493" s="10"/>
      <c r="E1493" s="110" t="s">
        <v>1568</v>
      </c>
      <c r="F1493" s="111" t="s">
        <v>105</v>
      </c>
      <c r="G1493" s="3">
        <f t="shared" si="24"/>
        <v>0</v>
      </c>
    </row>
    <row r="1494" spans="1:7" x14ac:dyDescent="0.25">
      <c r="A1494" s="10"/>
      <c r="B1494" s="10"/>
      <c r="C1494" s="10"/>
      <c r="D1494" s="10"/>
      <c r="E1494" s="110" t="s">
        <v>1569</v>
      </c>
      <c r="F1494" s="111" t="s">
        <v>105</v>
      </c>
      <c r="G1494" s="3">
        <f t="shared" si="24"/>
        <v>0</v>
      </c>
    </row>
    <row r="1495" spans="1:7" x14ac:dyDescent="0.25">
      <c r="A1495" s="10"/>
      <c r="B1495" s="10"/>
      <c r="C1495" s="10"/>
      <c r="D1495" s="10"/>
      <c r="E1495" s="110" t="s">
        <v>1570</v>
      </c>
      <c r="F1495" s="111" t="s">
        <v>105</v>
      </c>
      <c r="G1495" s="3">
        <f t="shared" si="24"/>
        <v>0</v>
      </c>
    </row>
    <row r="1496" spans="1:7" x14ac:dyDescent="0.25">
      <c r="A1496" s="10"/>
      <c r="B1496" s="10"/>
      <c r="C1496" s="10"/>
      <c r="D1496" s="10"/>
      <c r="E1496" s="123" t="s">
        <v>1571</v>
      </c>
      <c r="F1496" s="111" t="s">
        <v>105</v>
      </c>
      <c r="G1496" s="3">
        <f t="shared" si="24"/>
        <v>0</v>
      </c>
    </row>
    <row r="1497" spans="1:7" x14ac:dyDescent="0.25">
      <c r="A1497" s="10"/>
      <c r="B1497" s="10"/>
      <c r="C1497" s="10"/>
      <c r="D1497" s="10"/>
      <c r="E1497" s="113" t="s">
        <v>1572</v>
      </c>
      <c r="F1497" s="111" t="s">
        <v>105</v>
      </c>
      <c r="G1497" s="3">
        <f t="shared" si="24"/>
        <v>0</v>
      </c>
    </row>
    <row r="1498" spans="1:7" x14ac:dyDescent="0.25">
      <c r="A1498" s="10"/>
      <c r="B1498" s="10"/>
      <c r="C1498" s="10"/>
      <c r="D1498" s="10"/>
      <c r="E1498" s="110" t="s">
        <v>1573</v>
      </c>
      <c r="F1498" s="111" t="s">
        <v>105</v>
      </c>
      <c r="G1498" s="3">
        <f t="shared" si="24"/>
        <v>0</v>
      </c>
    </row>
    <row r="1499" spans="1:7" x14ac:dyDescent="0.25">
      <c r="A1499" s="10"/>
      <c r="B1499" s="10"/>
      <c r="C1499" s="10"/>
      <c r="D1499" s="10"/>
      <c r="E1499" s="110" t="s">
        <v>1574</v>
      </c>
      <c r="F1499" s="111" t="s">
        <v>105</v>
      </c>
      <c r="G1499" s="3">
        <f t="shared" si="24"/>
        <v>0</v>
      </c>
    </row>
    <row r="1500" spans="1:7" x14ac:dyDescent="0.25">
      <c r="A1500" s="10"/>
      <c r="B1500" s="10"/>
      <c r="C1500" s="10"/>
      <c r="D1500" s="10"/>
      <c r="E1500" s="110" t="s">
        <v>1575</v>
      </c>
      <c r="F1500" s="111" t="s">
        <v>105</v>
      </c>
      <c r="G1500" s="3">
        <f t="shared" si="24"/>
        <v>0</v>
      </c>
    </row>
    <row r="1501" spans="1:7" x14ac:dyDescent="0.25">
      <c r="A1501" s="10"/>
      <c r="B1501" s="10"/>
      <c r="C1501" s="10"/>
      <c r="D1501" s="10"/>
      <c r="E1501" s="113" t="s">
        <v>1576</v>
      </c>
      <c r="F1501" s="111" t="s">
        <v>105</v>
      </c>
      <c r="G1501" s="3">
        <f t="shared" si="24"/>
        <v>0</v>
      </c>
    </row>
    <row r="1502" spans="1:7" x14ac:dyDescent="0.25">
      <c r="A1502" s="10"/>
      <c r="B1502" s="10"/>
      <c r="C1502" s="10"/>
      <c r="D1502" s="10"/>
      <c r="E1502" s="110" t="s">
        <v>1577</v>
      </c>
      <c r="F1502" s="111" t="s">
        <v>105</v>
      </c>
      <c r="G1502" s="3">
        <f t="shared" si="24"/>
        <v>0</v>
      </c>
    </row>
    <row r="1503" spans="1:7" x14ac:dyDescent="0.25">
      <c r="A1503" s="10"/>
      <c r="B1503" s="10"/>
      <c r="C1503" s="10"/>
      <c r="D1503" s="10"/>
      <c r="E1503" s="110" t="s">
        <v>1578</v>
      </c>
      <c r="F1503" s="111" t="s">
        <v>105</v>
      </c>
      <c r="G1503" s="3">
        <f t="shared" si="24"/>
        <v>0</v>
      </c>
    </row>
    <row r="1504" spans="1:7" x14ac:dyDescent="0.25">
      <c r="A1504" s="10"/>
      <c r="B1504" s="10"/>
      <c r="C1504" s="10"/>
      <c r="D1504" s="10"/>
      <c r="E1504" s="110" t="s">
        <v>1579</v>
      </c>
      <c r="F1504" s="111" t="s">
        <v>105</v>
      </c>
      <c r="G1504" s="3">
        <f t="shared" si="24"/>
        <v>0</v>
      </c>
    </row>
    <row r="1505" spans="1:7" x14ac:dyDescent="0.25">
      <c r="A1505" s="10"/>
      <c r="B1505" s="10"/>
      <c r="C1505" s="10"/>
      <c r="D1505" s="10"/>
      <c r="E1505" s="113" t="s">
        <v>1580</v>
      </c>
      <c r="F1505" s="111" t="s">
        <v>105</v>
      </c>
      <c r="G1505" s="3">
        <f t="shared" si="24"/>
        <v>0</v>
      </c>
    </row>
    <row r="1506" spans="1:7" x14ac:dyDescent="0.25">
      <c r="A1506" s="10"/>
      <c r="B1506" s="10"/>
      <c r="C1506" s="10"/>
      <c r="D1506" s="10"/>
      <c r="E1506" s="110" t="s">
        <v>1581</v>
      </c>
      <c r="F1506" s="111" t="s">
        <v>105</v>
      </c>
      <c r="G1506" s="3">
        <f t="shared" si="24"/>
        <v>0</v>
      </c>
    </row>
    <row r="1507" spans="1:7" x14ac:dyDescent="0.25">
      <c r="A1507" s="10"/>
      <c r="B1507" s="10"/>
      <c r="C1507" s="10"/>
      <c r="D1507" s="10"/>
      <c r="E1507" s="110" t="s">
        <v>1582</v>
      </c>
      <c r="F1507" s="111" t="s">
        <v>105</v>
      </c>
      <c r="G1507" s="3">
        <f t="shared" si="24"/>
        <v>0</v>
      </c>
    </row>
    <row r="1508" spans="1:7" x14ac:dyDescent="0.25">
      <c r="A1508" s="10"/>
      <c r="B1508" s="10"/>
      <c r="C1508" s="10"/>
      <c r="D1508" s="10"/>
      <c r="E1508" s="113" t="s">
        <v>1583</v>
      </c>
      <c r="F1508" s="111" t="s">
        <v>105</v>
      </c>
      <c r="G1508" s="3">
        <f t="shared" si="24"/>
        <v>0</v>
      </c>
    </row>
    <row r="1509" spans="1:7" x14ac:dyDescent="0.25">
      <c r="A1509" s="10"/>
      <c r="B1509" s="10"/>
      <c r="C1509" s="10"/>
      <c r="D1509" s="10"/>
      <c r="E1509" s="110" t="s">
        <v>1584</v>
      </c>
      <c r="F1509" s="111" t="s">
        <v>105</v>
      </c>
      <c r="G1509" s="3">
        <f t="shared" si="24"/>
        <v>0</v>
      </c>
    </row>
    <row r="1510" spans="1:7" x14ac:dyDescent="0.25">
      <c r="A1510" s="10"/>
      <c r="B1510" s="10"/>
      <c r="C1510" s="10"/>
      <c r="D1510" s="10"/>
      <c r="E1510" s="110" t="s">
        <v>1585</v>
      </c>
      <c r="F1510" s="111" t="s">
        <v>105</v>
      </c>
      <c r="G1510" s="3">
        <f t="shared" si="24"/>
        <v>0</v>
      </c>
    </row>
    <row r="1511" spans="1:7" x14ac:dyDescent="0.25">
      <c r="A1511" s="10"/>
      <c r="B1511" s="10"/>
      <c r="C1511" s="10"/>
      <c r="D1511" s="10"/>
      <c r="E1511" s="113" t="s">
        <v>1586</v>
      </c>
      <c r="F1511" s="111" t="s">
        <v>105</v>
      </c>
      <c r="G1511" s="3">
        <f t="shared" si="24"/>
        <v>0</v>
      </c>
    </row>
    <row r="1512" spans="1:7" x14ac:dyDescent="0.25">
      <c r="A1512" s="10"/>
      <c r="B1512" s="10"/>
      <c r="C1512" s="10"/>
      <c r="D1512" s="10"/>
      <c r="E1512" s="113" t="s">
        <v>1587</v>
      </c>
      <c r="F1512" s="111" t="s">
        <v>105</v>
      </c>
      <c r="G1512" s="3">
        <f t="shared" si="24"/>
        <v>0</v>
      </c>
    </row>
    <row r="1513" spans="1:7" x14ac:dyDescent="0.25">
      <c r="A1513" s="10"/>
      <c r="B1513" s="10"/>
      <c r="C1513" s="10"/>
      <c r="D1513" s="10"/>
      <c r="E1513" s="113" t="s">
        <v>1588</v>
      </c>
      <c r="F1513" s="111" t="s">
        <v>105</v>
      </c>
      <c r="G1513" s="3">
        <f t="shared" si="24"/>
        <v>0</v>
      </c>
    </row>
    <row r="1514" spans="1:7" x14ac:dyDescent="0.25">
      <c r="A1514" s="10"/>
      <c r="B1514" s="10"/>
      <c r="C1514" s="10"/>
      <c r="D1514" s="10"/>
      <c r="E1514" s="113" t="s">
        <v>1589</v>
      </c>
      <c r="F1514" s="111" t="s">
        <v>105</v>
      </c>
      <c r="G1514" s="3">
        <f t="shared" si="24"/>
        <v>0</v>
      </c>
    </row>
    <row r="1515" spans="1:7" x14ac:dyDescent="0.25">
      <c r="A1515" s="10"/>
      <c r="B1515" s="10"/>
      <c r="C1515" s="10"/>
      <c r="D1515" s="10"/>
      <c r="E1515" s="110" t="s">
        <v>1590</v>
      </c>
      <c r="F1515" s="111" t="s">
        <v>105</v>
      </c>
      <c r="G1515" s="3">
        <f t="shared" si="24"/>
        <v>0</v>
      </c>
    </row>
    <row r="1516" spans="1:7" x14ac:dyDescent="0.25">
      <c r="A1516" s="10"/>
      <c r="B1516" s="10"/>
      <c r="C1516" s="10"/>
      <c r="D1516" s="10"/>
      <c r="E1516" s="113" t="s">
        <v>1591</v>
      </c>
      <c r="F1516" s="111" t="s">
        <v>105</v>
      </c>
      <c r="G1516" s="3">
        <f t="shared" si="24"/>
        <v>0</v>
      </c>
    </row>
    <row r="1517" spans="1:7" x14ac:dyDescent="0.25">
      <c r="A1517" s="10"/>
      <c r="B1517" s="10"/>
      <c r="C1517" s="10"/>
      <c r="D1517" s="10"/>
      <c r="E1517" s="110" t="s">
        <v>1592</v>
      </c>
      <c r="F1517" s="111" t="s">
        <v>105</v>
      </c>
      <c r="G1517" s="3">
        <f t="shared" si="24"/>
        <v>0</v>
      </c>
    </row>
    <row r="1518" spans="1:7" x14ac:dyDescent="0.25">
      <c r="A1518" s="10"/>
      <c r="B1518" s="10"/>
      <c r="C1518" s="10"/>
      <c r="D1518" s="10"/>
      <c r="E1518" s="113" t="s">
        <v>1593</v>
      </c>
      <c r="F1518" s="111" t="s">
        <v>105</v>
      </c>
      <c r="G1518" s="3">
        <f t="shared" si="24"/>
        <v>0</v>
      </c>
    </row>
    <row r="1519" spans="1:7" x14ac:dyDescent="0.25">
      <c r="A1519" s="10"/>
      <c r="B1519" s="10"/>
      <c r="C1519" s="10"/>
      <c r="D1519" s="10"/>
      <c r="E1519" s="113" t="s">
        <v>1594</v>
      </c>
      <c r="F1519" s="111" t="s">
        <v>105</v>
      </c>
      <c r="G1519" s="3">
        <f t="shared" si="24"/>
        <v>0</v>
      </c>
    </row>
    <row r="1520" spans="1:7" x14ac:dyDescent="0.25">
      <c r="A1520" s="10"/>
      <c r="B1520" s="10"/>
      <c r="C1520" s="10"/>
      <c r="D1520" s="10"/>
      <c r="E1520" s="110" t="s">
        <v>1595</v>
      </c>
      <c r="F1520" s="111" t="s">
        <v>105</v>
      </c>
      <c r="G1520" s="3">
        <f t="shared" si="24"/>
        <v>0</v>
      </c>
    </row>
    <row r="1521" spans="1:7" x14ac:dyDescent="0.25">
      <c r="A1521" s="10"/>
      <c r="B1521" s="10"/>
      <c r="C1521" s="10"/>
      <c r="D1521" s="10"/>
      <c r="E1521" s="110" t="s">
        <v>1596</v>
      </c>
      <c r="F1521" s="111" t="s">
        <v>105</v>
      </c>
      <c r="G1521" s="3">
        <f t="shared" si="24"/>
        <v>0</v>
      </c>
    </row>
    <row r="1522" spans="1:7" x14ac:dyDescent="0.25">
      <c r="A1522" s="10"/>
      <c r="B1522" s="10"/>
      <c r="C1522" s="10"/>
      <c r="D1522" s="10"/>
      <c r="E1522" s="110" t="s">
        <v>1597</v>
      </c>
      <c r="F1522" s="111" t="s">
        <v>105</v>
      </c>
      <c r="G1522" s="3">
        <f t="shared" si="24"/>
        <v>0</v>
      </c>
    </row>
    <row r="1523" spans="1:7" x14ac:dyDescent="0.25">
      <c r="A1523" s="10"/>
      <c r="B1523" s="10"/>
      <c r="C1523" s="10"/>
      <c r="D1523" s="10"/>
      <c r="E1523" s="110" t="s">
        <v>1598</v>
      </c>
      <c r="F1523" s="111" t="s">
        <v>105</v>
      </c>
      <c r="G1523" s="3">
        <f t="shared" si="24"/>
        <v>0</v>
      </c>
    </row>
    <row r="1524" spans="1:7" x14ac:dyDescent="0.25">
      <c r="A1524" s="10"/>
      <c r="B1524" s="10"/>
      <c r="C1524" s="10"/>
      <c r="D1524" s="10"/>
      <c r="E1524" s="113" t="s">
        <v>1599</v>
      </c>
      <c r="F1524" s="111" t="s">
        <v>105</v>
      </c>
      <c r="G1524" s="3">
        <f t="shared" si="24"/>
        <v>0</v>
      </c>
    </row>
    <row r="1525" spans="1:7" x14ac:dyDescent="0.25">
      <c r="A1525" s="10"/>
      <c r="B1525" s="10"/>
      <c r="C1525" s="10"/>
      <c r="D1525" s="10"/>
      <c r="E1525" s="113" t="s">
        <v>1600</v>
      </c>
      <c r="F1525" s="111" t="s">
        <v>105</v>
      </c>
      <c r="G1525" s="3">
        <f t="shared" si="24"/>
        <v>0</v>
      </c>
    </row>
    <row r="1526" spans="1:7" x14ac:dyDescent="0.25">
      <c r="A1526" s="10"/>
      <c r="B1526" s="10"/>
      <c r="C1526" s="10"/>
      <c r="D1526" s="10"/>
      <c r="E1526" s="113" t="s">
        <v>1601</v>
      </c>
      <c r="F1526" s="111" t="s">
        <v>105</v>
      </c>
      <c r="G1526" s="3">
        <f t="shared" si="24"/>
        <v>0</v>
      </c>
    </row>
    <row r="1527" spans="1:7" x14ac:dyDescent="0.25">
      <c r="A1527" s="10"/>
      <c r="B1527" s="10"/>
      <c r="C1527" s="10"/>
      <c r="D1527" s="10"/>
      <c r="E1527" s="113" t="s">
        <v>1602</v>
      </c>
      <c r="F1527" s="111" t="s">
        <v>105</v>
      </c>
      <c r="G1527" s="3">
        <f t="shared" si="24"/>
        <v>0</v>
      </c>
    </row>
    <row r="1528" spans="1:7" x14ac:dyDescent="0.25">
      <c r="A1528" s="10"/>
      <c r="B1528" s="10"/>
      <c r="C1528" s="10"/>
      <c r="D1528" s="10"/>
      <c r="E1528" s="113" t="s">
        <v>1603</v>
      </c>
      <c r="F1528" s="111" t="s">
        <v>105</v>
      </c>
      <c r="G1528" s="3">
        <f t="shared" si="24"/>
        <v>0</v>
      </c>
    </row>
    <row r="1529" spans="1:7" x14ac:dyDescent="0.25">
      <c r="A1529" s="10"/>
      <c r="B1529" s="10"/>
      <c r="C1529" s="10"/>
      <c r="D1529" s="10"/>
      <c r="E1529" s="113" t="s">
        <v>1604</v>
      </c>
      <c r="F1529" s="111" t="s">
        <v>105</v>
      </c>
      <c r="G1529" s="3">
        <f t="shared" si="24"/>
        <v>0</v>
      </c>
    </row>
    <row r="1530" spans="1:7" x14ac:dyDescent="0.25">
      <c r="A1530" s="10"/>
      <c r="B1530" s="10"/>
      <c r="C1530" s="10"/>
      <c r="D1530" s="10"/>
      <c r="E1530" s="113" t="s">
        <v>1605</v>
      </c>
      <c r="F1530" s="111" t="s">
        <v>105</v>
      </c>
      <c r="G1530" s="3">
        <f t="shared" si="24"/>
        <v>0</v>
      </c>
    </row>
    <row r="1531" spans="1:7" x14ac:dyDescent="0.25">
      <c r="A1531" s="10"/>
      <c r="B1531" s="10"/>
      <c r="C1531" s="10"/>
      <c r="D1531" s="10"/>
      <c r="E1531" s="113" t="s">
        <v>1606</v>
      </c>
      <c r="F1531" s="111" t="s">
        <v>105</v>
      </c>
      <c r="G1531" s="3">
        <f t="shared" si="24"/>
        <v>0</v>
      </c>
    </row>
    <row r="1532" spans="1:7" x14ac:dyDescent="0.25">
      <c r="A1532" s="10"/>
      <c r="B1532" s="10"/>
      <c r="C1532" s="10"/>
      <c r="D1532" s="10"/>
      <c r="E1532" s="110" t="s">
        <v>1607</v>
      </c>
      <c r="F1532" s="111" t="s">
        <v>105</v>
      </c>
      <c r="G1532" s="3">
        <f t="shared" si="24"/>
        <v>0</v>
      </c>
    </row>
    <row r="1533" spans="1:7" x14ac:dyDescent="0.25">
      <c r="A1533" s="10"/>
      <c r="B1533" s="10"/>
      <c r="C1533" s="10"/>
      <c r="D1533" s="10"/>
      <c r="E1533" s="113" t="s">
        <v>1608</v>
      </c>
      <c r="F1533" s="111" t="s">
        <v>105</v>
      </c>
      <c r="G1533" s="3">
        <f t="shared" si="24"/>
        <v>0</v>
      </c>
    </row>
    <row r="1534" spans="1:7" x14ac:dyDescent="0.25">
      <c r="A1534" s="10"/>
      <c r="B1534" s="10"/>
      <c r="C1534" s="10"/>
      <c r="D1534" s="10"/>
      <c r="E1534" s="110" t="s">
        <v>1609</v>
      </c>
      <c r="F1534" s="111" t="s">
        <v>105</v>
      </c>
      <c r="G1534" s="3">
        <f t="shared" si="24"/>
        <v>0</v>
      </c>
    </row>
    <row r="1535" spans="1:7" x14ac:dyDescent="0.25">
      <c r="A1535" s="10"/>
      <c r="B1535" s="10"/>
      <c r="C1535" s="10"/>
      <c r="D1535" s="10"/>
      <c r="E1535" s="110" t="s">
        <v>1610</v>
      </c>
      <c r="F1535" s="111" t="s">
        <v>105</v>
      </c>
      <c r="G1535" s="3">
        <f t="shared" si="24"/>
        <v>0</v>
      </c>
    </row>
    <row r="1536" spans="1:7" x14ac:dyDescent="0.25">
      <c r="A1536" s="10"/>
      <c r="B1536" s="10"/>
      <c r="C1536" s="10"/>
      <c r="D1536" s="10"/>
      <c r="E1536" s="110" t="s">
        <v>1611</v>
      </c>
      <c r="F1536" s="111" t="s">
        <v>105</v>
      </c>
      <c r="G1536" s="3">
        <f t="shared" si="24"/>
        <v>0</v>
      </c>
    </row>
    <row r="1537" spans="1:7" x14ac:dyDescent="0.25">
      <c r="A1537" s="10"/>
      <c r="B1537" s="10"/>
      <c r="C1537" s="10"/>
      <c r="D1537" s="10"/>
      <c r="E1537" s="113" t="s">
        <v>1612</v>
      </c>
      <c r="F1537" s="111" t="s">
        <v>105</v>
      </c>
      <c r="G1537" s="3">
        <f t="shared" si="24"/>
        <v>0</v>
      </c>
    </row>
    <row r="1538" spans="1:7" x14ac:dyDescent="0.25">
      <c r="A1538" s="10"/>
      <c r="B1538" s="10"/>
      <c r="C1538" s="10"/>
      <c r="D1538" s="10"/>
      <c r="E1538" s="113" t="s">
        <v>1613</v>
      </c>
      <c r="F1538" s="111" t="s">
        <v>105</v>
      </c>
      <c r="G1538" s="3">
        <f t="shared" si="24"/>
        <v>0</v>
      </c>
    </row>
    <row r="1539" spans="1:7" x14ac:dyDescent="0.25">
      <c r="A1539" s="10"/>
      <c r="B1539" s="10"/>
      <c r="C1539" s="10"/>
      <c r="D1539" s="10"/>
      <c r="E1539" s="113" t="s">
        <v>1614</v>
      </c>
      <c r="F1539" s="111" t="s">
        <v>105</v>
      </c>
      <c r="G1539" s="3">
        <f t="shared" si="24"/>
        <v>0</v>
      </c>
    </row>
    <row r="1540" spans="1:7" x14ac:dyDescent="0.25">
      <c r="A1540" s="10"/>
      <c r="B1540" s="10"/>
      <c r="C1540" s="10"/>
      <c r="D1540" s="10"/>
      <c r="E1540" s="113" t="s">
        <v>1615</v>
      </c>
      <c r="F1540" s="111" t="s">
        <v>105</v>
      </c>
      <c r="G1540" s="3">
        <f t="shared" si="24"/>
        <v>0</v>
      </c>
    </row>
    <row r="1541" spans="1:7" x14ac:dyDescent="0.25">
      <c r="A1541" s="10"/>
      <c r="B1541" s="10"/>
      <c r="C1541" s="10"/>
      <c r="D1541" s="10"/>
      <c r="E1541" s="110" t="s">
        <v>1616</v>
      </c>
      <c r="F1541" s="111" t="s">
        <v>105</v>
      </c>
      <c r="G1541" s="3">
        <f t="shared" si="24"/>
        <v>0</v>
      </c>
    </row>
    <row r="1542" spans="1:7" x14ac:dyDescent="0.25">
      <c r="A1542" s="10"/>
      <c r="B1542" s="10"/>
      <c r="C1542" s="10"/>
      <c r="D1542" s="10"/>
      <c r="E1542" s="110" t="s">
        <v>1617</v>
      </c>
      <c r="F1542" s="111" t="s">
        <v>105</v>
      </c>
      <c r="G1542" s="3">
        <f t="shared" si="24"/>
        <v>0</v>
      </c>
    </row>
    <row r="1543" spans="1:7" x14ac:dyDescent="0.25">
      <c r="A1543" s="10"/>
      <c r="B1543" s="10"/>
      <c r="C1543" s="10"/>
      <c r="D1543" s="10"/>
      <c r="E1543" s="113" t="s">
        <v>1618</v>
      </c>
      <c r="F1543" s="111" t="s">
        <v>105</v>
      </c>
      <c r="G1543" s="3">
        <f t="shared" ref="G1543:G1606" si="25">VLOOKUP(F1543,$A$4:$B$27,2,FALSE)</f>
        <v>0</v>
      </c>
    </row>
    <row r="1544" spans="1:7" x14ac:dyDescent="0.25">
      <c r="A1544" s="10"/>
      <c r="B1544" s="10"/>
      <c r="C1544" s="10"/>
      <c r="D1544" s="10"/>
      <c r="E1544" s="110" t="s">
        <v>1619</v>
      </c>
      <c r="F1544" s="111" t="s">
        <v>105</v>
      </c>
      <c r="G1544" s="3">
        <f t="shared" si="25"/>
        <v>0</v>
      </c>
    </row>
    <row r="1545" spans="1:7" x14ac:dyDescent="0.25">
      <c r="A1545" s="10"/>
      <c r="B1545" s="10"/>
      <c r="C1545" s="10"/>
      <c r="D1545" s="10"/>
      <c r="E1545" s="113" t="s">
        <v>1620</v>
      </c>
      <c r="F1545" s="111" t="s">
        <v>105</v>
      </c>
      <c r="G1545" s="3">
        <f t="shared" si="25"/>
        <v>0</v>
      </c>
    </row>
    <row r="1546" spans="1:7" x14ac:dyDescent="0.25">
      <c r="A1546" s="10"/>
      <c r="B1546" s="10"/>
      <c r="C1546" s="10"/>
      <c r="D1546" s="10"/>
      <c r="E1546" s="110" t="s">
        <v>1621</v>
      </c>
      <c r="F1546" s="111" t="s">
        <v>105</v>
      </c>
      <c r="G1546" s="3">
        <f t="shared" si="25"/>
        <v>0</v>
      </c>
    </row>
    <row r="1547" spans="1:7" x14ac:dyDescent="0.25">
      <c r="A1547" s="10"/>
      <c r="B1547" s="10"/>
      <c r="C1547" s="10"/>
      <c r="D1547" s="10"/>
      <c r="E1547" s="113" t="s">
        <v>1622</v>
      </c>
      <c r="F1547" s="111" t="s">
        <v>105</v>
      </c>
      <c r="G1547" s="3">
        <f t="shared" si="25"/>
        <v>0</v>
      </c>
    </row>
    <row r="1548" spans="1:7" x14ac:dyDescent="0.25">
      <c r="A1548" s="10"/>
      <c r="B1548" s="10"/>
      <c r="C1548" s="10"/>
      <c r="D1548" s="10"/>
      <c r="E1548" s="110" t="s">
        <v>1623</v>
      </c>
      <c r="F1548" s="111" t="s">
        <v>105</v>
      </c>
      <c r="G1548" s="3">
        <f t="shared" si="25"/>
        <v>0</v>
      </c>
    </row>
    <row r="1549" spans="1:7" x14ac:dyDescent="0.25">
      <c r="A1549" s="10"/>
      <c r="B1549" s="10"/>
      <c r="C1549" s="10"/>
      <c r="D1549" s="10"/>
      <c r="E1549" s="113" t="s">
        <v>1624</v>
      </c>
      <c r="F1549" s="111" t="s">
        <v>105</v>
      </c>
      <c r="G1549" s="3">
        <f t="shared" si="25"/>
        <v>0</v>
      </c>
    </row>
    <row r="1550" spans="1:7" x14ac:dyDescent="0.25">
      <c r="A1550" s="10"/>
      <c r="B1550" s="10"/>
      <c r="C1550" s="10"/>
      <c r="D1550" s="10"/>
      <c r="E1550" s="110" t="s">
        <v>1625</v>
      </c>
      <c r="F1550" s="111" t="s">
        <v>105</v>
      </c>
      <c r="G1550" s="3">
        <f t="shared" si="25"/>
        <v>0</v>
      </c>
    </row>
    <row r="1551" spans="1:7" x14ac:dyDescent="0.25">
      <c r="A1551" s="10"/>
      <c r="B1551" s="10"/>
      <c r="C1551" s="10"/>
      <c r="D1551" s="10"/>
      <c r="E1551" s="113" t="s">
        <v>1626</v>
      </c>
      <c r="F1551" s="111" t="s">
        <v>105</v>
      </c>
      <c r="G1551" s="3">
        <f t="shared" si="25"/>
        <v>0</v>
      </c>
    </row>
    <row r="1552" spans="1:7" x14ac:dyDescent="0.25">
      <c r="A1552" s="10"/>
      <c r="B1552" s="10"/>
      <c r="C1552" s="10"/>
      <c r="D1552" s="10"/>
      <c r="E1552" s="113" t="s">
        <v>1627</v>
      </c>
      <c r="F1552" s="111" t="s">
        <v>105</v>
      </c>
      <c r="G1552" s="3">
        <f t="shared" si="25"/>
        <v>0</v>
      </c>
    </row>
    <row r="1553" spans="1:7" x14ac:dyDescent="0.25">
      <c r="A1553" s="10"/>
      <c r="B1553" s="10"/>
      <c r="C1553" s="10"/>
      <c r="D1553" s="10"/>
      <c r="E1553" s="110" t="s">
        <v>1628</v>
      </c>
      <c r="F1553" s="111" t="s">
        <v>105</v>
      </c>
      <c r="G1553" s="3">
        <f t="shared" si="25"/>
        <v>0</v>
      </c>
    </row>
    <row r="1554" spans="1:7" x14ac:dyDescent="0.25">
      <c r="A1554" s="10"/>
      <c r="B1554" s="10"/>
      <c r="C1554" s="10"/>
      <c r="D1554" s="10"/>
      <c r="E1554" s="110" t="s">
        <v>1629</v>
      </c>
      <c r="F1554" s="111" t="s">
        <v>105</v>
      </c>
      <c r="G1554" s="3">
        <f t="shared" si="25"/>
        <v>0</v>
      </c>
    </row>
    <row r="1555" spans="1:7" x14ac:dyDescent="0.25">
      <c r="A1555" s="10"/>
      <c r="B1555" s="10"/>
      <c r="C1555" s="10"/>
      <c r="D1555" s="10"/>
      <c r="E1555" s="110" t="s">
        <v>1630</v>
      </c>
      <c r="F1555" s="111" t="s">
        <v>105</v>
      </c>
      <c r="G1555" s="3">
        <f t="shared" si="25"/>
        <v>0</v>
      </c>
    </row>
    <row r="1556" spans="1:7" x14ac:dyDescent="0.25">
      <c r="A1556" s="10"/>
      <c r="B1556" s="10"/>
      <c r="C1556" s="10"/>
      <c r="D1556" s="10"/>
      <c r="E1556" s="110" t="s">
        <v>1631</v>
      </c>
      <c r="F1556" s="111" t="s">
        <v>105</v>
      </c>
      <c r="G1556" s="3">
        <f t="shared" si="25"/>
        <v>0</v>
      </c>
    </row>
    <row r="1557" spans="1:7" x14ac:dyDescent="0.25">
      <c r="A1557" s="10"/>
      <c r="B1557" s="10"/>
      <c r="C1557" s="10"/>
      <c r="D1557" s="10"/>
      <c r="E1557" s="110" t="s">
        <v>1632</v>
      </c>
      <c r="F1557" s="111" t="s">
        <v>105</v>
      </c>
      <c r="G1557" s="3">
        <f t="shared" si="25"/>
        <v>0</v>
      </c>
    </row>
    <row r="1558" spans="1:7" x14ac:dyDescent="0.25">
      <c r="A1558" s="10"/>
      <c r="B1558" s="10"/>
      <c r="C1558" s="10"/>
      <c r="D1558" s="10"/>
      <c r="E1558" s="125" t="s">
        <v>1633</v>
      </c>
      <c r="F1558" s="111" t="s">
        <v>105</v>
      </c>
      <c r="G1558" s="3">
        <f t="shared" si="25"/>
        <v>0</v>
      </c>
    </row>
    <row r="1559" spans="1:7" x14ac:dyDescent="0.25">
      <c r="A1559" s="10"/>
      <c r="B1559" s="10"/>
      <c r="C1559" s="10"/>
      <c r="D1559" s="10"/>
      <c r="E1559" s="110" t="s">
        <v>1634</v>
      </c>
      <c r="F1559" s="111" t="s">
        <v>105</v>
      </c>
      <c r="G1559" s="3">
        <f t="shared" si="25"/>
        <v>0</v>
      </c>
    </row>
    <row r="1560" spans="1:7" x14ac:dyDescent="0.25">
      <c r="A1560" s="10"/>
      <c r="B1560" s="10"/>
      <c r="C1560" s="10"/>
      <c r="D1560" s="10"/>
      <c r="E1560" s="110" t="s">
        <v>1635</v>
      </c>
      <c r="F1560" s="111" t="s">
        <v>105</v>
      </c>
      <c r="G1560" s="3">
        <f t="shared" si="25"/>
        <v>0</v>
      </c>
    </row>
    <row r="1561" spans="1:7" x14ac:dyDescent="0.25">
      <c r="A1561" s="10"/>
      <c r="B1561" s="10"/>
      <c r="C1561" s="10"/>
      <c r="D1561" s="10"/>
      <c r="E1561" s="110" t="s">
        <v>1636</v>
      </c>
      <c r="F1561" s="111" t="s">
        <v>105</v>
      </c>
      <c r="G1561" s="3">
        <f t="shared" si="25"/>
        <v>0</v>
      </c>
    </row>
    <row r="1562" spans="1:7" x14ac:dyDescent="0.25">
      <c r="A1562" s="10"/>
      <c r="B1562" s="10"/>
      <c r="C1562" s="10"/>
      <c r="D1562" s="10"/>
      <c r="E1562" s="110" t="s">
        <v>1637</v>
      </c>
      <c r="F1562" s="111" t="s">
        <v>105</v>
      </c>
      <c r="G1562" s="3">
        <f t="shared" si="25"/>
        <v>0</v>
      </c>
    </row>
    <row r="1563" spans="1:7" x14ac:dyDescent="0.25">
      <c r="A1563" s="10"/>
      <c r="B1563" s="10"/>
      <c r="C1563" s="10"/>
      <c r="D1563" s="10"/>
      <c r="E1563" s="110" t="s">
        <v>1638</v>
      </c>
      <c r="F1563" s="111" t="s">
        <v>105</v>
      </c>
      <c r="G1563" s="3">
        <f t="shared" si="25"/>
        <v>0</v>
      </c>
    </row>
    <row r="1564" spans="1:7" x14ac:dyDescent="0.25">
      <c r="A1564" s="10"/>
      <c r="B1564" s="10"/>
      <c r="C1564" s="10"/>
      <c r="D1564" s="10"/>
      <c r="E1564" s="120" t="s">
        <v>1639</v>
      </c>
      <c r="F1564" s="111" t="s">
        <v>105</v>
      </c>
      <c r="G1564" s="3">
        <f t="shared" si="25"/>
        <v>0</v>
      </c>
    </row>
    <row r="1565" spans="1:7" x14ac:dyDescent="0.25">
      <c r="A1565" s="10"/>
      <c r="B1565" s="10"/>
      <c r="C1565" s="10"/>
      <c r="D1565" s="10"/>
      <c r="E1565" s="110" t="s">
        <v>1640</v>
      </c>
      <c r="F1565" s="111" t="s">
        <v>105</v>
      </c>
      <c r="G1565" s="3">
        <f t="shared" si="25"/>
        <v>0</v>
      </c>
    </row>
    <row r="1566" spans="1:7" x14ac:dyDescent="0.25">
      <c r="A1566" s="10"/>
      <c r="B1566" s="10"/>
      <c r="C1566" s="10"/>
      <c r="D1566" s="10"/>
      <c r="E1566" s="110" t="s">
        <v>1641</v>
      </c>
      <c r="F1566" s="111" t="s">
        <v>105</v>
      </c>
      <c r="G1566" s="3">
        <f t="shared" si="25"/>
        <v>0</v>
      </c>
    </row>
    <row r="1567" spans="1:7" x14ac:dyDescent="0.25">
      <c r="A1567" s="10"/>
      <c r="B1567" s="10"/>
      <c r="C1567" s="10"/>
      <c r="D1567" s="10"/>
      <c r="E1567" s="110" t="s">
        <v>1642</v>
      </c>
      <c r="F1567" s="111" t="s">
        <v>105</v>
      </c>
      <c r="G1567" s="3">
        <f t="shared" si="25"/>
        <v>0</v>
      </c>
    </row>
    <row r="1568" spans="1:7" x14ac:dyDescent="0.25">
      <c r="A1568" s="10"/>
      <c r="B1568" s="10"/>
      <c r="C1568" s="10"/>
      <c r="D1568" s="10"/>
      <c r="E1568" s="110" t="s">
        <v>1643</v>
      </c>
      <c r="F1568" s="111" t="s">
        <v>105</v>
      </c>
      <c r="G1568" s="3">
        <f t="shared" si="25"/>
        <v>0</v>
      </c>
    </row>
    <row r="1569" spans="1:7" x14ac:dyDescent="0.25">
      <c r="A1569" s="10"/>
      <c r="B1569" s="10"/>
      <c r="C1569" s="10"/>
      <c r="D1569" s="10"/>
      <c r="E1569" s="110" t="s">
        <v>1644</v>
      </c>
      <c r="F1569" s="111" t="s">
        <v>105</v>
      </c>
      <c r="G1569" s="3">
        <f t="shared" si="25"/>
        <v>0</v>
      </c>
    </row>
    <row r="1570" spans="1:7" x14ac:dyDescent="0.25">
      <c r="A1570" s="10"/>
      <c r="B1570" s="10"/>
      <c r="C1570" s="10"/>
      <c r="D1570" s="10"/>
      <c r="E1570" s="110" t="s">
        <v>1645</v>
      </c>
      <c r="F1570" s="111" t="s">
        <v>105</v>
      </c>
      <c r="G1570" s="3">
        <f t="shared" si="25"/>
        <v>0</v>
      </c>
    </row>
    <row r="1571" spans="1:7" x14ac:dyDescent="0.25">
      <c r="A1571" s="10"/>
      <c r="B1571" s="10"/>
      <c r="C1571" s="10"/>
      <c r="D1571" s="10"/>
      <c r="E1571" s="110" t="s">
        <v>1646</v>
      </c>
      <c r="F1571" s="111" t="s">
        <v>105</v>
      </c>
      <c r="G1571" s="3">
        <f t="shared" si="25"/>
        <v>0</v>
      </c>
    </row>
    <row r="1572" spans="1:7" x14ac:dyDescent="0.25">
      <c r="A1572" s="10"/>
      <c r="B1572" s="10"/>
      <c r="C1572" s="10"/>
      <c r="D1572" s="10"/>
      <c r="E1572" s="110" t="s">
        <v>1647</v>
      </c>
      <c r="F1572" s="111" t="s">
        <v>105</v>
      </c>
      <c r="G1572" s="3">
        <f t="shared" si="25"/>
        <v>0</v>
      </c>
    </row>
    <row r="1573" spans="1:7" x14ac:dyDescent="0.25">
      <c r="A1573" s="10"/>
      <c r="B1573" s="10"/>
      <c r="C1573" s="10"/>
      <c r="D1573" s="10"/>
      <c r="E1573" s="110" t="s">
        <v>1648</v>
      </c>
      <c r="F1573" s="111" t="s">
        <v>105</v>
      </c>
      <c r="G1573" s="3">
        <f t="shared" si="25"/>
        <v>0</v>
      </c>
    </row>
    <row r="1574" spans="1:7" x14ac:dyDescent="0.25">
      <c r="A1574" s="10"/>
      <c r="B1574" s="10"/>
      <c r="C1574" s="10"/>
      <c r="D1574" s="10"/>
      <c r="E1574" s="110" t="s">
        <v>1649</v>
      </c>
      <c r="F1574" s="111" t="s">
        <v>105</v>
      </c>
      <c r="G1574" s="3">
        <f t="shared" si="25"/>
        <v>0</v>
      </c>
    </row>
    <row r="1575" spans="1:7" x14ac:dyDescent="0.25">
      <c r="A1575" s="10"/>
      <c r="B1575" s="10"/>
      <c r="C1575" s="10"/>
      <c r="D1575" s="10"/>
      <c r="E1575" s="110" t="s">
        <v>1650</v>
      </c>
      <c r="F1575" s="111" t="s">
        <v>105</v>
      </c>
      <c r="G1575" s="3">
        <f t="shared" si="25"/>
        <v>0</v>
      </c>
    </row>
    <row r="1576" spans="1:7" x14ac:dyDescent="0.25">
      <c r="A1576" s="10"/>
      <c r="B1576" s="10"/>
      <c r="C1576" s="10"/>
      <c r="D1576" s="10"/>
      <c r="E1576" s="110" t="s">
        <v>1651</v>
      </c>
      <c r="F1576" s="111" t="s">
        <v>105</v>
      </c>
      <c r="G1576" s="3">
        <f t="shared" si="25"/>
        <v>0</v>
      </c>
    </row>
    <row r="1577" spans="1:7" x14ac:dyDescent="0.25">
      <c r="A1577" s="10"/>
      <c r="B1577" s="10"/>
      <c r="C1577" s="10"/>
      <c r="D1577" s="10"/>
      <c r="E1577" s="110" t="s">
        <v>1652</v>
      </c>
      <c r="F1577" s="111" t="s">
        <v>105</v>
      </c>
      <c r="G1577" s="3">
        <f t="shared" si="25"/>
        <v>0</v>
      </c>
    </row>
    <row r="1578" spans="1:7" x14ac:dyDescent="0.25">
      <c r="A1578" s="10"/>
      <c r="B1578" s="10"/>
      <c r="C1578" s="10"/>
      <c r="D1578" s="10"/>
      <c r="E1578" s="110" t="s">
        <v>1653</v>
      </c>
      <c r="F1578" s="111" t="s">
        <v>105</v>
      </c>
      <c r="G1578" s="3">
        <f t="shared" si="25"/>
        <v>0</v>
      </c>
    </row>
    <row r="1579" spans="1:7" x14ac:dyDescent="0.25">
      <c r="A1579" s="10"/>
      <c r="B1579" s="10"/>
      <c r="C1579" s="10"/>
      <c r="D1579" s="10"/>
      <c r="E1579" s="110" t="s">
        <v>1654</v>
      </c>
      <c r="F1579" s="111" t="s">
        <v>105</v>
      </c>
      <c r="G1579" s="3">
        <f t="shared" si="25"/>
        <v>0</v>
      </c>
    </row>
    <row r="1580" spans="1:7" x14ac:dyDescent="0.25">
      <c r="A1580" s="10"/>
      <c r="B1580" s="10"/>
      <c r="C1580" s="10"/>
      <c r="D1580" s="10"/>
      <c r="E1580" s="110" t="s">
        <v>1655</v>
      </c>
      <c r="F1580" s="111" t="s">
        <v>105</v>
      </c>
      <c r="G1580" s="3">
        <f t="shared" si="25"/>
        <v>0</v>
      </c>
    </row>
    <row r="1581" spans="1:7" x14ac:dyDescent="0.25">
      <c r="A1581" s="10"/>
      <c r="B1581" s="10"/>
      <c r="C1581" s="10"/>
      <c r="D1581" s="10"/>
      <c r="E1581" s="110" t="s">
        <v>1656</v>
      </c>
      <c r="F1581" s="111" t="s">
        <v>105</v>
      </c>
      <c r="G1581" s="3">
        <f t="shared" si="25"/>
        <v>0</v>
      </c>
    </row>
    <row r="1582" spans="1:7" x14ac:dyDescent="0.25">
      <c r="A1582" s="10"/>
      <c r="B1582" s="10"/>
      <c r="C1582" s="10"/>
      <c r="D1582" s="10"/>
      <c r="E1582" s="110" t="s">
        <v>1657</v>
      </c>
      <c r="F1582" s="111" t="s">
        <v>105</v>
      </c>
      <c r="G1582" s="3">
        <f t="shared" si="25"/>
        <v>0</v>
      </c>
    </row>
    <row r="1583" spans="1:7" x14ac:dyDescent="0.25">
      <c r="A1583" s="10"/>
      <c r="B1583" s="10"/>
      <c r="C1583" s="10"/>
      <c r="D1583" s="10"/>
      <c r="E1583" s="120" t="s">
        <v>1658</v>
      </c>
      <c r="F1583" s="111" t="s">
        <v>105</v>
      </c>
      <c r="G1583" s="3">
        <f t="shared" si="25"/>
        <v>0</v>
      </c>
    </row>
    <row r="1584" spans="1:7" x14ac:dyDescent="0.25">
      <c r="A1584" s="10"/>
      <c r="B1584" s="10"/>
      <c r="C1584" s="10"/>
      <c r="D1584" s="10"/>
      <c r="E1584" s="110" t="s">
        <v>1659</v>
      </c>
      <c r="F1584" s="111" t="s">
        <v>60</v>
      </c>
      <c r="G1584" s="3">
        <f t="shared" si="25"/>
        <v>0.1013</v>
      </c>
    </row>
    <row r="1585" spans="1:7" x14ac:dyDescent="0.25">
      <c r="A1585" s="10"/>
      <c r="B1585" s="10"/>
      <c r="C1585" s="10"/>
      <c r="D1585" s="10"/>
      <c r="E1585" s="110" t="s">
        <v>1660</v>
      </c>
      <c r="F1585" s="111" t="s">
        <v>105</v>
      </c>
      <c r="G1585" s="3">
        <f t="shared" si="25"/>
        <v>0</v>
      </c>
    </row>
    <row r="1586" spans="1:7" x14ac:dyDescent="0.25">
      <c r="A1586" s="10"/>
      <c r="B1586" s="10"/>
      <c r="C1586" s="10"/>
      <c r="D1586" s="10"/>
      <c r="E1586" s="110" t="s">
        <v>1661</v>
      </c>
      <c r="F1586" s="111" t="s">
        <v>105</v>
      </c>
      <c r="G1586" s="3">
        <f t="shared" si="25"/>
        <v>0</v>
      </c>
    </row>
    <row r="1587" spans="1:7" x14ac:dyDescent="0.25">
      <c r="A1587" s="10"/>
      <c r="B1587" s="10"/>
      <c r="C1587" s="10"/>
      <c r="D1587" s="10"/>
      <c r="E1587" s="110" t="s">
        <v>1662</v>
      </c>
      <c r="F1587" s="111" t="s">
        <v>105</v>
      </c>
      <c r="G1587" s="3">
        <f t="shared" si="25"/>
        <v>0</v>
      </c>
    </row>
    <row r="1588" spans="1:7" x14ac:dyDescent="0.25">
      <c r="A1588" s="10"/>
      <c r="B1588" s="10"/>
      <c r="C1588" s="10"/>
      <c r="D1588" s="10"/>
      <c r="E1588" s="113" t="s">
        <v>1663</v>
      </c>
      <c r="F1588" s="111" t="s">
        <v>105</v>
      </c>
      <c r="G1588" s="3">
        <f t="shared" si="25"/>
        <v>0</v>
      </c>
    </row>
    <row r="1589" spans="1:7" x14ac:dyDescent="0.25">
      <c r="A1589" s="10"/>
      <c r="B1589" s="10"/>
      <c r="C1589" s="10"/>
      <c r="D1589" s="10"/>
      <c r="E1589" s="113" t="s">
        <v>1664</v>
      </c>
      <c r="F1589" s="111" t="s">
        <v>105</v>
      </c>
      <c r="G1589" s="3">
        <f t="shared" si="25"/>
        <v>0</v>
      </c>
    </row>
    <row r="1590" spans="1:7" x14ac:dyDescent="0.25">
      <c r="A1590" s="10"/>
      <c r="B1590" s="10"/>
      <c r="C1590" s="10"/>
      <c r="D1590" s="10"/>
      <c r="E1590" s="110" t="s">
        <v>1665</v>
      </c>
      <c r="F1590" s="111" t="s">
        <v>105</v>
      </c>
      <c r="G1590" s="3">
        <f t="shared" si="25"/>
        <v>0</v>
      </c>
    </row>
    <row r="1591" spans="1:7" x14ac:dyDescent="0.25">
      <c r="A1591" s="10"/>
      <c r="B1591" s="10"/>
      <c r="C1591" s="10"/>
      <c r="D1591" s="10"/>
      <c r="E1591" s="124" t="s">
        <v>1666</v>
      </c>
      <c r="F1591" s="111" t="s">
        <v>105</v>
      </c>
      <c r="G1591" s="3">
        <f t="shared" si="25"/>
        <v>0</v>
      </c>
    </row>
    <row r="1592" spans="1:7" x14ac:dyDescent="0.25">
      <c r="A1592" s="10"/>
      <c r="B1592" s="10"/>
      <c r="C1592" s="10"/>
      <c r="D1592" s="10"/>
      <c r="E1592" s="110" t="s">
        <v>1667</v>
      </c>
      <c r="F1592" s="111" t="s">
        <v>105</v>
      </c>
      <c r="G1592" s="3">
        <f t="shared" si="25"/>
        <v>0</v>
      </c>
    </row>
    <row r="1593" spans="1:7" x14ac:dyDescent="0.25">
      <c r="A1593" s="10"/>
      <c r="B1593" s="10"/>
      <c r="C1593" s="10"/>
      <c r="D1593" s="10"/>
      <c r="E1593" s="113" t="s">
        <v>1668</v>
      </c>
      <c r="F1593" s="111" t="s">
        <v>105</v>
      </c>
      <c r="G1593" s="3">
        <f t="shared" si="25"/>
        <v>0</v>
      </c>
    </row>
    <row r="1594" spans="1:7" x14ac:dyDescent="0.25">
      <c r="A1594" s="10"/>
      <c r="B1594" s="10"/>
      <c r="C1594" s="10"/>
      <c r="D1594" s="10"/>
      <c r="E1594" s="110" t="s">
        <v>1669</v>
      </c>
      <c r="F1594" s="111" t="s">
        <v>105</v>
      </c>
      <c r="G1594" s="3">
        <f t="shared" si="25"/>
        <v>0</v>
      </c>
    </row>
    <row r="1595" spans="1:7" x14ac:dyDescent="0.25">
      <c r="A1595" s="10"/>
      <c r="B1595" s="10"/>
      <c r="C1595" s="10"/>
      <c r="D1595" s="10"/>
      <c r="E1595" s="110" t="s">
        <v>1670</v>
      </c>
      <c r="F1595" s="111" t="s">
        <v>105</v>
      </c>
      <c r="G1595" s="3">
        <f t="shared" si="25"/>
        <v>0</v>
      </c>
    </row>
    <row r="1596" spans="1:7" x14ac:dyDescent="0.25">
      <c r="A1596" s="10"/>
      <c r="B1596" s="10"/>
      <c r="C1596" s="10"/>
      <c r="D1596" s="10"/>
      <c r="E1596" s="110" t="s">
        <v>1671</v>
      </c>
      <c r="F1596" s="111" t="s">
        <v>105</v>
      </c>
      <c r="G1596" s="3">
        <f t="shared" si="25"/>
        <v>0</v>
      </c>
    </row>
    <row r="1597" spans="1:7" x14ac:dyDescent="0.25">
      <c r="A1597" s="10"/>
      <c r="B1597" s="10"/>
      <c r="C1597" s="10"/>
      <c r="D1597" s="10"/>
      <c r="E1597" s="110" t="s">
        <v>1672</v>
      </c>
      <c r="F1597" s="111" t="s">
        <v>105</v>
      </c>
      <c r="G1597" s="3">
        <f t="shared" si="25"/>
        <v>0</v>
      </c>
    </row>
    <row r="1598" spans="1:7" x14ac:dyDescent="0.25">
      <c r="A1598" s="10"/>
      <c r="B1598" s="10"/>
      <c r="C1598" s="10"/>
      <c r="D1598" s="10"/>
      <c r="E1598" s="110" t="s">
        <v>1673</v>
      </c>
      <c r="F1598" s="111" t="s">
        <v>105</v>
      </c>
      <c r="G1598" s="3">
        <f t="shared" si="25"/>
        <v>0</v>
      </c>
    </row>
    <row r="1599" spans="1:7" x14ac:dyDescent="0.25">
      <c r="A1599" s="10"/>
      <c r="B1599" s="10"/>
      <c r="C1599" s="10"/>
      <c r="D1599" s="10"/>
      <c r="E1599" s="110" t="s">
        <v>1674</v>
      </c>
      <c r="F1599" s="111" t="s">
        <v>105</v>
      </c>
      <c r="G1599" s="3">
        <f t="shared" si="25"/>
        <v>0</v>
      </c>
    </row>
    <row r="1600" spans="1:7" x14ac:dyDescent="0.25">
      <c r="A1600" s="10"/>
      <c r="B1600" s="10"/>
      <c r="C1600" s="10"/>
      <c r="D1600" s="10"/>
      <c r="E1600" s="124" t="s">
        <v>1675</v>
      </c>
      <c r="F1600" s="111" t="s">
        <v>105</v>
      </c>
      <c r="G1600" s="3">
        <f t="shared" si="25"/>
        <v>0</v>
      </c>
    </row>
    <row r="1601" spans="1:7" x14ac:dyDescent="0.25">
      <c r="A1601" s="10"/>
      <c r="B1601" s="10"/>
      <c r="C1601" s="10"/>
      <c r="D1601" s="10"/>
      <c r="E1601" s="113" t="s">
        <v>1676</v>
      </c>
      <c r="F1601" s="111" t="s">
        <v>105</v>
      </c>
      <c r="G1601" s="3">
        <f t="shared" si="25"/>
        <v>0</v>
      </c>
    </row>
    <row r="1602" spans="1:7" x14ac:dyDescent="0.25">
      <c r="A1602" s="10"/>
      <c r="B1602" s="10"/>
      <c r="C1602" s="10"/>
      <c r="D1602" s="10"/>
      <c r="E1602" s="113" t="s">
        <v>1677</v>
      </c>
      <c r="F1602" s="111" t="s">
        <v>105</v>
      </c>
      <c r="G1602" s="3">
        <f t="shared" si="25"/>
        <v>0</v>
      </c>
    </row>
    <row r="1603" spans="1:7" x14ac:dyDescent="0.25">
      <c r="A1603" s="10"/>
      <c r="B1603" s="10"/>
      <c r="C1603" s="10"/>
      <c r="D1603" s="10"/>
      <c r="E1603" s="113" t="s">
        <v>1678</v>
      </c>
      <c r="F1603" s="111" t="s">
        <v>105</v>
      </c>
      <c r="G1603" s="3">
        <f t="shared" si="25"/>
        <v>0</v>
      </c>
    </row>
    <row r="1604" spans="1:7" x14ac:dyDescent="0.25">
      <c r="A1604" s="10"/>
      <c r="B1604" s="10"/>
      <c r="C1604" s="10"/>
      <c r="D1604" s="10"/>
      <c r="E1604" s="113" t="s">
        <v>1679</v>
      </c>
      <c r="F1604" s="111" t="s">
        <v>105</v>
      </c>
      <c r="G1604" s="3">
        <f t="shared" si="25"/>
        <v>0</v>
      </c>
    </row>
    <row r="1605" spans="1:7" x14ac:dyDescent="0.25">
      <c r="A1605" s="10"/>
      <c r="B1605" s="10"/>
      <c r="C1605" s="10"/>
      <c r="D1605" s="10"/>
      <c r="E1605" s="113" t="s">
        <v>1680</v>
      </c>
      <c r="F1605" s="111" t="s">
        <v>105</v>
      </c>
      <c r="G1605" s="3">
        <f t="shared" si="25"/>
        <v>0</v>
      </c>
    </row>
    <row r="1606" spans="1:7" x14ac:dyDescent="0.25">
      <c r="A1606" s="10"/>
      <c r="B1606" s="10"/>
      <c r="C1606" s="10"/>
      <c r="D1606" s="10"/>
      <c r="E1606" s="113" t="s">
        <v>1681</v>
      </c>
      <c r="F1606" s="111" t="s">
        <v>105</v>
      </c>
      <c r="G1606" s="3">
        <f t="shared" si="25"/>
        <v>0</v>
      </c>
    </row>
    <row r="1607" spans="1:7" x14ac:dyDescent="0.25">
      <c r="A1607" s="10"/>
      <c r="B1607" s="10"/>
      <c r="C1607" s="10"/>
      <c r="D1607" s="10"/>
      <c r="E1607" s="113" t="s">
        <v>1682</v>
      </c>
      <c r="F1607" s="111" t="s">
        <v>105</v>
      </c>
      <c r="G1607" s="3">
        <f t="shared" ref="G1607:G1670" si="26">VLOOKUP(F1607,$A$4:$B$27,2,FALSE)</f>
        <v>0</v>
      </c>
    </row>
    <row r="1608" spans="1:7" x14ac:dyDescent="0.25">
      <c r="A1608" s="10"/>
      <c r="B1608" s="10"/>
      <c r="C1608" s="10"/>
      <c r="D1608" s="10"/>
      <c r="E1608" s="110" t="s">
        <v>1683</v>
      </c>
      <c r="F1608" s="111" t="s">
        <v>105</v>
      </c>
      <c r="G1608" s="3">
        <f t="shared" si="26"/>
        <v>0</v>
      </c>
    </row>
    <row r="1609" spans="1:7" x14ac:dyDescent="0.25">
      <c r="A1609" s="10"/>
      <c r="B1609" s="10"/>
      <c r="C1609" s="10"/>
      <c r="D1609" s="10"/>
      <c r="E1609" s="113" t="s">
        <v>1684</v>
      </c>
      <c r="F1609" s="111" t="s">
        <v>105</v>
      </c>
      <c r="G1609" s="3">
        <f t="shared" si="26"/>
        <v>0</v>
      </c>
    </row>
    <row r="1610" spans="1:7" x14ac:dyDescent="0.25">
      <c r="A1610" s="10"/>
      <c r="B1610" s="10"/>
      <c r="C1610" s="10"/>
      <c r="D1610" s="10"/>
      <c r="E1610" s="110" t="s">
        <v>1685</v>
      </c>
      <c r="F1610" s="111" t="s">
        <v>105</v>
      </c>
      <c r="G1610" s="3">
        <f t="shared" si="26"/>
        <v>0</v>
      </c>
    </row>
    <row r="1611" spans="1:7" x14ac:dyDescent="0.25">
      <c r="A1611" s="10"/>
      <c r="B1611" s="10"/>
      <c r="C1611" s="10"/>
      <c r="D1611" s="10"/>
      <c r="E1611" s="110" t="s">
        <v>1686</v>
      </c>
      <c r="F1611" s="111" t="s">
        <v>105</v>
      </c>
      <c r="G1611" s="3">
        <f t="shared" si="26"/>
        <v>0</v>
      </c>
    </row>
    <row r="1612" spans="1:7" x14ac:dyDescent="0.25">
      <c r="A1612" s="10"/>
      <c r="B1612" s="10"/>
      <c r="C1612" s="10"/>
      <c r="D1612" s="10"/>
      <c r="E1612" s="110" t="s">
        <v>1687</v>
      </c>
      <c r="F1612" s="111" t="s">
        <v>105</v>
      </c>
      <c r="G1612" s="3">
        <f t="shared" si="26"/>
        <v>0</v>
      </c>
    </row>
    <row r="1613" spans="1:7" x14ac:dyDescent="0.25">
      <c r="A1613" s="10"/>
      <c r="B1613" s="10"/>
      <c r="C1613" s="10"/>
      <c r="D1613" s="10"/>
      <c r="E1613" s="110" t="s">
        <v>1688</v>
      </c>
      <c r="F1613" s="111" t="s">
        <v>105</v>
      </c>
      <c r="G1613" s="3">
        <f t="shared" si="26"/>
        <v>0</v>
      </c>
    </row>
    <row r="1614" spans="1:7" x14ac:dyDescent="0.25">
      <c r="A1614" s="10"/>
      <c r="B1614" s="10"/>
      <c r="C1614" s="10"/>
      <c r="D1614" s="10"/>
      <c r="E1614" s="113" t="s">
        <v>1689</v>
      </c>
      <c r="F1614" s="111" t="s">
        <v>105</v>
      </c>
      <c r="G1614" s="3">
        <f t="shared" si="26"/>
        <v>0</v>
      </c>
    </row>
    <row r="1615" spans="1:7" x14ac:dyDescent="0.25">
      <c r="A1615" s="10"/>
      <c r="B1615" s="10"/>
      <c r="C1615" s="10"/>
      <c r="D1615" s="10"/>
      <c r="E1615" s="110" t="s">
        <v>1690</v>
      </c>
      <c r="F1615" s="111" t="s">
        <v>105</v>
      </c>
      <c r="G1615" s="3">
        <f t="shared" si="26"/>
        <v>0</v>
      </c>
    </row>
    <row r="1616" spans="1:7" x14ac:dyDescent="0.25">
      <c r="A1616" s="10"/>
      <c r="B1616" s="10"/>
      <c r="C1616" s="10"/>
      <c r="D1616" s="10"/>
      <c r="E1616" s="113" t="s">
        <v>1691</v>
      </c>
      <c r="F1616" s="111" t="s">
        <v>105</v>
      </c>
      <c r="G1616" s="3">
        <f t="shared" si="26"/>
        <v>0</v>
      </c>
    </row>
    <row r="1617" spans="1:7" x14ac:dyDescent="0.25">
      <c r="A1617" s="10"/>
      <c r="B1617" s="10"/>
      <c r="C1617" s="10"/>
      <c r="D1617" s="10"/>
      <c r="E1617" s="110" t="s">
        <v>1692</v>
      </c>
      <c r="F1617" s="111" t="s">
        <v>105</v>
      </c>
      <c r="G1617" s="3">
        <f t="shared" si="26"/>
        <v>0</v>
      </c>
    </row>
    <row r="1618" spans="1:7" x14ac:dyDescent="0.25">
      <c r="A1618" s="10"/>
      <c r="B1618" s="10"/>
      <c r="C1618" s="10"/>
      <c r="D1618" s="10"/>
      <c r="E1618" s="113" t="s">
        <v>1693</v>
      </c>
      <c r="F1618" s="111" t="s">
        <v>105</v>
      </c>
      <c r="G1618" s="3">
        <f t="shared" si="26"/>
        <v>0</v>
      </c>
    </row>
    <row r="1619" spans="1:7" x14ac:dyDescent="0.25">
      <c r="A1619" s="10"/>
      <c r="B1619" s="10"/>
      <c r="C1619" s="10"/>
      <c r="D1619" s="10"/>
      <c r="E1619" s="110" t="s">
        <v>1694</v>
      </c>
      <c r="F1619" s="111" t="s">
        <v>105</v>
      </c>
      <c r="G1619" s="3">
        <f t="shared" si="26"/>
        <v>0</v>
      </c>
    </row>
    <row r="1620" spans="1:7" x14ac:dyDescent="0.25">
      <c r="A1620" s="10"/>
      <c r="B1620" s="10"/>
      <c r="C1620" s="10"/>
      <c r="D1620" s="10"/>
      <c r="E1620" s="113" t="s">
        <v>1695</v>
      </c>
      <c r="F1620" s="111" t="s">
        <v>456</v>
      </c>
      <c r="G1620" s="3">
        <f t="shared" si="26"/>
        <v>1</v>
      </c>
    </row>
    <row r="1621" spans="1:7" x14ac:dyDescent="0.25">
      <c r="A1621" s="10"/>
      <c r="B1621" s="10"/>
      <c r="C1621" s="10"/>
      <c r="D1621" s="10"/>
      <c r="E1621" s="113" t="s">
        <v>1696</v>
      </c>
      <c r="F1621" s="111" t="s">
        <v>456</v>
      </c>
      <c r="G1621" s="3">
        <f t="shared" si="26"/>
        <v>1</v>
      </c>
    </row>
    <row r="1622" spans="1:7" x14ac:dyDescent="0.25">
      <c r="A1622" s="10"/>
      <c r="B1622" s="10"/>
      <c r="C1622" s="10"/>
      <c r="D1622" s="10"/>
      <c r="E1622" s="110" t="s">
        <v>1697</v>
      </c>
      <c r="F1622" s="111" t="s">
        <v>456</v>
      </c>
      <c r="G1622" s="3">
        <f t="shared" si="26"/>
        <v>1</v>
      </c>
    </row>
    <row r="1623" spans="1:7" x14ac:dyDescent="0.25">
      <c r="A1623" s="10"/>
      <c r="B1623" s="10"/>
      <c r="C1623" s="10"/>
      <c r="D1623" s="10"/>
      <c r="E1623" s="110" t="s">
        <v>1698</v>
      </c>
      <c r="F1623" s="111" t="s">
        <v>456</v>
      </c>
      <c r="G1623" s="3">
        <f t="shared" si="26"/>
        <v>1</v>
      </c>
    </row>
    <row r="1624" spans="1:7" x14ac:dyDescent="0.25">
      <c r="A1624" s="10"/>
      <c r="B1624" s="10"/>
      <c r="C1624" s="10"/>
      <c r="D1624" s="10"/>
      <c r="E1624" s="113" t="s">
        <v>1699</v>
      </c>
      <c r="F1624" s="111" t="s">
        <v>456</v>
      </c>
      <c r="G1624" s="3">
        <f t="shared" si="26"/>
        <v>1</v>
      </c>
    </row>
    <row r="1625" spans="1:7" x14ac:dyDescent="0.25">
      <c r="A1625" s="10"/>
      <c r="B1625" s="10"/>
      <c r="C1625" s="10"/>
      <c r="D1625" s="10"/>
      <c r="E1625" s="110" t="s">
        <v>1700</v>
      </c>
      <c r="F1625" s="111" t="s">
        <v>456</v>
      </c>
      <c r="G1625" s="3">
        <f t="shared" si="26"/>
        <v>1</v>
      </c>
    </row>
    <row r="1626" spans="1:7" x14ac:dyDescent="0.25">
      <c r="A1626" s="10"/>
      <c r="B1626" s="10"/>
      <c r="C1626" s="10"/>
      <c r="D1626" s="10"/>
      <c r="E1626" s="110" t="s">
        <v>1701</v>
      </c>
      <c r="F1626" s="111" t="s">
        <v>456</v>
      </c>
      <c r="G1626" s="3">
        <f t="shared" si="26"/>
        <v>1</v>
      </c>
    </row>
    <row r="1627" spans="1:7" x14ac:dyDescent="0.25">
      <c r="A1627" s="10"/>
      <c r="B1627" s="10"/>
      <c r="C1627" s="10"/>
      <c r="D1627" s="10"/>
      <c r="E1627" s="110" t="s">
        <v>1702</v>
      </c>
      <c r="F1627" s="111" t="s">
        <v>456</v>
      </c>
      <c r="G1627" s="3">
        <f t="shared" si="26"/>
        <v>1</v>
      </c>
    </row>
    <row r="1628" spans="1:7" x14ac:dyDescent="0.25">
      <c r="A1628" s="10"/>
      <c r="B1628" s="10"/>
      <c r="C1628" s="10"/>
      <c r="D1628" s="10"/>
      <c r="E1628" s="113" t="s">
        <v>1703</v>
      </c>
      <c r="F1628" s="111" t="s">
        <v>456</v>
      </c>
      <c r="G1628" s="3">
        <f t="shared" si="26"/>
        <v>1</v>
      </c>
    </row>
    <row r="1629" spans="1:7" x14ac:dyDescent="0.25">
      <c r="A1629" s="10"/>
      <c r="B1629" s="10"/>
      <c r="C1629" s="10"/>
      <c r="D1629" s="10"/>
      <c r="E1629" s="110" t="s">
        <v>1704</v>
      </c>
      <c r="F1629" s="111" t="s">
        <v>456</v>
      </c>
      <c r="G1629" s="3">
        <f t="shared" si="26"/>
        <v>1</v>
      </c>
    </row>
    <row r="1630" spans="1:7" x14ac:dyDescent="0.25">
      <c r="A1630" s="10"/>
      <c r="B1630" s="10"/>
      <c r="C1630" s="10"/>
      <c r="D1630" s="10"/>
      <c r="E1630" s="110" t="s">
        <v>1705</v>
      </c>
      <c r="F1630" s="111" t="s">
        <v>456</v>
      </c>
      <c r="G1630" s="3">
        <f t="shared" si="26"/>
        <v>1</v>
      </c>
    </row>
    <row r="1631" spans="1:7" x14ac:dyDescent="0.25">
      <c r="A1631" s="10"/>
      <c r="B1631" s="10"/>
      <c r="C1631" s="10"/>
      <c r="D1631" s="10"/>
      <c r="E1631" s="110" t="s">
        <v>1706</v>
      </c>
      <c r="F1631" s="111" t="s">
        <v>456</v>
      </c>
      <c r="G1631" s="3">
        <f t="shared" si="26"/>
        <v>1</v>
      </c>
    </row>
    <row r="1632" spans="1:7" x14ac:dyDescent="0.25">
      <c r="A1632" s="10"/>
      <c r="B1632" s="10"/>
      <c r="C1632" s="10"/>
      <c r="D1632" s="10"/>
      <c r="E1632" s="110" t="s">
        <v>1707</v>
      </c>
      <c r="F1632" s="111" t="s">
        <v>456</v>
      </c>
      <c r="G1632" s="3">
        <f t="shared" si="26"/>
        <v>1</v>
      </c>
    </row>
    <row r="1633" spans="1:7" x14ac:dyDescent="0.25">
      <c r="A1633" s="10"/>
      <c r="B1633" s="10"/>
      <c r="C1633" s="10"/>
      <c r="D1633" s="10"/>
      <c r="E1633" s="123" t="s">
        <v>1708</v>
      </c>
      <c r="F1633" s="111" t="s">
        <v>456</v>
      </c>
      <c r="G1633" s="3">
        <f t="shared" si="26"/>
        <v>1</v>
      </c>
    </row>
    <row r="1634" spans="1:7" x14ac:dyDescent="0.25">
      <c r="A1634" s="10"/>
      <c r="B1634" s="10"/>
      <c r="C1634" s="10"/>
      <c r="D1634" s="10"/>
      <c r="E1634" s="113" t="s">
        <v>1709</v>
      </c>
      <c r="F1634" s="111" t="s">
        <v>456</v>
      </c>
      <c r="G1634" s="3">
        <f t="shared" si="26"/>
        <v>1</v>
      </c>
    </row>
    <row r="1635" spans="1:7" x14ac:dyDescent="0.25">
      <c r="A1635" s="10"/>
      <c r="B1635" s="10"/>
      <c r="C1635" s="10"/>
      <c r="D1635" s="10"/>
      <c r="E1635" s="110" t="s">
        <v>1710</v>
      </c>
      <c r="F1635" s="111" t="s">
        <v>456</v>
      </c>
      <c r="G1635" s="3">
        <f t="shared" si="26"/>
        <v>1</v>
      </c>
    </row>
    <row r="1636" spans="1:7" x14ac:dyDescent="0.25">
      <c r="A1636" s="10"/>
      <c r="B1636" s="10"/>
      <c r="C1636" s="10"/>
      <c r="D1636" s="10"/>
      <c r="E1636" s="110" t="s">
        <v>1711</v>
      </c>
      <c r="F1636" s="111" t="s">
        <v>456</v>
      </c>
      <c r="G1636" s="3">
        <f t="shared" si="26"/>
        <v>1</v>
      </c>
    </row>
    <row r="1637" spans="1:7" x14ac:dyDescent="0.25">
      <c r="A1637" s="10"/>
      <c r="B1637" s="10"/>
      <c r="C1637" s="10"/>
      <c r="D1637" s="10"/>
      <c r="E1637" s="113" t="s">
        <v>1712</v>
      </c>
      <c r="F1637" s="111" t="s">
        <v>456</v>
      </c>
      <c r="G1637" s="3">
        <f t="shared" si="26"/>
        <v>1</v>
      </c>
    </row>
    <row r="1638" spans="1:7" x14ac:dyDescent="0.25">
      <c r="A1638" s="10"/>
      <c r="B1638" s="10"/>
      <c r="C1638" s="10"/>
      <c r="D1638" s="10"/>
      <c r="E1638" s="110" t="s">
        <v>1713</v>
      </c>
      <c r="F1638" s="111" t="s">
        <v>456</v>
      </c>
      <c r="G1638" s="3">
        <f t="shared" si="26"/>
        <v>1</v>
      </c>
    </row>
    <row r="1639" spans="1:7" x14ac:dyDescent="0.25">
      <c r="A1639" s="10"/>
      <c r="B1639" s="10"/>
      <c r="C1639" s="10"/>
      <c r="D1639" s="10"/>
      <c r="E1639" s="123" t="s">
        <v>1714</v>
      </c>
      <c r="F1639" s="111" t="s">
        <v>456</v>
      </c>
      <c r="G1639" s="3">
        <f t="shared" si="26"/>
        <v>1</v>
      </c>
    </row>
    <row r="1640" spans="1:7" x14ac:dyDescent="0.25">
      <c r="A1640" s="10"/>
      <c r="B1640" s="10"/>
      <c r="C1640" s="10"/>
      <c r="D1640" s="10"/>
      <c r="E1640" s="113" t="s">
        <v>1715</v>
      </c>
      <c r="F1640" s="111" t="s">
        <v>456</v>
      </c>
      <c r="G1640" s="3">
        <f t="shared" si="26"/>
        <v>1</v>
      </c>
    </row>
    <row r="1641" spans="1:7" x14ac:dyDescent="0.25">
      <c r="A1641" s="10"/>
      <c r="B1641" s="10"/>
      <c r="C1641" s="10"/>
      <c r="D1641" s="10"/>
      <c r="E1641" s="113" t="s">
        <v>1716</v>
      </c>
      <c r="F1641" s="111" t="s">
        <v>456</v>
      </c>
      <c r="G1641" s="3">
        <f t="shared" si="26"/>
        <v>1</v>
      </c>
    </row>
    <row r="1642" spans="1:7" x14ac:dyDescent="0.25">
      <c r="A1642" s="10"/>
      <c r="B1642" s="10"/>
      <c r="C1642" s="10"/>
      <c r="D1642" s="10"/>
      <c r="E1642" s="110" t="s">
        <v>1717</v>
      </c>
      <c r="F1642" s="111" t="s">
        <v>456</v>
      </c>
      <c r="G1642" s="3">
        <f t="shared" si="26"/>
        <v>1</v>
      </c>
    </row>
    <row r="1643" spans="1:7" x14ac:dyDescent="0.25">
      <c r="A1643" s="10"/>
      <c r="B1643" s="10"/>
      <c r="C1643" s="10"/>
      <c r="D1643" s="10"/>
      <c r="E1643" s="110" t="s">
        <v>1718</v>
      </c>
      <c r="F1643" s="111" t="s">
        <v>456</v>
      </c>
      <c r="G1643" s="3">
        <f t="shared" si="26"/>
        <v>1</v>
      </c>
    </row>
    <row r="1644" spans="1:7" x14ac:dyDescent="0.25">
      <c r="A1644" s="10"/>
      <c r="B1644" s="10"/>
      <c r="C1644" s="10"/>
      <c r="D1644" s="10"/>
      <c r="E1644" s="124" t="s">
        <v>1719</v>
      </c>
      <c r="F1644" s="111" t="s">
        <v>456</v>
      </c>
      <c r="G1644" s="3">
        <f t="shared" si="26"/>
        <v>1</v>
      </c>
    </row>
    <row r="1645" spans="1:7" x14ac:dyDescent="0.25">
      <c r="A1645" s="10"/>
      <c r="B1645" s="10"/>
      <c r="C1645" s="10"/>
      <c r="D1645" s="10"/>
      <c r="E1645" s="113" t="s">
        <v>1720</v>
      </c>
      <c r="F1645" s="111" t="s">
        <v>456</v>
      </c>
      <c r="G1645" s="3">
        <f t="shared" si="26"/>
        <v>1</v>
      </c>
    </row>
    <row r="1646" spans="1:7" x14ac:dyDescent="0.25">
      <c r="A1646" s="10"/>
      <c r="B1646" s="10"/>
      <c r="C1646" s="10"/>
      <c r="D1646" s="10"/>
      <c r="E1646" s="110" t="s">
        <v>1721</v>
      </c>
      <c r="F1646" s="111" t="s">
        <v>456</v>
      </c>
      <c r="G1646" s="3">
        <f t="shared" si="26"/>
        <v>1</v>
      </c>
    </row>
    <row r="1647" spans="1:7" x14ac:dyDescent="0.25">
      <c r="A1647" s="10"/>
      <c r="B1647" s="10"/>
      <c r="C1647" s="10"/>
      <c r="D1647" s="10"/>
      <c r="E1647" s="120" t="s">
        <v>1722</v>
      </c>
      <c r="F1647" s="111" t="s">
        <v>456</v>
      </c>
      <c r="G1647" s="3">
        <f t="shared" si="26"/>
        <v>1</v>
      </c>
    </row>
    <row r="1648" spans="1:7" x14ac:dyDescent="0.25">
      <c r="A1648" s="10"/>
      <c r="B1648" s="10"/>
      <c r="C1648" s="10"/>
      <c r="D1648" s="10"/>
      <c r="E1648" s="113" t="s">
        <v>1723</v>
      </c>
      <c r="F1648" s="111" t="s">
        <v>456</v>
      </c>
      <c r="G1648" s="3">
        <f t="shared" si="26"/>
        <v>1</v>
      </c>
    </row>
    <row r="1649" spans="1:7" x14ac:dyDescent="0.25">
      <c r="A1649" s="10"/>
      <c r="B1649" s="10"/>
      <c r="C1649" s="10"/>
      <c r="D1649" s="10"/>
      <c r="E1649" s="110" t="s">
        <v>1724</v>
      </c>
      <c r="F1649" s="111" t="s">
        <v>456</v>
      </c>
      <c r="G1649" s="3">
        <f t="shared" si="26"/>
        <v>1</v>
      </c>
    </row>
    <row r="1650" spans="1:7" x14ac:dyDescent="0.25">
      <c r="A1650" s="10"/>
      <c r="B1650" s="10"/>
      <c r="C1650" s="10"/>
      <c r="D1650" s="10"/>
      <c r="E1650" s="110" t="s">
        <v>1725</v>
      </c>
      <c r="F1650" s="111" t="s">
        <v>456</v>
      </c>
      <c r="G1650" s="3">
        <f t="shared" si="26"/>
        <v>1</v>
      </c>
    </row>
    <row r="1651" spans="1:7" x14ac:dyDescent="0.25">
      <c r="A1651" s="10"/>
      <c r="B1651" s="10"/>
      <c r="C1651" s="10"/>
      <c r="D1651" s="10"/>
      <c r="E1651" s="113" t="s">
        <v>1726</v>
      </c>
      <c r="F1651" s="111" t="s">
        <v>456</v>
      </c>
      <c r="G1651" s="3">
        <f t="shared" si="26"/>
        <v>1</v>
      </c>
    </row>
    <row r="1652" spans="1:7" x14ac:dyDescent="0.25">
      <c r="A1652" s="10"/>
      <c r="B1652" s="10"/>
      <c r="C1652" s="10"/>
      <c r="D1652" s="10"/>
      <c r="E1652" s="110" t="s">
        <v>1727</v>
      </c>
      <c r="F1652" s="111" t="s">
        <v>456</v>
      </c>
      <c r="G1652" s="3">
        <f t="shared" si="26"/>
        <v>1</v>
      </c>
    </row>
    <row r="1653" spans="1:7" x14ac:dyDescent="0.25">
      <c r="A1653" s="10"/>
      <c r="B1653" s="10"/>
      <c r="C1653" s="10"/>
      <c r="D1653" s="10"/>
      <c r="E1653" s="113" t="s">
        <v>1728</v>
      </c>
      <c r="F1653" s="111" t="s">
        <v>456</v>
      </c>
      <c r="G1653" s="3">
        <f t="shared" si="26"/>
        <v>1</v>
      </c>
    </row>
    <row r="1654" spans="1:7" x14ac:dyDescent="0.25">
      <c r="A1654" s="10"/>
      <c r="B1654" s="10"/>
      <c r="C1654" s="10"/>
      <c r="D1654" s="10"/>
      <c r="E1654" s="113" t="s">
        <v>1729</v>
      </c>
      <c r="F1654" s="111" t="s">
        <v>456</v>
      </c>
      <c r="G1654" s="3">
        <f t="shared" si="26"/>
        <v>1</v>
      </c>
    </row>
    <row r="1655" spans="1:7" x14ac:dyDescent="0.25">
      <c r="A1655" s="10"/>
      <c r="B1655" s="10"/>
      <c r="C1655" s="10"/>
      <c r="D1655" s="10"/>
      <c r="E1655" s="113" t="s">
        <v>1730</v>
      </c>
      <c r="F1655" s="111" t="s">
        <v>456</v>
      </c>
      <c r="G1655" s="3">
        <f t="shared" si="26"/>
        <v>1</v>
      </c>
    </row>
    <row r="1656" spans="1:7" x14ac:dyDescent="0.25">
      <c r="A1656" s="10"/>
      <c r="B1656" s="10"/>
      <c r="C1656" s="10"/>
      <c r="D1656" s="10"/>
      <c r="E1656" s="113" t="s">
        <v>1731</v>
      </c>
      <c r="F1656" s="111" t="s">
        <v>456</v>
      </c>
      <c r="G1656" s="3">
        <f t="shared" si="26"/>
        <v>1</v>
      </c>
    </row>
    <row r="1657" spans="1:7" x14ac:dyDescent="0.25">
      <c r="A1657" s="10"/>
      <c r="B1657" s="10"/>
      <c r="C1657" s="10"/>
      <c r="D1657" s="10"/>
      <c r="E1657" s="113" t="s">
        <v>1732</v>
      </c>
      <c r="F1657" s="111" t="s">
        <v>456</v>
      </c>
      <c r="G1657" s="3">
        <f t="shared" si="26"/>
        <v>1</v>
      </c>
    </row>
    <row r="1658" spans="1:7" x14ac:dyDescent="0.25">
      <c r="A1658" s="10"/>
      <c r="B1658" s="10"/>
      <c r="C1658" s="10"/>
      <c r="D1658" s="10"/>
      <c r="E1658" s="113" t="s">
        <v>1733</v>
      </c>
      <c r="F1658" s="111" t="s">
        <v>456</v>
      </c>
      <c r="G1658" s="3">
        <f t="shared" si="26"/>
        <v>1</v>
      </c>
    </row>
    <row r="1659" spans="1:7" x14ac:dyDescent="0.25">
      <c r="A1659" s="10"/>
      <c r="B1659" s="10"/>
      <c r="C1659" s="10"/>
      <c r="D1659" s="10"/>
      <c r="E1659" s="113" t="s">
        <v>1734</v>
      </c>
      <c r="F1659" s="111" t="s">
        <v>456</v>
      </c>
      <c r="G1659" s="3">
        <f t="shared" si="26"/>
        <v>1</v>
      </c>
    </row>
    <row r="1660" spans="1:7" x14ac:dyDescent="0.25">
      <c r="A1660" s="10"/>
      <c r="B1660" s="10"/>
      <c r="C1660" s="10"/>
      <c r="D1660" s="10"/>
      <c r="E1660" s="110" t="s">
        <v>1735</v>
      </c>
      <c r="F1660" s="111" t="s">
        <v>456</v>
      </c>
      <c r="G1660" s="3">
        <f t="shared" si="26"/>
        <v>1</v>
      </c>
    </row>
    <row r="1661" spans="1:7" x14ac:dyDescent="0.25">
      <c r="A1661" s="10"/>
      <c r="B1661" s="10"/>
      <c r="C1661" s="10"/>
      <c r="D1661" s="10"/>
      <c r="E1661" s="110" t="s">
        <v>1736</v>
      </c>
      <c r="F1661" s="111" t="s">
        <v>456</v>
      </c>
      <c r="G1661" s="3">
        <f t="shared" si="26"/>
        <v>1</v>
      </c>
    </row>
    <row r="1662" spans="1:7" x14ac:dyDescent="0.25">
      <c r="A1662" s="10"/>
      <c r="B1662" s="10"/>
      <c r="C1662" s="10"/>
      <c r="D1662" s="10"/>
      <c r="E1662" s="110" t="s">
        <v>1737</v>
      </c>
      <c r="F1662" s="111" t="s">
        <v>456</v>
      </c>
      <c r="G1662" s="3">
        <f t="shared" si="26"/>
        <v>1</v>
      </c>
    </row>
    <row r="1663" spans="1:7" x14ac:dyDescent="0.25">
      <c r="A1663" s="10"/>
      <c r="B1663" s="10"/>
      <c r="C1663" s="10"/>
      <c r="D1663" s="10"/>
      <c r="E1663" s="113" t="s">
        <v>1738</v>
      </c>
      <c r="F1663" s="111" t="s">
        <v>456</v>
      </c>
      <c r="G1663" s="3">
        <f t="shared" si="26"/>
        <v>1</v>
      </c>
    </row>
    <row r="1664" spans="1:7" x14ac:dyDescent="0.25">
      <c r="A1664" s="10"/>
      <c r="B1664" s="10"/>
      <c r="C1664" s="10"/>
      <c r="D1664" s="10"/>
      <c r="E1664" s="113" t="s">
        <v>1739</v>
      </c>
      <c r="F1664" s="111" t="s">
        <v>456</v>
      </c>
      <c r="G1664" s="3">
        <f t="shared" si="26"/>
        <v>1</v>
      </c>
    </row>
    <row r="1665" spans="1:7" x14ac:dyDescent="0.25">
      <c r="A1665" s="10"/>
      <c r="B1665" s="10"/>
      <c r="C1665" s="10"/>
      <c r="D1665" s="10"/>
      <c r="E1665" s="110" t="s">
        <v>1740</v>
      </c>
      <c r="F1665" s="111" t="s">
        <v>456</v>
      </c>
      <c r="G1665" s="3">
        <f t="shared" si="26"/>
        <v>1</v>
      </c>
    </row>
    <row r="1666" spans="1:7" x14ac:dyDescent="0.25">
      <c r="A1666" s="10"/>
      <c r="B1666" s="10"/>
      <c r="C1666" s="10"/>
      <c r="D1666" s="10"/>
      <c r="E1666" s="110" t="s">
        <v>1741</v>
      </c>
      <c r="F1666" s="111" t="s">
        <v>456</v>
      </c>
      <c r="G1666" s="3">
        <f t="shared" si="26"/>
        <v>1</v>
      </c>
    </row>
    <row r="1667" spans="1:7" x14ac:dyDescent="0.25">
      <c r="A1667" s="10"/>
      <c r="B1667" s="10"/>
      <c r="C1667" s="10"/>
      <c r="D1667" s="10"/>
      <c r="E1667" s="110" t="s">
        <v>1742</v>
      </c>
      <c r="F1667" s="111" t="s">
        <v>456</v>
      </c>
      <c r="G1667" s="3">
        <f t="shared" si="26"/>
        <v>1</v>
      </c>
    </row>
    <row r="1668" spans="1:7" x14ac:dyDescent="0.25">
      <c r="A1668" s="10"/>
      <c r="B1668" s="10"/>
      <c r="C1668" s="10"/>
      <c r="D1668" s="10"/>
      <c r="E1668" s="113" t="s">
        <v>1743</v>
      </c>
      <c r="F1668" s="111" t="s">
        <v>456</v>
      </c>
      <c r="G1668" s="3">
        <f t="shared" si="26"/>
        <v>1</v>
      </c>
    </row>
    <row r="1669" spans="1:7" x14ac:dyDescent="0.25">
      <c r="A1669" s="10"/>
      <c r="B1669" s="10"/>
      <c r="C1669" s="10"/>
      <c r="D1669" s="10"/>
      <c r="E1669" s="113" t="s">
        <v>1744</v>
      </c>
      <c r="F1669" s="111" t="s">
        <v>456</v>
      </c>
      <c r="G1669" s="3">
        <f t="shared" si="26"/>
        <v>1</v>
      </c>
    </row>
    <row r="1670" spans="1:7" x14ac:dyDescent="0.25">
      <c r="A1670" s="10"/>
      <c r="B1670" s="10"/>
      <c r="C1670" s="10"/>
      <c r="D1670" s="10"/>
      <c r="E1670" s="113" t="s">
        <v>1745</v>
      </c>
      <c r="F1670" s="111" t="s">
        <v>456</v>
      </c>
      <c r="G1670" s="3">
        <f t="shared" si="26"/>
        <v>1</v>
      </c>
    </row>
    <row r="1671" spans="1:7" x14ac:dyDescent="0.25">
      <c r="A1671" s="10"/>
      <c r="B1671" s="10"/>
      <c r="C1671" s="10"/>
      <c r="D1671" s="10"/>
      <c r="E1671" s="110" t="s">
        <v>1746</v>
      </c>
      <c r="F1671" s="111" t="s">
        <v>456</v>
      </c>
      <c r="G1671" s="3">
        <f t="shared" ref="G1671:G1734" si="27">VLOOKUP(F1671,$A$4:$B$27,2,FALSE)</f>
        <v>1</v>
      </c>
    </row>
    <row r="1672" spans="1:7" x14ac:dyDescent="0.25">
      <c r="A1672" s="10"/>
      <c r="B1672" s="10"/>
      <c r="C1672" s="10"/>
      <c r="D1672" s="10"/>
      <c r="E1672" s="110" t="s">
        <v>1747</v>
      </c>
      <c r="F1672" s="111" t="s">
        <v>456</v>
      </c>
      <c r="G1672" s="3">
        <f t="shared" si="27"/>
        <v>1</v>
      </c>
    </row>
    <row r="1673" spans="1:7" x14ac:dyDescent="0.25">
      <c r="A1673" s="10"/>
      <c r="B1673" s="10"/>
      <c r="C1673" s="10"/>
      <c r="D1673" s="10"/>
      <c r="E1673" s="110" t="s">
        <v>1748</v>
      </c>
      <c r="F1673" s="111" t="s">
        <v>456</v>
      </c>
      <c r="G1673" s="3">
        <f t="shared" si="27"/>
        <v>1</v>
      </c>
    </row>
    <row r="1674" spans="1:7" x14ac:dyDescent="0.25">
      <c r="A1674" s="10"/>
      <c r="B1674" s="10"/>
      <c r="C1674" s="10"/>
      <c r="D1674" s="10"/>
      <c r="E1674" s="110" t="s">
        <v>1749</v>
      </c>
      <c r="F1674" s="111" t="s">
        <v>456</v>
      </c>
      <c r="G1674" s="3">
        <f t="shared" si="27"/>
        <v>1</v>
      </c>
    </row>
    <row r="1675" spans="1:7" x14ac:dyDescent="0.25">
      <c r="A1675" s="10"/>
      <c r="B1675" s="10"/>
      <c r="C1675" s="10"/>
      <c r="D1675" s="10"/>
      <c r="E1675" s="113" t="s">
        <v>1750</v>
      </c>
      <c r="F1675" s="111" t="s">
        <v>456</v>
      </c>
      <c r="G1675" s="3">
        <f t="shared" si="27"/>
        <v>1</v>
      </c>
    </row>
    <row r="1676" spans="1:7" x14ac:dyDescent="0.25">
      <c r="A1676" s="10"/>
      <c r="B1676" s="10"/>
      <c r="C1676" s="10"/>
      <c r="D1676" s="10"/>
      <c r="E1676" s="110" t="s">
        <v>1751</v>
      </c>
      <c r="F1676" s="111" t="s">
        <v>456</v>
      </c>
      <c r="G1676" s="3">
        <f t="shared" si="27"/>
        <v>1</v>
      </c>
    </row>
    <row r="1677" spans="1:7" x14ac:dyDescent="0.25">
      <c r="A1677" s="10"/>
      <c r="B1677" s="10"/>
      <c r="C1677" s="10"/>
      <c r="D1677" s="10"/>
      <c r="E1677" s="113" t="s">
        <v>1752</v>
      </c>
      <c r="F1677" s="111" t="s">
        <v>456</v>
      </c>
      <c r="G1677" s="3">
        <f t="shared" si="27"/>
        <v>1</v>
      </c>
    </row>
    <row r="1678" spans="1:7" x14ac:dyDescent="0.25">
      <c r="A1678" s="10"/>
      <c r="B1678" s="10"/>
      <c r="C1678" s="10"/>
      <c r="D1678" s="10"/>
      <c r="E1678" s="113" t="s">
        <v>1753</v>
      </c>
      <c r="F1678" s="111" t="s">
        <v>456</v>
      </c>
      <c r="G1678" s="3">
        <f t="shared" si="27"/>
        <v>1</v>
      </c>
    </row>
    <row r="1679" spans="1:7" x14ac:dyDescent="0.25">
      <c r="A1679" s="10"/>
      <c r="B1679" s="10"/>
      <c r="C1679" s="10"/>
      <c r="D1679" s="10"/>
      <c r="E1679" s="113" t="s">
        <v>1754</v>
      </c>
      <c r="F1679" s="111" t="s">
        <v>456</v>
      </c>
      <c r="G1679" s="3">
        <f t="shared" si="27"/>
        <v>1</v>
      </c>
    </row>
    <row r="1680" spans="1:7" x14ac:dyDescent="0.25">
      <c r="A1680" s="10"/>
      <c r="B1680" s="10"/>
      <c r="C1680" s="10"/>
      <c r="D1680" s="10"/>
      <c r="E1680" s="124" t="s">
        <v>1755</v>
      </c>
      <c r="F1680" s="111" t="s">
        <v>456</v>
      </c>
      <c r="G1680" s="3">
        <f t="shared" si="27"/>
        <v>1</v>
      </c>
    </row>
    <row r="1681" spans="1:7" x14ac:dyDescent="0.25">
      <c r="A1681" s="10"/>
      <c r="B1681" s="10"/>
      <c r="C1681" s="10"/>
      <c r="D1681" s="10"/>
      <c r="E1681" s="113" t="s">
        <v>1756</v>
      </c>
      <c r="F1681" s="111" t="s">
        <v>456</v>
      </c>
      <c r="G1681" s="3">
        <f t="shared" si="27"/>
        <v>1</v>
      </c>
    </row>
    <row r="1682" spans="1:7" x14ac:dyDescent="0.25">
      <c r="A1682" s="10"/>
      <c r="B1682" s="10"/>
      <c r="C1682" s="10"/>
      <c r="D1682" s="10"/>
      <c r="E1682" s="110" t="s">
        <v>1757</v>
      </c>
      <c r="F1682" s="111" t="s">
        <v>456</v>
      </c>
      <c r="G1682" s="3">
        <f t="shared" si="27"/>
        <v>1</v>
      </c>
    </row>
    <row r="1683" spans="1:7" x14ac:dyDescent="0.25">
      <c r="A1683" s="10"/>
      <c r="B1683" s="10"/>
      <c r="C1683" s="10"/>
      <c r="D1683" s="10"/>
      <c r="E1683" s="113" t="s">
        <v>1758</v>
      </c>
      <c r="F1683" s="111" t="s">
        <v>456</v>
      </c>
      <c r="G1683" s="3">
        <f t="shared" si="27"/>
        <v>1</v>
      </c>
    </row>
    <row r="1684" spans="1:7" x14ac:dyDescent="0.25">
      <c r="A1684" s="10"/>
      <c r="B1684" s="10"/>
      <c r="C1684" s="10"/>
      <c r="D1684" s="10"/>
      <c r="E1684" s="113" t="s">
        <v>1759</v>
      </c>
      <c r="F1684" s="111" t="s">
        <v>456</v>
      </c>
      <c r="G1684" s="3">
        <f t="shared" si="27"/>
        <v>1</v>
      </c>
    </row>
    <row r="1685" spans="1:7" x14ac:dyDescent="0.25">
      <c r="A1685" s="10"/>
      <c r="B1685" s="10"/>
      <c r="C1685" s="10"/>
      <c r="D1685" s="10"/>
      <c r="E1685" s="125" t="s">
        <v>1760</v>
      </c>
      <c r="F1685" s="111" t="s">
        <v>456</v>
      </c>
      <c r="G1685" s="3">
        <f t="shared" si="27"/>
        <v>1</v>
      </c>
    </row>
    <row r="1686" spans="1:7" x14ac:dyDescent="0.25">
      <c r="A1686" s="10"/>
      <c r="B1686" s="10"/>
      <c r="C1686" s="10"/>
      <c r="D1686" s="10"/>
      <c r="E1686" s="120" t="s">
        <v>1761</v>
      </c>
      <c r="F1686" s="111" t="s">
        <v>456</v>
      </c>
      <c r="G1686" s="3">
        <f t="shared" si="27"/>
        <v>1</v>
      </c>
    </row>
    <row r="1687" spans="1:7" x14ac:dyDescent="0.25">
      <c r="A1687" s="10"/>
      <c r="B1687" s="10"/>
      <c r="C1687" s="10"/>
      <c r="D1687" s="10"/>
      <c r="E1687" s="110" t="s">
        <v>1762</v>
      </c>
      <c r="F1687" s="111" t="s">
        <v>456</v>
      </c>
      <c r="G1687" s="3">
        <f t="shared" si="27"/>
        <v>1</v>
      </c>
    </row>
    <row r="1688" spans="1:7" x14ac:dyDescent="0.25">
      <c r="A1688" s="10"/>
      <c r="B1688" s="10"/>
      <c r="C1688" s="10"/>
      <c r="D1688" s="10"/>
      <c r="E1688" s="110" t="s">
        <v>1763</v>
      </c>
      <c r="F1688" s="111" t="s">
        <v>456</v>
      </c>
      <c r="G1688" s="3">
        <f t="shared" si="27"/>
        <v>1</v>
      </c>
    </row>
    <row r="1689" spans="1:7" x14ac:dyDescent="0.25">
      <c r="A1689" s="10"/>
      <c r="B1689" s="10"/>
      <c r="C1689" s="10"/>
      <c r="D1689" s="10"/>
      <c r="E1689" s="110" t="s">
        <v>1764</v>
      </c>
      <c r="F1689" s="111" t="s">
        <v>456</v>
      </c>
      <c r="G1689" s="3">
        <f t="shared" si="27"/>
        <v>1</v>
      </c>
    </row>
    <row r="1690" spans="1:7" x14ac:dyDescent="0.25">
      <c r="A1690" s="10"/>
      <c r="B1690" s="10"/>
      <c r="C1690" s="10"/>
      <c r="D1690" s="10"/>
      <c r="E1690" s="110" t="s">
        <v>1765</v>
      </c>
      <c r="F1690" s="111" t="s">
        <v>456</v>
      </c>
      <c r="G1690" s="3">
        <f t="shared" si="27"/>
        <v>1</v>
      </c>
    </row>
    <row r="1691" spans="1:7" x14ac:dyDescent="0.25">
      <c r="A1691" s="10"/>
      <c r="B1691" s="10"/>
      <c r="C1691" s="10"/>
      <c r="D1691" s="10"/>
      <c r="E1691" s="110" t="s">
        <v>1766</v>
      </c>
      <c r="F1691" s="111" t="s">
        <v>456</v>
      </c>
      <c r="G1691" s="3">
        <f t="shared" si="27"/>
        <v>1</v>
      </c>
    </row>
    <row r="1692" spans="1:7" x14ac:dyDescent="0.25">
      <c r="A1692" s="10"/>
      <c r="B1692" s="10"/>
      <c r="C1692" s="10"/>
      <c r="D1692" s="10"/>
      <c r="E1692" s="110" t="s">
        <v>1767</v>
      </c>
      <c r="F1692" s="111" t="s">
        <v>456</v>
      </c>
      <c r="G1692" s="3">
        <f t="shared" si="27"/>
        <v>1</v>
      </c>
    </row>
    <row r="1693" spans="1:7" x14ac:dyDescent="0.25">
      <c r="A1693" s="10"/>
      <c r="B1693" s="10"/>
      <c r="C1693" s="10"/>
      <c r="D1693" s="10"/>
      <c r="E1693" s="110" t="s">
        <v>1768</v>
      </c>
      <c r="F1693" s="111" t="s">
        <v>456</v>
      </c>
      <c r="G1693" s="3">
        <f t="shared" si="27"/>
        <v>1</v>
      </c>
    </row>
    <row r="1694" spans="1:7" x14ac:dyDescent="0.25">
      <c r="A1694" s="10"/>
      <c r="B1694" s="10"/>
      <c r="C1694" s="10"/>
      <c r="D1694" s="10"/>
      <c r="E1694" s="110" t="s">
        <v>1769</v>
      </c>
      <c r="F1694" s="111" t="s">
        <v>456</v>
      </c>
      <c r="G1694" s="3">
        <f t="shared" si="27"/>
        <v>1</v>
      </c>
    </row>
    <row r="1695" spans="1:7" x14ac:dyDescent="0.25">
      <c r="A1695" s="10"/>
      <c r="B1695" s="10"/>
      <c r="C1695" s="10"/>
      <c r="D1695" s="10"/>
      <c r="E1695" s="116" t="s">
        <v>1770</v>
      </c>
      <c r="F1695" s="111" t="s">
        <v>456</v>
      </c>
      <c r="G1695" s="3">
        <f t="shared" si="27"/>
        <v>1</v>
      </c>
    </row>
    <row r="1696" spans="1:7" x14ac:dyDescent="0.25">
      <c r="A1696" s="10"/>
      <c r="B1696" s="10"/>
      <c r="C1696" s="10"/>
      <c r="D1696" s="10"/>
      <c r="E1696" s="110" t="s">
        <v>1771</v>
      </c>
      <c r="F1696" s="111" t="s">
        <v>456</v>
      </c>
      <c r="G1696" s="3">
        <f t="shared" si="27"/>
        <v>1</v>
      </c>
    </row>
    <row r="1697" spans="1:7" x14ac:dyDescent="0.25">
      <c r="A1697" s="10"/>
      <c r="B1697" s="10"/>
      <c r="C1697" s="10"/>
      <c r="D1697" s="10"/>
      <c r="E1697" s="110" t="s">
        <v>1772</v>
      </c>
      <c r="F1697" s="111" t="s">
        <v>456</v>
      </c>
      <c r="G1697" s="3">
        <f t="shared" si="27"/>
        <v>1</v>
      </c>
    </row>
    <row r="1698" spans="1:7" x14ac:dyDescent="0.25">
      <c r="A1698" s="10"/>
      <c r="B1698" s="10"/>
      <c r="C1698" s="10"/>
      <c r="D1698" s="10"/>
      <c r="E1698" s="116" t="s">
        <v>1773</v>
      </c>
      <c r="F1698" s="111" t="s">
        <v>456</v>
      </c>
      <c r="G1698" s="3">
        <f t="shared" si="27"/>
        <v>1</v>
      </c>
    </row>
    <row r="1699" spans="1:7" x14ac:dyDescent="0.25">
      <c r="A1699" s="10"/>
      <c r="B1699" s="10"/>
      <c r="C1699" s="10"/>
      <c r="D1699" s="10"/>
      <c r="E1699" s="116" t="s">
        <v>1774</v>
      </c>
      <c r="F1699" s="111" t="s">
        <v>456</v>
      </c>
      <c r="G1699" s="3">
        <f t="shared" si="27"/>
        <v>1</v>
      </c>
    </row>
    <row r="1700" spans="1:7" x14ac:dyDescent="0.25">
      <c r="A1700" s="10"/>
      <c r="B1700" s="10"/>
      <c r="C1700" s="10"/>
      <c r="D1700" s="10"/>
      <c r="E1700" s="110" t="s">
        <v>1775</v>
      </c>
      <c r="F1700" s="111" t="s">
        <v>456</v>
      </c>
      <c r="G1700" s="3">
        <f t="shared" si="27"/>
        <v>1</v>
      </c>
    </row>
    <row r="1701" spans="1:7" x14ac:dyDescent="0.25">
      <c r="A1701" s="10"/>
      <c r="B1701" s="10"/>
      <c r="C1701" s="10"/>
      <c r="D1701" s="10"/>
      <c r="E1701" s="110" t="s">
        <v>1776</v>
      </c>
      <c r="F1701" s="111" t="s">
        <v>456</v>
      </c>
      <c r="G1701" s="3">
        <f t="shared" si="27"/>
        <v>1</v>
      </c>
    </row>
    <row r="1702" spans="1:7" x14ac:dyDescent="0.25">
      <c r="A1702" s="10"/>
      <c r="B1702" s="10"/>
      <c r="C1702" s="10"/>
      <c r="D1702" s="10"/>
      <c r="E1702" s="110" t="s">
        <v>1777</v>
      </c>
      <c r="F1702" s="111" t="s">
        <v>456</v>
      </c>
      <c r="G1702" s="3">
        <f t="shared" si="27"/>
        <v>1</v>
      </c>
    </row>
    <row r="1703" spans="1:7" x14ac:dyDescent="0.25">
      <c r="A1703" s="10"/>
      <c r="B1703" s="10"/>
      <c r="C1703" s="10"/>
      <c r="D1703" s="10"/>
      <c r="E1703" s="110" t="s">
        <v>1778</v>
      </c>
      <c r="F1703" s="111" t="s">
        <v>456</v>
      </c>
      <c r="G1703" s="3">
        <f t="shared" si="27"/>
        <v>1</v>
      </c>
    </row>
    <row r="1704" spans="1:7" x14ac:dyDescent="0.25">
      <c r="A1704" s="10"/>
      <c r="B1704" s="10"/>
      <c r="C1704" s="10"/>
      <c r="D1704" s="10"/>
      <c r="E1704" s="116" t="s">
        <v>1779</v>
      </c>
      <c r="F1704" s="111" t="s">
        <v>456</v>
      </c>
      <c r="G1704" s="3">
        <f t="shared" si="27"/>
        <v>1</v>
      </c>
    </row>
    <row r="1705" spans="1:7" x14ac:dyDescent="0.25">
      <c r="A1705" s="10"/>
      <c r="B1705" s="10"/>
      <c r="C1705" s="10"/>
      <c r="D1705" s="10"/>
      <c r="E1705" s="110" t="s">
        <v>1780</v>
      </c>
      <c r="F1705" s="111" t="s">
        <v>456</v>
      </c>
      <c r="G1705" s="3">
        <f t="shared" si="27"/>
        <v>1</v>
      </c>
    </row>
    <row r="1706" spans="1:7" x14ac:dyDescent="0.25">
      <c r="A1706" s="10"/>
      <c r="B1706" s="10"/>
      <c r="C1706" s="10"/>
      <c r="D1706" s="10"/>
      <c r="E1706" s="110" t="s">
        <v>1781</v>
      </c>
      <c r="F1706" s="111" t="s">
        <v>456</v>
      </c>
      <c r="G1706" s="3">
        <f t="shared" si="27"/>
        <v>1</v>
      </c>
    </row>
    <row r="1707" spans="1:7" x14ac:dyDescent="0.25">
      <c r="A1707" s="10"/>
      <c r="B1707" s="10"/>
      <c r="C1707" s="10"/>
      <c r="D1707" s="10"/>
      <c r="E1707" s="110" t="s">
        <v>1782</v>
      </c>
      <c r="F1707" s="111" t="s">
        <v>456</v>
      </c>
      <c r="G1707" s="3">
        <f t="shared" si="27"/>
        <v>1</v>
      </c>
    </row>
    <row r="1708" spans="1:7" x14ac:dyDescent="0.25">
      <c r="A1708" s="10"/>
      <c r="B1708" s="10"/>
      <c r="C1708" s="10"/>
      <c r="D1708" s="10"/>
      <c r="E1708" s="122" t="s">
        <v>1783</v>
      </c>
      <c r="F1708" s="111" t="s">
        <v>456</v>
      </c>
      <c r="G1708" s="3">
        <f t="shared" si="27"/>
        <v>1</v>
      </c>
    </row>
    <row r="1709" spans="1:7" x14ac:dyDescent="0.25">
      <c r="A1709" s="10"/>
      <c r="B1709" s="10"/>
      <c r="C1709" s="10"/>
      <c r="D1709" s="10"/>
      <c r="E1709" s="115" t="s">
        <v>1784</v>
      </c>
      <c r="F1709" s="111" t="s">
        <v>456</v>
      </c>
      <c r="G1709" s="3">
        <f t="shared" si="27"/>
        <v>1</v>
      </c>
    </row>
    <row r="1710" spans="1:7" x14ac:dyDescent="0.25">
      <c r="A1710" s="10"/>
      <c r="B1710" s="10"/>
      <c r="C1710" s="10"/>
      <c r="D1710" s="10"/>
      <c r="E1710" s="110" t="s">
        <v>1785</v>
      </c>
      <c r="F1710" s="111" t="s">
        <v>456</v>
      </c>
      <c r="G1710" s="3">
        <f t="shared" si="27"/>
        <v>1</v>
      </c>
    </row>
    <row r="1711" spans="1:7" x14ac:dyDescent="0.25">
      <c r="A1711" s="10"/>
      <c r="B1711" s="10"/>
      <c r="C1711" s="10"/>
      <c r="D1711" s="10"/>
      <c r="E1711" s="110" t="s">
        <v>1786</v>
      </c>
      <c r="F1711" s="111" t="s">
        <v>456</v>
      </c>
      <c r="G1711" s="3">
        <f t="shared" si="27"/>
        <v>1</v>
      </c>
    </row>
    <row r="1712" spans="1:7" x14ac:dyDescent="0.25">
      <c r="A1712" s="10"/>
      <c r="B1712" s="10"/>
      <c r="C1712" s="10"/>
      <c r="D1712" s="10"/>
      <c r="E1712" s="123" t="s">
        <v>1787</v>
      </c>
      <c r="F1712" s="111" t="s">
        <v>456</v>
      </c>
      <c r="G1712" s="3">
        <f t="shared" si="27"/>
        <v>1</v>
      </c>
    </row>
    <row r="1713" spans="1:7" x14ac:dyDescent="0.25">
      <c r="A1713" s="10"/>
      <c r="B1713" s="10"/>
      <c r="C1713" s="10"/>
      <c r="D1713" s="10"/>
      <c r="E1713" s="110" t="s">
        <v>1788</v>
      </c>
      <c r="F1713" s="111" t="s">
        <v>456</v>
      </c>
      <c r="G1713" s="3">
        <f t="shared" si="27"/>
        <v>1</v>
      </c>
    </row>
    <row r="1714" spans="1:7" x14ac:dyDescent="0.25">
      <c r="A1714" s="10"/>
      <c r="B1714" s="10"/>
      <c r="C1714" s="10"/>
      <c r="D1714" s="10"/>
      <c r="E1714" s="110" t="s">
        <v>1789</v>
      </c>
      <c r="F1714" s="111" t="s">
        <v>456</v>
      </c>
      <c r="G1714" s="3">
        <f t="shared" si="27"/>
        <v>1</v>
      </c>
    </row>
    <row r="1715" spans="1:7" x14ac:dyDescent="0.25">
      <c r="A1715" s="10"/>
      <c r="B1715" s="10"/>
      <c r="C1715" s="10"/>
      <c r="D1715" s="10"/>
      <c r="E1715" s="110" t="s">
        <v>1790</v>
      </c>
      <c r="F1715" s="111" t="s">
        <v>456</v>
      </c>
      <c r="G1715" s="3">
        <f t="shared" si="27"/>
        <v>1</v>
      </c>
    </row>
    <row r="1716" spans="1:7" x14ac:dyDescent="0.25">
      <c r="A1716" s="10"/>
      <c r="B1716" s="10"/>
      <c r="C1716" s="10"/>
      <c r="D1716" s="10"/>
      <c r="E1716" s="116" t="s">
        <v>1791</v>
      </c>
      <c r="F1716" s="111" t="s">
        <v>456</v>
      </c>
      <c r="G1716" s="3">
        <f t="shared" si="27"/>
        <v>1</v>
      </c>
    </row>
    <row r="1717" spans="1:7" x14ac:dyDescent="0.25">
      <c r="A1717" s="10"/>
      <c r="B1717" s="10"/>
      <c r="C1717" s="10"/>
      <c r="D1717" s="10"/>
      <c r="E1717" s="110" t="s">
        <v>1792</v>
      </c>
      <c r="F1717" s="111" t="s">
        <v>456</v>
      </c>
      <c r="G1717" s="3">
        <f t="shared" si="27"/>
        <v>1</v>
      </c>
    </row>
    <row r="1718" spans="1:7" x14ac:dyDescent="0.25">
      <c r="A1718" s="10"/>
      <c r="B1718" s="10"/>
      <c r="C1718" s="10"/>
      <c r="D1718" s="10"/>
      <c r="E1718" s="116" t="s">
        <v>1793</v>
      </c>
      <c r="F1718" s="111" t="s">
        <v>456</v>
      </c>
      <c r="G1718" s="3">
        <f t="shared" si="27"/>
        <v>1</v>
      </c>
    </row>
    <row r="1719" spans="1:7" x14ac:dyDescent="0.25">
      <c r="A1719" s="10"/>
      <c r="B1719" s="10"/>
      <c r="C1719" s="10"/>
      <c r="D1719" s="10"/>
      <c r="E1719" s="110" t="s">
        <v>1794</v>
      </c>
      <c r="F1719" s="111" t="s">
        <v>456</v>
      </c>
      <c r="G1719" s="3">
        <f t="shared" si="27"/>
        <v>1</v>
      </c>
    </row>
    <row r="1720" spans="1:7" x14ac:dyDescent="0.25">
      <c r="A1720" s="10"/>
      <c r="B1720" s="10"/>
      <c r="C1720" s="10"/>
      <c r="D1720" s="10"/>
      <c r="E1720" s="110" t="s">
        <v>1795</v>
      </c>
      <c r="F1720" s="111" t="s">
        <v>456</v>
      </c>
      <c r="G1720" s="3">
        <f t="shared" si="27"/>
        <v>1</v>
      </c>
    </row>
    <row r="1721" spans="1:7" x14ac:dyDescent="0.25">
      <c r="A1721" s="10"/>
      <c r="B1721" s="10"/>
      <c r="C1721" s="10"/>
      <c r="D1721" s="10"/>
      <c r="E1721" s="110" t="s">
        <v>1796</v>
      </c>
      <c r="F1721" s="111" t="s">
        <v>456</v>
      </c>
      <c r="G1721" s="3">
        <f t="shared" si="27"/>
        <v>1</v>
      </c>
    </row>
    <row r="1722" spans="1:7" x14ac:dyDescent="0.25">
      <c r="A1722" s="10"/>
      <c r="B1722" s="10"/>
      <c r="C1722" s="10"/>
      <c r="D1722" s="10"/>
      <c r="E1722" s="110" t="s">
        <v>1797</v>
      </c>
      <c r="F1722" s="111" t="s">
        <v>456</v>
      </c>
      <c r="G1722" s="3">
        <f t="shared" si="27"/>
        <v>1</v>
      </c>
    </row>
    <row r="1723" spans="1:7" x14ac:dyDescent="0.25">
      <c r="A1723" s="10"/>
      <c r="B1723" s="10"/>
      <c r="C1723" s="10"/>
      <c r="D1723" s="10"/>
      <c r="E1723" s="110" t="s">
        <v>1798</v>
      </c>
      <c r="F1723" s="111" t="s">
        <v>456</v>
      </c>
      <c r="G1723" s="3">
        <f t="shared" si="27"/>
        <v>1</v>
      </c>
    </row>
    <row r="1724" spans="1:7" x14ac:dyDescent="0.25">
      <c r="A1724" s="10"/>
      <c r="B1724" s="10"/>
      <c r="C1724" s="10"/>
      <c r="D1724" s="10"/>
      <c r="E1724" s="110" t="s">
        <v>1799</v>
      </c>
      <c r="F1724" s="111" t="s">
        <v>456</v>
      </c>
      <c r="G1724" s="3">
        <f t="shared" si="27"/>
        <v>1</v>
      </c>
    </row>
    <row r="1725" spans="1:7" x14ac:dyDescent="0.25">
      <c r="A1725" s="10"/>
      <c r="B1725" s="10"/>
      <c r="C1725" s="10"/>
      <c r="D1725" s="10"/>
      <c r="E1725" s="110" t="s">
        <v>1800</v>
      </c>
      <c r="F1725" s="111" t="s">
        <v>456</v>
      </c>
      <c r="G1725" s="3">
        <f t="shared" si="27"/>
        <v>1</v>
      </c>
    </row>
    <row r="1726" spans="1:7" x14ac:dyDescent="0.25">
      <c r="A1726" s="10"/>
      <c r="B1726" s="10"/>
      <c r="C1726" s="10"/>
      <c r="D1726" s="10"/>
      <c r="E1726" s="110" t="s">
        <v>1801</v>
      </c>
      <c r="F1726" s="111" t="s">
        <v>456</v>
      </c>
      <c r="G1726" s="3">
        <f t="shared" si="27"/>
        <v>1</v>
      </c>
    </row>
    <row r="1727" spans="1:7" x14ac:dyDescent="0.25">
      <c r="A1727" s="10"/>
      <c r="B1727" s="10"/>
      <c r="C1727" s="10"/>
      <c r="D1727" s="10"/>
      <c r="E1727" s="110" t="s">
        <v>1802</v>
      </c>
      <c r="F1727" s="111" t="s">
        <v>456</v>
      </c>
      <c r="G1727" s="3">
        <f t="shared" si="27"/>
        <v>1</v>
      </c>
    </row>
    <row r="1728" spans="1:7" x14ac:dyDescent="0.25">
      <c r="A1728" s="10"/>
      <c r="B1728" s="10"/>
      <c r="C1728" s="10"/>
      <c r="D1728" s="10"/>
      <c r="E1728" s="113" t="s">
        <v>1803</v>
      </c>
      <c r="F1728" s="111" t="s">
        <v>456</v>
      </c>
      <c r="G1728" s="3">
        <f t="shared" si="27"/>
        <v>1</v>
      </c>
    </row>
    <row r="1729" spans="1:7" x14ac:dyDescent="0.25">
      <c r="A1729" s="10"/>
      <c r="B1729" s="10"/>
      <c r="C1729" s="10"/>
      <c r="D1729" s="10"/>
      <c r="E1729" s="113" t="s">
        <v>1804</v>
      </c>
      <c r="F1729" s="111" t="s">
        <v>456</v>
      </c>
      <c r="G1729" s="3">
        <f t="shared" si="27"/>
        <v>1</v>
      </c>
    </row>
    <row r="1730" spans="1:7" x14ac:dyDescent="0.25">
      <c r="A1730" s="10"/>
      <c r="B1730" s="10"/>
      <c r="C1730" s="10"/>
      <c r="D1730" s="10"/>
      <c r="E1730" s="110" t="s">
        <v>1805</v>
      </c>
      <c r="F1730" s="111" t="s">
        <v>456</v>
      </c>
      <c r="G1730" s="3">
        <f t="shared" si="27"/>
        <v>1</v>
      </c>
    </row>
    <row r="1731" spans="1:7" x14ac:dyDescent="0.25">
      <c r="A1731" s="10"/>
      <c r="B1731" s="10"/>
      <c r="C1731" s="10"/>
      <c r="D1731" s="10"/>
      <c r="E1731" s="113" t="s">
        <v>1806</v>
      </c>
      <c r="F1731" s="111" t="s">
        <v>456</v>
      </c>
      <c r="G1731" s="3">
        <f t="shared" si="27"/>
        <v>1</v>
      </c>
    </row>
    <row r="1732" spans="1:7" x14ac:dyDescent="0.25">
      <c r="A1732" s="10"/>
      <c r="B1732" s="10"/>
      <c r="C1732" s="10"/>
      <c r="D1732" s="10"/>
      <c r="E1732" s="110" t="s">
        <v>1807</v>
      </c>
      <c r="F1732" s="111" t="s">
        <v>60</v>
      </c>
      <c r="G1732" s="3">
        <f t="shared" si="27"/>
        <v>0.1013</v>
      </c>
    </row>
    <row r="1733" spans="1:7" x14ac:dyDescent="0.25">
      <c r="A1733" s="10"/>
      <c r="B1733" s="10"/>
      <c r="C1733" s="10"/>
      <c r="D1733" s="10"/>
      <c r="E1733" s="113" t="s">
        <v>1808</v>
      </c>
      <c r="F1733" s="111" t="s">
        <v>456</v>
      </c>
      <c r="G1733" s="3">
        <f t="shared" si="27"/>
        <v>1</v>
      </c>
    </row>
    <row r="1734" spans="1:7" x14ac:dyDescent="0.25">
      <c r="A1734" s="10"/>
      <c r="B1734" s="10"/>
      <c r="C1734" s="10"/>
      <c r="D1734" s="10"/>
      <c r="E1734" s="113" t="s">
        <v>1809</v>
      </c>
      <c r="F1734" s="111" t="s">
        <v>456</v>
      </c>
      <c r="G1734" s="3">
        <f t="shared" si="27"/>
        <v>1</v>
      </c>
    </row>
    <row r="1735" spans="1:7" x14ac:dyDescent="0.25">
      <c r="A1735" s="10"/>
      <c r="B1735" s="10"/>
      <c r="C1735" s="10"/>
      <c r="D1735" s="10"/>
      <c r="E1735" s="110" t="s">
        <v>1810</v>
      </c>
      <c r="F1735" s="111" t="s">
        <v>60</v>
      </c>
      <c r="G1735" s="3">
        <f t="shared" ref="G1735:G1798" si="28">VLOOKUP(F1735,$A$4:$B$27,2,FALSE)</f>
        <v>0.1013</v>
      </c>
    </row>
    <row r="1736" spans="1:7" x14ac:dyDescent="0.25">
      <c r="A1736" s="10"/>
      <c r="B1736" s="10"/>
      <c r="C1736" s="10"/>
      <c r="D1736" s="10"/>
      <c r="E1736" s="110" t="s">
        <v>1811</v>
      </c>
      <c r="F1736" s="111" t="s">
        <v>361</v>
      </c>
      <c r="G1736" s="3">
        <f t="shared" si="28"/>
        <v>1</v>
      </c>
    </row>
    <row r="1737" spans="1:7" x14ac:dyDescent="0.25">
      <c r="A1737" s="10"/>
      <c r="B1737" s="10"/>
      <c r="C1737" s="10"/>
      <c r="D1737" s="10"/>
      <c r="E1737" s="110" t="s">
        <v>1812</v>
      </c>
      <c r="F1737" s="111" t="s">
        <v>60</v>
      </c>
      <c r="G1737" s="3">
        <f t="shared" si="28"/>
        <v>0.1013</v>
      </c>
    </row>
    <row r="1738" spans="1:7" x14ac:dyDescent="0.25">
      <c r="A1738" s="10"/>
      <c r="B1738" s="10"/>
      <c r="C1738" s="10"/>
      <c r="D1738" s="10"/>
      <c r="E1738" s="110" t="s">
        <v>1813</v>
      </c>
      <c r="F1738" s="111" t="s">
        <v>456</v>
      </c>
      <c r="G1738" s="3">
        <f t="shared" si="28"/>
        <v>1</v>
      </c>
    </row>
    <row r="1739" spans="1:7" x14ac:dyDescent="0.25">
      <c r="A1739" s="10"/>
      <c r="B1739" s="10"/>
      <c r="C1739" s="10"/>
      <c r="D1739" s="10"/>
      <c r="E1739" s="110" t="s">
        <v>1814</v>
      </c>
      <c r="F1739" s="111" t="s">
        <v>456</v>
      </c>
      <c r="G1739" s="3">
        <f t="shared" si="28"/>
        <v>1</v>
      </c>
    </row>
    <row r="1740" spans="1:7" x14ac:dyDescent="0.25">
      <c r="A1740" s="10"/>
      <c r="B1740" s="10"/>
      <c r="C1740" s="10"/>
      <c r="D1740" s="10"/>
      <c r="E1740" s="110" t="s">
        <v>1815</v>
      </c>
      <c r="F1740" s="111" t="s">
        <v>361</v>
      </c>
      <c r="G1740" s="3">
        <f t="shared" si="28"/>
        <v>1</v>
      </c>
    </row>
    <row r="1741" spans="1:7" x14ac:dyDescent="0.25">
      <c r="A1741" s="10"/>
      <c r="B1741" s="10"/>
      <c r="C1741" s="10"/>
      <c r="D1741" s="10"/>
      <c r="E1741" s="113" t="s">
        <v>1816</v>
      </c>
      <c r="F1741" s="111" t="s">
        <v>456</v>
      </c>
      <c r="G1741" s="3">
        <f t="shared" si="28"/>
        <v>1</v>
      </c>
    </row>
    <row r="1742" spans="1:7" x14ac:dyDescent="0.25">
      <c r="A1742" s="10"/>
      <c r="B1742" s="10"/>
      <c r="C1742" s="10"/>
      <c r="D1742" s="10"/>
      <c r="E1742" s="110" t="s">
        <v>1817</v>
      </c>
      <c r="F1742" s="111" t="s">
        <v>456</v>
      </c>
      <c r="G1742" s="3">
        <f t="shared" si="28"/>
        <v>1</v>
      </c>
    </row>
    <row r="1743" spans="1:7" x14ac:dyDescent="0.25">
      <c r="A1743" s="10"/>
      <c r="B1743" s="10"/>
      <c r="C1743" s="10"/>
      <c r="D1743" s="10"/>
      <c r="E1743" s="110" t="s">
        <v>1818</v>
      </c>
      <c r="F1743" s="111" t="s">
        <v>361</v>
      </c>
      <c r="G1743" s="3">
        <f t="shared" si="28"/>
        <v>1</v>
      </c>
    </row>
    <row r="1744" spans="1:7" x14ac:dyDescent="0.25">
      <c r="A1744" s="10"/>
      <c r="B1744" s="10"/>
      <c r="C1744" s="10"/>
      <c r="D1744" s="10"/>
      <c r="E1744" s="113" t="s">
        <v>1819</v>
      </c>
      <c r="F1744" s="111" t="s">
        <v>456</v>
      </c>
      <c r="G1744" s="3">
        <f t="shared" si="28"/>
        <v>1</v>
      </c>
    </row>
    <row r="1745" spans="1:7" x14ac:dyDescent="0.25">
      <c r="A1745" s="10"/>
      <c r="B1745" s="10"/>
      <c r="C1745" s="10"/>
      <c r="D1745" s="10"/>
      <c r="E1745" s="113" t="s">
        <v>1820</v>
      </c>
      <c r="F1745" s="111" t="s">
        <v>456</v>
      </c>
      <c r="G1745" s="3">
        <f t="shared" si="28"/>
        <v>1</v>
      </c>
    </row>
    <row r="1746" spans="1:7" x14ac:dyDescent="0.25">
      <c r="A1746" s="10"/>
      <c r="B1746" s="10"/>
      <c r="C1746" s="10"/>
      <c r="D1746" s="10"/>
      <c r="E1746" s="113" t="s">
        <v>1821</v>
      </c>
      <c r="F1746" s="111" t="s">
        <v>456</v>
      </c>
      <c r="G1746" s="3">
        <f t="shared" si="28"/>
        <v>1</v>
      </c>
    </row>
    <row r="1747" spans="1:7" x14ac:dyDescent="0.25">
      <c r="A1747" s="10"/>
      <c r="B1747" s="10"/>
      <c r="C1747" s="10"/>
      <c r="D1747" s="10"/>
      <c r="E1747" s="113" t="s">
        <v>1822</v>
      </c>
      <c r="F1747" s="111" t="s">
        <v>456</v>
      </c>
      <c r="G1747" s="3">
        <f t="shared" si="28"/>
        <v>1</v>
      </c>
    </row>
    <row r="1748" spans="1:7" x14ac:dyDescent="0.25">
      <c r="A1748" s="10"/>
      <c r="B1748" s="10"/>
      <c r="C1748" s="10"/>
      <c r="D1748" s="10"/>
      <c r="E1748" s="113" t="s">
        <v>1823</v>
      </c>
      <c r="F1748" s="111" t="s">
        <v>456</v>
      </c>
      <c r="G1748" s="3">
        <f t="shared" si="28"/>
        <v>1</v>
      </c>
    </row>
    <row r="1749" spans="1:7" x14ac:dyDescent="0.25">
      <c r="A1749" s="10"/>
      <c r="B1749" s="10"/>
      <c r="C1749" s="10"/>
      <c r="D1749" s="10"/>
      <c r="E1749" s="113" t="s">
        <v>1824</v>
      </c>
      <c r="F1749" s="111" t="s">
        <v>60</v>
      </c>
      <c r="G1749" s="3">
        <f t="shared" si="28"/>
        <v>0.1013</v>
      </c>
    </row>
    <row r="1750" spans="1:7" x14ac:dyDescent="0.25">
      <c r="A1750" s="10"/>
      <c r="B1750" s="10"/>
      <c r="C1750" s="10"/>
      <c r="D1750" s="10"/>
      <c r="E1750" s="124" t="s">
        <v>1825</v>
      </c>
      <c r="F1750" s="111" t="s">
        <v>60</v>
      </c>
      <c r="G1750" s="3">
        <f t="shared" si="28"/>
        <v>0.1013</v>
      </c>
    </row>
    <row r="1751" spans="1:7" x14ac:dyDescent="0.25">
      <c r="A1751" s="10"/>
      <c r="B1751" s="10"/>
      <c r="C1751" s="10"/>
      <c r="D1751" s="10"/>
      <c r="E1751" s="110" t="s">
        <v>1826</v>
      </c>
      <c r="F1751" s="111" t="s">
        <v>361</v>
      </c>
      <c r="G1751" s="3">
        <f t="shared" si="28"/>
        <v>1</v>
      </c>
    </row>
    <row r="1752" spans="1:7" x14ac:dyDescent="0.25">
      <c r="A1752" s="10"/>
      <c r="B1752" s="10"/>
      <c r="C1752" s="10"/>
      <c r="D1752" s="10"/>
      <c r="E1752" s="110" t="s">
        <v>1827</v>
      </c>
      <c r="F1752" s="111" t="s">
        <v>456</v>
      </c>
      <c r="G1752" s="3">
        <f t="shared" si="28"/>
        <v>1</v>
      </c>
    </row>
    <row r="1753" spans="1:7" x14ac:dyDescent="0.25">
      <c r="A1753" s="10"/>
      <c r="B1753" s="10"/>
      <c r="C1753" s="10"/>
      <c r="D1753" s="10"/>
      <c r="E1753" s="113" t="s">
        <v>1828</v>
      </c>
      <c r="F1753" s="111" t="s">
        <v>456</v>
      </c>
      <c r="G1753" s="3">
        <f t="shared" si="28"/>
        <v>1</v>
      </c>
    </row>
    <row r="1754" spans="1:7" x14ac:dyDescent="0.25">
      <c r="A1754" s="10"/>
      <c r="B1754" s="10"/>
      <c r="C1754" s="10"/>
      <c r="D1754" s="10"/>
      <c r="E1754" s="113" t="s">
        <v>1829</v>
      </c>
      <c r="F1754" s="111" t="s">
        <v>456</v>
      </c>
      <c r="G1754" s="3">
        <f t="shared" si="28"/>
        <v>1</v>
      </c>
    </row>
    <row r="1755" spans="1:7" x14ac:dyDescent="0.25">
      <c r="A1755" s="10"/>
      <c r="B1755" s="10"/>
      <c r="C1755" s="10"/>
      <c r="D1755" s="10"/>
      <c r="E1755" s="110" t="s">
        <v>1830</v>
      </c>
      <c r="F1755" s="111" t="s">
        <v>456</v>
      </c>
      <c r="G1755" s="3">
        <f t="shared" si="28"/>
        <v>1</v>
      </c>
    </row>
    <row r="1756" spans="1:7" x14ac:dyDescent="0.25">
      <c r="A1756" s="10"/>
      <c r="B1756" s="10"/>
      <c r="C1756" s="10"/>
      <c r="D1756" s="10"/>
      <c r="E1756" s="110" t="s">
        <v>1831</v>
      </c>
      <c r="F1756" s="111" t="s">
        <v>456</v>
      </c>
      <c r="G1756" s="3">
        <f t="shared" si="28"/>
        <v>1</v>
      </c>
    </row>
    <row r="1757" spans="1:7" x14ac:dyDescent="0.25">
      <c r="A1757" s="10"/>
      <c r="B1757" s="10"/>
      <c r="C1757" s="10"/>
      <c r="D1757" s="10"/>
      <c r="E1757" s="110" t="s">
        <v>1832</v>
      </c>
      <c r="F1757" s="111" t="s">
        <v>456</v>
      </c>
      <c r="G1757" s="3">
        <f t="shared" si="28"/>
        <v>1</v>
      </c>
    </row>
    <row r="1758" spans="1:7" x14ac:dyDescent="0.25">
      <c r="A1758" s="10"/>
      <c r="B1758" s="10"/>
      <c r="C1758" s="10"/>
      <c r="D1758" s="10"/>
      <c r="E1758" s="110" t="s">
        <v>1833</v>
      </c>
      <c r="F1758" s="111" t="s">
        <v>456</v>
      </c>
      <c r="G1758" s="3">
        <f t="shared" si="28"/>
        <v>1</v>
      </c>
    </row>
    <row r="1759" spans="1:7" x14ac:dyDescent="0.25">
      <c r="A1759" s="10"/>
      <c r="B1759" s="10"/>
      <c r="C1759" s="10"/>
      <c r="D1759" s="10"/>
      <c r="E1759" s="110" t="s">
        <v>1834</v>
      </c>
      <c r="F1759" s="111" t="s">
        <v>456</v>
      </c>
      <c r="G1759" s="3">
        <f t="shared" si="28"/>
        <v>1</v>
      </c>
    </row>
    <row r="1760" spans="1:7" x14ac:dyDescent="0.25">
      <c r="A1760" s="10"/>
      <c r="B1760" s="10"/>
      <c r="C1760" s="10"/>
      <c r="D1760" s="10"/>
      <c r="E1760" s="113" t="s">
        <v>1835</v>
      </c>
      <c r="F1760" s="111" t="s">
        <v>105</v>
      </c>
      <c r="G1760" s="3">
        <f t="shared" si="28"/>
        <v>0</v>
      </c>
    </row>
    <row r="1761" spans="1:7" x14ac:dyDescent="0.25">
      <c r="A1761" s="10"/>
      <c r="B1761" s="10"/>
      <c r="C1761" s="10"/>
      <c r="D1761" s="10"/>
      <c r="E1761" s="110" t="s">
        <v>1836</v>
      </c>
      <c r="F1761" s="111" t="s">
        <v>105</v>
      </c>
      <c r="G1761" s="3">
        <f t="shared" si="28"/>
        <v>0</v>
      </c>
    </row>
    <row r="1762" spans="1:7" x14ac:dyDescent="0.25">
      <c r="A1762" s="10"/>
      <c r="B1762" s="10"/>
      <c r="C1762" s="10"/>
      <c r="D1762" s="10"/>
      <c r="E1762" s="110" t="s">
        <v>1837</v>
      </c>
      <c r="F1762" s="111" t="s">
        <v>105</v>
      </c>
      <c r="G1762" s="3">
        <f t="shared" si="28"/>
        <v>0</v>
      </c>
    </row>
    <row r="1763" spans="1:7" x14ac:dyDescent="0.25">
      <c r="A1763" s="10"/>
      <c r="B1763" s="10"/>
      <c r="C1763" s="10"/>
      <c r="D1763" s="10"/>
      <c r="E1763" s="110" t="s">
        <v>1838</v>
      </c>
      <c r="F1763" s="111" t="s">
        <v>105</v>
      </c>
      <c r="G1763" s="3">
        <f t="shared" si="28"/>
        <v>0</v>
      </c>
    </row>
    <row r="1764" spans="1:7" x14ac:dyDescent="0.25">
      <c r="A1764" s="10"/>
      <c r="B1764" s="10"/>
      <c r="C1764" s="10"/>
      <c r="D1764" s="10"/>
      <c r="E1764" s="110" t="s">
        <v>1839</v>
      </c>
      <c r="F1764" s="111" t="s">
        <v>105</v>
      </c>
      <c r="G1764" s="3">
        <f t="shared" si="28"/>
        <v>0</v>
      </c>
    </row>
    <row r="1765" spans="1:7" x14ac:dyDescent="0.25">
      <c r="A1765" s="10"/>
      <c r="B1765" s="10"/>
      <c r="C1765" s="10"/>
      <c r="D1765" s="10"/>
      <c r="E1765" s="110" t="s">
        <v>1840</v>
      </c>
      <c r="F1765" s="111" t="s">
        <v>105</v>
      </c>
      <c r="G1765" s="3">
        <f t="shared" si="28"/>
        <v>0</v>
      </c>
    </row>
    <row r="1766" spans="1:7" x14ac:dyDescent="0.25">
      <c r="A1766" s="10"/>
      <c r="B1766" s="10"/>
      <c r="C1766" s="10"/>
      <c r="D1766" s="10"/>
      <c r="E1766" s="110" t="s">
        <v>1841</v>
      </c>
      <c r="F1766" s="111" t="s">
        <v>105</v>
      </c>
      <c r="G1766" s="3">
        <f t="shared" si="28"/>
        <v>0</v>
      </c>
    </row>
    <row r="1767" spans="1:7" x14ac:dyDescent="0.25">
      <c r="A1767" s="10"/>
      <c r="B1767" s="10"/>
      <c r="C1767" s="10"/>
      <c r="D1767" s="10"/>
      <c r="E1767" s="110" t="s">
        <v>1842</v>
      </c>
      <c r="F1767" s="111" t="s">
        <v>105</v>
      </c>
      <c r="G1767" s="3">
        <f t="shared" si="28"/>
        <v>0</v>
      </c>
    </row>
    <row r="1768" spans="1:7" x14ac:dyDescent="0.25">
      <c r="A1768" s="10"/>
      <c r="B1768" s="10"/>
      <c r="C1768" s="10"/>
      <c r="D1768" s="10"/>
      <c r="E1768" s="110" t="s">
        <v>1843</v>
      </c>
      <c r="F1768" s="111" t="s">
        <v>105</v>
      </c>
      <c r="G1768" s="3">
        <f t="shared" si="28"/>
        <v>0</v>
      </c>
    </row>
    <row r="1769" spans="1:7" x14ac:dyDescent="0.25">
      <c r="A1769" s="10"/>
      <c r="B1769" s="10"/>
      <c r="C1769" s="10"/>
      <c r="D1769" s="10"/>
      <c r="E1769" s="110" t="s">
        <v>1844</v>
      </c>
      <c r="F1769" s="111" t="s">
        <v>105</v>
      </c>
      <c r="G1769" s="3">
        <f t="shared" si="28"/>
        <v>0</v>
      </c>
    </row>
    <row r="1770" spans="1:7" x14ac:dyDescent="0.25">
      <c r="A1770" s="10"/>
      <c r="B1770" s="10"/>
      <c r="C1770" s="10"/>
      <c r="D1770" s="10"/>
      <c r="E1770" s="113" t="s">
        <v>1845</v>
      </c>
      <c r="F1770" s="111" t="s">
        <v>105</v>
      </c>
      <c r="G1770" s="3">
        <f t="shared" si="28"/>
        <v>0</v>
      </c>
    </row>
    <row r="1771" spans="1:7" x14ac:dyDescent="0.25">
      <c r="A1771" s="10"/>
      <c r="B1771" s="10"/>
      <c r="C1771" s="10"/>
      <c r="D1771" s="10"/>
      <c r="E1771" s="113" t="s">
        <v>1846</v>
      </c>
      <c r="F1771" s="111" t="s">
        <v>105</v>
      </c>
      <c r="G1771" s="3">
        <f t="shared" si="28"/>
        <v>0</v>
      </c>
    </row>
    <row r="1772" spans="1:7" x14ac:dyDescent="0.25">
      <c r="A1772" s="10"/>
      <c r="B1772" s="10"/>
      <c r="C1772" s="10"/>
      <c r="D1772" s="10"/>
      <c r="E1772" s="110" t="s">
        <v>1847</v>
      </c>
      <c r="F1772" s="111" t="s">
        <v>105</v>
      </c>
      <c r="G1772" s="3">
        <f t="shared" si="28"/>
        <v>0</v>
      </c>
    </row>
    <row r="1773" spans="1:7" x14ac:dyDescent="0.25">
      <c r="A1773" s="10"/>
      <c r="B1773" s="10"/>
      <c r="C1773" s="10"/>
      <c r="D1773" s="10"/>
      <c r="E1773" s="110" t="s">
        <v>1848</v>
      </c>
      <c r="F1773" s="111" t="s">
        <v>105</v>
      </c>
      <c r="G1773" s="3">
        <f t="shared" si="28"/>
        <v>0</v>
      </c>
    </row>
    <row r="1774" spans="1:7" x14ac:dyDescent="0.25">
      <c r="A1774" s="10"/>
      <c r="B1774" s="10"/>
      <c r="C1774" s="10"/>
      <c r="D1774" s="10"/>
      <c r="E1774" s="113" t="s">
        <v>1849</v>
      </c>
      <c r="F1774" s="111" t="s">
        <v>105</v>
      </c>
      <c r="G1774" s="3">
        <f t="shared" si="28"/>
        <v>0</v>
      </c>
    </row>
    <row r="1775" spans="1:7" x14ac:dyDescent="0.25">
      <c r="A1775" s="10"/>
      <c r="B1775" s="10"/>
      <c r="C1775" s="10"/>
      <c r="D1775" s="10"/>
      <c r="E1775" s="113" t="s">
        <v>1850</v>
      </c>
      <c r="F1775" s="111" t="s">
        <v>105</v>
      </c>
      <c r="G1775" s="3">
        <f t="shared" si="28"/>
        <v>0</v>
      </c>
    </row>
    <row r="1776" spans="1:7" x14ac:dyDescent="0.25">
      <c r="A1776" s="10"/>
      <c r="B1776" s="10"/>
      <c r="C1776" s="10"/>
      <c r="D1776" s="10"/>
      <c r="E1776" s="113" t="s">
        <v>1851</v>
      </c>
      <c r="F1776" s="111" t="s">
        <v>105</v>
      </c>
      <c r="G1776" s="3">
        <f t="shared" si="28"/>
        <v>0</v>
      </c>
    </row>
    <row r="1777" spans="1:7" x14ac:dyDescent="0.25">
      <c r="A1777" s="10"/>
      <c r="B1777" s="10"/>
      <c r="C1777" s="10"/>
      <c r="D1777" s="10"/>
      <c r="E1777" s="113" t="s">
        <v>1852</v>
      </c>
      <c r="F1777" s="111" t="s">
        <v>105</v>
      </c>
      <c r="G1777" s="3">
        <f t="shared" si="28"/>
        <v>0</v>
      </c>
    </row>
    <row r="1778" spans="1:7" x14ac:dyDescent="0.25">
      <c r="A1778" s="10"/>
      <c r="B1778" s="10"/>
      <c r="C1778" s="10"/>
      <c r="D1778" s="10"/>
      <c r="E1778" s="113" t="s">
        <v>1853</v>
      </c>
      <c r="F1778" s="111" t="s">
        <v>105</v>
      </c>
      <c r="G1778" s="3">
        <f t="shared" si="28"/>
        <v>0</v>
      </c>
    </row>
    <row r="1779" spans="1:7" x14ac:dyDescent="0.25">
      <c r="A1779" s="10"/>
      <c r="B1779" s="10"/>
      <c r="C1779" s="10"/>
      <c r="D1779" s="10"/>
      <c r="E1779" s="113" t="s">
        <v>1854</v>
      </c>
      <c r="F1779" s="111" t="s">
        <v>105</v>
      </c>
      <c r="G1779" s="3">
        <f t="shared" si="28"/>
        <v>0</v>
      </c>
    </row>
    <row r="1780" spans="1:7" x14ac:dyDescent="0.25">
      <c r="A1780" s="10"/>
      <c r="B1780" s="10"/>
      <c r="C1780" s="10"/>
      <c r="D1780" s="10"/>
      <c r="E1780" s="110" t="s">
        <v>1855</v>
      </c>
      <c r="F1780" s="111" t="s">
        <v>105</v>
      </c>
      <c r="G1780" s="3">
        <f t="shared" si="28"/>
        <v>0</v>
      </c>
    </row>
    <row r="1781" spans="1:7" x14ac:dyDescent="0.25">
      <c r="A1781" s="10"/>
      <c r="B1781" s="10"/>
      <c r="C1781" s="10"/>
      <c r="D1781" s="10"/>
      <c r="E1781" s="110" t="s">
        <v>1856</v>
      </c>
      <c r="F1781" s="111" t="s">
        <v>105</v>
      </c>
      <c r="G1781" s="3">
        <f t="shared" si="28"/>
        <v>0</v>
      </c>
    </row>
    <row r="1782" spans="1:7" x14ac:dyDescent="0.25">
      <c r="A1782" s="10"/>
      <c r="B1782" s="10"/>
      <c r="C1782" s="10"/>
      <c r="D1782" s="10"/>
      <c r="E1782" s="110" t="s">
        <v>1857</v>
      </c>
      <c r="F1782" s="111" t="s">
        <v>105</v>
      </c>
      <c r="G1782" s="3">
        <f t="shared" si="28"/>
        <v>0</v>
      </c>
    </row>
    <row r="1783" spans="1:7" x14ac:dyDescent="0.25">
      <c r="A1783" s="10"/>
      <c r="B1783" s="10"/>
      <c r="C1783" s="10"/>
      <c r="D1783" s="10"/>
      <c r="E1783" s="110" t="s">
        <v>1858</v>
      </c>
      <c r="F1783" s="111" t="s">
        <v>105</v>
      </c>
      <c r="G1783" s="3">
        <f t="shared" si="28"/>
        <v>0</v>
      </c>
    </row>
    <row r="1784" spans="1:7" x14ac:dyDescent="0.25">
      <c r="A1784" s="10"/>
      <c r="B1784" s="10"/>
      <c r="C1784" s="10"/>
      <c r="D1784" s="10"/>
      <c r="E1784" s="110" t="s">
        <v>1859</v>
      </c>
      <c r="F1784" s="111" t="s">
        <v>105</v>
      </c>
      <c r="G1784" s="3">
        <f t="shared" si="28"/>
        <v>0</v>
      </c>
    </row>
    <row r="1785" spans="1:7" x14ac:dyDescent="0.25">
      <c r="A1785" s="10"/>
      <c r="B1785" s="10"/>
      <c r="C1785" s="10"/>
      <c r="D1785" s="10"/>
      <c r="E1785" s="113" t="s">
        <v>1860</v>
      </c>
      <c r="F1785" s="111" t="s">
        <v>105</v>
      </c>
      <c r="G1785" s="3">
        <f t="shared" si="28"/>
        <v>0</v>
      </c>
    </row>
    <row r="1786" spans="1:7" x14ac:dyDescent="0.25">
      <c r="A1786" s="10"/>
      <c r="B1786" s="10"/>
      <c r="C1786" s="10"/>
      <c r="D1786" s="10"/>
      <c r="E1786" s="113" t="s">
        <v>1861</v>
      </c>
      <c r="F1786" s="111" t="s">
        <v>105</v>
      </c>
      <c r="G1786" s="3">
        <f t="shared" si="28"/>
        <v>0</v>
      </c>
    </row>
    <row r="1787" spans="1:7" x14ac:dyDescent="0.25">
      <c r="A1787" s="10"/>
      <c r="B1787" s="10"/>
      <c r="C1787" s="10"/>
      <c r="D1787" s="10"/>
      <c r="E1787" s="113" t="s">
        <v>1862</v>
      </c>
      <c r="F1787" s="111" t="s">
        <v>105</v>
      </c>
      <c r="G1787" s="3">
        <f t="shared" si="28"/>
        <v>0</v>
      </c>
    </row>
    <row r="1788" spans="1:7" x14ac:dyDescent="0.25">
      <c r="A1788" s="10"/>
      <c r="B1788" s="10"/>
      <c r="C1788" s="10"/>
      <c r="D1788" s="10"/>
      <c r="E1788" s="113" t="s">
        <v>1863</v>
      </c>
      <c r="F1788" s="111" t="s">
        <v>105</v>
      </c>
      <c r="G1788" s="3">
        <f t="shared" si="28"/>
        <v>0</v>
      </c>
    </row>
    <row r="1789" spans="1:7" x14ac:dyDescent="0.25">
      <c r="A1789" s="10"/>
      <c r="B1789" s="10"/>
      <c r="C1789" s="10"/>
      <c r="D1789" s="10"/>
      <c r="E1789" s="110" t="s">
        <v>1864</v>
      </c>
      <c r="F1789" s="111" t="s">
        <v>105</v>
      </c>
      <c r="G1789" s="3">
        <f t="shared" si="28"/>
        <v>0</v>
      </c>
    </row>
    <row r="1790" spans="1:7" x14ac:dyDescent="0.25">
      <c r="A1790" s="10"/>
      <c r="B1790" s="10"/>
      <c r="C1790" s="10"/>
      <c r="D1790" s="10"/>
      <c r="E1790" s="110" t="s">
        <v>1865</v>
      </c>
      <c r="F1790" s="111" t="s">
        <v>105</v>
      </c>
      <c r="G1790" s="3">
        <f t="shared" si="28"/>
        <v>0</v>
      </c>
    </row>
    <row r="1791" spans="1:7" x14ac:dyDescent="0.25">
      <c r="A1791" s="10"/>
      <c r="B1791" s="10"/>
      <c r="C1791" s="10"/>
      <c r="D1791" s="10"/>
      <c r="E1791" s="113" t="s">
        <v>1866</v>
      </c>
      <c r="F1791" s="111" t="s">
        <v>105</v>
      </c>
      <c r="G1791" s="3">
        <f t="shared" si="28"/>
        <v>0</v>
      </c>
    </row>
    <row r="1792" spans="1:7" x14ac:dyDescent="0.25">
      <c r="A1792" s="10"/>
      <c r="B1792" s="10"/>
      <c r="C1792" s="10"/>
      <c r="D1792" s="10"/>
      <c r="E1792" s="110" t="s">
        <v>1867</v>
      </c>
      <c r="F1792" s="111" t="s">
        <v>105</v>
      </c>
      <c r="G1792" s="3">
        <f t="shared" si="28"/>
        <v>0</v>
      </c>
    </row>
    <row r="1793" spans="1:7" x14ac:dyDescent="0.25">
      <c r="A1793" s="10"/>
      <c r="B1793" s="10"/>
      <c r="C1793" s="10"/>
      <c r="D1793" s="10"/>
      <c r="E1793" s="110" t="s">
        <v>1868</v>
      </c>
      <c r="F1793" s="111" t="s">
        <v>105</v>
      </c>
      <c r="G1793" s="3">
        <f t="shared" si="28"/>
        <v>0</v>
      </c>
    </row>
    <row r="1794" spans="1:7" x14ac:dyDescent="0.25">
      <c r="A1794" s="10"/>
      <c r="B1794" s="10"/>
      <c r="C1794" s="10"/>
      <c r="D1794" s="10"/>
      <c r="E1794" s="110" t="s">
        <v>1869</v>
      </c>
      <c r="F1794" s="111" t="s">
        <v>105</v>
      </c>
      <c r="G1794" s="3">
        <f t="shared" si="28"/>
        <v>0</v>
      </c>
    </row>
    <row r="1795" spans="1:7" x14ac:dyDescent="0.25">
      <c r="A1795" s="10"/>
      <c r="B1795" s="10"/>
      <c r="C1795" s="10"/>
      <c r="D1795" s="10"/>
      <c r="E1795" s="113" t="s">
        <v>1870</v>
      </c>
      <c r="F1795" s="111" t="s">
        <v>105</v>
      </c>
      <c r="G1795" s="3">
        <f t="shared" si="28"/>
        <v>0</v>
      </c>
    </row>
    <row r="1796" spans="1:7" x14ac:dyDescent="0.25">
      <c r="A1796" s="10"/>
      <c r="B1796" s="10"/>
      <c r="C1796" s="10"/>
      <c r="D1796" s="10"/>
      <c r="E1796" s="113" t="s">
        <v>1871</v>
      </c>
      <c r="F1796" s="111" t="s">
        <v>105</v>
      </c>
      <c r="G1796" s="3">
        <f t="shared" si="28"/>
        <v>0</v>
      </c>
    </row>
    <row r="1797" spans="1:7" x14ac:dyDescent="0.25">
      <c r="A1797" s="10"/>
      <c r="B1797" s="10"/>
      <c r="C1797" s="10"/>
      <c r="D1797" s="10"/>
      <c r="E1797" s="110" t="s">
        <v>1872</v>
      </c>
      <c r="F1797" s="111" t="s">
        <v>105</v>
      </c>
      <c r="G1797" s="3">
        <f t="shared" si="28"/>
        <v>0</v>
      </c>
    </row>
    <row r="1798" spans="1:7" x14ac:dyDescent="0.25">
      <c r="A1798" s="10"/>
      <c r="B1798" s="10"/>
      <c r="C1798" s="10"/>
      <c r="D1798" s="10"/>
      <c r="E1798" s="110" t="s">
        <v>1873</v>
      </c>
      <c r="F1798" s="111" t="s">
        <v>105</v>
      </c>
      <c r="G1798" s="3">
        <f t="shared" si="28"/>
        <v>0</v>
      </c>
    </row>
    <row r="1799" spans="1:7" x14ac:dyDescent="0.25">
      <c r="A1799" s="10"/>
      <c r="B1799" s="10"/>
      <c r="C1799" s="10"/>
      <c r="D1799" s="10"/>
      <c r="E1799" s="113" t="s">
        <v>1874</v>
      </c>
      <c r="F1799" s="111" t="s">
        <v>105</v>
      </c>
      <c r="G1799" s="3">
        <f t="shared" ref="G1799:G1862" si="29">VLOOKUP(F1799,$A$4:$B$27,2,FALSE)</f>
        <v>0</v>
      </c>
    </row>
    <row r="1800" spans="1:7" x14ac:dyDescent="0.25">
      <c r="A1800" s="10"/>
      <c r="B1800" s="10"/>
      <c r="C1800" s="10"/>
      <c r="D1800" s="10"/>
      <c r="E1800" s="113" t="s">
        <v>1875</v>
      </c>
      <c r="F1800" s="111" t="s">
        <v>105</v>
      </c>
      <c r="G1800" s="3">
        <f t="shared" si="29"/>
        <v>0</v>
      </c>
    </row>
    <row r="1801" spans="1:7" x14ac:dyDescent="0.25">
      <c r="A1801" s="10"/>
      <c r="B1801" s="10"/>
      <c r="C1801" s="10"/>
      <c r="D1801" s="10"/>
      <c r="E1801" s="110" t="s">
        <v>1876</v>
      </c>
      <c r="F1801" s="111" t="s">
        <v>105</v>
      </c>
      <c r="G1801" s="3">
        <f t="shared" si="29"/>
        <v>0</v>
      </c>
    </row>
    <row r="1802" spans="1:7" x14ac:dyDescent="0.25">
      <c r="A1802" s="10"/>
      <c r="B1802" s="10"/>
      <c r="C1802" s="10"/>
      <c r="D1802" s="10"/>
      <c r="E1802" s="110" t="s">
        <v>1877</v>
      </c>
      <c r="F1802" s="111" t="s">
        <v>105</v>
      </c>
      <c r="G1802" s="3">
        <f t="shared" si="29"/>
        <v>0</v>
      </c>
    </row>
    <row r="1803" spans="1:7" x14ac:dyDescent="0.25">
      <c r="A1803" s="10"/>
      <c r="B1803" s="10"/>
      <c r="C1803" s="10"/>
      <c r="D1803" s="10"/>
      <c r="E1803" s="110" t="s">
        <v>1878</v>
      </c>
      <c r="F1803" s="111" t="s">
        <v>105</v>
      </c>
      <c r="G1803" s="3">
        <f t="shared" si="29"/>
        <v>0</v>
      </c>
    </row>
    <row r="1804" spans="1:7" x14ac:dyDescent="0.25">
      <c r="A1804" s="10"/>
      <c r="B1804" s="10"/>
      <c r="C1804" s="10"/>
      <c r="D1804" s="10"/>
      <c r="E1804" s="110" t="s">
        <v>1879</v>
      </c>
      <c r="F1804" s="111" t="s">
        <v>105</v>
      </c>
      <c r="G1804" s="3">
        <f t="shared" si="29"/>
        <v>0</v>
      </c>
    </row>
    <row r="1805" spans="1:7" x14ac:dyDescent="0.25">
      <c r="A1805" s="10"/>
      <c r="B1805" s="10"/>
      <c r="C1805" s="10"/>
      <c r="D1805" s="10"/>
      <c r="E1805" s="110" t="s">
        <v>1880</v>
      </c>
      <c r="F1805" s="111" t="s">
        <v>105</v>
      </c>
      <c r="G1805" s="3">
        <f t="shared" si="29"/>
        <v>0</v>
      </c>
    </row>
    <row r="1806" spans="1:7" x14ac:dyDescent="0.25">
      <c r="A1806" s="10"/>
      <c r="B1806" s="10"/>
      <c r="C1806" s="10"/>
      <c r="D1806" s="10"/>
      <c r="E1806" s="113" t="s">
        <v>1881</v>
      </c>
      <c r="F1806" s="111" t="s">
        <v>105</v>
      </c>
      <c r="G1806" s="3">
        <f t="shared" si="29"/>
        <v>0</v>
      </c>
    </row>
    <row r="1807" spans="1:7" x14ac:dyDescent="0.25">
      <c r="A1807" s="10"/>
      <c r="B1807" s="10"/>
      <c r="C1807" s="10"/>
      <c r="D1807" s="10"/>
      <c r="E1807" s="110" t="s">
        <v>1882</v>
      </c>
      <c r="F1807" s="111" t="s">
        <v>105</v>
      </c>
      <c r="G1807" s="3">
        <f t="shared" si="29"/>
        <v>0</v>
      </c>
    </row>
    <row r="1808" spans="1:7" x14ac:dyDescent="0.25">
      <c r="A1808" s="10"/>
      <c r="B1808" s="10"/>
      <c r="C1808" s="10"/>
      <c r="D1808" s="10"/>
      <c r="E1808" s="110" t="s">
        <v>1883</v>
      </c>
      <c r="F1808" s="111" t="s">
        <v>105</v>
      </c>
      <c r="G1808" s="3">
        <f t="shared" si="29"/>
        <v>0</v>
      </c>
    </row>
    <row r="1809" spans="1:7" x14ac:dyDescent="0.25">
      <c r="A1809" s="10"/>
      <c r="B1809" s="10"/>
      <c r="C1809" s="10"/>
      <c r="D1809" s="10"/>
      <c r="E1809" s="110" t="s">
        <v>1884</v>
      </c>
      <c r="F1809" s="111" t="s">
        <v>105</v>
      </c>
      <c r="G1809" s="3">
        <f t="shared" si="29"/>
        <v>0</v>
      </c>
    </row>
    <row r="1810" spans="1:7" x14ac:dyDescent="0.25">
      <c r="A1810" s="10"/>
      <c r="B1810" s="10"/>
      <c r="C1810" s="10"/>
      <c r="D1810" s="10"/>
      <c r="E1810" s="110" t="s">
        <v>1885</v>
      </c>
      <c r="F1810" s="111" t="s">
        <v>105</v>
      </c>
      <c r="G1810" s="3">
        <f t="shared" si="29"/>
        <v>0</v>
      </c>
    </row>
    <row r="1811" spans="1:7" x14ac:dyDescent="0.25">
      <c r="A1811" s="10"/>
      <c r="B1811" s="10"/>
      <c r="C1811" s="10"/>
      <c r="D1811" s="10"/>
      <c r="E1811" s="110" t="s">
        <v>1886</v>
      </c>
      <c r="F1811" s="111" t="s">
        <v>105</v>
      </c>
      <c r="G1811" s="3">
        <f t="shared" si="29"/>
        <v>0</v>
      </c>
    </row>
    <row r="1812" spans="1:7" x14ac:dyDescent="0.25">
      <c r="A1812" s="10"/>
      <c r="B1812" s="10"/>
      <c r="C1812" s="10"/>
      <c r="D1812" s="10"/>
      <c r="E1812" s="113" t="s">
        <v>1887</v>
      </c>
      <c r="F1812" s="111" t="s">
        <v>105</v>
      </c>
      <c r="G1812" s="3">
        <f t="shared" si="29"/>
        <v>0</v>
      </c>
    </row>
    <row r="1813" spans="1:7" x14ac:dyDescent="0.25">
      <c r="A1813" s="10"/>
      <c r="B1813" s="10"/>
      <c r="C1813" s="10"/>
      <c r="D1813" s="10"/>
      <c r="E1813" s="113" t="s">
        <v>1888</v>
      </c>
      <c r="F1813" s="111" t="s">
        <v>105</v>
      </c>
      <c r="G1813" s="3">
        <f t="shared" si="29"/>
        <v>0</v>
      </c>
    </row>
    <row r="1814" spans="1:7" x14ac:dyDescent="0.25">
      <c r="A1814" s="10"/>
      <c r="B1814" s="10"/>
      <c r="C1814" s="10"/>
      <c r="D1814" s="10"/>
      <c r="E1814" s="110" t="s">
        <v>1889</v>
      </c>
      <c r="F1814" s="111" t="s">
        <v>105</v>
      </c>
      <c r="G1814" s="3">
        <f t="shared" si="29"/>
        <v>0</v>
      </c>
    </row>
    <row r="1815" spans="1:7" x14ac:dyDescent="0.25">
      <c r="A1815" s="10"/>
      <c r="B1815" s="10"/>
      <c r="C1815" s="10"/>
      <c r="D1815" s="10"/>
      <c r="E1815" s="113" t="s">
        <v>1890</v>
      </c>
      <c r="F1815" s="111" t="s">
        <v>105</v>
      </c>
      <c r="G1815" s="3">
        <f t="shared" si="29"/>
        <v>0</v>
      </c>
    </row>
    <row r="1816" spans="1:7" x14ac:dyDescent="0.25">
      <c r="A1816" s="10"/>
      <c r="B1816" s="10"/>
      <c r="C1816" s="10"/>
      <c r="D1816" s="10"/>
      <c r="E1816" s="110" t="s">
        <v>1891</v>
      </c>
      <c r="F1816" s="111" t="s">
        <v>105</v>
      </c>
      <c r="G1816" s="3">
        <f t="shared" si="29"/>
        <v>0</v>
      </c>
    </row>
    <row r="1817" spans="1:7" x14ac:dyDescent="0.25">
      <c r="A1817" s="10"/>
      <c r="B1817" s="10"/>
      <c r="C1817" s="10"/>
      <c r="D1817" s="10"/>
      <c r="E1817" s="110" t="s">
        <v>1892</v>
      </c>
      <c r="F1817" s="111" t="s">
        <v>105</v>
      </c>
      <c r="G1817" s="3">
        <f t="shared" si="29"/>
        <v>0</v>
      </c>
    </row>
    <row r="1818" spans="1:7" x14ac:dyDescent="0.25">
      <c r="A1818" s="10"/>
      <c r="B1818" s="10"/>
      <c r="C1818" s="10"/>
      <c r="D1818" s="10"/>
      <c r="E1818" s="110" t="s">
        <v>1893</v>
      </c>
      <c r="F1818" s="111" t="s">
        <v>105</v>
      </c>
      <c r="G1818" s="3">
        <f t="shared" si="29"/>
        <v>0</v>
      </c>
    </row>
    <row r="1819" spans="1:7" x14ac:dyDescent="0.25">
      <c r="A1819" s="10"/>
      <c r="B1819" s="10"/>
      <c r="C1819" s="10"/>
      <c r="D1819" s="10"/>
      <c r="E1819" s="113" t="s">
        <v>1894</v>
      </c>
      <c r="F1819" s="111" t="s">
        <v>105</v>
      </c>
      <c r="G1819" s="3">
        <f t="shared" si="29"/>
        <v>0</v>
      </c>
    </row>
    <row r="1820" spans="1:7" x14ac:dyDescent="0.25">
      <c r="A1820" s="10"/>
      <c r="B1820" s="10"/>
      <c r="C1820" s="10"/>
      <c r="D1820" s="10"/>
      <c r="E1820" s="113" t="s">
        <v>1895</v>
      </c>
      <c r="F1820" s="111" t="s">
        <v>105</v>
      </c>
      <c r="G1820" s="3">
        <f t="shared" si="29"/>
        <v>0</v>
      </c>
    </row>
    <row r="1821" spans="1:7" x14ac:dyDescent="0.25">
      <c r="A1821" s="10"/>
      <c r="B1821" s="10"/>
      <c r="C1821" s="10"/>
      <c r="D1821" s="10"/>
      <c r="E1821" s="113" t="s">
        <v>1896</v>
      </c>
      <c r="F1821" s="111" t="s">
        <v>105</v>
      </c>
      <c r="G1821" s="3">
        <f t="shared" si="29"/>
        <v>0</v>
      </c>
    </row>
    <row r="1822" spans="1:7" x14ac:dyDescent="0.25">
      <c r="A1822" s="10"/>
      <c r="B1822" s="10"/>
      <c r="C1822" s="10"/>
      <c r="D1822" s="10"/>
      <c r="E1822" s="110" t="s">
        <v>1897</v>
      </c>
      <c r="F1822" s="111" t="s">
        <v>105</v>
      </c>
      <c r="G1822" s="3">
        <f t="shared" si="29"/>
        <v>0</v>
      </c>
    </row>
    <row r="1823" spans="1:7" x14ac:dyDescent="0.25">
      <c r="A1823" s="10"/>
      <c r="B1823" s="10"/>
      <c r="C1823" s="10"/>
      <c r="D1823" s="10"/>
      <c r="E1823" s="113" t="s">
        <v>1898</v>
      </c>
      <c r="F1823" s="111" t="s">
        <v>105</v>
      </c>
      <c r="G1823" s="3">
        <f t="shared" si="29"/>
        <v>0</v>
      </c>
    </row>
    <row r="1824" spans="1:7" x14ac:dyDescent="0.25">
      <c r="A1824" s="10"/>
      <c r="B1824" s="10"/>
      <c r="C1824" s="10"/>
      <c r="D1824" s="10"/>
      <c r="E1824" s="110" t="s">
        <v>1899</v>
      </c>
      <c r="F1824" s="111" t="s">
        <v>105</v>
      </c>
      <c r="G1824" s="3">
        <f t="shared" si="29"/>
        <v>0</v>
      </c>
    </row>
    <row r="1825" spans="1:7" x14ac:dyDescent="0.25">
      <c r="A1825" s="10"/>
      <c r="B1825" s="10"/>
      <c r="C1825" s="10"/>
      <c r="D1825" s="10"/>
      <c r="E1825" s="110" t="s">
        <v>1900</v>
      </c>
      <c r="F1825" s="111" t="s">
        <v>105</v>
      </c>
      <c r="G1825" s="3">
        <f t="shared" si="29"/>
        <v>0</v>
      </c>
    </row>
    <row r="1826" spans="1:7" x14ac:dyDescent="0.25">
      <c r="A1826" s="10"/>
      <c r="B1826" s="10"/>
      <c r="C1826" s="10"/>
      <c r="D1826" s="10"/>
      <c r="E1826" s="113" t="s">
        <v>1901</v>
      </c>
      <c r="F1826" s="111" t="s">
        <v>105</v>
      </c>
      <c r="G1826" s="3">
        <f t="shared" si="29"/>
        <v>0</v>
      </c>
    </row>
    <row r="1827" spans="1:7" x14ac:dyDescent="0.25">
      <c r="A1827" s="10"/>
      <c r="B1827" s="10"/>
      <c r="C1827" s="10"/>
      <c r="D1827" s="10"/>
      <c r="E1827" s="110" t="s">
        <v>1902</v>
      </c>
      <c r="F1827" s="111" t="s">
        <v>105</v>
      </c>
      <c r="G1827" s="3">
        <f t="shared" si="29"/>
        <v>0</v>
      </c>
    </row>
    <row r="1828" spans="1:7" x14ac:dyDescent="0.25">
      <c r="A1828" s="10"/>
      <c r="B1828" s="10"/>
      <c r="C1828" s="10"/>
      <c r="D1828" s="10"/>
      <c r="E1828" s="113" t="s">
        <v>1903</v>
      </c>
      <c r="F1828" s="111" t="s">
        <v>105</v>
      </c>
      <c r="G1828" s="3">
        <f t="shared" si="29"/>
        <v>0</v>
      </c>
    </row>
    <row r="1829" spans="1:7" x14ac:dyDescent="0.25">
      <c r="A1829" s="10"/>
      <c r="B1829" s="10"/>
      <c r="C1829" s="10"/>
      <c r="D1829" s="10"/>
      <c r="E1829" s="110" t="s">
        <v>1904</v>
      </c>
      <c r="F1829" s="111" t="s">
        <v>105</v>
      </c>
      <c r="G1829" s="3">
        <f t="shared" si="29"/>
        <v>0</v>
      </c>
    </row>
    <row r="1830" spans="1:7" x14ac:dyDescent="0.25">
      <c r="A1830" s="10"/>
      <c r="B1830" s="10"/>
      <c r="C1830" s="10"/>
      <c r="D1830" s="10"/>
      <c r="E1830" s="113" t="s">
        <v>1905</v>
      </c>
      <c r="F1830" s="111" t="s">
        <v>105</v>
      </c>
      <c r="G1830" s="3">
        <f t="shared" si="29"/>
        <v>0</v>
      </c>
    </row>
    <row r="1831" spans="1:7" x14ac:dyDescent="0.25">
      <c r="A1831" s="10"/>
      <c r="B1831" s="10"/>
      <c r="C1831" s="10"/>
      <c r="D1831" s="10"/>
      <c r="E1831" s="110" t="s">
        <v>1906</v>
      </c>
      <c r="F1831" s="111" t="s">
        <v>105</v>
      </c>
      <c r="G1831" s="3">
        <f t="shared" si="29"/>
        <v>0</v>
      </c>
    </row>
    <row r="1832" spans="1:7" x14ac:dyDescent="0.25">
      <c r="A1832" s="10"/>
      <c r="B1832" s="10"/>
      <c r="C1832" s="10"/>
      <c r="D1832" s="10"/>
      <c r="E1832" s="110" t="s">
        <v>1907</v>
      </c>
      <c r="F1832" s="111" t="s">
        <v>105</v>
      </c>
      <c r="G1832" s="3">
        <f t="shared" si="29"/>
        <v>0</v>
      </c>
    </row>
    <row r="1833" spans="1:7" x14ac:dyDescent="0.25">
      <c r="A1833" s="10"/>
      <c r="B1833" s="10"/>
      <c r="C1833" s="10"/>
      <c r="D1833" s="10"/>
      <c r="E1833" s="113" t="s">
        <v>1908</v>
      </c>
      <c r="F1833" s="111" t="s">
        <v>105</v>
      </c>
      <c r="G1833" s="3">
        <f t="shared" si="29"/>
        <v>0</v>
      </c>
    </row>
    <row r="1834" spans="1:7" x14ac:dyDescent="0.25">
      <c r="A1834" s="10"/>
      <c r="B1834" s="10"/>
      <c r="C1834" s="10"/>
      <c r="D1834" s="10"/>
      <c r="E1834" s="113" t="s">
        <v>1909</v>
      </c>
      <c r="F1834" s="111" t="s">
        <v>105</v>
      </c>
      <c r="G1834" s="3">
        <f t="shared" si="29"/>
        <v>0</v>
      </c>
    </row>
    <row r="1835" spans="1:7" x14ac:dyDescent="0.25">
      <c r="A1835" s="10"/>
      <c r="B1835" s="10"/>
      <c r="C1835" s="10"/>
      <c r="D1835" s="10"/>
      <c r="E1835" s="110" t="s">
        <v>1910</v>
      </c>
      <c r="F1835" s="111" t="s">
        <v>105</v>
      </c>
      <c r="G1835" s="3">
        <f t="shared" si="29"/>
        <v>0</v>
      </c>
    </row>
    <row r="1836" spans="1:7" x14ac:dyDescent="0.25">
      <c r="A1836" s="10"/>
      <c r="B1836" s="10"/>
      <c r="C1836" s="10"/>
      <c r="D1836" s="10"/>
      <c r="E1836" s="110" t="s">
        <v>1911</v>
      </c>
      <c r="F1836" s="111" t="s">
        <v>105</v>
      </c>
      <c r="G1836" s="3">
        <f t="shared" si="29"/>
        <v>0</v>
      </c>
    </row>
    <row r="1837" spans="1:7" x14ac:dyDescent="0.25">
      <c r="A1837" s="10"/>
      <c r="B1837" s="10"/>
      <c r="C1837" s="10"/>
      <c r="D1837" s="10"/>
      <c r="E1837" s="110" t="s">
        <v>1912</v>
      </c>
      <c r="F1837" s="111" t="s">
        <v>105</v>
      </c>
      <c r="G1837" s="3">
        <f t="shared" si="29"/>
        <v>0</v>
      </c>
    </row>
    <row r="1838" spans="1:7" x14ac:dyDescent="0.25">
      <c r="A1838" s="10"/>
      <c r="B1838" s="10"/>
      <c r="C1838" s="10"/>
      <c r="D1838" s="10"/>
      <c r="E1838" s="110" t="s">
        <v>1913</v>
      </c>
      <c r="F1838" s="111" t="s">
        <v>105</v>
      </c>
      <c r="G1838" s="3">
        <f t="shared" si="29"/>
        <v>0</v>
      </c>
    </row>
    <row r="1839" spans="1:7" x14ac:dyDescent="0.25">
      <c r="A1839" s="10"/>
      <c r="B1839" s="10"/>
      <c r="C1839" s="10"/>
      <c r="D1839" s="10"/>
      <c r="E1839" s="110" t="s">
        <v>1914</v>
      </c>
      <c r="F1839" s="111" t="s">
        <v>105</v>
      </c>
      <c r="G1839" s="3">
        <f t="shared" si="29"/>
        <v>0</v>
      </c>
    </row>
    <row r="1840" spans="1:7" x14ac:dyDescent="0.25">
      <c r="A1840" s="10"/>
      <c r="B1840" s="10"/>
      <c r="C1840" s="10"/>
      <c r="D1840" s="10"/>
      <c r="E1840" s="113" t="s">
        <v>1915</v>
      </c>
      <c r="F1840" s="111" t="s">
        <v>105</v>
      </c>
      <c r="G1840" s="3">
        <f t="shared" si="29"/>
        <v>0</v>
      </c>
    </row>
    <row r="1841" spans="1:7" x14ac:dyDescent="0.25">
      <c r="A1841" s="10"/>
      <c r="B1841" s="10"/>
      <c r="C1841" s="10"/>
      <c r="D1841" s="10"/>
      <c r="E1841" s="113" t="s">
        <v>1916</v>
      </c>
      <c r="F1841" s="111" t="s">
        <v>105</v>
      </c>
      <c r="G1841" s="3">
        <f t="shared" si="29"/>
        <v>0</v>
      </c>
    </row>
    <row r="1842" spans="1:7" x14ac:dyDescent="0.25">
      <c r="A1842" s="10"/>
      <c r="B1842" s="10"/>
      <c r="C1842" s="10"/>
      <c r="D1842" s="10"/>
      <c r="E1842" s="110" t="s">
        <v>1917</v>
      </c>
      <c r="F1842" s="111" t="s">
        <v>105</v>
      </c>
      <c r="G1842" s="3">
        <f t="shared" si="29"/>
        <v>0</v>
      </c>
    </row>
    <row r="1843" spans="1:7" x14ac:dyDescent="0.25">
      <c r="A1843" s="10"/>
      <c r="B1843" s="10"/>
      <c r="C1843" s="10"/>
      <c r="D1843" s="10"/>
      <c r="E1843" s="110" t="s">
        <v>1918</v>
      </c>
      <c r="F1843" s="111" t="s">
        <v>105</v>
      </c>
      <c r="G1843" s="3">
        <f t="shared" si="29"/>
        <v>0</v>
      </c>
    </row>
    <row r="1844" spans="1:7" x14ac:dyDescent="0.25">
      <c r="A1844" s="10"/>
      <c r="B1844" s="10"/>
      <c r="C1844" s="10"/>
      <c r="D1844" s="10"/>
      <c r="E1844" s="125" t="s">
        <v>1919</v>
      </c>
      <c r="F1844" s="111" t="s">
        <v>105</v>
      </c>
      <c r="G1844" s="3">
        <f t="shared" si="29"/>
        <v>0</v>
      </c>
    </row>
    <row r="1845" spans="1:7" x14ac:dyDescent="0.25">
      <c r="A1845" s="10"/>
      <c r="B1845" s="10"/>
      <c r="C1845" s="10"/>
      <c r="D1845" s="10"/>
      <c r="E1845" s="113" t="s">
        <v>1920</v>
      </c>
      <c r="F1845" s="111" t="s">
        <v>105</v>
      </c>
      <c r="G1845" s="3">
        <f t="shared" si="29"/>
        <v>0</v>
      </c>
    </row>
    <row r="1846" spans="1:7" x14ac:dyDescent="0.25">
      <c r="A1846" s="10"/>
      <c r="B1846" s="10"/>
      <c r="C1846" s="10"/>
      <c r="D1846" s="10"/>
      <c r="E1846" s="110" t="s">
        <v>1921</v>
      </c>
      <c r="F1846" s="111" t="s">
        <v>105</v>
      </c>
      <c r="G1846" s="3">
        <f t="shared" si="29"/>
        <v>0</v>
      </c>
    </row>
    <row r="1847" spans="1:7" x14ac:dyDescent="0.25">
      <c r="A1847" s="10"/>
      <c r="B1847" s="10"/>
      <c r="C1847" s="10"/>
      <c r="D1847" s="10"/>
      <c r="E1847" s="110" t="s">
        <v>1922</v>
      </c>
      <c r="F1847" s="111" t="s">
        <v>105</v>
      </c>
      <c r="G1847" s="3">
        <f t="shared" si="29"/>
        <v>0</v>
      </c>
    </row>
    <row r="1848" spans="1:7" x14ac:dyDescent="0.25">
      <c r="A1848" s="10"/>
      <c r="B1848" s="10"/>
      <c r="C1848" s="10"/>
      <c r="D1848" s="10"/>
      <c r="E1848" s="110" t="s">
        <v>1923</v>
      </c>
      <c r="F1848" s="111" t="s">
        <v>105</v>
      </c>
      <c r="G1848" s="3">
        <f t="shared" si="29"/>
        <v>0</v>
      </c>
    </row>
    <row r="1849" spans="1:7" x14ac:dyDescent="0.25">
      <c r="A1849" s="10"/>
      <c r="B1849" s="10"/>
      <c r="C1849" s="10"/>
      <c r="D1849" s="10"/>
      <c r="E1849" s="110" t="s">
        <v>1924</v>
      </c>
      <c r="F1849" s="111" t="s">
        <v>105</v>
      </c>
      <c r="G1849" s="3">
        <f t="shared" si="29"/>
        <v>0</v>
      </c>
    </row>
    <row r="1850" spans="1:7" x14ac:dyDescent="0.25">
      <c r="A1850" s="10"/>
      <c r="B1850" s="10"/>
      <c r="C1850" s="10"/>
      <c r="D1850" s="10"/>
      <c r="E1850" s="120" t="s">
        <v>1925</v>
      </c>
      <c r="F1850" s="111" t="s">
        <v>105</v>
      </c>
      <c r="G1850" s="3">
        <f t="shared" si="29"/>
        <v>0</v>
      </c>
    </row>
    <row r="1851" spans="1:7" x14ac:dyDescent="0.25">
      <c r="A1851" s="10"/>
      <c r="B1851" s="10"/>
      <c r="C1851" s="10"/>
      <c r="D1851" s="10"/>
      <c r="E1851" s="125" t="s">
        <v>1926</v>
      </c>
      <c r="F1851" s="111" t="s">
        <v>105</v>
      </c>
      <c r="G1851" s="3">
        <f t="shared" si="29"/>
        <v>0</v>
      </c>
    </row>
    <row r="1852" spans="1:7" x14ac:dyDescent="0.25">
      <c r="A1852" s="10"/>
      <c r="B1852" s="10"/>
      <c r="C1852" s="10"/>
      <c r="D1852" s="10"/>
      <c r="E1852" s="113" t="s">
        <v>1927</v>
      </c>
      <c r="F1852" s="111" t="s">
        <v>105</v>
      </c>
      <c r="G1852" s="3">
        <f t="shared" si="29"/>
        <v>0</v>
      </c>
    </row>
    <row r="1853" spans="1:7" x14ac:dyDescent="0.25">
      <c r="A1853" s="10"/>
      <c r="B1853" s="10"/>
      <c r="C1853" s="10"/>
      <c r="D1853" s="10"/>
      <c r="E1853" s="110" t="s">
        <v>1928</v>
      </c>
      <c r="F1853" s="111" t="s">
        <v>105</v>
      </c>
      <c r="G1853" s="3">
        <f t="shared" si="29"/>
        <v>0</v>
      </c>
    </row>
    <row r="1854" spans="1:7" x14ac:dyDescent="0.25">
      <c r="A1854" s="10"/>
      <c r="B1854" s="10"/>
      <c r="C1854" s="10"/>
      <c r="D1854" s="10"/>
      <c r="E1854" s="110" t="s">
        <v>1929</v>
      </c>
      <c r="F1854" s="111" t="s">
        <v>105</v>
      </c>
      <c r="G1854" s="3">
        <f t="shared" si="29"/>
        <v>0</v>
      </c>
    </row>
    <row r="1855" spans="1:7" x14ac:dyDescent="0.25">
      <c r="A1855" s="10"/>
      <c r="B1855" s="10"/>
      <c r="C1855" s="10"/>
      <c r="D1855" s="10"/>
      <c r="E1855" s="110" t="s">
        <v>1930</v>
      </c>
      <c r="F1855" s="111" t="s">
        <v>105</v>
      </c>
      <c r="G1855" s="3">
        <f t="shared" si="29"/>
        <v>0</v>
      </c>
    </row>
    <row r="1856" spans="1:7" x14ac:dyDescent="0.25">
      <c r="A1856" s="10"/>
      <c r="B1856" s="10"/>
      <c r="C1856" s="10"/>
      <c r="D1856" s="10"/>
      <c r="E1856" s="110" t="s">
        <v>1931</v>
      </c>
      <c r="F1856" s="111" t="s">
        <v>105</v>
      </c>
      <c r="G1856" s="3">
        <f t="shared" si="29"/>
        <v>0</v>
      </c>
    </row>
    <row r="1857" spans="1:7" x14ac:dyDescent="0.25">
      <c r="A1857" s="10"/>
      <c r="B1857" s="10"/>
      <c r="C1857" s="10"/>
      <c r="D1857" s="10"/>
      <c r="E1857" s="110" t="s">
        <v>1932</v>
      </c>
      <c r="F1857" s="111" t="s">
        <v>105</v>
      </c>
      <c r="G1857" s="3">
        <f t="shared" si="29"/>
        <v>0</v>
      </c>
    </row>
    <row r="1858" spans="1:7" x14ac:dyDescent="0.25">
      <c r="A1858" s="10"/>
      <c r="B1858" s="10"/>
      <c r="C1858" s="10"/>
      <c r="D1858" s="10"/>
      <c r="E1858" s="110" t="s">
        <v>1933</v>
      </c>
      <c r="F1858" s="111" t="s">
        <v>105</v>
      </c>
      <c r="G1858" s="3">
        <f t="shared" si="29"/>
        <v>0</v>
      </c>
    </row>
    <row r="1859" spans="1:7" x14ac:dyDescent="0.25">
      <c r="A1859" s="10"/>
      <c r="B1859" s="10"/>
      <c r="C1859" s="10"/>
      <c r="D1859" s="10"/>
      <c r="E1859" s="110" t="s">
        <v>1934</v>
      </c>
      <c r="F1859" s="111" t="s">
        <v>105</v>
      </c>
      <c r="G1859" s="3">
        <f t="shared" si="29"/>
        <v>0</v>
      </c>
    </row>
    <row r="1860" spans="1:7" x14ac:dyDescent="0.25">
      <c r="A1860" s="10"/>
      <c r="B1860" s="10"/>
      <c r="C1860" s="10"/>
      <c r="D1860" s="10"/>
      <c r="E1860" s="110" t="s">
        <v>1935</v>
      </c>
      <c r="F1860" s="111" t="s">
        <v>105</v>
      </c>
      <c r="G1860" s="3">
        <f t="shared" si="29"/>
        <v>0</v>
      </c>
    </row>
    <row r="1861" spans="1:7" x14ac:dyDescent="0.25">
      <c r="A1861" s="10"/>
      <c r="B1861" s="10"/>
      <c r="C1861" s="10"/>
      <c r="D1861" s="10"/>
      <c r="E1861" s="113" t="s">
        <v>1936</v>
      </c>
      <c r="F1861" s="111" t="s">
        <v>105</v>
      </c>
      <c r="G1861" s="3">
        <f t="shared" si="29"/>
        <v>0</v>
      </c>
    </row>
    <row r="1862" spans="1:7" x14ac:dyDescent="0.25">
      <c r="A1862" s="10"/>
      <c r="B1862" s="10"/>
      <c r="C1862" s="10"/>
      <c r="D1862" s="10"/>
      <c r="E1862" s="113" t="s">
        <v>1937</v>
      </c>
      <c r="F1862" s="111" t="s">
        <v>105</v>
      </c>
      <c r="G1862" s="3">
        <f t="shared" si="29"/>
        <v>0</v>
      </c>
    </row>
    <row r="1863" spans="1:7" x14ac:dyDescent="0.25">
      <c r="A1863" s="10"/>
      <c r="B1863" s="10"/>
      <c r="C1863" s="10"/>
      <c r="D1863" s="10"/>
      <c r="E1863" s="110" t="s">
        <v>1938</v>
      </c>
      <c r="F1863" s="111" t="s">
        <v>105</v>
      </c>
      <c r="G1863" s="3">
        <f t="shared" ref="G1863:G1926" si="30">VLOOKUP(F1863,$A$4:$B$27,2,FALSE)</f>
        <v>0</v>
      </c>
    </row>
    <row r="1864" spans="1:7" x14ac:dyDescent="0.25">
      <c r="A1864" s="10"/>
      <c r="B1864" s="10"/>
      <c r="C1864" s="10"/>
      <c r="D1864" s="10"/>
      <c r="E1864" s="110" t="s">
        <v>1939</v>
      </c>
      <c r="F1864" s="111" t="s">
        <v>105</v>
      </c>
      <c r="G1864" s="3">
        <f t="shared" si="30"/>
        <v>0</v>
      </c>
    </row>
    <row r="1865" spans="1:7" x14ac:dyDescent="0.25">
      <c r="A1865" s="10"/>
      <c r="B1865" s="10"/>
      <c r="C1865" s="10"/>
      <c r="D1865" s="10"/>
      <c r="E1865" s="113" t="s">
        <v>1940</v>
      </c>
      <c r="F1865" s="111" t="s">
        <v>105</v>
      </c>
      <c r="G1865" s="3">
        <f t="shared" si="30"/>
        <v>0</v>
      </c>
    </row>
    <row r="1866" spans="1:7" x14ac:dyDescent="0.25">
      <c r="A1866" s="10"/>
      <c r="B1866" s="10"/>
      <c r="C1866" s="10"/>
      <c r="D1866" s="10"/>
      <c r="E1866" s="110" t="s">
        <v>1941</v>
      </c>
      <c r="F1866" s="111" t="s">
        <v>105</v>
      </c>
      <c r="G1866" s="3">
        <f t="shared" si="30"/>
        <v>0</v>
      </c>
    </row>
    <row r="1867" spans="1:7" x14ac:dyDescent="0.25">
      <c r="A1867" s="10"/>
      <c r="B1867" s="10"/>
      <c r="C1867" s="10"/>
      <c r="D1867" s="10"/>
      <c r="E1867" s="113" t="s">
        <v>1942</v>
      </c>
      <c r="F1867" s="111" t="s">
        <v>105</v>
      </c>
      <c r="G1867" s="3">
        <f t="shared" si="30"/>
        <v>0</v>
      </c>
    </row>
    <row r="1868" spans="1:7" x14ac:dyDescent="0.25">
      <c r="A1868" s="10"/>
      <c r="B1868" s="10"/>
      <c r="C1868" s="10"/>
      <c r="D1868" s="10"/>
      <c r="E1868" s="110" t="s">
        <v>1943</v>
      </c>
      <c r="F1868" s="111" t="s">
        <v>105</v>
      </c>
      <c r="G1868" s="3">
        <f t="shared" si="30"/>
        <v>0</v>
      </c>
    </row>
    <row r="1869" spans="1:7" x14ac:dyDescent="0.25">
      <c r="A1869" s="10"/>
      <c r="B1869" s="10"/>
      <c r="C1869" s="10"/>
      <c r="D1869" s="10"/>
      <c r="E1869" s="113" t="s">
        <v>1944</v>
      </c>
      <c r="F1869" s="111" t="s">
        <v>105</v>
      </c>
      <c r="G1869" s="3">
        <f t="shared" si="30"/>
        <v>0</v>
      </c>
    </row>
    <row r="1870" spans="1:7" x14ac:dyDescent="0.25">
      <c r="A1870" s="10"/>
      <c r="B1870" s="10"/>
      <c r="C1870" s="10"/>
      <c r="D1870" s="10"/>
      <c r="E1870" s="113" t="s">
        <v>1945</v>
      </c>
      <c r="F1870" s="111" t="s">
        <v>105</v>
      </c>
      <c r="G1870" s="3">
        <f t="shared" si="30"/>
        <v>0</v>
      </c>
    </row>
    <row r="1871" spans="1:7" x14ac:dyDescent="0.25">
      <c r="A1871" s="10"/>
      <c r="B1871" s="10"/>
      <c r="C1871" s="10"/>
      <c r="D1871" s="10"/>
      <c r="E1871" s="110" t="s">
        <v>1946</v>
      </c>
      <c r="F1871" s="111" t="s">
        <v>105</v>
      </c>
      <c r="G1871" s="3">
        <f t="shared" si="30"/>
        <v>0</v>
      </c>
    </row>
    <row r="1872" spans="1:7" x14ac:dyDescent="0.25">
      <c r="A1872" s="10"/>
      <c r="B1872" s="10"/>
      <c r="C1872" s="10"/>
      <c r="D1872" s="10"/>
      <c r="E1872" s="110" t="s">
        <v>1947</v>
      </c>
      <c r="F1872" s="111" t="s">
        <v>105</v>
      </c>
      <c r="G1872" s="3">
        <f t="shared" si="30"/>
        <v>0</v>
      </c>
    </row>
    <row r="1873" spans="1:7" x14ac:dyDescent="0.25">
      <c r="A1873" s="10"/>
      <c r="B1873" s="10"/>
      <c r="C1873" s="10"/>
      <c r="D1873" s="10"/>
      <c r="E1873" s="113" t="s">
        <v>1948</v>
      </c>
      <c r="F1873" s="111" t="s">
        <v>105</v>
      </c>
      <c r="G1873" s="3">
        <f t="shared" si="30"/>
        <v>0</v>
      </c>
    </row>
    <row r="1874" spans="1:7" x14ac:dyDescent="0.25">
      <c r="A1874" s="10"/>
      <c r="B1874" s="10"/>
      <c r="C1874" s="10"/>
      <c r="D1874" s="10"/>
      <c r="E1874" s="113" t="s">
        <v>1949</v>
      </c>
      <c r="F1874" s="111" t="s">
        <v>105</v>
      </c>
      <c r="G1874" s="3">
        <f t="shared" si="30"/>
        <v>0</v>
      </c>
    </row>
    <row r="1875" spans="1:7" x14ac:dyDescent="0.25">
      <c r="A1875" s="10"/>
      <c r="B1875" s="10"/>
      <c r="C1875" s="10"/>
      <c r="D1875" s="10"/>
      <c r="E1875" s="110" t="s">
        <v>1950</v>
      </c>
      <c r="F1875" s="111" t="s">
        <v>105</v>
      </c>
      <c r="G1875" s="3">
        <f t="shared" si="30"/>
        <v>0</v>
      </c>
    </row>
    <row r="1876" spans="1:7" x14ac:dyDescent="0.25">
      <c r="A1876" s="10"/>
      <c r="B1876" s="10"/>
      <c r="C1876" s="10"/>
      <c r="D1876" s="10"/>
      <c r="E1876" s="113" t="s">
        <v>1951</v>
      </c>
      <c r="F1876" s="111" t="s">
        <v>105</v>
      </c>
      <c r="G1876" s="3">
        <f t="shared" si="30"/>
        <v>0</v>
      </c>
    </row>
    <row r="1877" spans="1:7" x14ac:dyDescent="0.25">
      <c r="A1877" s="10"/>
      <c r="B1877" s="10"/>
      <c r="C1877" s="10"/>
      <c r="D1877" s="10"/>
      <c r="E1877" s="110" t="s">
        <v>1952</v>
      </c>
      <c r="F1877" s="111" t="s">
        <v>105</v>
      </c>
      <c r="G1877" s="3">
        <f t="shared" si="30"/>
        <v>0</v>
      </c>
    </row>
    <row r="1878" spans="1:7" x14ac:dyDescent="0.25">
      <c r="A1878" s="10"/>
      <c r="B1878" s="10"/>
      <c r="C1878" s="10"/>
      <c r="D1878" s="10"/>
      <c r="E1878" s="110" t="s">
        <v>1953</v>
      </c>
      <c r="F1878" s="111" t="s">
        <v>105</v>
      </c>
      <c r="G1878" s="3">
        <f t="shared" si="30"/>
        <v>0</v>
      </c>
    </row>
    <row r="1879" spans="1:7" x14ac:dyDescent="0.25">
      <c r="A1879" s="10"/>
      <c r="B1879" s="10"/>
      <c r="C1879" s="10"/>
      <c r="D1879" s="10"/>
      <c r="E1879" s="110" t="s">
        <v>1954</v>
      </c>
      <c r="F1879" s="111" t="s">
        <v>105</v>
      </c>
      <c r="G1879" s="3">
        <f t="shared" si="30"/>
        <v>0</v>
      </c>
    </row>
    <row r="1880" spans="1:7" x14ac:dyDescent="0.25">
      <c r="A1880" s="10"/>
      <c r="B1880" s="10"/>
      <c r="C1880" s="10"/>
      <c r="D1880" s="10"/>
      <c r="E1880" s="110" t="s">
        <v>1955</v>
      </c>
      <c r="F1880" s="111" t="s">
        <v>105</v>
      </c>
      <c r="G1880" s="3">
        <f t="shared" si="30"/>
        <v>0</v>
      </c>
    </row>
    <row r="1881" spans="1:7" x14ac:dyDescent="0.25">
      <c r="A1881" s="10"/>
      <c r="B1881" s="10"/>
      <c r="C1881" s="10"/>
      <c r="D1881" s="10"/>
      <c r="E1881" s="110" t="s">
        <v>1956</v>
      </c>
      <c r="F1881" s="111" t="s">
        <v>105</v>
      </c>
      <c r="G1881" s="3">
        <f t="shared" si="30"/>
        <v>0</v>
      </c>
    </row>
    <row r="1882" spans="1:7" x14ac:dyDescent="0.25">
      <c r="A1882" s="10"/>
      <c r="B1882" s="10"/>
      <c r="C1882" s="10"/>
      <c r="D1882" s="10"/>
      <c r="E1882" s="110" t="s">
        <v>1957</v>
      </c>
      <c r="F1882" s="111" t="s">
        <v>105</v>
      </c>
      <c r="G1882" s="3">
        <f t="shared" si="30"/>
        <v>0</v>
      </c>
    </row>
    <row r="1883" spans="1:7" x14ac:dyDescent="0.25">
      <c r="A1883" s="10"/>
      <c r="B1883" s="10"/>
      <c r="C1883" s="10"/>
      <c r="D1883" s="10"/>
      <c r="E1883" s="110" t="s">
        <v>1958</v>
      </c>
      <c r="F1883" s="111" t="s">
        <v>105</v>
      </c>
      <c r="G1883" s="3">
        <f t="shared" si="30"/>
        <v>0</v>
      </c>
    </row>
    <row r="1884" spans="1:7" x14ac:dyDescent="0.25">
      <c r="A1884" s="10"/>
      <c r="B1884" s="10"/>
      <c r="C1884" s="10"/>
      <c r="D1884" s="10"/>
      <c r="E1884" s="110" t="s">
        <v>1959</v>
      </c>
      <c r="F1884" s="111" t="s">
        <v>105</v>
      </c>
      <c r="G1884" s="3">
        <f t="shared" si="30"/>
        <v>0</v>
      </c>
    </row>
    <row r="1885" spans="1:7" x14ac:dyDescent="0.25">
      <c r="A1885" s="10"/>
      <c r="B1885" s="10"/>
      <c r="C1885" s="10"/>
      <c r="D1885" s="10"/>
      <c r="E1885" s="110" t="s">
        <v>1960</v>
      </c>
      <c r="F1885" s="111" t="s">
        <v>105</v>
      </c>
      <c r="G1885" s="3">
        <f t="shared" si="30"/>
        <v>0</v>
      </c>
    </row>
    <row r="1886" spans="1:7" x14ac:dyDescent="0.25">
      <c r="A1886" s="10"/>
      <c r="B1886" s="10"/>
      <c r="C1886" s="10"/>
      <c r="D1886" s="10"/>
      <c r="E1886" s="113" t="s">
        <v>1961</v>
      </c>
      <c r="F1886" s="111" t="s">
        <v>105</v>
      </c>
      <c r="G1886" s="3">
        <f t="shared" si="30"/>
        <v>0</v>
      </c>
    </row>
    <row r="1887" spans="1:7" x14ac:dyDescent="0.25">
      <c r="A1887" s="10"/>
      <c r="B1887" s="10"/>
      <c r="C1887" s="10"/>
      <c r="D1887" s="10"/>
      <c r="E1887" s="113" t="s">
        <v>1962</v>
      </c>
      <c r="F1887" s="111" t="s">
        <v>105</v>
      </c>
      <c r="G1887" s="3">
        <f t="shared" si="30"/>
        <v>0</v>
      </c>
    </row>
    <row r="1888" spans="1:7" x14ac:dyDescent="0.25">
      <c r="A1888" s="10"/>
      <c r="B1888" s="10"/>
      <c r="C1888" s="10"/>
      <c r="D1888" s="10"/>
      <c r="E1888" s="110" t="s">
        <v>1963</v>
      </c>
      <c r="F1888" s="111" t="s">
        <v>105</v>
      </c>
      <c r="G1888" s="3">
        <f t="shared" si="30"/>
        <v>0</v>
      </c>
    </row>
    <row r="1889" spans="1:7" x14ac:dyDescent="0.25">
      <c r="A1889" s="10"/>
      <c r="B1889" s="10"/>
      <c r="C1889" s="10"/>
      <c r="D1889" s="10"/>
      <c r="E1889" s="110" t="s">
        <v>1964</v>
      </c>
      <c r="F1889" s="111" t="s">
        <v>105</v>
      </c>
      <c r="G1889" s="3">
        <f t="shared" si="30"/>
        <v>0</v>
      </c>
    </row>
    <row r="1890" spans="1:7" x14ac:dyDescent="0.25">
      <c r="A1890" s="10"/>
      <c r="B1890" s="10"/>
      <c r="C1890" s="10"/>
      <c r="D1890" s="10"/>
      <c r="E1890" s="110" t="s">
        <v>1965</v>
      </c>
      <c r="F1890" s="111" t="s">
        <v>105</v>
      </c>
      <c r="G1890" s="3">
        <f t="shared" si="30"/>
        <v>0</v>
      </c>
    </row>
    <row r="1891" spans="1:7" x14ac:dyDescent="0.25">
      <c r="A1891" s="10"/>
      <c r="B1891" s="10"/>
      <c r="C1891" s="10"/>
      <c r="D1891" s="10"/>
      <c r="E1891" s="113" t="s">
        <v>1966</v>
      </c>
      <c r="F1891" s="111" t="s">
        <v>105</v>
      </c>
      <c r="G1891" s="3">
        <f t="shared" si="30"/>
        <v>0</v>
      </c>
    </row>
    <row r="1892" spans="1:7" x14ac:dyDescent="0.25">
      <c r="A1892" s="10"/>
      <c r="B1892" s="10"/>
      <c r="C1892" s="10"/>
      <c r="D1892" s="10"/>
      <c r="E1892" s="110" t="s">
        <v>1967</v>
      </c>
      <c r="F1892" s="111" t="s">
        <v>105</v>
      </c>
      <c r="G1892" s="3">
        <f t="shared" si="30"/>
        <v>0</v>
      </c>
    </row>
    <row r="1893" spans="1:7" x14ac:dyDescent="0.25">
      <c r="A1893" s="10"/>
      <c r="B1893" s="10"/>
      <c r="C1893" s="10"/>
      <c r="D1893" s="10"/>
      <c r="E1893" s="113" t="s">
        <v>1968</v>
      </c>
      <c r="F1893" s="111" t="s">
        <v>105</v>
      </c>
      <c r="G1893" s="3">
        <f t="shared" si="30"/>
        <v>0</v>
      </c>
    </row>
    <row r="1894" spans="1:7" x14ac:dyDescent="0.25">
      <c r="A1894" s="10"/>
      <c r="B1894" s="10"/>
      <c r="C1894" s="10"/>
      <c r="D1894" s="10"/>
      <c r="E1894" s="113" t="s">
        <v>1969</v>
      </c>
      <c r="F1894" s="111" t="s">
        <v>105</v>
      </c>
      <c r="G1894" s="3">
        <f t="shared" si="30"/>
        <v>0</v>
      </c>
    </row>
    <row r="1895" spans="1:7" x14ac:dyDescent="0.25">
      <c r="A1895" s="10"/>
      <c r="B1895" s="10"/>
      <c r="C1895" s="10"/>
      <c r="D1895" s="10"/>
      <c r="E1895" s="113" t="s">
        <v>1970</v>
      </c>
      <c r="F1895" s="111" t="s">
        <v>105</v>
      </c>
      <c r="G1895" s="3">
        <f t="shared" si="30"/>
        <v>0</v>
      </c>
    </row>
    <row r="1896" spans="1:7" x14ac:dyDescent="0.25">
      <c r="A1896" s="10"/>
      <c r="B1896" s="10"/>
      <c r="C1896" s="10"/>
      <c r="D1896" s="10"/>
      <c r="E1896" s="113" t="s">
        <v>1971</v>
      </c>
      <c r="F1896" s="111" t="s">
        <v>105</v>
      </c>
      <c r="G1896" s="3">
        <f t="shared" si="30"/>
        <v>0</v>
      </c>
    </row>
    <row r="1897" spans="1:7" x14ac:dyDescent="0.25">
      <c r="A1897" s="10"/>
      <c r="B1897" s="10"/>
      <c r="C1897" s="10"/>
      <c r="D1897" s="10"/>
      <c r="E1897" s="113" t="s">
        <v>1972</v>
      </c>
      <c r="F1897" s="111" t="s">
        <v>105</v>
      </c>
      <c r="G1897" s="3">
        <f t="shared" si="30"/>
        <v>0</v>
      </c>
    </row>
    <row r="1898" spans="1:7" x14ac:dyDescent="0.25">
      <c r="A1898" s="10"/>
      <c r="B1898" s="10"/>
      <c r="C1898" s="10"/>
      <c r="D1898" s="10"/>
      <c r="E1898" s="113" t="s">
        <v>1973</v>
      </c>
      <c r="F1898" s="111" t="s">
        <v>105</v>
      </c>
      <c r="G1898" s="3">
        <f t="shared" si="30"/>
        <v>0</v>
      </c>
    </row>
    <row r="1899" spans="1:7" x14ac:dyDescent="0.25">
      <c r="A1899" s="10"/>
      <c r="B1899" s="10"/>
      <c r="C1899" s="10"/>
      <c r="D1899" s="10"/>
      <c r="E1899" s="113" t="s">
        <v>1974</v>
      </c>
      <c r="F1899" s="111" t="s">
        <v>105</v>
      </c>
      <c r="G1899" s="3">
        <f t="shared" si="30"/>
        <v>0</v>
      </c>
    </row>
    <row r="1900" spans="1:7" x14ac:dyDescent="0.25">
      <c r="A1900" s="10"/>
      <c r="B1900" s="10"/>
      <c r="C1900" s="10"/>
      <c r="D1900" s="10"/>
      <c r="E1900" s="113" t="s">
        <v>1975</v>
      </c>
      <c r="F1900" s="111" t="s">
        <v>105</v>
      </c>
      <c r="G1900" s="3">
        <f t="shared" si="30"/>
        <v>0</v>
      </c>
    </row>
    <row r="1901" spans="1:7" x14ac:dyDescent="0.25">
      <c r="A1901" s="10"/>
      <c r="B1901" s="10"/>
      <c r="C1901" s="10"/>
      <c r="D1901" s="10"/>
      <c r="E1901" s="110" t="s">
        <v>1976</v>
      </c>
      <c r="F1901" s="111" t="s">
        <v>105</v>
      </c>
      <c r="G1901" s="3">
        <f t="shared" si="30"/>
        <v>0</v>
      </c>
    </row>
    <row r="1902" spans="1:7" x14ac:dyDescent="0.25">
      <c r="A1902" s="10"/>
      <c r="B1902" s="10"/>
      <c r="C1902" s="10"/>
      <c r="D1902" s="10"/>
      <c r="E1902" s="110" t="s">
        <v>1977</v>
      </c>
      <c r="F1902" s="111" t="s">
        <v>105</v>
      </c>
      <c r="G1902" s="3">
        <f t="shared" si="30"/>
        <v>0</v>
      </c>
    </row>
    <row r="1903" spans="1:7" x14ac:dyDescent="0.25">
      <c r="A1903" s="10"/>
      <c r="B1903" s="10"/>
      <c r="C1903" s="10"/>
      <c r="D1903" s="10"/>
      <c r="E1903" s="110" t="s">
        <v>1978</v>
      </c>
      <c r="F1903" s="111" t="s">
        <v>105</v>
      </c>
      <c r="G1903" s="3">
        <f t="shared" si="30"/>
        <v>0</v>
      </c>
    </row>
    <row r="1904" spans="1:7" x14ac:dyDescent="0.25">
      <c r="A1904" s="10"/>
      <c r="B1904" s="10"/>
      <c r="C1904" s="10"/>
      <c r="D1904" s="10"/>
      <c r="E1904" s="110" t="s">
        <v>1979</v>
      </c>
      <c r="F1904" s="111" t="s">
        <v>105</v>
      </c>
      <c r="G1904" s="3">
        <f t="shared" si="30"/>
        <v>0</v>
      </c>
    </row>
    <row r="1905" spans="1:7" x14ac:dyDescent="0.25">
      <c r="A1905" s="10"/>
      <c r="B1905" s="10"/>
      <c r="C1905" s="10"/>
      <c r="D1905" s="10"/>
      <c r="E1905" s="110" t="s">
        <v>1980</v>
      </c>
      <c r="F1905" s="111" t="s">
        <v>105</v>
      </c>
      <c r="G1905" s="3">
        <f t="shared" si="30"/>
        <v>0</v>
      </c>
    </row>
    <row r="1906" spans="1:7" x14ac:dyDescent="0.25">
      <c r="A1906" s="10"/>
      <c r="B1906" s="10"/>
      <c r="C1906" s="10"/>
      <c r="D1906" s="10"/>
      <c r="E1906" s="110" t="s">
        <v>1981</v>
      </c>
      <c r="F1906" s="111" t="s">
        <v>105</v>
      </c>
      <c r="G1906" s="3">
        <f t="shared" si="30"/>
        <v>0</v>
      </c>
    </row>
    <row r="1907" spans="1:7" x14ac:dyDescent="0.25">
      <c r="A1907" s="10"/>
      <c r="B1907" s="10"/>
      <c r="C1907" s="10"/>
      <c r="D1907" s="10"/>
      <c r="E1907" s="110" t="s">
        <v>1982</v>
      </c>
      <c r="F1907" s="111" t="s">
        <v>105</v>
      </c>
      <c r="G1907" s="3">
        <f t="shared" si="30"/>
        <v>0</v>
      </c>
    </row>
    <row r="1908" spans="1:7" x14ac:dyDescent="0.25">
      <c r="A1908" s="10"/>
      <c r="B1908" s="10"/>
      <c r="C1908" s="10"/>
      <c r="D1908" s="10"/>
      <c r="E1908" s="113" t="s">
        <v>1983</v>
      </c>
      <c r="F1908" s="111" t="s">
        <v>105</v>
      </c>
      <c r="G1908" s="3">
        <f t="shared" si="30"/>
        <v>0</v>
      </c>
    </row>
    <row r="1909" spans="1:7" x14ac:dyDescent="0.25">
      <c r="A1909" s="10"/>
      <c r="B1909" s="10"/>
      <c r="C1909" s="10"/>
      <c r="D1909" s="10"/>
      <c r="E1909" s="113" t="s">
        <v>1984</v>
      </c>
      <c r="F1909" s="111" t="s">
        <v>105</v>
      </c>
      <c r="G1909" s="3">
        <f t="shared" si="30"/>
        <v>0</v>
      </c>
    </row>
    <row r="1910" spans="1:7" x14ac:dyDescent="0.25">
      <c r="A1910" s="10"/>
      <c r="B1910" s="10"/>
      <c r="C1910" s="10"/>
      <c r="D1910" s="10"/>
      <c r="E1910" s="113" t="s">
        <v>1985</v>
      </c>
      <c r="F1910" s="111" t="s">
        <v>105</v>
      </c>
      <c r="G1910" s="3">
        <f t="shared" si="30"/>
        <v>0</v>
      </c>
    </row>
    <row r="1911" spans="1:7" x14ac:dyDescent="0.25">
      <c r="A1911" s="10"/>
      <c r="B1911" s="10"/>
      <c r="C1911" s="10"/>
      <c r="D1911" s="10"/>
      <c r="E1911" s="113" t="s">
        <v>1986</v>
      </c>
      <c r="F1911" s="111" t="s">
        <v>105</v>
      </c>
      <c r="G1911" s="3">
        <f t="shared" si="30"/>
        <v>0</v>
      </c>
    </row>
    <row r="1912" spans="1:7" x14ac:dyDescent="0.25">
      <c r="A1912" s="10"/>
      <c r="B1912" s="10"/>
      <c r="C1912" s="10"/>
      <c r="D1912" s="10"/>
      <c r="E1912" s="113" t="s">
        <v>1987</v>
      </c>
      <c r="F1912" s="111" t="s">
        <v>105</v>
      </c>
      <c r="G1912" s="3">
        <f t="shared" si="30"/>
        <v>0</v>
      </c>
    </row>
    <row r="1913" spans="1:7" x14ac:dyDescent="0.25">
      <c r="A1913" s="10"/>
      <c r="B1913" s="10"/>
      <c r="C1913" s="10"/>
      <c r="D1913" s="10"/>
      <c r="E1913" s="113" t="s">
        <v>1988</v>
      </c>
      <c r="F1913" s="111" t="s">
        <v>105</v>
      </c>
      <c r="G1913" s="3">
        <f t="shared" si="30"/>
        <v>0</v>
      </c>
    </row>
    <row r="1914" spans="1:7" x14ac:dyDescent="0.25">
      <c r="A1914" s="10"/>
      <c r="B1914" s="10"/>
      <c r="C1914" s="10"/>
      <c r="D1914" s="10"/>
      <c r="E1914" s="113" t="s">
        <v>1989</v>
      </c>
      <c r="F1914" s="111" t="s">
        <v>105</v>
      </c>
      <c r="G1914" s="3">
        <f t="shared" si="30"/>
        <v>0</v>
      </c>
    </row>
    <row r="1915" spans="1:7" x14ac:dyDescent="0.25">
      <c r="A1915" s="10"/>
      <c r="B1915" s="10"/>
      <c r="C1915" s="10"/>
      <c r="D1915" s="10"/>
      <c r="E1915" s="123" t="s">
        <v>1990</v>
      </c>
      <c r="F1915" s="111" t="s">
        <v>105</v>
      </c>
      <c r="G1915" s="3">
        <f t="shared" si="30"/>
        <v>0</v>
      </c>
    </row>
    <row r="1916" spans="1:7" x14ac:dyDescent="0.25">
      <c r="A1916" s="10"/>
      <c r="B1916" s="10"/>
      <c r="C1916" s="10"/>
      <c r="D1916" s="10"/>
      <c r="E1916" s="110" t="s">
        <v>1991</v>
      </c>
      <c r="F1916" s="111" t="s">
        <v>105</v>
      </c>
      <c r="G1916" s="3">
        <f t="shared" si="30"/>
        <v>0</v>
      </c>
    </row>
    <row r="1917" spans="1:7" x14ac:dyDescent="0.25">
      <c r="A1917" s="10"/>
      <c r="B1917" s="10"/>
      <c r="C1917" s="10"/>
      <c r="D1917" s="10"/>
      <c r="E1917" s="110" t="s">
        <v>1992</v>
      </c>
      <c r="F1917" s="111" t="s">
        <v>105</v>
      </c>
      <c r="G1917" s="3">
        <f t="shared" si="30"/>
        <v>0</v>
      </c>
    </row>
    <row r="1918" spans="1:7" x14ac:dyDescent="0.25">
      <c r="A1918" s="10"/>
      <c r="B1918" s="10"/>
      <c r="C1918" s="10"/>
      <c r="D1918" s="10"/>
      <c r="E1918" s="113" t="s">
        <v>1993</v>
      </c>
      <c r="F1918" s="111" t="s">
        <v>105</v>
      </c>
      <c r="G1918" s="3">
        <f t="shared" si="30"/>
        <v>0</v>
      </c>
    </row>
    <row r="1919" spans="1:7" x14ac:dyDescent="0.25">
      <c r="A1919" s="10"/>
      <c r="B1919" s="10"/>
      <c r="C1919" s="10"/>
      <c r="D1919" s="10"/>
      <c r="E1919" s="113" t="s">
        <v>1994</v>
      </c>
      <c r="F1919" s="111" t="s">
        <v>105</v>
      </c>
      <c r="G1919" s="3">
        <f t="shared" si="30"/>
        <v>0</v>
      </c>
    </row>
    <row r="1920" spans="1:7" x14ac:dyDescent="0.25">
      <c r="A1920" s="10"/>
      <c r="B1920" s="10"/>
      <c r="C1920" s="10"/>
      <c r="D1920" s="10"/>
      <c r="E1920" s="110" t="s">
        <v>1995</v>
      </c>
      <c r="F1920" s="111" t="s">
        <v>105</v>
      </c>
      <c r="G1920" s="3">
        <f t="shared" si="30"/>
        <v>0</v>
      </c>
    </row>
    <row r="1921" spans="1:7" x14ac:dyDescent="0.25">
      <c r="A1921" s="10"/>
      <c r="B1921" s="10"/>
      <c r="C1921" s="10"/>
      <c r="D1921" s="10"/>
      <c r="E1921" s="110" t="s">
        <v>1996</v>
      </c>
      <c r="F1921" s="111" t="s">
        <v>105</v>
      </c>
      <c r="G1921" s="3">
        <f t="shared" si="30"/>
        <v>0</v>
      </c>
    </row>
    <row r="1922" spans="1:7" x14ac:dyDescent="0.25">
      <c r="A1922" s="10"/>
      <c r="B1922" s="10"/>
      <c r="C1922" s="10"/>
      <c r="D1922" s="10"/>
      <c r="E1922" s="110" t="s">
        <v>1997</v>
      </c>
      <c r="F1922" s="111" t="s">
        <v>105</v>
      </c>
      <c r="G1922" s="3">
        <f t="shared" si="30"/>
        <v>0</v>
      </c>
    </row>
    <row r="1923" spans="1:7" x14ac:dyDescent="0.25">
      <c r="A1923" s="10"/>
      <c r="B1923" s="10"/>
      <c r="C1923" s="10"/>
      <c r="D1923" s="10"/>
      <c r="E1923" s="110" t="s">
        <v>1998</v>
      </c>
      <c r="F1923" s="111" t="s">
        <v>105</v>
      </c>
      <c r="G1923" s="3">
        <f t="shared" si="30"/>
        <v>0</v>
      </c>
    </row>
    <row r="1924" spans="1:7" x14ac:dyDescent="0.25">
      <c r="A1924" s="10"/>
      <c r="B1924" s="10"/>
      <c r="C1924" s="10"/>
      <c r="D1924" s="10"/>
      <c r="E1924" s="113" t="s">
        <v>1999</v>
      </c>
      <c r="F1924" s="111" t="s">
        <v>105</v>
      </c>
      <c r="G1924" s="3">
        <f t="shared" si="30"/>
        <v>0</v>
      </c>
    </row>
    <row r="1925" spans="1:7" x14ac:dyDescent="0.25">
      <c r="A1925" s="10"/>
      <c r="B1925" s="10"/>
      <c r="C1925" s="10"/>
      <c r="D1925" s="10"/>
      <c r="E1925" s="113" t="s">
        <v>2000</v>
      </c>
      <c r="F1925" s="111" t="s">
        <v>105</v>
      </c>
      <c r="G1925" s="3">
        <f t="shared" si="30"/>
        <v>0</v>
      </c>
    </row>
    <row r="1926" spans="1:7" x14ac:dyDescent="0.25">
      <c r="A1926" s="10"/>
      <c r="B1926" s="10"/>
      <c r="C1926" s="10"/>
      <c r="D1926" s="10"/>
      <c r="E1926" s="110" t="s">
        <v>2001</v>
      </c>
      <c r="F1926" s="111" t="s">
        <v>105</v>
      </c>
      <c r="G1926" s="3">
        <f t="shared" si="30"/>
        <v>0</v>
      </c>
    </row>
    <row r="1927" spans="1:7" x14ac:dyDescent="0.25">
      <c r="A1927" s="10"/>
      <c r="B1927" s="10"/>
      <c r="C1927" s="10"/>
      <c r="D1927" s="10"/>
      <c r="E1927" s="110" t="s">
        <v>2002</v>
      </c>
      <c r="F1927" s="111" t="s">
        <v>105</v>
      </c>
      <c r="G1927" s="3">
        <f t="shared" ref="G1927:G1990" si="31">VLOOKUP(F1927,$A$4:$B$27,2,FALSE)</f>
        <v>0</v>
      </c>
    </row>
    <row r="1928" spans="1:7" x14ac:dyDescent="0.25">
      <c r="A1928" s="10"/>
      <c r="B1928" s="10"/>
      <c r="C1928" s="10"/>
      <c r="D1928" s="10"/>
      <c r="E1928" s="113" t="s">
        <v>2003</v>
      </c>
      <c r="F1928" s="111" t="s">
        <v>105</v>
      </c>
      <c r="G1928" s="3">
        <f t="shared" si="31"/>
        <v>0</v>
      </c>
    </row>
    <row r="1929" spans="1:7" x14ac:dyDescent="0.25">
      <c r="A1929" s="10"/>
      <c r="B1929" s="10"/>
      <c r="C1929" s="10"/>
      <c r="D1929" s="10"/>
      <c r="E1929" s="110" t="s">
        <v>2004</v>
      </c>
      <c r="F1929" s="111" t="s">
        <v>105</v>
      </c>
      <c r="G1929" s="3">
        <f t="shared" si="31"/>
        <v>0</v>
      </c>
    </row>
    <row r="1930" spans="1:7" x14ac:dyDescent="0.25">
      <c r="A1930" s="10"/>
      <c r="B1930" s="10"/>
      <c r="C1930" s="10"/>
      <c r="D1930" s="10"/>
      <c r="E1930" s="110" t="s">
        <v>2005</v>
      </c>
      <c r="F1930" s="111" t="s">
        <v>105</v>
      </c>
      <c r="G1930" s="3">
        <f t="shared" si="31"/>
        <v>0</v>
      </c>
    </row>
    <row r="1931" spans="1:7" x14ac:dyDescent="0.25">
      <c r="A1931" s="10"/>
      <c r="B1931" s="10"/>
      <c r="C1931" s="10"/>
      <c r="D1931" s="10"/>
      <c r="E1931" s="110" t="s">
        <v>2006</v>
      </c>
      <c r="F1931" s="111" t="s">
        <v>105</v>
      </c>
      <c r="G1931" s="3">
        <f t="shared" si="31"/>
        <v>0</v>
      </c>
    </row>
    <row r="1932" spans="1:7" x14ac:dyDescent="0.25">
      <c r="A1932" s="10"/>
      <c r="B1932" s="10"/>
      <c r="C1932" s="10"/>
      <c r="D1932" s="10"/>
      <c r="E1932" s="110" t="s">
        <v>2007</v>
      </c>
      <c r="F1932" s="111" t="s">
        <v>105</v>
      </c>
      <c r="G1932" s="3">
        <f t="shared" si="31"/>
        <v>0</v>
      </c>
    </row>
    <row r="1933" spans="1:7" x14ac:dyDescent="0.25">
      <c r="A1933" s="10"/>
      <c r="B1933" s="10"/>
      <c r="C1933" s="10"/>
      <c r="D1933" s="10"/>
      <c r="E1933" s="113" t="s">
        <v>2008</v>
      </c>
      <c r="F1933" s="111" t="s">
        <v>105</v>
      </c>
      <c r="G1933" s="3">
        <f t="shared" si="31"/>
        <v>0</v>
      </c>
    </row>
    <row r="1934" spans="1:7" x14ac:dyDescent="0.25">
      <c r="A1934" s="10"/>
      <c r="B1934" s="10"/>
      <c r="C1934" s="10"/>
      <c r="D1934" s="10"/>
      <c r="E1934" s="110" t="s">
        <v>2009</v>
      </c>
      <c r="F1934" s="111" t="s">
        <v>105</v>
      </c>
      <c r="G1934" s="3">
        <f t="shared" si="31"/>
        <v>0</v>
      </c>
    </row>
    <row r="1935" spans="1:7" x14ac:dyDescent="0.25">
      <c r="A1935" s="10"/>
      <c r="B1935" s="10"/>
      <c r="C1935" s="10"/>
      <c r="D1935" s="10"/>
      <c r="E1935" s="113" t="s">
        <v>2010</v>
      </c>
      <c r="F1935" s="111" t="s">
        <v>105</v>
      </c>
      <c r="G1935" s="3">
        <f t="shared" si="31"/>
        <v>0</v>
      </c>
    </row>
    <row r="1936" spans="1:7" x14ac:dyDescent="0.25">
      <c r="A1936" s="10"/>
      <c r="B1936" s="10"/>
      <c r="C1936" s="10"/>
      <c r="D1936" s="10"/>
      <c r="E1936" s="110" t="s">
        <v>2011</v>
      </c>
      <c r="F1936" s="111" t="s">
        <v>105</v>
      </c>
      <c r="G1936" s="3">
        <f t="shared" si="31"/>
        <v>0</v>
      </c>
    </row>
    <row r="1937" spans="1:7" x14ac:dyDescent="0.25">
      <c r="A1937" s="10"/>
      <c r="B1937" s="10"/>
      <c r="C1937" s="10"/>
      <c r="D1937" s="10"/>
      <c r="E1937" s="110" t="s">
        <v>2012</v>
      </c>
      <c r="F1937" s="111" t="s">
        <v>105</v>
      </c>
      <c r="G1937" s="3">
        <f t="shared" si="31"/>
        <v>0</v>
      </c>
    </row>
    <row r="1938" spans="1:7" x14ac:dyDescent="0.25">
      <c r="A1938" s="10"/>
      <c r="B1938" s="10"/>
      <c r="C1938" s="10"/>
      <c r="D1938" s="10"/>
      <c r="E1938" s="113" t="s">
        <v>2013</v>
      </c>
      <c r="F1938" s="111" t="s">
        <v>105</v>
      </c>
      <c r="G1938" s="3">
        <f t="shared" si="31"/>
        <v>0</v>
      </c>
    </row>
    <row r="1939" spans="1:7" x14ac:dyDescent="0.25">
      <c r="A1939" s="10"/>
      <c r="B1939" s="10"/>
      <c r="C1939" s="10"/>
      <c r="D1939" s="10"/>
      <c r="E1939" s="110" t="s">
        <v>2014</v>
      </c>
      <c r="F1939" s="111" t="s">
        <v>105</v>
      </c>
      <c r="G1939" s="3">
        <f t="shared" si="31"/>
        <v>0</v>
      </c>
    </row>
    <row r="1940" spans="1:7" x14ac:dyDescent="0.25">
      <c r="A1940" s="10"/>
      <c r="B1940" s="10"/>
      <c r="C1940" s="10"/>
      <c r="D1940" s="10"/>
      <c r="E1940" s="113" t="s">
        <v>2015</v>
      </c>
      <c r="F1940" s="111" t="s">
        <v>105</v>
      </c>
      <c r="G1940" s="3">
        <f t="shared" si="31"/>
        <v>0</v>
      </c>
    </row>
    <row r="1941" spans="1:7" x14ac:dyDescent="0.25">
      <c r="A1941" s="10"/>
      <c r="B1941" s="10"/>
      <c r="C1941" s="10"/>
      <c r="D1941" s="10"/>
      <c r="E1941" s="113" t="s">
        <v>2016</v>
      </c>
      <c r="F1941" s="111" t="s">
        <v>105</v>
      </c>
      <c r="G1941" s="3">
        <f t="shared" si="31"/>
        <v>0</v>
      </c>
    </row>
    <row r="1942" spans="1:7" x14ac:dyDescent="0.25">
      <c r="A1942" s="10"/>
      <c r="B1942" s="10"/>
      <c r="C1942" s="10"/>
      <c r="D1942" s="10"/>
      <c r="E1942" s="113" t="s">
        <v>2017</v>
      </c>
      <c r="F1942" s="111" t="s">
        <v>105</v>
      </c>
      <c r="G1942" s="3">
        <f t="shared" si="31"/>
        <v>0</v>
      </c>
    </row>
    <row r="1943" spans="1:7" x14ac:dyDescent="0.25">
      <c r="A1943" s="10"/>
      <c r="B1943" s="10"/>
      <c r="C1943" s="10"/>
      <c r="D1943" s="10"/>
      <c r="E1943" s="110" t="s">
        <v>2018</v>
      </c>
      <c r="F1943" s="111" t="s">
        <v>105</v>
      </c>
      <c r="G1943" s="3">
        <f t="shared" si="31"/>
        <v>0</v>
      </c>
    </row>
    <row r="1944" spans="1:7" x14ac:dyDescent="0.25">
      <c r="A1944" s="10"/>
      <c r="B1944" s="10"/>
      <c r="C1944" s="10"/>
      <c r="D1944" s="10"/>
      <c r="E1944" s="110" t="s">
        <v>2019</v>
      </c>
      <c r="F1944" s="111" t="s">
        <v>105</v>
      </c>
      <c r="G1944" s="3">
        <f t="shared" si="31"/>
        <v>0</v>
      </c>
    </row>
    <row r="1945" spans="1:7" x14ac:dyDescent="0.25">
      <c r="A1945" s="10"/>
      <c r="B1945" s="10"/>
      <c r="C1945" s="10"/>
      <c r="D1945" s="10"/>
      <c r="E1945" s="120" t="s">
        <v>2020</v>
      </c>
      <c r="F1945" s="111" t="s">
        <v>105</v>
      </c>
      <c r="G1945" s="3">
        <f t="shared" si="31"/>
        <v>0</v>
      </c>
    </row>
    <row r="1946" spans="1:7" x14ac:dyDescent="0.25">
      <c r="A1946" s="10"/>
      <c r="B1946" s="10"/>
      <c r="C1946" s="10"/>
      <c r="D1946" s="10"/>
      <c r="E1946" s="110" t="s">
        <v>2021</v>
      </c>
      <c r="F1946" s="111" t="s">
        <v>105</v>
      </c>
      <c r="G1946" s="3">
        <f t="shared" si="31"/>
        <v>0</v>
      </c>
    </row>
    <row r="1947" spans="1:7" x14ac:dyDescent="0.25">
      <c r="A1947" s="10"/>
      <c r="B1947" s="10"/>
      <c r="C1947" s="10"/>
      <c r="D1947" s="10"/>
      <c r="E1947" s="113" t="s">
        <v>2022</v>
      </c>
      <c r="F1947" s="111" t="s">
        <v>105</v>
      </c>
      <c r="G1947" s="3">
        <f t="shared" si="31"/>
        <v>0</v>
      </c>
    </row>
    <row r="1948" spans="1:7" x14ac:dyDescent="0.25">
      <c r="A1948" s="10"/>
      <c r="B1948" s="10"/>
      <c r="C1948" s="10"/>
      <c r="D1948" s="10"/>
      <c r="E1948" s="117" t="s">
        <v>2023</v>
      </c>
      <c r="F1948" s="111" t="s">
        <v>105</v>
      </c>
      <c r="G1948" s="3">
        <f t="shared" si="31"/>
        <v>0</v>
      </c>
    </row>
    <row r="1949" spans="1:7" x14ac:dyDescent="0.25">
      <c r="A1949" s="10"/>
      <c r="B1949" s="10"/>
      <c r="C1949" s="10"/>
      <c r="D1949" s="10"/>
      <c r="E1949" s="110" t="s">
        <v>2024</v>
      </c>
      <c r="F1949" s="111" t="s">
        <v>105</v>
      </c>
      <c r="G1949" s="3">
        <f t="shared" si="31"/>
        <v>0</v>
      </c>
    </row>
    <row r="1950" spans="1:7" x14ac:dyDescent="0.25">
      <c r="A1950" s="10"/>
      <c r="B1950" s="10"/>
      <c r="C1950" s="10"/>
      <c r="D1950" s="10"/>
      <c r="E1950" s="110" t="s">
        <v>2025</v>
      </c>
      <c r="F1950" s="111" t="s">
        <v>105</v>
      </c>
      <c r="G1950" s="3">
        <f t="shared" si="31"/>
        <v>0</v>
      </c>
    </row>
    <row r="1951" spans="1:7" x14ac:dyDescent="0.25">
      <c r="A1951" s="10"/>
      <c r="B1951" s="10"/>
      <c r="C1951" s="10"/>
      <c r="D1951" s="10"/>
      <c r="E1951" s="110" t="s">
        <v>2026</v>
      </c>
      <c r="F1951" s="111" t="s">
        <v>105</v>
      </c>
      <c r="G1951" s="3">
        <f t="shared" si="31"/>
        <v>0</v>
      </c>
    </row>
    <row r="1952" spans="1:7" x14ac:dyDescent="0.25">
      <c r="A1952" s="10"/>
      <c r="B1952" s="10"/>
      <c r="C1952" s="10"/>
      <c r="D1952" s="10"/>
      <c r="E1952" s="113" t="s">
        <v>2027</v>
      </c>
      <c r="F1952" s="111" t="s">
        <v>105</v>
      </c>
      <c r="G1952" s="3">
        <f t="shared" si="31"/>
        <v>0</v>
      </c>
    </row>
    <row r="1953" spans="1:7" x14ac:dyDescent="0.25">
      <c r="A1953" s="10"/>
      <c r="B1953" s="10"/>
      <c r="C1953" s="10"/>
      <c r="D1953" s="10"/>
      <c r="E1953" s="110" t="s">
        <v>2028</v>
      </c>
      <c r="F1953" s="111" t="s">
        <v>105</v>
      </c>
      <c r="G1953" s="3">
        <f t="shared" si="31"/>
        <v>0</v>
      </c>
    </row>
    <row r="1954" spans="1:7" x14ac:dyDescent="0.25">
      <c r="A1954" s="10"/>
      <c r="B1954" s="10"/>
      <c r="C1954" s="10"/>
      <c r="D1954" s="10"/>
      <c r="E1954" s="110" t="s">
        <v>2029</v>
      </c>
      <c r="F1954" s="111" t="s">
        <v>105</v>
      </c>
      <c r="G1954" s="3">
        <f t="shared" si="31"/>
        <v>0</v>
      </c>
    </row>
    <row r="1955" spans="1:7" x14ac:dyDescent="0.25">
      <c r="A1955" s="10"/>
      <c r="B1955" s="10"/>
      <c r="C1955" s="10"/>
      <c r="D1955" s="10"/>
      <c r="E1955" s="110" t="s">
        <v>2030</v>
      </c>
      <c r="F1955" s="111" t="s">
        <v>105</v>
      </c>
      <c r="G1955" s="3">
        <f t="shared" si="31"/>
        <v>0</v>
      </c>
    </row>
    <row r="1956" spans="1:7" x14ac:dyDescent="0.25">
      <c r="A1956" s="10"/>
      <c r="B1956" s="10"/>
      <c r="C1956" s="10"/>
      <c r="D1956" s="10"/>
      <c r="E1956" s="110" t="s">
        <v>2031</v>
      </c>
      <c r="F1956" s="111" t="s">
        <v>105</v>
      </c>
      <c r="G1956" s="3">
        <f t="shared" si="31"/>
        <v>0</v>
      </c>
    </row>
    <row r="1957" spans="1:7" x14ac:dyDescent="0.25">
      <c r="A1957" s="10"/>
      <c r="B1957" s="10"/>
      <c r="C1957" s="10"/>
      <c r="D1957" s="10"/>
      <c r="E1957" s="110" t="s">
        <v>2032</v>
      </c>
      <c r="F1957" s="111" t="s">
        <v>105</v>
      </c>
      <c r="G1957" s="3">
        <f t="shared" si="31"/>
        <v>0</v>
      </c>
    </row>
    <row r="1958" spans="1:7" x14ac:dyDescent="0.25">
      <c r="A1958" s="10"/>
      <c r="B1958" s="10"/>
      <c r="C1958" s="10"/>
      <c r="D1958" s="10"/>
      <c r="E1958" s="113" t="s">
        <v>2033</v>
      </c>
      <c r="F1958" s="111" t="s">
        <v>105</v>
      </c>
      <c r="G1958" s="3">
        <f t="shared" si="31"/>
        <v>0</v>
      </c>
    </row>
    <row r="1959" spans="1:7" x14ac:dyDescent="0.25">
      <c r="A1959" s="10"/>
      <c r="B1959" s="10"/>
      <c r="C1959" s="10"/>
      <c r="D1959" s="10"/>
      <c r="E1959" s="113" t="s">
        <v>2034</v>
      </c>
      <c r="F1959" s="111" t="s">
        <v>105</v>
      </c>
      <c r="G1959" s="3">
        <f t="shared" si="31"/>
        <v>0</v>
      </c>
    </row>
    <row r="1960" spans="1:7" x14ac:dyDescent="0.25">
      <c r="A1960" s="10"/>
      <c r="B1960" s="10"/>
      <c r="C1960" s="10"/>
      <c r="D1960" s="10"/>
      <c r="E1960" s="113" t="s">
        <v>2035</v>
      </c>
      <c r="F1960" s="111" t="s">
        <v>105</v>
      </c>
      <c r="G1960" s="3">
        <f t="shared" si="31"/>
        <v>0</v>
      </c>
    </row>
    <row r="1961" spans="1:7" x14ac:dyDescent="0.25">
      <c r="A1961" s="10"/>
      <c r="B1961" s="10"/>
      <c r="C1961" s="10"/>
      <c r="D1961" s="10"/>
      <c r="E1961" s="113" t="s">
        <v>2036</v>
      </c>
      <c r="F1961" s="111" t="s">
        <v>105</v>
      </c>
      <c r="G1961" s="3">
        <f t="shared" si="31"/>
        <v>0</v>
      </c>
    </row>
    <row r="1962" spans="1:7" x14ac:dyDescent="0.25">
      <c r="A1962" s="10"/>
      <c r="B1962" s="10"/>
      <c r="C1962" s="10"/>
      <c r="D1962" s="10"/>
      <c r="E1962" s="110" t="s">
        <v>2037</v>
      </c>
      <c r="F1962" s="111" t="s">
        <v>105</v>
      </c>
      <c r="G1962" s="3">
        <f t="shared" si="31"/>
        <v>0</v>
      </c>
    </row>
    <row r="1963" spans="1:7" x14ac:dyDescent="0.25">
      <c r="A1963" s="10"/>
      <c r="B1963" s="10"/>
      <c r="C1963" s="10"/>
      <c r="D1963" s="10"/>
      <c r="E1963" s="110" t="s">
        <v>2038</v>
      </c>
      <c r="F1963" s="111" t="s">
        <v>105</v>
      </c>
      <c r="G1963" s="3">
        <f t="shared" si="31"/>
        <v>0</v>
      </c>
    </row>
    <row r="1964" spans="1:7" x14ac:dyDescent="0.25">
      <c r="A1964" s="10"/>
      <c r="B1964" s="10"/>
      <c r="C1964" s="10"/>
      <c r="D1964" s="10"/>
      <c r="E1964" s="110" t="s">
        <v>2039</v>
      </c>
      <c r="F1964" s="111" t="s">
        <v>105</v>
      </c>
      <c r="G1964" s="3">
        <f t="shared" si="31"/>
        <v>0</v>
      </c>
    </row>
    <row r="1965" spans="1:7" x14ac:dyDescent="0.25">
      <c r="A1965" s="10"/>
      <c r="B1965" s="10"/>
      <c r="C1965" s="10"/>
      <c r="D1965" s="10"/>
      <c r="E1965" s="113" t="s">
        <v>2040</v>
      </c>
      <c r="F1965" s="111" t="s">
        <v>105</v>
      </c>
      <c r="G1965" s="3">
        <f t="shared" si="31"/>
        <v>0</v>
      </c>
    </row>
    <row r="1966" spans="1:7" x14ac:dyDescent="0.25">
      <c r="A1966" s="10"/>
      <c r="B1966" s="10"/>
      <c r="C1966" s="10"/>
      <c r="D1966" s="10"/>
      <c r="E1966" s="113" t="s">
        <v>2041</v>
      </c>
      <c r="F1966" s="111" t="s">
        <v>105</v>
      </c>
      <c r="G1966" s="3">
        <f t="shared" si="31"/>
        <v>0</v>
      </c>
    </row>
    <row r="1967" spans="1:7" x14ac:dyDescent="0.25">
      <c r="A1967" s="10"/>
      <c r="B1967" s="10"/>
      <c r="C1967" s="10"/>
      <c r="D1967" s="10"/>
      <c r="E1967" s="110" t="s">
        <v>2042</v>
      </c>
      <c r="F1967" s="111" t="s">
        <v>105</v>
      </c>
      <c r="G1967" s="3">
        <f t="shared" si="31"/>
        <v>0</v>
      </c>
    </row>
    <row r="1968" spans="1:7" x14ac:dyDescent="0.25">
      <c r="A1968" s="10"/>
      <c r="B1968" s="10"/>
      <c r="C1968" s="10"/>
      <c r="D1968" s="10"/>
      <c r="E1968" s="110" t="s">
        <v>2043</v>
      </c>
      <c r="F1968" s="111" t="s">
        <v>105</v>
      </c>
      <c r="G1968" s="3">
        <f t="shared" si="31"/>
        <v>0</v>
      </c>
    </row>
    <row r="1969" spans="1:7" x14ac:dyDescent="0.25">
      <c r="A1969" s="10"/>
      <c r="B1969" s="10"/>
      <c r="C1969" s="10"/>
      <c r="D1969" s="10"/>
      <c r="E1969" s="110" t="s">
        <v>2044</v>
      </c>
      <c r="F1969" s="111" t="s">
        <v>105</v>
      </c>
      <c r="G1969" s="3">
        <f t="shared" si="31"/>
        <v>0</v>
      </c>
    </row>
    <row r="1970" spans="1:7" x14ac:dyDescent="0.25">
      <c r="A1970" s="10"/>
      <c r="B1970" s="10"/>
      <c r="C1970" s="10"/>
      <c r="D1970" s="10"/>
      <c r="E1970" s="110" t="s">
        <v>2045</v>
      </c>
      <c r="F1970" s="111" t="s">
        <v>105</v>
      </c>
      <c r="G1970" s="3">
        <f t="shared" si="31"/>
        <v>0</v>
      </c>
    </row>
    <row r="1971" spans="1:7" x14ac:dyDescent="0.25">
      <c r="A1971" s="10"/>
      <c r="B1971" s="10"/>
      <c r="C1971" s="10"/>
      <c r="D1971" s="10"/>
      <c r="E1971" s="110" t="s">
        <v>2046</v>
      </c>
      <c r="F1971" s="111" t="s">
        <v>105</v>
      </c>
      <c r="G1971" s="3">
        <f t="shared" si="31"/>
        <v>0</v>
      </c>
    </row>
    <row r="1972" spans="1:7" x14ac:dyDescent="0.25">
      <c r="A1972" s="10"/>
      <c r="B1972" s="10"/>
      <c r="C1972" s="10"/>
      <c r="D1972" s="10"/>
      <c r="E1972" s="110" t="s">
        <v>2047</v>
      </c>
      <c r="F1972" s="111" t="s">
        <v>105</v>
      </c>
      <c r="G1972" s="3">
        <f t="shared" si="31"/>
        <v>0</v>
      </c>
    </row>
    <row r="1973" spans="1:7" x14ac:dyDescent="0.25">
      <c r="A1973" s="10"/>
      <c r="B1973" s="10"/>
      <c r="C1973" s="10"/>
      <c r="D1973" s="10"/>
      <c r="E1973" s="110" t="s">
        <v>2048</v>
      </c>
      <c r="F1973" s="111" t="s">
        <v>105</v>
      </c>
      <c r="G1973" s="3">
        <f t="shared" si="31"/>
        <v>0</v>
      </c>
    </row>
    <row r="1974" spans="1:7" x14ac:dyDescent="0.25">
      <c r="A1974" s="10"/>
      <c r="B1974" s="10"/>
      <c r="C1974" s="10"/>
      <c r="D1974" s="10"/>
      <c r="E1974" s="113" t="s">
        <v>2049</v>
      </c>
      <c r="F1974" s="111" t="s">
        <v>105</v>
      </c>
      <c r="G1974" s="3">
        <f t="shared" si="31"/>
        <v>0</v>
      </c>
    </row>
    <row r="1975" spans="1:7" x14ac:dyDescent="0.25">
      <c r="A1975" s="10"/>
      <c r="B1975" s="10"/>
      <c r="C1975" s="10"/>
      <c r="D1975" s="10"/>
      <c r="E1975" s="110" t="s">
        <v>2050</v>
      </c>
      <c r="F1975" s="111" t="s">
        <v>105</v>
      </c>
      <c r="G1975" s="3">
        <f t="shared" si="31"/>
        <v>0</v>
      </c>
    </row>
    <row r="1976" spans="1:7" x14ac:dyDescent="0.25">
      <c r="A1976" s="10"/>
      <c r="B1976" s="10"/>
      <c r="C1976" s="10"/>
      <c r="D1976" s="10"/>
      <c r="E1976" s="113" t="s">
        <v>2051</v>
      </c>
      <c r="F1976" s="111" t="s">
        <v>105</v>
      </c>
      <c r="G1976" s="3">
        <f t="shared" si="31"/>
        <v>0</v>
      </c>
    </row>
    <row r="1977" spans="1:7" x14ac:dyDescent="0.25">
      <c r="A1977" s="10"/>
      <c r="B1977" s="10"/>
      <c r="C1977" s="10"/>
      <c r="D1977" s="10"/>
      <c r="E1977" s="110" t="s">
        <v>2052</v>
      </c>
      <c r="F1977" s="111" t="s">
        <v>105</v>
      </c>
      <c r="G1977" s="3">
        <f t="shared" si="31"/>
        <v>0</v>
      </c>
    </row>
    <row r="1978" spans="1:7" x14ac:dyDescent="0.25">
      <c r="A1978" s="10"/>
      <c r="B1978" s="10"/>
      <c r="C1978" s="10"/>
      <c r="D1978" s="10"/>
      <c r="E1978" s="110" t="s">
        <v>2053</v>
      </c>
      <c r="F1978" s="111" t="s">
        <v>105</v>
      </c>
      <c r="G1978" s="3">
        <f t="shared" si="31"/>
        <v>0</v>
      </c>
    </row>
    <row r="1979" spans="1:7" x14ac:dyDescent="0.25">
      <c r="A1979" s="10"/>
      <c r="B1979" s="10"/>
      <c r="C1979" s="10"/>
      <c r="D1979" s="10"/>
      <c r="E1979" s="110" t="s">
        <v>2054</v>
      </c>
      <c r="F1979" s="111" t="s">
        <v>105</v>
      </c>
      <c r="G1979" s="3">
        <f t="shared" si="31"/>
        <v>0</v>
      </c>
    </row>
    <row r="1980" spans="1:7" x14ac:dyDescent="0.25">
      <c r="A1980" s="10"/>
      <c r="B1980" s="10"/>
      <c r="C1980" s="10"/>
      <c r="D1980" s="10"/>
      <c r="E1980" s="113" t="s">
        <v>2055</v>
      </c>
      <c r="F1980" s="111" t="s">
        <v>105</v>
      </c>
      <c r="G1980" s="3">
        <f t="shared" si="31"/>
        <v>0</v>
      </c>
    </row>
    <row r="1981" spans="1:7" x14ac:dyDescent="0.25">
      <c r="A1981" s="10"/>
      <c r="B1981" s="10"/>
      <c r="C1981" s="10"/>
      <c r="D1981" s="10"/>
      <c r="E1981" s="110" t="s">
        <v>2056</v>
      </c>
      <c r="F1981" s="111" t="s">
        <v>105</v>
      </c>
      <c r="G1981" s="3">
        <f t="shared" si="31"/>
        <v>0</v>
      </c>
    </row>
    <row r="1982" spans="1:7" x14ac:dyDescent="0.25">
      <c r="A1982" s="10"/>
      <c r="B1982" s="10"/>
      <c r="C1982" s="10"/>
      <c r="D1982" s="10"/>
      <c r="E1982" s="110" t="s">
        <v>2057</v>
      </c>
      <c r="F1982" s="111" t="s">
        <v>105</v>
      </c>
      <c r="G1982" s="3">
        <f t="shared" si="31"/>
        <v>0</v>
      </c>
    </row>
    <row r="1983" spans="1:7" x14ac:dyDescent="0.25">
      <c r="A1983" s="10"/>
      <c r="B1983" s="10"/>
      <c r="C1983" s="10"/>
      <c r="D1983" s="10"/>
      <c r="E1983" s="110" t="s">
        <v>2058</v>
      </c>
      <c r="F1983" s="111" t="s">
        <v>105</v>
      </c>
      <c r="G1983" s="3">
        <f t="shared" si="31"/>
        <v>0</v>
      </c>
    </row>
    <row r="1984" spans="1:7" x14ac:dyDescent="0.25">
      <c r="A1984" s="10"/>
      <c r="B1984" s="10"/>
      <c r="C1984" s="10"/>
      <c r="D1984" s="10"/>
      <c r="E1984" s="110" t="s">
        <v>2059</v>
      </c>
      <c r="F1984" s="111" t="s">
        <v>105</v>
      </c>
      <c r="G1984" s="3">
        <f t="shared" si="31"/>
        <v>0</v>
      </c>
    </row>
    <row r="1985" spans="1:7" x14ac:dyDescent="0.25">
      <c r="A1985" s="10"/>
      <c r="B1985" s="10"/>
      <c r="C1985" s="10"/>
      <c r="D1985" s="10"/>
      <c r="E1985" s="110" t="s">
        <v>2060</v>
      </c>
      <c r="F1985" s="111" t="s">
        <v>105</v>
      </c>
      <c r="G1985" s="3">
        <f t="shared" si="31"/>
        <v>0</v>
      </c>
    </row>
    <row r="1986" spans="1:7" x14ac:dyDescent="0.25">
      <c r="A1986" s="10"/>
      <c r="B1986" s="10"/>
      <c r="C1986" s="10"/>
      <c r="D1986" s="10"/>
      <c r="E1986" s="113" t="s">
        <v>2061</v>
      </c>
      <c r="F1986" s="111" t="s">
        <v>105</v>
      </c>
      <c r="G1986" s="3">
        <f t="shared" si="31"/>
        <v>0</v>
      </c>
    </row>
    <row r="1987" spans="1:7" x14ac:dyDescent="0.25">
      <c r="A1987" s="10"/>
      <c r="B1987" s="10"/>
      <c r="C1987" s="10"/>
      <c r="D1987" s="10"/>
      <c r="E1987" s="110" t="s">
        <v>2062</v>
      </c>
      <c r="F1987" s="111" t="s">
        <v>105</v>
      </c>
      <c r="G1987" s="3">
        <f t="shared" si="31"/>
        <v>0</v>
      </c>
    </row>
    <row r="1988" spans="1:7" x14ac:dyDescent="0.25">
      <c r="A1988" s="10"/>
      <c r="B1988" s="10"/>
      <c r="C1988" s="10"/>
      <c r="D1988" s="10"/>
      <c r="E1988" s="110" t="s">
        <v>2063</v>
      </c>
      <c r="F1988" s="111" t="s">
        <v>105</v>
      </c>
      <c r="G1988" s="3">
        <f t="shared" si="31"/>
        <v>0</v>
      </c>
    </row>
    <row r="1989" spans="1:7" x14ac:dyDescent="0.25">
      <c r="A1989" s="10"/>
      <c r="B1989" s="10"/>
      <c r="C1989" s="10"/>
      <c r="D1989" s="10"/>
      <c r="E1989" s="113" t="s">
        <v>2064</v>
      </c>
      <c r="F1989" s="111" t="s">
        <v>105</v>
      </c>
      <c r="G1989" s="3">
        <f t="shared" si="31"/>
        <v>0</v>
      </c>
    </row>
    <row r="1990" spans="1:7" x14ac:dyDescent="0.25">
      <c r="A1990" s="10"/>
      <c r="B1990" s="10"/>
      <c r="C1990" s="10"/>
      <c r="D1990" s="10"/>
      <c r="E1990" s="110" t="s">
        <v>2065</v>
      </c>
      <c r="F1990" s="111" t="s">
        <v>105</v>
      </c>
      <c r="G1990" s="3">
        <f t="shared" si="31"/>
        <v>0</v>
      </c>
    </row>
    <row r="1991" spans="1:7" x14ac:dyDescent="0.25">
      <c r="A1991" s="10"/>
      <c r="B1991" s="10"/>
      <c r="C1991" s="10"/>
      <c r="D1991" s="10"/>
      <c r="E1991" s="110" t="s">
        <v>2066</v>
      </c>
      <c r="F1991" s="111" t="s">
        <v>105</v>
      </c>
      <c r="G1991" s="3">
        <f t="shared" ref="G1991:G2054" si="32">VLOOKUP(F1991,$A$4:$B$27,2,FALSE)</f>
        <v>0</v>
      </c>
    </row>
    <row r="1992" spans="1:7" x14ac:dyDescent="0.25">
      <c r="A1992" s="10"/>
      <c r="B1992" s="10"/>
      <c r="C1992" s="10"/>
      <c r="D1992" s="10"/>
      <c r="E1992" s="110" t="s">
        <v>2067</v>
      </c>
      <c r="F1992" s="111" t="s">
        <v>105</v>
      </c>
      <c r="G1992" s="3">
        <f t="shared" si="32"/>
        <v>0</v>
      </c>
    </row>
    <row r="1993" spans="1:7" x14ac:dyDescent="0.25">
      <c r="A1993" s="10"/>
      <c r="B1993" s="10"/>
      <c r="C1993" s="10"/>
      <c r="D1993" s="10"/>
      <c r="E1993" s="113" t="s">
        <v>2068</v>
      </c>
      <c r="F1993" s="111" t="s">
        <v>105</v>
      </c>
      <c r="G1993" s="3">
        <f t="shared" si="32"/>
        <v>0</v>
      </c>
    </row>
    <row r="1994" spans="1:7" x14ac:dyDescent="0.25">
      <c r="A1994" s="10"/>
      <c r="B1994" s="10"/>
      <c r="C1994" s="10"/>
      <c r="D1994" s="10"/>
      <c r="E1994" s="113" t="s">
        <v>2069</v>
      </c>
      <c r="F1994" s="111" t="s">
        <v>105</v>
      </c>
      <c r="G1994" s="3">
        <f t="shared" si="32"/>
        <v>0</v>
      </c>
    </row>
    <row r="1995" spans="1:7" x14ac:dyDescent="0.25">
      <c r="A1995" s="10"/>
      <c r="B1995" s="10"/>
      <c r="C1995" s="10"/>
      <c r="D1995" s="10"/>
      <c r="E1995" s="110" t="s">
        <v>2070</v>
      </c>
      <c r="F1995" s="111" t="s">
        <v>105</v>
      </c>
      <c r="G1995" s="3">
        <f t="shared" si="32"/>
        <v>0</v>
      </c>
    </row>
    <row r="1996" spans="1:7" x14ac:dyDescent="0.25">
      <c r="A1996" s="10"/>
      <c r="B1996" s="10"/>
      <c r="C1996" s="10"/>
      <c r="D1996" s="10"/>
      <c r="E1996" s="110" t="s">
        <v>2071</v>
      </c>
      <c r="F1996" s="111" t="s">
        <v>105</v>
      </c>
      <c r="G1996" s="3">
        <f t="shared" si="32"/>
        <v>0</v>
      </c>
    </row>
    <row r="1997" spans="1:7" x14ac:dyDescent="0.25">
      <c r="A1997" s="10"/>
      <c r="B1997" s="10"/>
      <c r="C1997" s="10"/>
      <c r="D1997" s="10"/>
      <c r="E1997" s="113" t="s">
        <v>2072</v>
      </c>
      <c r="F1997" s="111" t="s">
        <v>105</v>
      </c>
      <c r="G1997" s="3">
        <f t="shared" si="32"/>
        <v>0</v>
      </c>
    </row>
    <row r="1998" spans="1:7" x14ac:dyDescent="0.25">
      <c r="A1998" s="10"/>
      <c r="B1998" s="10"/>
      <c r="C1998" s="10"/>
      <c r="D1998" s="10"/>
      <c r="E1998" s="110" t="s">
        <v>2073</v>
      </c>
      <c r="F1998" s="111" t="s">
        <v>105</v>
      </c>
      <c r="G1998" s="3">
        <f t="shared" si="32"/>
        <v>0</v>
      </c>
    </row>
    <row r="1999" spans="1:7" x14ac:dyDescent="0.25">
      <c r="A1999" s="10"/>
      <c r="B1999" s="10"/>
      <c r="C1999" s="10"/>
      <c r="D1999" s="10"/>
      <c r="E1999" s="110" t="s">
        <v>2074</v>
      </c>
      <c r="F1999" s="111" t="s">
        <v>105</v>
      </c>
      <c r="G1999" s="3">
        <f t="shared" si="32"/>
        <v>0</v>
      </c>
    </row>
    <row r="2000" spans="1:7" x14ac:dyDescent="0.25">
      <c r="A2000" s="10"/>
      <c r="B2000" s="10"/>
      <c r="C2000" s="10"/>
      <c r="D2000" s="10"/>
      <c r="E2000" s="113" t="s">
        <v>2075</v>
      </c>
      <c r="F2000" s="111" t="s">
        <v>105</v>
      </c>
      <c r="G2000" s="3">
        <f t="shared" si="32"/>
        <v>0</v>
      </c>
    </row>
    <row r="2001" spans="1:7" x14ac:dyDescent="0.25">
      <c r="A2001" s="10"/>
      <c r="B2001" s="10"/>
      <c r="C2001" s="10"/>
      <c r="D2001" s="10"/>
      <c r="E2001" s="110" t="s">
        <v>2076</v>
      </c>
      <c r="F2001" s="111" t="s">
        <v>105</v>
      </c>
      <c r="G2001" s="3">
        <f t="shared" si="32"/>
        <v>0</v>
      </c>
    </row>
    <row r="2002" spans="1:7" x14ac:dyDescent="0.25">
      <c r="A2002" s="10"/>
      <c r="B2002" s="10"/>
      <c r="C2002" s="10"/>
      <c r="D2002" s="10"/>
      <c r="E2002" s="110" t="s">
        <v>2077</v>
      </c>
      <c r="F2002" s="111" t="s">
        <v>105</v>
      </c>
      <c r="G2002" s="3">
        <f t="shared" si="32"/>
        <v>0</v>
      </c>
    </row>
    <row r="2003" spans="1:7" x14ac:dyDescent="0.25">
      <c r="A2003" s="10"/>
      <c r="B2003" s="10"/>
      <c r="C2003" s="10"/>
      <c r="D2003" s="10"/>
      <c r="E2003" s="113" t="s">
        <v>2078</v>
      </c>
      <c r="F2003" s="111" t="s">
        <v>105</v>
      </c>
      <c r="G2003" s="3">
        <f t="shared" si="32"/>
        <v>0</v>
      </c>
    </row>
    <row r="2004" spans="1:7" x14ac:dyDescent="0.25">
      <c r="A2004" s="10"/>
      <c r="B2004" s="10"/>
      <c r="C2004" s="10"/>
      <c r="D2004" s="10"/>
      <c r="E2004" s="110" t="s">
        <v>2079</v>
      </c>
      <c r="F2004" s="111" t="s">
        <v>105</v>
      </c>
      <c r="G2004" s="3">
        <f t="shared" si="32"/>
        <v>0</v>
      </c>
    </row>
    <row r="2005" spans="1:7" x14ac:dyDescent="0.25">
      <c r="A2005" s="10"/>
      <c r="B2005" s="10"/>
      <c r="C2005" s="10"/>
      <c r="D2005" s="10"/>
      <c r="E2005" s="110" t="s">
        <v>2080</v>
      </c>
      <c r="F2005" s="111" t="s">
        <v>105</v>
      </c>
      <c r="G2005" s="3">
        <f t="shared" si="32"/>
        <v>0</v>
      </c>
    </row>
    <row r="2006" spans="1:7" x14ac:dyDescent="0.25">
      <c r="A2006" s="10"/>
      <c r="B2006" s="10"/>
      <c r="C2006" s="10"/>
      <c r="D2006" s="10"/>
      <c r="E2006" s="120" t="s">
        <v>2081</v>
      </c>
      <c r="F2006" s="111" t="s">
        <v>105</v>
      </c>
      <c r="G2006" s="3">
        <f t="shared" si="32"/>
        <v>0</v>
      </c>
    </row>
    <row r="2007" spans="1:7" x14ac:dyDescent="0.25">
      <c r="A2007" s="10"/>
      <c r="B2007" s="10"/>
      <c r="C2007" s="10"/>
      <c r="D2007" s="10"/>
      <c r="E2007" s="110" t="s">
        <v>2082</v>
      </c>
      <c r="F2007" s="111" t="s">
        <v>105</v>
      </c>
      <c r="G2007" s="3">
        <f t="shared" si="32"/>
        <v>0</v>
      </c>
    </row>
    <row r="2008" spans="1:7" x14ac:dyDescent="0.25">
      <c r="A2008" s="10"/>
      <c r="B2008" s="10"/>
      <c r="C2008" s="10"/>
      <c r="D2008" s="10"/>
      <c r="E2008" s="110" t="s">
        <v>2083</v>
      </c>
      <c r="F2008" s="111" t="s">
        <v>105</v>
      </c>
      <c r="G2008" s="3">
        <f t="shared" si="32"/>
        <v>0</v>
      </c>
    </row>
    <row r="2009" spans="1:7" x14ac:dyDescent="0.25">
      <c r="A2009" s="10"/>
      <c r="B2009" s="10"/>
      <c r="C2009" s="10"/>
      <c r="D2009" s="10"/>
      <c r="E2009" s="110" t="s">
        <v>2084</v>
      </c>
      <c r="F2009" s="111" t="s">
        <v>105</v>
      </c>
      <c r="G2009" s="3">
        <f t="shared" si="32"/>
        <v>0</v>
      </c>
    </row>
    <row r="2010" spans="1:7" x14ac:dyDescent="0.25">
      <c r="A2010" s="10"/>
      <c r="B2010" s="10"/>
      <c r="C2010" s="10"/>
      <c r="D2010" s="10"/>
      <c r="E2010" s="113" t="s">
        <v>2085</v>
      </c>
      <c r="F2010" s="111" t="s">
        <v>105</v>
      </c>
      <c r="G2010" s="3">
        <f t="shared" si="32"/>
        <v>0</v>
      </c>
    </row>
    <row r="2011" spans="1:7" x14ac:dyDescent="0.25">
      <c r="A2011" s="10"/>
      <c r="B2011" s="10"/>
      <c r="C2011" s="10"/>
      <c r="D2011" s="10"/>
      <c r="E2011" s="110" t="s">
        <v>2086</v>
      </c>
      <c r="F2011" s="111" t="s">
        <v>105</v>
      </c>
      <c r="G2011" s="3">
        <f t="shared" si="32"/>
        <v>0</v>
      </c>
    </row>
    <row r="2012" spans="1:7" x14ac:dyDescent="0.25">
      <c r="A2012" s="10"/>
      <c r="B2012" s="10"/>
      <c r="C2012" s="10"/>
      <c r="D2012" s="10"/>
      <c r="E2012" s="110" t="s">
        <v>2087</v>
      </c>
      <c r="F2012" s="111" t="s">
        <v>105</v>
      </c>
      <c r="G2012" s="3">
        <f t="shared" si="32"/>
        <v>0</v>
      </c>
    </row>
    <row r="2013" spans="1:7" x14ac:dyDescent="0.25">
      <c r="A2013" s="10"/>
      <c r="B2013" s="10"/>
      <c r="C2013" s="10"/>
      <c r="D2013" s="10"/>
      <c r="E2013" s="110" t="s">
        <v>2088</v>
      </c>
      <c r="F2013" s="111" t="s">
        <v>105</v>
      </c>
      <c r="G2013" s="3">
        <f t="shared" si="32"/>
        <v>0</v>
      </c>
    </row>
    <row r="2014" spans="1:7" x14ac:dyDescent="0.25">
      <c r="A2014" s="10"/>
      <c r="B2014" s="10"/>
      <c r="C2014" s="10"/>
      <c r="D2014" s="10"/>
      <c r="E2014" s="113" t="s">
        <v>2089</v>
      </c>
      <c r="F2014" s="111" t="s">
        <v>105</v>
      </c>
      <c r="G2014" s="3">
        <f t="shared" si="32"/>
        <v>0</v>
      </c>
    </row>
    <row r="2015" spans="1:7" x14ac:dyDescent="0.25">
      <c r="A2015" s="10"/>
      <c r="B2015" s="10"/>
      <c r="C2015" s="10"/>
      <c r="D2015" s="10"/>
      <c r="E2015" s="110" t="s">
        <v>2090</v>
      </c>
      <c r="F2015" s="111" t="s">
        <v>105</v>
      </c>
      <c r="G2015" s="3">
        <f t="shared" si="32"/>
        <v>0</v>
      </c>
    </row>
    <row r="2016" spans="1:7" x14ac:dyDescent="0.25">
      <c r="A2016" s="10"/>
      <c r="B2016" s="10"/>
      <c r="C2016" s="10"/>
      <c r="D2016" s="10"/>
      <c r="E2016" s="110" t="s">
        <v>2091</v>
      </c>
      <c r="F2016" s="111" t="s">
        <v>105</v>
      </c>
      <c r="G2016" s="3">
        <f t="shared" si="32"/>
        <v>0</v>
      </c>
    </row>
    <row r="2017" spans="1:7" x14ac:dyDescent="0.25">
      <c r="A2017" s="10"/>
      <c r="B2017" s="10"/>
      <c r="C2017" s="10"/>
      <c r="D2017" s="10"/>
      <c r="E2017" s="110" t="s">
        <v>2092</v>
      </c>
      <c r="F2017" s="111" t="s">
        <v>105</v>
      </c>
      <c r="G2017" s="3">
        <f t="shared" si="32"/>
        <v>0</v>
      </c>
    </row>
    <row r="2018" spans="1:7" x14ac:dyDescent="0.25">
      <c r="A2018" s="10"/>
      <c r="B2018" s="10"/>
      <c r="C2018" s="10"/>
      <c r="D2018" s="10"/>
      <c r="E2018" s="113" t="s">
        <v>2093</v>
      </c>
      <c r="F2018" s="111" t="s">
        <v>105</v>
      </c>
      <c r="G2018" s="3">
        <f t="shared" si="32"/>
        <v>0</v>
      </c>
    </row>
    <row r="2019" spans="1:7" x14ac:dyDescent="0.25">
      <c r="A2019" s="10"/>
      <c r="B2019" s="10"/>
      <c r="C2019" s="10"/>
      <c r="D2019" s="10"/>
      <c r="E2019" s="110" t="s">
        <v>2094</v>
      </c>
      <c r="F2019" s="111" t="s">
        <v>105</v>
      </c>
      <c r="G2019" s="3">
        <f t="shared" si="32"/>
        <v>0</v>
      </c>
    </row>
    <row r="2020" spans="1:7" x14ac:dyDescent="0.25">
      <c r="A2020" s="10"/>
      <c r="B2020" s="10"/>
      <c r="C2020" s="10"/>
      <c r="D2020" s="10"/>
      <c r="E2020" s="119" t="s">
        <v>2095</v>
      </c>
      <c r="F2020" s="111" t="s">
        <v>105</v>
      </c>
      <c r="G2020" s="3">
        <f t="shared" si="32"/>
        <v>0</v>
      </c>
    </row>
    <row r="2021" spans="1:7" x14ac:dyDescent="0.25">
      <c r="A2021" s="10"/>
      <c r="B2021" s="10"/>
      <c r="C2021" s="10"/>
      <c r="D2021" s="10"/>
      <c r="E2021" s="110" t="s">
        <v>2096</v>
      </c>
      <c r="F2021" s="111" t="s">
        <v>105</v>
      </c>
      <c r="G2021" s="3">
        <f t="shared" si="32"/>
        <v>0</v>
      </c>
    </row>
    <row r="2022" spans="1:7" x14ac:dyDescent="0.25">
      <c r="A2022" s="10"/>
      <c r="B2022" s="10"/>
      <c r="C2022" s="10"/>
      <c r="D2022" s="10"/>
      <c r="E2022" s="110" t="s">
        <v>2097</v>
      </c>
      <c r="F2022" s="111" t="s">
        <v>105</v>
      </c>
      <c r="G2022" s="3">
        <f t="shared" si="32"/>
        <v>0</v>
      </c>
    </row>
    <row r="2023" spans="1:7" x14ac:dyDescent="0.25">
      <c r="A2023" s="10"/>
      <c r="B2023" s="10"/>
      <c r="C2023" s="10"/>
      <c r="D2023" s="10"/>
      <c r="E2023" s="110" t="s">
        <v>2098</v>
      </c>
      <c r="F2023" s="111" t="s">
        <v>105</v>
      </c>
      <c r="G2023" s="3">
        <f t="shared" si="32"/>
        <v>0</v>
      </c>
    </row>
    <row r="2024" spans="1:7" x14ac:dyDescent="0.25">
      <c r="A2024" s="10"/>
      <c r="B2024" s="10"/>
      <c r="C2024" s="10"/>
      <c r="D2024" s="10"/>
      <c r="E2024" s="113" t="s">
        <v>2099</v>
      </c>
      <c r="F2024" s="111" t="s">
        <v>105</v>
      </c>
      <c r="G2024" s="3">
        <f t="shared" si="32"/>
        <v>0</v>
      </c>
    </row>
    <row r="2025" spans="1:7" x14ac:dyDescent="0.25">
      <c r="A2025" s="10"/>
      <c r="B2025" s="10"/>
      <c r="C2025" s="10"/>
      <c r="D2025" s="10"/>
      <c r="E2025" s="110" t="s">
        <v>2100</v>
      </c>
      <c r="F2025" s="111" t="s">
        <v>105</v>
      </c>
      <c r="G2025" s="3">
        <f t="shared" si="32"/>
        <v>0</v>
      </c>
    </row>
    <row r="2026" spans="1:7" x14ac:dyDescent="0.25">
      <c r="A2026" s="10"/>
      <c r="B2026" s="10"/>
      <c r="C2026" s="10"/>
      <c r="D2026" s="10"/>
      <c r="E2026" s="110" t="s">
        <v>2101</v>
      </c>
      <c r="F2026" s="111" t="s">
        <v>105</v>
      </c>
      <c r="G2026" s="3">
        <f t="shared" si="32"/>
        <v>0</v>
      </c>
    </row>
    <row r="2027" spans="1:7" x14ac:dyDescent="0.25">
      <c r="A2027" s="10"/>
      <c r="B2027" s="10"/>
      <c r="C2027" s="10"/>
      <c r="D2027" s="10"/>
      <c r="E2027" s="110" t="s">
        <v>2102</v>
      </c>
      <c r="F2027" s="111" t="s">
        <v>105</v>
      </c>
      <c r="G2027" s="3">
        <f t="shared" si="32"/>
        <v>0</v>
      </c>
    </row>
    <row r="2028" spans="1:7" x14ac:dyDescent="0.25">
      <c r="A2028" s="10"/>
      <c r="B2028" s="10"/>
      <c r="C2028" s="10"/>
      <c r="D2028" s="10"/>
      <c r="E2028" s="113" t="s">
        <v>2103</v>
      </c>
      <c r="F2028" s="111" t="s">
        <v>105</v>
      </c>
      <c r="G2028" s="3">
        <f t="shared" si="32"/>
        <v>0</v>
      </c>
    </row>
    <row r="2029" spans="1:7" x14ac:dyDescent="0.25">
      <c r="A2029" s="10"/>
      <c r="B2029" s="10"/>
      <c r="C2029" s="10"/>
      <c r="D2029" s="10"/>
      <c r="E2029" s="113" t="s">
        <v>2104</v>
      </c>
      <c r="F2029" s="111" t="s">
        <v>105</v>
      </c>
      <c r="G2029" s="3">
        <f t="shared" si="32"/>
        <v>0</v>
      </c>
    </row>
    <row r="2030" spans="1:7" x14ac:dyDescent="0.25">
      <c r="A2030" s="10"/>
      <c r="B2030" s="10"/>
      <c r="C2030" s="10"/>
      <c r="D2030" s="10"/>
      <c r="E2030" s="110" t="s">
        <v>2105</v>
      </c>
      <c r="F2030" s="111" t="s">
        <v>105</v>
      </c>
      <c r="G2030" s="3">
        <f t="shared" si="32"/>
        <v>0</v>
      </c>
    </row>
    <row r="2031" spans="1:7" x14ac:dyDescent="0.25">
      <c r="A2031" s="10"/>
      <c r="B2031" s="10"/>
      <c r="C2031" s="10"/>
      <c r="D2031" s="10"/>
      <c r="E2031" s="110" t="s">
        <v>2106</v>
      </c>
      <c r="F2031" s="111" t="s">
        <v>105</v>
      </c>
      <c r="G2031" s="3">
        <f t="shared" si="32"/>
        <v>0</v>
      </c>
    </row>
    <row r="2032" spans="1:7" x14ac:dyDescent="0.25">
      <c r="A2032" s="10"/>
      <c r="B2032" s="10"/>
      <c r="C2032" s="10"/>
      <c r="D2032" s="10"/>
      <c r="E2032" s="110" t="s">
        <v>2107</v>
      </c>
      <c r="F2032" s="111" t="s">
        <v>105</v>
      </c>
      <c r="G2032" s="3">
        <f t="shared" si="32"/>
        <v>0</v>
      </c>
    </row>
    <row r="2033" spans="1:7" x14ac:dyDescent="0.25">
      <c r="A2033" s="10"/>
      <c r="B2033" s="10"/>
      <c r="C2033" s="10"/>
      <c r="D2033" s="10"/>
      <c r="E2033" s="113" t="s">
        <v>2108</v>
      </c>
      <c r="F2033" s="111" t="s">
        <v>105</v>
      </c>
      <c r="G2033" s="3">
        <f t="shared" si="32"/>
        <v>0</v>
      </c>
    </row>
    <row r="2034" spans="1:7" x14ac:dyDescent="0.25">
      <c r="A2034" s="10"/>
      <c r="B2034" s="10"/>
      <c r="C2034" s="10"/>
      <c r="D2034" s="10"/>
      <c r="E2034" s="110" t="s">
        <v>2109</v>
      </c>
      <c r="F2034" s="111" t="s">
        <v>105</v>
      </c>
      <c r="G2034" s="3">
        <f t="shared" si="32"/>
        <v>0</v>
      </c>
    </row>
    <row r="2035" spans="1:7" x14ac:dyDescent="0.25">
      <c r="A2035" s="10"/>
      <c r="B2035" s="10"/>
      <c r="C2035" s="10"/>
      <c r="D2035" s="10"/>
      <c r="E2035" s="110" t="s">
        <v>2110</v>
      </c>
      <c r="F2035" s="111" t="s">
        <v>105</v>
      </c>
      <c r="G2035" s="3">
        <f t="shared" si="32"/>
        <v>0</v>
      </c>
    </row>
    <row r="2036" spans="1:7" x14ac:dyDescent="0.25">
      <c r="A2036" s="10"/>
      <c r="B2036" s="10"/>
      <c r="C2036" s="10"/>
      <c r="D2036" s="10"/>
      <c r="E2036" s="113" t="s">
        <v>2111</v>
      </c>
      <c r="F2036" s="111" t="s">
        <v>105</v>
      </c>
      <c r="G2036" s="3">
        <f t="shared" si="32"/>
        <v>0</v>
      </c>
    </row>
    <row r="2037" spans="1:7" x14ac:dyDescent="0.25">
      <c r="A2037" s="10"/>
      <c r="B2037" s="10"/>
      <c r="C2037" s="10"/>
      <c r="D2037" s="10"/>
      <c r="E2037" s="113" t="s">
        <v>2112</v>
      </c>
      <c r="F2037" s="111" t="s">
        <v>105</v>
      </c>
      <c r="G2037" s="3">
        <f t="shared" si="32"/>
        <v>0</v>
      </c>
    </row>
    <row r="2038" spans="1:7" x14ac:dyDescent="0.25">
      <c r="A2038" s="10"/>
      <c r="B2038" s="10"/>
      <c r="C2038" s="10"/>
      <c r="D2038" s="10"/>
      <c r="E2038" s="123" t="s">
        <v>2113</v>
      </c>
      <c r="F2038" s="111" t="s">
        <v>105</v>
      </c>
      <c r="G2038" s="3">
        <f t="shared" si="32"/>
        <v>0</v>
      </c>
    </row>
    <row r="2039" spans="1:7" x14ac:dyDescent="0.25">
      <c r="A2039" s="10"/>
      <c r="B2039" s="10"/>
      <c r="C2039" s="10"/>
      <c r="D2039" s="10"/>
      <c r="E2039" s="113" t="s">
        <v>2114</v>
      </c>
      <c r="F2039" s="111" t="s">
        <v>105</v>
      </c>
      <c r="G2039" s="3">
        <f t="shared" si="32"/>
        <v>0</v>
      </c>
    </row>
    <row r="2040" spans="1:7" x14ac:dyDescent="0.25">
      <c r="A2040" s="10"/>
      <c r="B2040" s="10"/>
      <c r="C2040" s="10"/>
      <c r="D2040" s="10"/>
      <c r="E2040" s="110" t="s">
        <v>2115</v>
      </c>
      <c r="F2040" s="111" t="s">
        <v>105</v>
      </c>
      <c r="G2040" s="3">
        <f t="shared" si="32"/>
        <v>0</v>
      </c>
    </row>
    <row r="2041" spans="1:7" x14ac:dyDescent="0.25">
      <c r="A2041" s="10"/>
      <c r="B2041" s="10"/>
      <c r="C2041" s="10"/>
      <c r="D2041" s="10"/>
      <c r="E2041" s="120" t="s">
        <v>2116</v>
      </c>
      <c r="F2041" s="111" t="s">
        <v>105</v>
      </c>
      <c r="G2041" s="3">
        <f t="shared" si="32"/>
        <v>0</v>
      </c>
    </row>
    <row r="2042" spans="1:7" x14ac:dyDescent="0.25">
      <c r="A2042" s="10"/>
      <c r="B2042" s="10"/>
      <c r="C2042" s="10"/>
      <c r="D2042" s="10"/>
      <c r="E2042" s="110" t="s">
        <v>2117</v>
      </c>
      <c r="F2042" s="111" t="s">
        <v>105</v>
      </c>
      <c r="G2042" s="3">
        <f t="shared" si="32"/>
        <v>0</v>
      </c>
    </row>
    <row r="2043" spans="1:7" x14ac:dyDescent="0.25">
      <c r="A2043" s="10"/>
      <c r="B2043" s="10"/>
      <c r="C2043" s="10"/>
      <c r="D2043" s="10"/>
      <c r="E2043" s="110" t="s">
        <v>2118</v>
      </c>
      <c r="F2043" s="111" t="s">
        <v>105</v>
      </c>
      <c r="G2043" s="3">
        <f t="shared" si="32"/>
        <v>0</v>
      </c>
    </row>
    <row r="2044" spans="1:7" x14ac:dyDescent="0.25">
      <c r="A2044" s="10"/>
      <c r="B2044" s="10"/>
      <c r="C2044" s="10"/>
      <c r="D2044" s="10"/>
      <c r="E2044" s="113" t="s">
        <v>2119</v>
      </c>
      <c r="F2044" s="111" t="s">
        <v>105</v>
      </c>
      <c r="G2044" s="3">
        <f t="shared" si="32"/>
        <v>0</v>
      </c>
    </row>
    <row r="2045" spans="1:7" x14ac:dyDescent="0.25">
      <c r="A2045" s="10"/>
      <c r="B2045" s="10"/>
      <c r="C2045" s="10"/>
      <c r="D2045" s="10"/>
      <c r="E2045" s="110" t="s">
        <v>2120</v>
      </c>
      <c r="F2045" s="111" t="s">
        <v>105</v>
      </c>
      <c r="G2045" s="3">
        <f t="shared" si="32"/>
        <v>0</v>
      </c>
    </row>
    <row r="2046" spans="1:7" x14ac:dyDescent="0.25">
      <c r="A2046" s="10"/>
      <c r="B2046" s="10"/>
      <c r="C2046" s="10"/>
      <c r="D2046" s="10"/>
      <c r="E2046" s="110" t="s">
        <v>2121</v>
      </c>
      <c r="F2046" s="111" t="s">
        <v>105</v>
      </c>
      <c r="G2046" s="3">
        <f t="shared" si="32"/>
        <v>0</v>
      </c>
    </row>
    <row r="2047" spans="1:7" x14ac:dyDescent="0.25">
      <c r="A2047" s="10"/>
      <c r="B2047" s="10"/>
      <c r="C2047" s="10"/>
      <c r="D2047" s="10"/>
      <c r="E2047" s="113" t="s">
        <v>2122</v>
      </c>
      <c r="F2047" s="111" t="s">
        <v>105</v>
      </c>
      <c r="G2047" s="3">
        <f t="shared" si="32"/>
        <v>0</v>
      </c>
    </row>
    <row r="2048" spans="1:7" x14ac:dyDescent="0.25">
      <c r="A2048" s="10"/>
      <c r="B2048" s="10"/>
      <c r="C2048" s="10"/>
      <c r="D2048" s="10"/>
      <c r="E2048" s="110" t="s">
        <v>2123</v>
      </c>
      <c r="F2048" s="111" t="s">
        <v>105</v>
      </c>
      <c r="G2048" s="3">
        <f t="shared" si="32"/>
        <v>0</v>
      </c>
    </row>
    <row r="2049" spans="1:7" x14ac:dyDescent="0.25">
      <c r="A2049" s="10"/>
      <c r="B2049" s="10"/>
      <c r="C2049" s="10"/>
      <c r="D2049" s="10"/>
      <c r="E2049" s="123" t="s">
        <v>2124</v>
      </c>
      <c r="F2049" s="111" t="s">
        <v>105</v>
      </c>
      <c r="G2049" s="3">
        <f t="shared" si="32"/>
        <v>0</v>
      </c>
    </row>
    <row r="2050" spans="1:7" x14ac:dyDescent="0.25">
      <c r="A2050" s="10"/>
      <c r="B2050" s="10"/>
      <c r="C2050" s="10"/>
      <c r="D2050" s="10"/>
      <c r="E2050" s="110" t="s">
        <v>2125</v>
      </c>
      <c r="F2050" s="111" t="s">
        <v>105</v>
      </c>
      <c r="G2050" s="3">
        <f t="shared" si="32"/>
        <v>0</v>
      </c>
    </row>
    <row r="2051" spans="1:7" x14ac:dyDescent="0.25">
      <c r="A2051" s="10"/>
      <c r="B2051" s="10"/>
      <c r="C2051" s="10"/>
      <c r="D2051" s="10"/>
      <c r="E2051" s="110" t="s">
        <v>2126</v>
      </c>
      <c r="F2051" s="111" t="s">
        <v>105</v>
      </c>
      <c r="G2051" s="3">
        <f t="shared" si="32"/>
        <v>0</v>
      </c>
    </row>
    <row r="2052" spans="1:7" x14ac:dyDescent="0.25">
      <c r="A2052" s="10"/>
      <c r="B2052" s="10"/>
      <c r="C2052" s="10"/>
      <c r="D2052" s="10"/>
      <c r="E2052" s="116" t="s">
        <v>2127</v>
      </c>
      <c r="F2052" s="111" t="s">
        <v>105</v>
      </c>
      <c r="G2052" s="3">
        <f t="shared" si="32"/>
        <v>0</v>
      </c>
    </row>
    <row r="2053" spans="1:7" x14ac:dyDescent="0.25">
      <c r="A2053" s="10"/>
      <c r="B2053" s="10"/>
      <c r="C2053" s="10"/>
      <c r="D2053" s="10"/>
      <c r="E2053" s="110" t="s">
        <v>2128</v>
      </c>
      <c r="F2053" s="111" t="s">
        <v>105</v>
      </c>
      <c r="G2053" s="3">
        <f t="shared" si="32"/>
        <v>0</v>
      </c>
    </row>
    <row r="2054" spans="1:7" x14ac:dyDescent="0.25">
      <c r="A2054" s="10"/>
      <c r="B2054" s="10"/>
      <c r="C2054" s="10"/>
      <c r="D2054" s="10"/>
      <c r="E2054" s="110" t="s">
        <v>2129</v>
      </c>
      <c r="F2054" s="111" t="s">
        <v>105</v>
      </c>
      <c r="G2054" s="3">
        <f t="shared" si="32"/>
        <v>0</v>
      </c>
    </row>
    <row r="2055" spans="1:7" x14ac:dyDescent="0.25">
      <c r="A2055" s="10"/>
      <c r="B2055" s="10"/>
      <c r="C2055" s="10"/>
      <c r="D2055" s="10"/>
      <c r="E2055" s="113" t="s">
        <v>2130</v>
      </c>
      <c r="F2055" s="111" t="s">
        <v>105</v>
      </c>
      <c r="G2055" s="3">
        <f t="shared" ref="G2055:G2118" si="33">VLOOKUP(F2055,$A$4:$B$27,2,FALSE)</f>
        <v>0</v>
      </c>
    </row>
    <row r="2056" spans="1:7" x14ac:dyDescent="0.25">
      <c r="A2056" s="10"/>
      <c r="B2056" s="10"/>
      <c r="C2056" s="10"/>
      <c r="D2056" s="10"/>
      <c r="E2056" s="110" t="s">
        <v>2131</v>
      </c>
      <c r="F2056" s="111" t="s">
        <v>105</v>
      </c>
      <c r="G2056" s="3">
        <f t="shared" si="33"/>
        <v>0</v>
      </c>
    </row>
    <row r="2057" spans="1:7" x14ac:dyDescent="0.25">
      <c r="A2057" s="10"/>
      <c r="B2057" s="10"/>
      <c r="C2057" s="10"/>
      <c r="D2057" s="10"/>
      <c r="E2057" s="110" t="s">
        <v>2132</v>
      </c>
      <c r="F2057" s="111" t="s">
        <v>57</v>
      </c>
      <c r="G2057" s="3">
        <f t="shared" si="33"/>
        <v>7.9699999999999993E-2</v>
      </c>
    </row>
    <row r="2058" spans="1:7" x14ac:dyDescent="0.25">
      <c r="A2058" s="10"/>
      <c r="B2058" s="10"/>
      <c r="C2058" s="10"/>
      <c r="D2058" s="10"/>
      <c r="E2058" s="110" t="s">
        <v>2133</v>
      </c>
      <c r="F2058" s="111" t="s">
        <v>105</v>
      </c>
      <c r="G2058" s="3">
        <f t="shared" si="33"/>
        <v>0</v>
      </c>
    </row>
    <row r="2059" spans="1:7" x14ac:dyDescent="0.25">
      <c r="A2059" s="10"/>
      <c r="B2059" s="10"/>
      <c r="C2059" s="10"/>
      <c r="D2059" s="10"/>
      <c r="E2059" s="113" t="s">
        <v>2134</v>
      </c>
      <c r="F2059" s="111" t="s">
        <v>105</v>
      </c>
      <c r="G2059" s="3">
        <f t="shared" si="33"/>
        <v>0</v>
      </c>
    </row>
    <row r="2060" spans="1:7" x14ac:dyDescent="0.25">
      <c r="A2060" s="10"/>
      <c r="B2060" s="10"/>
      <c r="C2060" s="10"/>
      <c r="D2060" s="10"/>
      <c r="E2060" s="110" t="s">
        <v>2135</v>
      </c>
      <c r="F2060" s="111" t="s">
        <v>105</v>
      </c>
      <c r="G2060" s="3">
        <f t="shared" si="33"/>
        <v>0</v>
      </c>
    </row>
    <row r="2061" spans="1:7" x14ac:dyDescent="0.25">
      <c r="A2061" s="10"/>
      <c r="B2061" s="10"/>
      <c r="C2061" s="10"/>
      <c r="D2061" s="10"/>
      <c r="E2061" s="113" t="s">
        <v>2136</v>
      </c>
      <c r="F2061" s="111" t="s">
        <v>105</v>
      </c>
      <c r="G2061" s="3">
        <f t="shared" si="33"/>
        <v>0</v>
      </c>
    </row>
    <row r="2062" spans="1:7" x14ac:dyDescent="0.25">
      <c r="A2062" s="10"/>
      <c r="B2062" s="10"/>
      <c r="C2062" s="10"/>
      <c r="D2062" s="10"/>
      <c r="E2062" s="113" t="s">
        <v>2137</v>
      </c>
      <c r="F2062" s="111" t="s">
        <v>105</v>
      </c>
      <c r="G2062" s="3">
        <f t="shared" si="33"/>
        <v>0</v>
      </c>
    </row>
    <row r="2063" spans="1:7" x14ac:dyDescent="0.25">
      <c r="A2063" s="10"/>
      <c r="B2063" s="10"/>
      <c r="C2063" s="10"/>
      <c r="D2063" s="10"/>
      <c r="E2063" s="113" t="s">
        <v>2138</v>
      </c>
      <c r="F2063" s="111" t="s">
        <v>105</v>
      </c>
      <c r="G2063" s="3">
        <f t="shared" si="33"/>
        <v>0</v>
      </c>
    </row>
    <row r="2064" spans="1:7" x14ac:dyDescent="0.25">
      <c r="A2064" s="10"/>
      <c r="B2064" s="10"/>
      <c r="C2064" s="10"/>
      <c r="D2064" s="10"/>
      <c r="E2064" s="110" t="s">
        <v>2139</v>
      </c>
      <c r="F2064" s="111" t="s">
        <v>105</v>
      </c>
      <c r="G2064" s="3">
        <f t="shared" si="33"/>
        <v>0</v>
      </c>
    </row>
    <row r="2065" spans="1:7" x14ac:dyDescent="0.25">
      <c r="A2065" s="10"/>
      <c r="B2065" s="10"/>
      <c r="C2065" s="10"/>
      <c r="D2065" s="10"/>
      <c r="E2065" s="110" t="s">
        <v>2140</v>
      </c>
      <c r="F2065" s="111" t="s">
        <v>105</v>
      </c>
      <c r="G2065" s="3">
        <f t="shared" si="33"/>
        <v>0</v>
      </c>
    </row>
    <row r="2066" spans="1:7" x14ac:dyDescent="0.25">
      <c r="A2066" s="10"/>
      <c r="B2066" s="10"/>
      <c r="C2066" s="10"/>
      <c r="D2066" s="10"/>
      <c r="E2066" s="110" t="s">
        <v>2141</v>
      </c>
      <c r="F2066" s="111" t="s">
        <v>105</v>
      </c>
      <c r="G2066" s="3">
        <f t="shared" si="33"/>
        <v>0</v>
      </c>
    </row>
    <row r="2067" spans="1:7" x14ac:dyDescent="0.25">
      <c r="A2067" s="10"/>
      <c r="B2067" s="10"/>
      <c r="C2067" s="10"/>
      <c r="D2067" s="10"/>
      <c r="E2067" s="110" t="s">
        <v>2142</v>
      </c>
      <c r="F2067" s="111" t="s">
        <v>105</v>
      </c>
      <c r="G2067" s="3">
        <f t="shared" si="33"/>
        <v>0</v>
      </c>
    </row>
    <row r="2068" spans="1:7" x14ac:dyDescent="0.25">
      <c r="A2068" s="10"/>
      <c r="B2068" s="10"/>
      <c r="C2068" s="10"/>
      <c r="D2068" s="10"/>
      <c r="E2068" s="113" t="s">
        <v>2143</v>
      </c>
      <c r="F2068" s="111" t="s">
        <v>105</v>
      </c>
      <c r="G2068" s="3">
        <f t="shared" si="33"/>
        <v>0</v>
      </c>
    </row>
    <row r="2069" spans="1:7" x14ac:dyDescent="0.25">
      <c r="A2069" s="10"/>
      <c r="B2069" s="10"/>
      <c r="C2069" s="10"/>
      <c r="D2069" s="10"/>
      <c r="E2069" s="110" t="s">
        <v>2144</v>
      </c>
      <c r="F2069" s="111" t="s">
        <v>105</v>
      </c>
      <c r="G2069" s="3">
        <f t="shared" si="33"/>
        <v>0</v>
      </c>
    </row>
    <row r="2070" spans="1:7" x14ac:dyDescent="0.25">
      <c r="A2070" s="10"/>
      <c r="B2070" s="10"/>
      <c r="C2070" s="10"/>
      <c r="D2070" s="10"/>
      <c r="E2070" s="113" t="s">
        <v>2145</v>
      </c>
      <c r="F2070" s="111" t="s">
        <v>105</v>
      </c>
      <c r="G2070" s="3">
        <f t="shared" si="33"/>
        <v>0</v>
      </c>
    </row>
    <row r="2071" spans="1:7" x14ac:dyDescent="0.25">
      <c r="A2071" s="10"/>
      <c r="B2071" s="10"/>
      <c r="C2071" s="10"/>
      <c r="D2071" s="10"/>
      <c r="E2071" s="110" t="s">
        <v>2146</v>
      </c>
      <c r="F2071" s="111" t="s">
        <v>105</v>
      </c>
      <c r="G2071" s="3">
        <f t="shared" si="33"/>
        <v>0</v>
      </c>
    </row>
    <row r="2072" spans="1:7" x14ac:dyDescent="0.25">
      <c r="A2072" s="10"/>
      <c r="B2072" s="10"/>
      <c r="C2072" s="10"/>
      <c r="D2072" s="10"/>
      <c r="E2072" s="110" t="s">
        <v>2147</v>
      </c>
      <c r="F2072" s="111" t="s">
        <v>105</v>
      </c>
      <c r="G2072" s="3">
        <f t="shared" si="33"/>
        <v>0</v>
      </c>
    </row>
    <row r="2073" spans="1:7" x14ac:dyDescent="0.25">
      <c r="A2073" s="10"/>
      <c r="B2073" s="10"/>
      <c r="C2073" s="10"/>
      <c r="D2073" s="10"/>
      <c r="E2073" s="110" t="s">
        <v>2148</v>
      </c>
      <c r="F2073" s="111" t="s">
        <v>105</v>
      </c>
      <c r="G2073" s="3">
        <f t="shared" si="33"/>
        <v>0</v>
      </c>
    </row>
    <row r="2074" spans="1:7" x14ac:dyDescent="0.25">
      <c r="A2074" s="10"/>
      <c r="B2074" s="10"/>
      <c r="C2074" s="10"/>
      <c r="D2074" s="10"/>
      <c r="E2074" s="110" t="s">
        <v>2149</v>
      </c>
      <c r="F2074" s="111" t="s">
        <v>105</v>
      </c>
      <c r="G2074" s="3">
        <f t="shared" si="33"/>
        <v>0</v>
      </c>
    </row>
    <row r="2075" spans="1:7" x14ac:dyDescent="0.25">
      <c r="A2075" s="10"/>
      <c r="B2075" s="10"/>
      <c r="C2075" s="10"/>
      <c r="D2075" s="10"/>
      <c r="E2075" s="110" t="s">
        <v>2150</v>
      </c>
      <c r="F2075" s="111" t="s">
        <v>105</v>
      </c>
      <c r="G2075" s="3">
        <f t="shared" si="33"/>
        <v>0</v>
      </c>
    </row>
    <row r="2076" spans="1:7" x14ac:dyDescent="0.25">
      <c r="A2076" s="10"/>
      <c r="B2076" s="10"/>
      <c r="C2076" s="10"/>
      <c r="D2076" s="10"/>
      <c r="E2076" s="110" t="s">
        <v>2151</v>
      </c>
      <c r="F2076" s="111" t="s">
        <v>105</v>
      </c>
      <c r="G2076" s="3">
        <f t="shared" si="33"/>
        <v>0</v>
      </c>
    </row>
    <row r="2077" spans="1:7" x14ac:dyDescent="0.25">
      <c r="A2077" s="10"/>
      <c r="B2077" s="10"/>
      <c r="C2077" s="10"/>
      <c r="D2077" s="10"/>
      <c r="E2077" s="110" t="s">
        <v>2152</v>
      </c>
      <c r="F2077" s="111" t="s">
        <v>105</v>
      </c>
      <c r="G2077" s="3">
        <f t="shared" si="33"/>
        <v>0</v>
      </c>
    </row>
    <row r="2078" spans="1:7" x14ac:dyDescent="0.25">
      <c r="A2078" s="10"/>
      <c r="B2078" s="10"/>
      <c r="C2078" s="10"/>
      <c r="D2078" s="10"/>
      <c r="E2078" s="124" t="s">
        <v>2153</v>
      </c>
      <c r="F2078" s="111" t="s">
        <v>105</v>
      </c>
      <c r="G2078" s="3">
        <f t="shared" si="33"/>
        <v>0</v>
      </c>
    </row>
    <row r="2079" spans="1:7" x14ac:dyDescent="0.25">
      <c r="A2079" s="10"/>
      <c r="B2079" s="10"/>
      <c r="C2079" s="10"/>
      <c r="D2079" s="10"/>
      <c r="E2079" s="110" t="s">
        <v>2154</v>
      </c>
      <c r="F2079" s="111" t="s">
        <v>105</v>
      </c>
      <c r="G2079" s="3">
        <f t="shared" si="33"/>
        <v>0</v>
      </c>
    </row>
    <row r="2080" spans="1:7" x14ac:dyDescent="0.25">
      <c r="A2080" s="10"/>
      <c r="B2080" s="10"/>
      <c r="C2080" s="10"/>
      <c r="D2080" s="10"/>
      <c r="E2080" s="113" t="s">
        <v>2155</v>
      </c>
      <c r="F2080" s="111" t="s">
        <v>105</v>
      </c>
      <c r="G2080" s="3">
        <f t="shared" si="33"/>
        <v>0</v>
      </c>
    </row>
    <row r="2081" spans="1:7" x14ac:dyDescent="0.25">
      <c r="A2081" s="10"/>
      <c r="B2081" s="10"/>
      <c r="C2081" s="10"/>
      <c r="D2081" s="10"/>
      <c r="E2081" s="113" t="s">
        <v>2156</v>
      </c>
      <c r="F2081" s="111" t="s">
        <v>105</v>
      </c>
      <c r="G2081" s="3">
        <f t="shared" si="33"/>
        <v>0</v>
      </c>
    </row>
    <row r="2082" spans="1:7" x14ac:dyDescent="0.25">
      <c r="A2082" s="10"/>
      <c r="B2082" s="10"/>
      <c r="C2082" s="10"/>
      <c r="D2082" s="10"/>
      <c r="E2082" s="110" t="s">
        <v>2157</v>
      </c>
      <c r="F2082" s="111" t="s">
        <v>105</v>
      </c>
      <c r="G2082" s="3">
        <f t="shared" si="33"/>
        <v>0</v>
      </c>
    </row>
    <row r="2083" spans="1:7" x14ac:dyDescent="0.25">
      <c r="A2083" s="10"/>
      <c r="B2083" s="10"/>
      <c r="C2083" s="10"/>
      <c r="D2083" s="10"/>
      <c r="E2083" s="113" t="s">
        <v>2158</v>
      </c>
      <c r="F2083" s="111" t="s">
        <v>105</v>
      </c>
      <c r="G2083" s="3">
        <f t="shared" si="33"/>
        <v>0</v>
      </c>
    </row>
    <row r="2084" spans="1:7" x14ac:dyDescent="0.25">
      <c r="A2084" s="10"/>
      <c r="B2084" s="10"/>
      <c r="C2084" s="10"/>
      <c r="D2084" s="10"/>
      <c r="E2084" s="110" t="s">
        <v>2159</v>
      </c>
      <c r="F2084" s="111" t="s">
        <v>105</v>
      </c>
      <c r="G2084" s="3">
        <f t="shared" si="33"/>
        <v>0</v>
      </c>
    </row>
    <row r="2085" spans="1:7" x14ac:dyDescent="0.25">
      <c r="A2085" s="10"/>
      <c r="B2085" s="10"/>
      <c r="C2085" s="10"/>
      <c r="D2085" s="10"/>
      <c r="E2085" s="113" t="s">
        <v>2160</v>
      </c>
      <c r="F2085" s="111" t="s">
        <v>105</v>
      </c>
      <c r="G2085" s="3">
        <f t="shared" si="33"/>
        <v>0</v>
      </c>
    </row>
    <row r="2086" spans="1:7" x14ac:dyDescent="0.25">
      <c r="A2086" s="10"/>
      <c r="B2086" s="10"/>
      <c r="C2086" s="10"/>
      <c r="D2086" s="10"/>
      <c r="E2086" s="113" t="s">
        <v>2161</v>
      </c>
      <c r="F2086" s="111" t="s">
        <v>105</v>
      </c>
      <c r="G2086" s="3">
        <f t="shared" si="33"/>
        <v>0</v>
      </c>
    </row>
    <row r="2087" spans="1:7" x14ac:dyDescent="0.25">
      <c r="A2087" s="10"/>
      <c r="B2087" s="10"/>
      <c r="C2087" s="10"/>
      <c r="D2087" s="10"/>
      <c r="E2087" s="113" t="s">
        <v>2162</v>
      </c>
      <c r="F2087" s="111" t="s">
        <v>105</v>
      </c>
      <c r="G2087" s="3">
        <f t="shared" si="33"/>
        <v>0</v>
      </c>
    </row>
    <row r="2088" spans="1:7" x14ac:dyDescent="0.25">
      <c r="A2088" s="10"/>
      <c r="B2088" s="10"/>
      <c r="C2088" s="10"/>
      <c r="D2088" s="10"/>
      <c r="E2088" s="113" t="s">
        <v>2163</v>
      </c>
      <c r="F2088" s="111" t="s">
        <v>105</v>
      </c>
      <c r="G2088" s="3">
        <f t="shared" si="33"/>
        <v>0</v>
      </c>
    </row>
    <row r="2089" spans="1:7" x14ac:dyDescent="0.25">
      <c r="A2089" s="10"/>
      <c r="B2089" s="10"/>
      <c r="C2089" s="10"/>
      <c r="D2089" s="10"/>
      <c r="E2089" s="113" t="s">
        <v>2164</v>
      </c>
      <c r="F2089" s="111" t="s">
        <v>110</v>
      </c>
      <c r="G2089" s="3">
        <f t="shared" si="33"/>
        <v>9.3100000000000002E-2</v>
      </c>
    </row>
    <row r="2090" spans="1:7" x14ac:dyDescent="0.25">
      <c r="A2090" s="10"/>
      <c r="B2090" s="10"/>
      <c r="C2090" s="10"/>
      <c r="D2090" s="10"/>
      <c r="E2090" s="110" t="s">
        <v>2165</v>
      </c>
      <c r="F2090" s="111" t="s">
        <v>105</v>
      </c>
      <c r="G2090" s="3">
        <f t="shared" si="33"/>
        <v>0</v>
      </c>
    </row>
    <row r="2091" spans="1:7" x14ac:dyDescent="0.25">
      <c r="A2091" s="10"/>
      <c r="B2091" s="10"/>
      <c r="C2091" s="10"/>
      <c r="D2091" s="10"/>
      <c r="E2091" s="110" t="s">
        <v>2166</v>
      </c>
      <c r="F2091" s="111" t="s">
        <v>105</v>
      </c>
      <c r="G2091" s="3">
        <f t="shared" si="33"/>
        <v>0</v>
      </c>
    </row>
    <row r="2092" spans="1:7" x14ac:dyDescent="0.25">
      <c r="A2092" s="10"/>
      <c r="B2092" s="10"/>
      <c r="C2092" s="10"/>
      <c r="D2092" s="10"/>
      <c r="E2092" s="110" t="s">
        <v>2167</v>
      </c>
      <c r="F2092" s="111" t="s">
        <v>105</v>
      </c>
      <c r="G2092" s="3">
        <f t="shared" si="33"/>
        <v>0</v>
      </c>
    </row>
    <row r="2093" spans="1:7" x14ac:dyDescent="0.25">
      <c r="A2093" s="10"/>
      <c r="B2093" s="10"/>
      <c r="C2093" s="10"/>
      <c r="D2093" s="10"/>
      <c r="E2093" s="110" t="s">
        <v>2168</v>
      </c>
      <c r="F2093" s="111" t="s">
        <v>105</v>
      </c>
      <c r="G2093" s="3">
        <f t="shared" si="33"/>
        <v>0</v>
      </c>
    </row>
    <row r="2094" spans="1:7" x14ac:dyDescent="0.25">
      <c r="A2094" s="10"/>
      <c r="B2094" s="10"/>
      <c r="C2094" s="10"/>
      <c r="D2094" s="10"/>
      <c r="E2094" s="113" t="s">
        <v>2169</v>
      </c>
      <c r="F2094" s="111" t="s">
        <v>105</v>
      </c>
      <c r="G2094" s="3">
        <f t="shared" si="33"/>
        <v>0</v>
      </c>
    </row>
    <row r="2095" spans="1:7" x14ac:dyDescent="0.25">
      <c r="A2095" s="10"/>
      <c r="B2095" s="10"/>
      <c r="C2095" s="10"/>
      <c r="D2095" s="10"/>
      <c r="E2095" s="113" t="s">
        <v>2170</v>
      </c>
      <c r="F2095" s="111" t="s">
        <v>105</v>
      </c>
      <c r="G2095" s="3">
        <f t="shared" si="33"/>
        <v>0</v>
      </c>
    </row>
    <row r="2096" spans="1:7" x14ac:dyDescent="0.25">
      <c r="A2096" s="10"/>
      <c r="B2096" s="10"/>
      <c r="C2096" s="10"/>
      <c r="D2096" s="10"/>
      <c r="E2096" s="113" t="s">
        <v>2171</v>
      </c>
      <c r="F2096" s="111" t="s">
        <v>105</v>
      </c>
      <c r="G2096" s="3">
        <f t="shared" si="33"/>
        <v>0</v>
      </c>
    </row>
    <row r="2097" spans="1:7" x14ac:dyDescent="0.25">
      <c r="A2097" s="10"/>
      <c r="B2097" s="10"/>
      <c r="C2097" s="10"/>
      <c r="D2097" s="10"/>
      <c r="E2097" s="113" t="s">
        <v>2172</v>
      </c>
      <c r="F2097" s="111" t="s">
        <v>105</v>
      </c>
      <c r="G2097" s="3">
        <f t="shared" si="33"/>
        <v>0</v>
      </c>
    </row>
    <row r="2098" spans="1:7" x14ac:dyDescent="0.25">
      <c r="A2098" s="10"/>
      <c r="B2098" s="10"/>
      <c r="C2098" s="10"/>
      <c r="D2098" s="10"/>
      <c r="E2098" s="113" t="s">
        <v>2173</v>
      </c>
      <c r="F2098" s="111" t="s">
        <v>105</v>
      </c>
      <c r="G2098" s="3">
        <f t="shared" si="33"/>
        <v>0</v>
      </c>
    </row>
    <row r="2099" spans="1:7" x14ac:dyDescent="0.25">
      <c r="A2099" s="10"/>
      <c r="B2099" s="10"/>
      <c r="C2099" s="10"/>
      <c r="D2099" s="10"/>
      <c r="E2099" s="113" t="s">
        <v>2174</v>
      </c>
      <c r="F2099" s="111" t="s">
        <v>105</v>
      </c>
      <c r="G2099" s="3">
        <f t="shared" si="33"/>
        <v>0</v>
      </c>
    </row>
    <row r="2100" spans="1:7" x14ac:dyDescent="0.25">
      <c r="A2100" s="10"/>
      <c r="B2100" s="10"/>
      <c r="C2100" s="10"/>
      <c r="D2100" s="10"/>
      <c r="E2100" s="113" t="s">
        <v>2175</v>
      </c>
      <c r="F2100" s="111" t="s">
        <v>105</v>
      </c>
      <c r="G2100" s="3">
        <f t="shared" si="33"/>
        <v>0</v>
      </c>
    </row>
    <row r="2101" spans="1:7" x14ac:dyDescent="0.25">
      <c r="A2101" s="10"/>
      <c r="B2101" s="10"/>
      <c r="C2101" s="10"/>
      <c r="D2101" s="10"/>
      <c r="E2101" s="113" t="s">
        <v>2176</v>
      </c>
      <c r="F2101" s="111" t="s">
        <v>105</v>
      </c>
      <c r="G2101" s="3">
        <f t="shared" si="33"/>
        <v>0</v>
      </c>
    </row>
    <row r="2102" spans="1:7" x14ac:dyDescent="0.25">
      <c r="A2102" s="10"/>
      <c r="B2102" s="10"/>
      <c r="C2102" s="10"/>
      <c r="D2102" s="10"/>
      <c r="E2102" s="110" t="s">
        <v>2177</v>
      </c>
      <c r="F2102" s="111" t="s">
        <v>105</v>
      </c>
      <c r="G2102" s="3">
        <f t="shared" si="33"/>
        <v>0</v>
      </c>
    </row>
    <row r="2103" spans="1:7" x14ac:dyDescent="0.25">
      <c r="A2103" s="10"/>
      <c r="B2103" s="10"/>
      <c r="C2103" s="10"/>
      <c r="D2103" s="10"/>
      <c r="E2103" s="113" t="s">
        <v>2178</v>
      </c>
      <c r="F2103" s="111" t="s">
        <v>105</v>
      </c>
      <c r="G2103" s="3">
        <f t="shared" si="33"/>
        <v>0</v>
      </c>
    </row>
    <row r="2104" spans="1:7" x14ac:dyDescent="0.25">
      <c r="A2104" s="10"/>
      <c r="B2104" s="10"/>
      <c r="C2104" s="10"/>
      <c r="D2104" s="10"/>
      <c r="E2104" s="113" t="s">
        <v>2179</v>
      </c>
      <c r="F2104" s="111" t="s">
        <v>105</v>
      </c>
      <c r="G2104" s="3">
        <f t="shared" si="33"/>
        <v>0</v>
      </c>
    </row>
    <row r="2105" spans="1:7" x14ac:dyDescent="0.25">
      <c r="A2105" s="10"/>
      <c r="B2105" s="10"/>
      <c r="C2105" s="10"/>
      <c r="D2105" s="10"/>
      <c r="E2105" s="110" t="s">
        <v>2180</v>
      </c>
      <c r="F2105" s="111" t="s">
        <v>105</v>
      </c>
      <c r="G2105" s="3">
        <f t="shared" si="33"/>
        <v>0</v>
      </c>
    </row>
    <row r="2106" spans="1:7" x14ac:dyDescent="0.25">
      <c r="A2106" s="10"/>
      <c r="B2106" s="10"/>
      <c r="C2106" s="10"/>
      <c r="D2106" s="10"/>
      <c r="E2106" s="110" t="s">
        <v>2181</v>
      </c>
      <c r="F2106" s="111" t="s">
        <v>105</v>
      </c>
      <c r="G2106" s="3">
        <f t="shared" si="33"/>
        <v>0</v>
      </c>
    </row>
    <row r="2107" spans="1:7" x14ac:dyDescent="0.25">
      <c r="A2107" s="10"/>
      <c r="B2107" s="10"/>
      <c r="C2107" s="10"/>
      <c r="D2107" s="10"/>
      <c r="E2107" s="113" t="s">
        <v>2182</v>
      </c>
      <c r="F2107" s="111" t="s">
        <v>105</v>
      </c>
      <c r="G2107" s="3">
        <f t="shared" si="33"/>
        <v>0</v>
      </c>
    </row>
    <row r="2108" spans="1:7" x14ac:dyDescent="0.25">
      <c r="A2108" s="10"/>
      <c r="B2108" s="10"/>
      <c r="C2108" s="10"/>
      <c r="D2108" s="10"/>
      <c r="E2108" s="113" t="s">
        <v>2183</v>
      </c>
      <c r="F2108" s="111" t="s">
        <v>105</v>
      </c>
      <c r="G2108" s="3">
        <f t="shared" si="33"/>
        <v>0</v>
      </c>
    </row>
    <row r="2109" spans="1:7" x14ac:dyDescent="0.25">
      <c r="A2109" s="10"/>
      <c r="B2109" s="10"/>
      <c r="C2109" s="10"/>
      <c r="D2109" s="10"/>
      <c r="E2109" s="113" t="s">
        <v>2184</v>
      </c>
      <c r="F2109" s="111" t="s">
        <v>105</v>
      </c>
      <c r="G2109" s="3">
        <f t="shared" si="33"/>
        <v>0</v>
      </c>
    </row>
    <row r="2110" spans="1:7" x14ac:dyDescent="0.25">
      <c r="A2110" s="10"/>
      <c r="B2110" s="10"/>
      <c r="C2110" s="10"/>
      <c r="D2110" s="10"/>
      <c r="E2110" s="113" t="s">
        <v>2185</v>
      </c>
      <c r="F2110" s="111" t="s">
        <v>105</v>
      </c>
      <c r="G2110" s="3">
        <f t="shared" si="33"/>
        <v>0</v>
      </c>
    </row>
    <row r="2111" spans="1:7" x14ac:dyDescent="0.25">
      <c r="A2111" s="10"/>
      <c r="B2111" s="10"/>
      <c r="C2111" s="10"/>
      <c r="D2111" s="10"/>
      <c r="E2111" s="113" t="s">
        <v>2186</v>
      </c>
      <c r="F2111" s="111" t="s">
        <v>105</v>
      </c>
      <c r="G2111" s="3">
        <f t="shared" si="33"/>
        <v>0</v>
      </c>
    </row>
    <row r="2112" spans="1:7" x14ac:dyDescent="0.25">
      <c r="A2112" s="10"/>
      <c r="B2112" s="10"/>
      <c r="C2112" s="10"/>
      <c r="D2112" s="10"/>
      <c r="E2112" s="110" t="s">
        <v>2187</v>
      </c>
      <c r="F2112" s="111" t="s">
        <v>105</v>
      </c>
      <c r="G2112" s="3">
        <f t="shared" si="33"/>
        <v>0</v>
      </c>
    </row>
    <row r="2113" spans="1:7" x14ac:dyDescent="0.25">
      <c r="A2113" s="10"/>
      <c r="B2113" s="10"/>
      <c r="C2113" s="10"/>
      <c r="D2113" s="10"/>
      <c r="E2113" s="110" t="s">
        <v>2188</v>
      </c>
      <c r="F2113" s="111" t="s">
        <v>105</v>
      </c>
      <c r="G2113" s="3">
        <f t="shared" si="33"/>
        <v>0</v>
      </c>
    </row>
    <row r="2114" spans="1:7" x14ac:dyDescent="0.25">
      <c r="A2114" s="10"/>
      <c r="B2114" s="10"/>
      <c r="C2114" s="10"/>
      <c r="D2114" s="10"/>
      <c r="E2114" s="110" t="s">
        <v>2189</v>
      </c>
      <c r="F2114" s="111" t="s">
        <v>105</v>
      </c>
      <c r="G2114" s="3">
        <f t="shared" si="33"/>
        <v>0</v>
      </c>
    </row>
    <row r="2115" spans="1:7" x14ac:dyDescent="0.25">
      <c r="A2115" s="10"/>
      <c r="B2115" s="10"/>
      <c r="C2115" s="10"/>
      <c r="D2115" s="10"/>
      <c r="E2115" s="113" t="s">
        <v>2190</v>
      </c>
      <c r="F2115" s="111" t="s">
        <v>105</v>
      </c>
      <c r="G2115" s="3">
        <f t="shared" si="33"/>
        <v>0</v>
      </c>
    </row>
    <row r="2116" spans="1:7" x14ac:dyDescent="0.25">
      <c r="A2116" s="10"/>
      <c r="B2116" s="10"/>
      <c r="C2116" s="10"/>
      <c r="D2116" s="10"/>
      <c r="E2116" s="110" t="s">
        <v>2191</v>
      </c>
      <c r="F2116" s="111" t="s">
        <v>105</v>
      </c>
      <c r="G2116" s="3">
        <f t="shared" si="33"/>
        <v>0</v>
      </c>
    </row>
    <row r="2117" spans="1:7" x14ac:dyDescent="0.25">
      <c r="A2117" s="10"/>
      <c r="B2117" s="10"/>
      <c r="C2117" s="10"/>
      <c r="D2117" s="10"/>
      <c r="E2117" s="113" t="s">
        <v>2192</v>
      </c>
      <c r="F2117" s="111" t="s">
        <v>105</v>
      </c>
      <c r="G2117" s="3">
        <f t="shared" si="33"/>
        <v>0</v>
      </c>
    </row>
    <row r="2118" spans="1:7" x14ac:dyDescent="0.25">
      <c r="A2118" s="10"/>
      <c r="B2118" s="10"/>
      <c r="C2118" s="10"/>
      <c r="D2118" s="10"/>
      <c r="E2118" s="113" t="s">
        <v>2193</v>
      </c>
      <c r="F2118" s="111" t="s">
        <v>105</v>
      </c>
      <c r="G2118" s="3">
        <f t="shared" si="33"/>
        <v>0</v>
      </c>
    </row>
    <row r="2119" spans="1:7" x14ac:dyDescent="0.25">
      <c r="A2119" s="10"/>
      <c r="B2119" s="10"/>
      <c r="C2119" s="10"/>
      <c r="D2119" s="10"/>
      <c r="E2119" s="120" t="s">
        <v>2194</v>
      </c>
      <c r="F2119" s="111" t="s">
        <v>105</v>
      </c>
      <c r="G2119" s="3">
        <f t="shared" ref="G2119:G2182" si="34">VLOOKUP(F2119,$A$4:$B$27,2,FALSE)</f>
        <v>0</v>
      </c>
    </row>
    <row r="2120" spans="1:7" x14ac:dyDescent="0.25">
      <c r="A2120" s="10"/>
      <c r="B2120" s="10"/>
      <c r="C2120" s="10"/>
      <c r="D2120" s="10"/>
      <c r="E2120" s="113" t="s">
        <v>2195</v>
      </c>
      <c r="F2120" s="111" t="s">
        <v>105</v>
      </c>
      <c r="G2120" s="3">
        <f t="shared" si="34"/>
        <v>0</v>
      </c>
    </row>
    <row r="2121" spans="1:7" x14ac:dyDescent="0.25">
      <c r="A2121" s="10"/>
      <c r="B2121" s="10"/>
      <c r="C2121" s="10"/>
      <c r="D2121" s="10"/>
      <c r="E2121" s="110" t="s">
        <v>2196</v>
      </c>
      <c r="F2121" s="111" t="s">
        <v>105</v>
      </c>
      <c r="G2121" s="3">
        <f t="shared" si="34"/>
        <v>0</v>
      </c>
    </row>
    <row r="2122" spans="1:7" x14ac:dyDescent="0.25">
      <c r="A2122" s="10"/>
      <c r="B2122" s="10"/>
      <c r="C2122" s="10"/>
      <c r="D2122" s="10"/>
      <c r="E2122" s="125" t="s">
        <v>2197</v>
      </c>
      <c r="F2122" s="111" t="s">
        <v>105</v>
      </c>
      <c r="G2122" s="3">
        <f t="shared" si="34"/>
        <v>0</v>
      </c>
    </row>
    <row r="2123" spans="1:7" x14ac:dyDescent="0.25">
      <c r="A2123" s="10"/>
      <c r="B2123" s="10"/>
      <c r="C2123" s="10"/>
      <c r="D2123" s="10"/>
      <c r="E2123" s="113" t="s">
        <v>2198</v>
      </c>
      <c r="F2123" s="111" t="s">
        <v>105</v>
      </c>
      <c r="G2123" s="3">
        <f t="shared" si="34"/>
        <v>0</v>
      </c>
    </row>
    <row r="2124" spans="1:7" x14ac:dyDescent="0.25">
      <c r="A2124" s="10"/>
      <c r="B2124" s="10"/>
      <c r="C2124" s="10"/>
      <c r="D2124" s="10"/>
      <c r="E2124" s="113" t="s">
        <v>2199</v>
      </c>
      <c r="F2124" s="111" t="s">
        <v>105</v>
      </c>
      <c r="G2124" s="3">
        <f t="shared" si="34"/>
        <v>0</v>
      </c>
    </row>
    <row r="2125" spans="1:7" x14ac:dyDescent="0.25">
      <c r="A2125" s="10"/>
      <c r="B2125" s="10"/>
      <c r="C2125" s="10"/>
      <c r="D2125" s="10"/>
      <c r="E2125" s="110" t="s">
        <v>2200</v>
      </c>
      <c r="F2125" s="111" t="s">
        <v>105</v>
      </c>
      <c r="G2125" s="3">
        <f t="shared" si="34"/>
        <v>0</v>
      </c>
    </row>
    <row r="2126" spans="1:7" x14ac:dyDescent="0.25">
      <c r="A2126" s="10"/>
      <c r="B2126" s="10"/>
      <c r="C2126" s="10"/>
      <c r="D2126" s="10"/>
      <c r="E2126" s="110" t="s">
        <v>2201</v>
      </c>
      <c r="F2126" s="111" t="s">
        <v>105</v>
      </c>
      <c r="G2126" s="3">
        <f t="shared" si="34"/>
        <v>0</v>
      </c>
    </row>
    <row r="2127" spans="1:7" x14ac:dyDescent="0.25">
      <c r="A2127" s="10"/>
      <c r="B2127" s="10"/>
      <c r="C2127" s="10"/>
      <c r="D2127" s="10"/>
      <c r="E2127" s="110" t="s">
        <v>2202</v>
      </c>
      <c r="F2127" s="111" t="s">
        <v>105</v>
      </c>
      <c r="G2127" s="3">
        <f t="shared" si="34"/>
        <v>0</v>
      </c>
    </row>
    <row r="2128" spans="1:7" x14ac:dyDescent="0.25">
      <c r="A2128" s="10"/>
      <c r="B2128" s="10"/>
      <c r="C2128" s="10"/>
      <c r="D2128" s="10"/>
      <c r="E2128" s="110" t="s">
        <v>2203</v>
      </c>
      <c r="F2128" s="111" t="s">
        <v>105</v>
      </c>
      <c r="G2128" s="3">
        <f t="shared" si="34"/>
        <v>0</v>
      </c>
    </row>
    <row r="2129" spans="1:7" x14ac:dyDescent="0.25">
      <c r="A2129" s="10"/>
      <c r="B2129" s="10"/>
      <c r="C2129" s="10"/>
      <c r="D2129" s="10"/>
      <c r="E2129" s="113" t="s">
        <v>2204</v>
      </c>
      <c r="F2129" s="111" t="s">
        <v>105</v>
      </c>
      <c r="G2129" s="3">
        <f t="shared" si="34"/>
        <v>0</v>
      </c>
    </row>
    <row r="2130" spans="1:7" x14ac:dyDescent="0.25">
      <c r="A2130" s="10"/>
      <c r="B2130" s="10"/>
      <c r="C2130" s="10"/>
      <c r="D2130" s="10"/>
      <c r="E2130" s="110" t="s">
        <v>2205</v>
      </c>
      <c r="F2130" s="111" t="s">
        <v>105</v>
      </c>
      <c r="G2130" s="3">
        <f t="shared" si="34"/>
        <v>0</v>
      </c>
    </row>
    <row r="2131" spans="1:7" x14ac:dyDescent="0.25">
      <c r="A2131" s="10"/>
      <c r="B2131" s="10"/>
      <c r="C2131" s="10"/>
      <c r="D2131" s="10"/>
      <c r="E2131" s="113" t="s">
        <v>2206</v>
      </c>
      <c r="F2131" s="111" t="s">
        <v>105</v>
      </c>
      <c r="G2131" s="3">
        <f t="shared" si="34"/>
        <v>0</v>
      </c>
    </row>
    <row r="2132" spans="1:7" x14ac:dyDescent="0.25">
      <c r="A2132" s="10"/>
      <c r="B2132" s="10"/>
      <c r="C2132" s="10"/>
      <c r="D2132" s="10"/>
      <c r="E2132" s="113" t="s">
        <v>2207</v>
      </c>
      <c r="F2132" s="111" t="s">
        <v>105</v>
      </c>
      <c r="G2132" s="3">
        <f t="shared" si="34"/>
        <v>0</v>
      </c>
    </row>
    <row r="2133" spans="1:7" x14ac:dyDescent="0.25">
      <c r="A2133" s="10"/>
      <c r="B2133" s="10"/>
      <c r="C2133" s="10"/>
      <c r="D2133" s="10"/>
      <c r="E2133" s="110" t="s">
        <v>2208</v>
      </c>
      <c r="F2133" s="111" t="s">
        <v>105</v>
      </c>
      <c r="G2133" s="3">
        <f t="shared" si="34"/>
        <v>0</v>
      </c>
    </row>
    <row r="2134" spans="1:7" x14ac:dyDescent="0.25">
      <c r="A2134" s="10"/>
      <c r="B2134" s="10"/>
      <c r="C2134" s="10"/>
      <c r="D2134" s="10"/>
      <c r="E2134" s="113" t="s">
        <v>2209</v>
      </c>
      <c r="F2134" s="111" t="s">
        <v>105</v>
      </c>
      <c r="G2134" s="3">
        <f t="shared" si="34"/>
        <v>0</v>
      </c>
    </row>
    <row r="2135" spans="1:7" x14ac:dyDescent="0.25">
      <c r="A2135" s="10"/>
      <c r="B2135" s="10"/>
      <c r="C2135" s="10"/>
      <c r="D2135" s="10"/>
      <c r="E2135" s="113" t="s">
        <v>2210</v>
      </c>
      <c r="F2135" s="111" t="s">
        <v>105</v>
      </c>
      <c r="G2135" s="3">
        <f t="shared" si="34"/>
        <v>0</v>
      </c>
    </row>
    <row r="2136" spans="1:7" x14ac:dyDescent="0.25">
      <c r="A2136" s="10"/>
      <c r="B2136" s="10"/>
      <c r="C2136" s="10"/>
      <c r="D2136" s="10"/>
      <c r="E2136" s="110" t="s">
        <v>2211</v>
      </c>
      <c r="F2136" s="111" t="s">
        <v>105</v>
      </c>
      <c r="G2136" s="3">
        <f t="shared" si="34"/>
        <v>0</v>
      </c>
    </row>
    <row r="2137" spans="1:7" x14ac:dyDescent="0.25">
      <c r="A2137" s="10"/>
      <c r="B2137" s="10"/>
      <c r="C2137" s="10"/>
      <c r="D2137" s="10"/>
      <c r="E2137" s="110" t="s">
        <v>2212</v>
      </c>
      <c r="F2137" s="111" t="s">
        <v>105</v>
      </c>
      <c r="G2137" s="3">
        <f t="shared" si="34"/>
        <v>0</v>
      </c>
    </row>
    <row r="2138" spans="1:7" x14ac:dyDescent="0.25">
      <c r="A2138" s="10"/>
      <c r="B2138" s="10"/>
      <c r="C2138" s="10"/>
      <c r="D2138" s="10"/>
      <c r="E2138" s="110" t="s">
        <v>2213</v>
      </c>
      <c r="F2138" s="111" t="s">
        <v>105</v>
      </c>
      <c r="G2138" s="3">
        <f t="shared" si="34"/>
        <v>0</v>
      </c>
    </row>
    <row r="2139" spans="1:7" x14ac:dyDescent="0.25">
      <c r="A2139" s="10"/>
      <c r="B2139" s="10"/>
      <c r="C2139" s="10"/>
      <c r="D2139" s="10"/>
      <c r="E2139" s="110" t="s">
        <v>2214</v>
      </c>
      <c r="F2139" s="111" t="s">
        <v>105</v>
      </c>
      <c r="G2139" s="3">
        <f t="shared" si="34"/>
        <v>0</v>
      </c>
    </row>
    <row r="2140" spans="1:7" x14ac:dyDescent="0.25">
      <c r="A2140" s="10"/>
      <c r="B2140" s="10"/>
      <c r="C2140" s="10"/>
      <c r="D2140" s="10"/>
      <c r="E2140" s="110" t="s">
        <v>2215</v>
      </c>
      <c r="F2140" s="111" t="s">
        <v>105</v>
      </c>
      <c r="G2140" s="3">
        <f t="shared" si="34"/>
        <v>0</v>
      </c>
    </row>
    <row r="2141" spans="1:7" x14ac:dyDescent="0.25">
      <c r="A2141" s="10"/>
      <c r="B2141" s="10"/>
      <c r="C2141" s="10"/>
      <c r="D2141" s="10"/>
      <c r="E2141" s="113" t="s">
        <v>2216</v>
      </c>
      <c r="F2141" s="111" t="s">
        <v>105</v>
      </c>
      <c r="G2141" s="3">
        <f t="shared" si="34"/>
        <v>0</v>
      </c>
    </row>
    <row r="2142" spans="1:7" x14ac:dyDescent="0.25">
      <c r="A2142" s="10"/>
      <c r="B2142" s="10"/>
      <c r="C2142" s="10"/>
      <c r="D2142" s="10"/>
      <c r="E2142" s="110" t="s">
        <v>2217</v>
      </c>
      <c r="F2142" s="111" t="s">
        <v>105</v>
      </c>
      <c r="G2142" s="3">
        <f t="shared" si="34"/>
        <v>0</v>
      </c>
    </row>
    <row r="2143" spans="1:7" x14ac:dyDescent="0.25">
      <c r="A2143" s="10"/>
      <c r="B2143" s="10"/>
      <c r="C2143" s="10"/>
      <c r="D2143" s="10"/>
      <c r="E2143" s="110" t="s">
        <v>2218</v>
      </c>
      <c r="F2143" s="111" t="s">
        <v>105</v>
      </c>
      <c r="G2143" s="3">
        <f t="shared" si="34"/>
        <v>0</v>
      </c>
    </row>
    <row r="2144" spans="1:7" x14ac:dyDescent="0.25">
      <c r="A2144" s="10"/>
      <c r="B2144" s="10"/>
      <c r="C2144" s="10"/>
      <c r="D2144" s="10"/>
      <c r="E2144" s="110" t="s">
        <v>2219</v>
      </c>
      <c r="F2144" s="111" t="s">
        <v>105</v>
      </c>
      <c r="G2144" s="3">
        <f t="shared" si="34"/>
        <v>0</v>
      </c>
    </row>
    <row r="2145" spans="1:7" x14ac:dyDescent="0.25">
      <c r="A2145" s="10"/>
      <c r="B2145" s="10"/>
      <c r="C2145" s="10"/>
      <c r="D2145" s="10"/>
      <c r="E2145" s="110" t="s">
        <v>2220</v>
      </c>
      <c r="F2145" s="111" t="s">
        <v>105</v>
      </c>
      <c r="G2145" s="3">
        <f t="shared" si="34"/>
        <v>0</v>
      </c>
    </row>
    <row r="2146" spans="1:7" x14ac:dyDescent="0.25">
      <c r="A2146" s="10"/>
      <c r="B2146" s="10"/>
      <c r="C2146" s="10"/>
      <c r="D2146" s="10"/>
      <c r="E2146" s="113" t="s">
        <v>2221</v>
      </c>
      <c r="F2146" s="111" t="s">
        <v>105</v>
      </c>
      <c r="G2146" s="3">
        <f t="shared" si="34"/>
        <v>0</v>
      </c>
    </row>
    <row r="2147" spans="1:7" x14ac:dyDescent="0.25">
      <c r="A2147" s="10"/>
      <c r="B2147" s="10"/>
      <c r="C2147" s="10"/>
      <c r="D2147" s="10"/>
      <c r="E2147" s="110" t="s">
        <v>2222</v>
      </c>
      <c r="F2147" s="111" t="s">
        <v>105</v>
      </c>
      <c r="G2147" s="3">
        <f t="shared" si="34"/>
        <v>0</v>
      </c>
    </row>
    <row r="2148" spans="1:7" x14ac:dyDescent="0.25">
      <c r="A2148" s="10"/>
      <c r="B2148" s="10"/>
      <c r="C2148" s="10"/>
      <c r="D2148" s="10"/>
      <c r="E2148" s="110" t="s">
        <v>2223</v>
      </c>
      <c r="F2148" s="111" t="s">
        <v>105</v>
      </c>
      <c r="G2148" s="3">
        <f t="shared" si="34"/>
        <v>0</v>
      </c>
    </row>
    <row r="2149" spans="1:7" x14ac:dyDescent="0.25">
      <c r="A2149" s="10"/>
      <c r="B2149" s="10"/>
      <c r="C2149" s="10"/>
      <c r="D2149" s="10"/>
      <c r="E2149" s="110" t="s">
        <v>2224</v>
      </c>
      <c r="F2149" s="111" t="s">
        <v>105</v>
      </c>
      <c r="G2149" s="3">
        <f t="shared" si="34"/>
        <v>0</v>
      </c>
    </row>
    <row r="2150" spans="1:7" x14ac:dyDescent="0.25">
      <c r="A2150" s="10"/>
      <c r="B2150" s="10"/>
      <c r="C2150" s="10"/>
      <c r="D2150" s="10"/>
      <c r="E2150" s="110" t="s">
        <v>2225</v>
      </c>
      <c r="F2150" s="111" t="s">
        <v>105</v>
      </c>
      <c r="G2150" s="3">
        <f t="shared" si="34"/>
        <v>0</v>
      </c>
    </row>
    <row r="2151" spans="1:7" x14ac:dyDescent="0.25">
      <c r="A2151" s="10"/>
      <c r="B2151" s="10"/>
      <c r="C2151" s="10"/>
      <c r="D2151" s="10"/>
      <c r="E2151" s="110" t="s">
        <v>2226</v>
      </c>
      <c r="F2151" s="111" t="s">
        <v>105</v>
      </c>
      <c r="G2151" s="3">
        <f t="shared" si="34"/>
        <v>0</v>
      </c>
    </row>
    <row r="2152" spans="1:7" x14ac:dyDescent="0.25">
      <c r="A2152" s="10"/>
      <c r="B2152" s="10"/>
      <c r="C2152" s="10"/>
      <c r="D2152" s="10"/>
      <c r="E2152" s="110" t="s">
        <v>2227</v>
      </c>
      <c r="F2152" s="111" t="s">
        <v>105</v>
      </c>
      <c r="G2152" s="3">
        <f t="shared" si="34"/>
        <v>0</v>
      </c>
    </row>
    <row r="2153" spans="1:7" x14ac:dyDescent="0.25">
      <c r="A2153" s="10"/>
      <c r="B2153" s="10"/>
      <c r="C2153" s="10"/>
      <c r="D2153" s="10"/>
      <c r="E2153" s="110" t="s">
        <v>2228</v>
      </c>
      <c r="F2153" s="111" t="s">
        <v>105</v>
      </c>
      <c r="G2153" s="3">
        <f t="shared" si="34"/>
        <v>0</v>
      </c>
    </row>
    <row r="2154" spans="1:7" x14ac:dyDescent="0.25">
      <c r="A2154" s="10"/>
      <c r="B2154" s="10"/>
      <c r="C2154" s="10"/>
      <c r="D2154" s="10"/>
      <c r="E2154" s="113" t="s">
        <v>2229</v>
      </c>
      <c r="F2154" s="111" t="s">
        <v>105</v>
      </c>
      <c r="G2154" s="3">
        <f t="shared" si="34"/>
        <v>0</v>
      </c>
    </row>
    <row r="2155" spans="1:7" x14ac:dyDescent="0.25">
      <c r="A2155" s="10"/>
      <c r="B2155" s="10"/>
      <c r="C2155" s="10"/>
      <c r="D2155" s="10"/>
      <c r="E2155" s="113" t="s">
        <v>2230</v>
      </c>
      <c r="F2155" s="111" t="s">
        <v>105</v>
      </c>
      <c r="G2155" s="3">
        <f t="shared" si="34"/>
        <v>0</v>
      </c>
    </row>
    <row r="2156" spans="1:7" x14ac:dyDescent="0.25">
      <c r="A2156" s="10"/>
      <c r="B2156" s="10"/>
      <c r="C2156" s="10"/>
      <c r="D2156" s="10"/>
      <c r="E2156" s="113" t="s">
        <v>2231</v>
      </c>
      <c r="F2156" s="111" t="s">
        <v>105</v>
      </c>
      <c r="G2156" s="3">
        <f t="shared" si="34"/>
        <v>0</v>
      </c>
    </row>
    <row r="2157" spans="1:7" x14ac:dyDescent="0.25">
      <c r="A2157" s="10"/>
      <c r="B2157" s="10"/>
      <c r="C2157" s="10"/>
      <c r="D2157" s="10"/>
      <c r="E2157" s="113" t="s">
        <v>2232</v>
      </c>
      <c r="F2157" s="111" t="s">
        <v>105</v>
      </c>
      <c r="G2157" s="3">
        <f t="shared" si="34"/>
        <v>0</v>
      </c>
    </row>
    <row r="2158" spans="1:7" x14ac:dyDescent="0.25">
      <c r="A2158" s="10"/>
      <c r="B2158" s="10"/>
      <c r="C2158" s="10"/>
      <c r="D2158" s="10"/>
      <c r="E2158" s="110" t="s">
        <v>2233</v>
      </c>
      <c r="F2158" s="111" t="s">
        <v>105</v>
      </c>
      <c r="G2158" s="3">
        <f t="shared" si="34"/>
        <v>0</v>
      </c>
    </row>
    <row r="2159" spans="1:7" x14ac:dyDescent="0.25">
      <c r="A2159" s="10"/>
      <c r="B2159" s="10"/>
      <c r="C2159" s="10"/>
      <c r="D2159" s="10"/>
      <c r="E2159" s="113" t="s">
        <v>2234</v>
      </c>
      <c r="F2159" s="111" t="s">
        <v>105</v>
      </c>
      <c r="G2159" s="3">
        <f t="shared" si="34"/>
        <v>0</v>
      </c>
    </row>
    <row r="2160" spans="1:7" x14ac:dyDescent="0.25">
      <c r="A2160" s="10"/>
      <c r="B2160" s="10"/>
      <c r="C2160" s="10"/>
      <c r="D2160" s="10"/>
      <c r="E2160" s="110" t="s">
        <v>2235</v>
      </c>
      <c r="F2160" s="111" t="s">
        <v>105</v>
      </c>
      <c r="G2160" s="3">
        <f t="shared" si="34"/>
        <v>0</v>
      </c>
    </row>
    <row r="2161" spans="1:7" x14ac:dyDescent="0.25">
      <c r="A2161" s="10"/>
      <c r="B2161" s="10"/>
      <c r="C2161" s="10"/>
      <c r="D2161" s="10"/>
      <c r="E2161" s="110" t="s">
        <v>2236</v>
      </c>
      <c r="F2161" s="111" t="s">
        <v>105</v>
      </c>
      <c r="G2161" s="3">
        <f t="shared" si="34"/>
        <v>0</v>
      </c>
    </row>
    <row r="2162" spans="1:7" x14ac:dyDescent="0.25">
      <c r="A2162" s="10"/>
      <c r="B2162" s="10"/>
      <c r="C2162" s="10"/>
      <c r="D2162" s="10"/>
      <c r="E2162" s="125" t="s">
        <v>2237</v>
      </c>
      <c r="F2162" s="111" t="s">
        <v>456</v>
      </c>
      <c r="G2162" s="3">
        <f t="shared" si="34"/>
        <v>1</v>
      </c>
    </row>
    <row r="2163" spans="1:7" x14ac:dyDescent="0.25">
      <c r="A2163" s="10"/>
      <c r="B2163" s="10"/>
      <c r="C2163" s="10"/>
      <c r="D2163" s="10"/>
      <c r="E2163" s="110" t="s">
        <v>2238</v>
      </c>
      <c r="F2163" s="111" t="s">
        <v>105</v>
      </c>
      <c r="G2163" s="3">
        <f t="shared" si="34"/>
        <v>0</v>
      </c>
    </row>
    <row r="2164" spans="1:7" x14ac:dyDescent="0.25">
      <c r="A2164" s="10"/>
      <c r="B2164" s="10"/>
      <c r="C2164" s="10"/>
      <c r="D2164" s="10"/>
      <c r="E2164" s="110" t="s">
        <v>2239</v>
      </c>
      <c r="F2164" s="111" t="s">
        <v>105</v>
      </c>
      <c r="G2164" s="3">
        <f t="shared" si="34"/>
        <v>0</v>
      </c>
    </row>
    <row r="2165" spans="1:7" x14ac:dyDescent="0.25">
      <c r="A2165" s="10"/>
      <c r="B2165" s="10"/>
      <c r="C2165" s="10"/>
      <c r="D2165" s="10"/>
      <c r="E2165" s="113" t="s">
        <v>2240</v>
      </c>
      <c r="F2165" s="111" t="s">
        <v>105</v>
      </c>
      <c r="G2165" s="3">
        <f t="shared" si="34"/>
        <v>0</v>
      </c>
    </row>
    <row r="2166" spans="1:7" x14ac:dyDescent="0.25">
      <c r="A2166" s="10"/>
      <c r="B2166" s="10"/>
      <c r="C2166" s="10"/>
      <c r="D2166" s="10"/>
      <c r="E2166" s="110" t="s">
        <v>2241</v>
      </c>
      <c r="F2166" s="111" t="s">
        <v>105</v>
      </c>
      <c r="G2166" s="3">
        <f t="shared" si="34"/>
        <v>0</v>
      </c>
    </row>
    <row r="2167" spans="1:7" x14ac:dyDescent="0.25">
      <c r="A2167" s="10"/>
      <c r="B2167" s="10"/>
      <c r="C2167" s="10"/>
      <c r="D2167" s="10"/>
      <c r="E2167" s="110" t="s">
        <v>2242</v>
      </c>
      <c r="F2167" s="111" t="s">
        <v>105</v>
      </c>
      <c r="G2167" s="3">
        <f t="shared" si="34"/>
        <v>0</v>
      </c>
    </row>
    <row r="2168" spans="1:7" x14ac:dyDescent="0.25">
      <c r="A2168" s="10"/>
      <c r="B2168" s="10"/>
      <c r="C2168" s="10"/>
      <c r="D2168" s="10"/>
      <c r="E2168" s="110" t="s">
        <v>2243</v>
      </c>
      <c r="F2168" s="111" t="s">
        <v>105</v>
      </c>
      <c r="G2168" s="3">
        <f t="shared" si="34"/>
        <v>0</v>
      </c>
    </row>
    <row r="2169" spans="1:7" x14ac:dyDescent="0.25">
      <c r="A2169" s="10"/>
      <c r="B2169" s="10"/>
      <c r="C2169" s="10"/>
      <c r="D2169" s="10"/>
      <c r="E2169" s="110" t="s">
        <v>2244</v>
      </c>
      <c r="F2169" s="111" t="s">
        <v>105</v>
      </c>
      <c r="G2169" s="3">
        <f t="shared" si="34"/>
        <v>0</v>
      </c>
    </row>
    <row r="2170" spans="1:7" x14ac:dyDescent="0.25">
      <c r="A2170" s="10"/>
      <c r="B2170" s="10"/>
      <c r="C2170" s="10"/>
      <c r="D2170" s="10"/>
      <c r="E2170" s="110" t="s">
        <v>2245</v>
      </c>
      <c r="F2170" s="111" t="s">
        <v>105</v>
      </c>
      <c r="G2170" s="3">
        <f t="shared" si="34"/>
        <v>0</v>
      </c>
    </row>
    <row r="2171" spans="1:7" x14ac:dyDescent="0.25">
      <c r="A2171" s="10"/>
      <c r="B2171" s="10"/>
      <c r="C2171" s="10"/>
      <c r="D2171" s="10"/>
      <c r="E2171" s="110" t="s">
        <v>2246</v>
      </c>
      <c r="F2171" s="111" t="s">
        <v>105</v>
      </c>
      <c r="G2171" s="3">
        <f t="shared" si="34"/>
        <v>0</v>
      </c>
    </row>
    <row r="2172" spans="1:7" x14ac:dyDescent="0.25">
      <c r="A2172" s="10"/>
      <c r="B2172" s="10"/>
      <c r="C2172" s="10"/>
      <c r="D2172" s="10"/>
      <c r="E2172" s="110" t="s">
        <v>2247</v>
      </c>
      <c r="F2172" s="111" t="s">
        <v>105</v>
      </c>
      <c r="G2172" s="3">
        <f t="shared" si="34"/>
        <v>0</v>
      </c>
    </row>
    <row r="2173" spans="1:7" x14ac:dyDescent="0.25">
      <c r="A2173" s="10"/>
      <c r="B2173" s="10"/>
      <c r="C2173" s="10"/>
      <c r="D2173" s="10"/>
      <c r="E2173" s="110" t="s">
        <v>2248</v>
      </c>
      <c r="F2173" s="111" t="s">
        <v>105</v>
      </c>
      <c r="G2173" s="3">
        <f t="shared" si="34"/>
        <v>0</v>
      </c>
    </row>
    <row r="2174" spans="1:7" x14ac:dyDescent="0.25">
      <c r="A2174" s="10"/>
      <c r="B2174" s="10"/>
      <c r="C2174" s="10"/>
      <c r="D2174" s="10"/>
      <c r="E2174" s="110" t="s">
        <v>2249</v>
      </c>
      <c r="F2174" s="111" t="s">
        <v>105</v>
      </c>
      <c r="G2174" s="3">
        <f t="shared" si="34"/>
        <v>0</v>
      </c>
    </row>
    <row r="2175" spans="1:7" x14ac:dyDescent="0.25">
      <c r="A2175" s="10"/>
      <c r="B2175" s="10"/>
      <c r="C2175" s="10"/>
      <c r="D2175" s="10"/>
      <c r="E2175" s="110" t="s">
        <v>2250</v>
      </c>
      <c r="F2175" s="111" t="s">
        <v>105</v>
      </c>
      <c r="G2175" s="3">
        <f t="shared" si="34"/>
        <v>0</v>
      </c>
    </row>
    <row r="2176" spans="1:7" x14ac:dyDescent="0.25">
      <c r="A2176" s="10"/>
      <c r="B2176" s="10"/>
      <c r="C2176" s="10"/>
      <c r="D2176" s="10"/>
      <c r="E2176" s="110" t="s">
        <v>2251</v>
      </c>
      <c r="F2176" s="111" t="s">
        <v>105</v>
      </c>
      <c r="G2176" s="3">
        <f t="shared" si="34"/>
        <v>0</v>
      </c>
    </row>
    <row r="2177" spans="1:7" x14ac:dyDescent="0.25">
      <c r="A2177" s="10"/>
      <c r="B2177" s="10"/>
      <c r="C2177" s="10"/>
      <c r="D2177" s="10"/>
      <c r="E2177" s="110" t="s">
        <v>2252</v>
      </c>
      <c r="F2177" s="111" t="s">
        <v>105</v>
      </c>
      <c r="G2177" s="3">
        <f t="shared" si="34"/>
        <v>0</v>
      </c>
    </row>
    <row r="2178" spans="1:7" x14ac:dyDescent="0.25">
      <c r="A2178" s="10"/>
      <c r="B2178" s="10"/>
      <c r="C2178" s="10"/>
      <c r="D2178" s="10"/>
      <c r="E2178" s="113" t="s">
        <v>2253</v>
      </c>
      <c r="F2178" s="111" t="s">
        <v>105</v>
      </c>
      <c r="G2178" s="3">
        <f t="shared" si="34"/>
        <v>0</v>
      </c>
    </row>
    <row r="2179" spans="1:7" x14ac:dyDescent="0.25">
      <c r="A2179" s="10"/>
      <c r="B2179" s="10"/>
      <c r="C2179" s="10"/>
      <c r="D2179" s="10"/>
      <c r="E2179" s="110" t="s">
        <v>2254</v>
      </c>
      <c r="F2179" s="111" t="s">
        <v>105</v>
      </c>
      <c r="G2179" s="3">
        <f t="shared" si="34"/>
        <v>0</v>
      </c>
    </row>
    <row r="2180" spans="1:7" x14ac:dyDescent="0.25">
      <c r="A2180" s="10"/>
      <c r="B2180" s="10"/>
      <c r="C2180" s="10"/>
      <c r="D2180" s="10"/>
      <c r="E2180" s="110" t="s">
        <v>2255</v>
      </c>
      <c r="F2180" s="111" t="s">
        <v>105</v>
      </c>
      <c r="G2180" s="3">
        <f t="shared" si="34"/>
        <v>0</v>
      </c>
    </row>
    <row r="2181" spans="1:7" x14ac:dyDescent="0.25">
      <c r="A2181" s="10"/>
      <c r="B2181" s="10"/>
      <c r="C2181" s="10"/>
      <c r="D2181" s="10"/>
      <c r="E2181" s="110" t="s">
        <v>2256</v>
      </c>
      <c r="F2181" s="111" t="s">
        <v>105</v>
      </c>
      <c r="G2181" s="3">
        <f t="shared" si="34"/>
        <v>0</v>
      </c>
    </row>
    <row r="2182" spans="1:7" x14ac:dyDescent="0.25">
      <c r="A2182" s="10"/>
      <c r="B2182" s="10"/>
      <c r="C2182" s="10"/>
      <c r="D2182" s="10"/>
      <c r="E2182" s="113" t="s">
        <v>2257</v>
      </c>
      <c r="F2182" s="111" t="s">
        <v>105</v>
      </c>
      <c r="G2182" s="3">
        <f t="shared" si="34"/>
        <v>0</v>
      </c>
    </row>
    <row r="2183" spans="1:7" x14ac:dyDescent="0.25">
      <c r="A2183" s="10"/>
      <c r="B2183" s="10"/>
      <c r="C2183" s="10"/>
      <c r="D2183" s="10"/>
      <c r="E2183" s="110" t="s">
        <v>2258</v>
      </c>
      <c r="F2183" s="111" t="s">
        <v>105</v>
      </c>
      <c r="G2183" s="3">
        <f t="shared" ref="G2183:G2246" si="35">VLOOKUP(F2183,$A$4:$B$27,2,FALSE)</f>
        <v>0</v>
      </c>
    </row>
    <row r="2184" spans="1:7" x14ac:dyDescent="0.25">
      <c r="A2184" s="10"/>
      <c r="B2184" s="10"/>
      <c r="C2184" s="10"/>
      <c r="D2184" s="10"/>
      <c r="E2184" s="110" t="s">
        <v>2259</v>
      </c>
      <c r="F2184" s="111" t="s">
        <v>105</v>
      </c>
      <c r="G2184" s="3">
        <f t="shared" si="35"/>
        <v>0</v>
      </c>
    </row>
    <row r="2185" spans="1:7" x14ac:dyDescent="0.25">
      <c r="A2185" s="10"/>
      <c r="B2185" s="10"/>
      <c r="C2185" s="10"/>
      <c r="D2185" s="10"/>
      <c r="E2185" s="113" t="s">
        <v>2260</v>
      </c>
      <c r="F2185" s="111" t="s">
        <v>105</v>
      </c>
      <c r="G2185" s="3">
        <f t="shared" si="35"/>
        <v>0</v>
      </c>
    </row>
    <row r="2186" spans="1:7" x14ac:dyDescent="0.25">
      <c r="A2186" s="10"/>
      <c r="B2186" s="10"/>
      <c r="C2186" s="10"/>
      <c r="D2186" s="10"/>
      <c r="E2186" s="113" t="s">
        <v>2261</v>
      </c>
      <c r="F2186" s="111" t="s">
        <v>105</v>
      </c>
      <c r="G2186" s="3">
        <f t="shared" si="35"/>
        <v>0</v>
      </c>
    </row>
    <row r="2187" spans="1:7" x14ac:dyDescent="0.25">
      <c r="A2187" s="10"/>
      <c r="B2187" s="10"/>
      <c r="C2187" s="10"/>
      <c r="D2187" s="10"/>
      <c r="E2187" s="110" t="s">
        <v>2262</v>
      </c>
      <c r="F2187" s="111" t="s">
        <v>105</v>
      </c>
      <c r="G2187" s="3">
        <f t="shared" si="35"/>
        <v>0</v>
      </c>
    </row>
    <row r="2188" spans="1:7" x14ac:dyDescent="0.25">
      <c r="A2188" s="10"/>
      <c r="B2188" s="10"/>
      <c r="C2188" s="10"/>
      <c r="D2188" s="10"/>
      <c r="E2188" s="113" t="s">
        <v>2263</v>
      </c>
      <c r="F2188" s="111" t="s">
        <v>105</v>
      </c>
      <c r="G2188" s="3">
        <f t="shared" si="35"/>
        <v>0</v>
      </c>
    </row>
    <row r="2189" spans="1:7" x14ac:dyDescent="0.25">
      <c r="A2189" s="10"/>
      <c r="B2189" s="10"/>
      <c r="C2189" s="10"/>
      <c r="D2189" s="10"/>
      <c r="E2189" s="110" t="s">
        <v>2264</v>
      </c>
      <c r="F2189" s="111" t="s">
        <v>105</v>
      </c>
      <c r="G2189" s="3">
        <f t="shared" si="35"/>
        <v>0</v>
      </c>
    </row>
    <row r="2190" spans="1:7" x14ac:dyDescent="0.25">
      <c r="A2190" s="10"/>
      <c r="B2190" s="10"/>
      <c r="C2190" s="10"/>
      <c r="D2190" s="10"/>
      <c r="E2190" s="113" t="s">
        <v>2265</v>
      </c>
      <c r="F2190" s="111" t="s">
        <v>105</v>
      </c>
      <c r="G2190" s="3">
        <f t="shared" si="35"/>
        <v>0</v>
      </c>
    </row>
    <row r="2191" spans="1:7" x14ac:dyDescent="0.25">
      <c r="A2191" s="10"/>
      <c r="B2191" s="10"/>
      <c r="C2191" s="10"/>
      <c r="D2191" s="10"/>
      <c r="E2191" s="110" t="s">
        <v>2266</v>
      </c>
      <c r="F2191" s="111" t="s">
        <v>105</v>
      </c>
      <c r="G2191" s="3">
        <f t="shared" si="35"/>
        <v>0</v>
      </c>
    </row>
    <row r="2192" spans="1:7" x14ac:dyDescent="0.25">
      <c r="A2192" s="10"/>
      <c r="B2192" s="10"/>
      <c r="C2192" s="10"/>
      <c r="D2192" s="10"/>
      <c r="E2192" s="113" t="s">
        <v>2267</v>
      </c>
      <c r="F2192" s="111" t="s">
        <v>105</v>
      </c>
      <c r="G2192" s="3">
        <f t="shared" si="35"/>
        <v>0</v>
      </c>
    </row>
    <row r="2193" spans="1:7" x14ac:dyDescent="0.25">
      <c r="A2193" s="10"/>
      <c r="B2193" s="10"/>
      <c r="C2193" s="10"/>
      <c r="D2193" s="10"/>
      <c r="E2193" s="110" t="s">
        <v>2268</v>
      </c>
      <c r="F2193" s="111" t="s">
        <v>105</v>
      </c>
      <c r="G2193" s="3">
        <f t="shared" si="35"/>
        <v>0</v>
      </c>
    </row>
    <row r="2194" spans="1:7" x14ac:dyDescent="0.25">
      <c r="A2194" s="10"/>
      <c r="B2194" s="10"/>
      <c r="C2194" s="10"/>
      <c r="D2194" s="10"/>
      <c r="E2194" s="113" t="s">
        <v>2269</v>
      </c>
      <c r="F2194" s="111" t="s">
        <v>105</v>
      </c>
      <c r="G2194" s="3">
        <f t="shared" si="35"/>
        <v>0</v>
      </c>
    </row>
    <row r="2195" spans="1:7" x14ac:dyDescent="0.25">
      <c r="A2195" s="10"/>
      <c r="B2195" s="10"/>
      <c r="C2195" s="10"/>
      <c r="D2195" s="10"/>
      <c r="E2195" s="110" t="s">
        <v>2270</v>
      </c>
      <c r="F2195" s="111" t="s">
        <v>105</v>
      </c>
      <c r="G2195" s="3">
        <f t="shared" si="35"/>
        <v>0</v>
      </c>
    </row>
    <row r="2196" spans="1:7" x14ac:dyDescent="0.25">
      <c r="A2196" s="10"/>
      <c r="B2196" s="10"/>
      <c r="C2196" s="10"/>
      <c r="D2196" s="10"/>
      <c r="E2196" s="110" t="s">
        <v>2271</v>
      </c>
      <c r="F2196" s="111" t="s">
        <v>105</v>
      </c>
      <c r="G2196" s="3">
        <f t="shared" si="35"/>
        <v>0</v>
      </c>
    </row>
    <row r="2197" spans="1:7" x14ac:dyDescent="0.25">
      <c r="A2197" s="10"/>
      <c r="B2197" s="10"/>
      <c r="C2197" s="10"/>
      <c r="D2197" s="10"/>
      <c r="E2197" s="110" t="s">
        <v>2272</v>
      </c>
      <c r="F2197" s="111" t="s">
        <v>105</v>
      </c>
      <c r="G2197" s="3">
        <f t="shared" si="35"/>
        <v>0</v>
      </c>
    </row>
    <row r="2198" spans="1:7" x14ac:dyDescent="0.25">
      <c r="A2198" s="10"/>
      <c r="B2198" s="10"/>
      <c r="C2198" s="10"/>
      <c r="D2198" s="10"/>
      <c r="E2198" s="110" t="s">
        <v>2273</v>
      </c>
      <c r="F2198" s="111" t="s">
        <v>105</v>
      </c>
      <c r="G2198" s="3">
        <f t="shared" si="35"/>
        <v>0</v>
      </c>
    </row>
    <row r="2199" spans="1:7" x14ac:dyDescent="0.25">
      <c r="A2199" s="10"/>
      <c r="B2199" s="10"/>
      <c r="C2199" s="10"/>
      <c r="D2199" s="10"/>
      <c r="E2199" s="113" t="s">
        <v>2274</v>
      </c>
      <c r="F2199" s="111" t="s">
        <v>105</v>
      </c>
      <c r="G2199" s="3">
        <f t="shared" si="35"/>
        <v>0</v>
      </c>
    </row>
    <row r="2200" spans="1:7" x14ac:dyDescent="0.25">
      <c r="A2200" s="10"/>
      <c r="B2200" s="10"/>
      <c r="C2200" s="10"/>
      <c r="D2200" s="10"/>
      <c r="E2200" s="110" t="s">
        <v>2275</v>
      </c>
      <c r="F2200" s="111" t="s">
        <v>105</v>
      </c>
      <c r="G2200" s="3">
        <f t="shared" si="35"/>
        <v>0</v>
      </c>
    </row>
    <row r="2201" spans="1:7" x14ac:dyDescent="0.25">
      <c r="A2201" s="10"/>
      <c r="B2201" s="10"/>
      <c r="C2201" s="10"/>
      <c r="D2201" s="10"/>
      <c r="E2201" s="110" t="s">
        <v>2276</v>
      </c>
      <c r="F2201" s="111" t="s">
        <v>105</v>
      </c>
      <c r="G2201" s="3">
        <f t="shared" si="35"/>
        <v>0</v>
      </c>
    </row>
    <row r="2202" spans="1:7" x14ac:dyDescent="0.25">
      <c r="A2202" s="10"/>
      <c r="B2202" s="10"/>
      <c r="C2202" s="10"/>
      <c r="D2202" s="10"/>
      <c r="E2202" s="110" t="s">
        <v>2277</v>
      </c>
      <c r="F2202" s="111" t="s">
        <v>105</v>
      </c>
      <c r="G2202" s="3">
        <f t="shared" si="35"/>
        <v>0</v>
      </c>
    </row>
    <row r="2203" spans="1:7" x14ac:dyDescent="0.25">
      <c r="A2203" s="10"/>
      <c r="B2203" s="10"/>
      <c r="C2203" s="10"/>
      <c r="D2203" s="10"/>
      <c r="E2203" s="113" t="s">
        <v>2278</v>
      </c>
      <c r="F2203" s="111" t="s">
        <v>105</v>
      </c>
      <c r="G2203" s="3">
        <f t="shared" si="35"/>
        <v>0</v>
      </c>
    </row>
    <row r="2204" spans="1:7" x14ac:dyDescent="0.25">
      <c r="A2204" s="10"/>
      <c r="B2204" s="10"/>
      <c r="C2204" s="10"/>
      <c r="D2204" s="10"/>
      <c r="E2204" s="110" t="s">
        <v>2279</v>
      </c>
      <c r="F2204" s="111" t="s">
        <v>105</v>
      </c>
      <c r="G2204" s="3">
        <f t="shared" si="35"/>
        <v>0</v>
      </c>
    </row>
    <row r="2205" spans="1:7" x14ac:dyDescent="0.25">
      <c r="A2205" s="10"/>
      <c r="B2205" s="10"/>
      <c r="C2205" s="10"/>
      <c r="D2205" s="10"/>
      <c r="E2205" s="110" t="s">
        <v>2280</v>
      </c>
      <c r="F2205" s="111" t="s">
        <v>105</v>
      </c>
      <c r="G2205" s="3">
        <f t="shared" si="35"/>
        <v>0</v>
      </c>
    </row>
    <row r="2206" spans="1:7" x14ac:dyDescent="0.25">
      <c r="A2206" s="10"/>
      <c r="B2206" s="10"/>
      <c r="C2206" s="10"/>
      <c r="D2206" s="10"/>
      <c r="E2206" s="120" t="s">
        <v>2281</v>
      </c>
      <c r="F2206" s="111" t="s">
        <v>105</v>
      </c>
      <c r="G2206" s="3">
        <f t="shared" si="35"/>
        <v>0</v>
      </c>
    </row>
    <row r="2207" spans="1:7" x14ac:dyDescent="0.25">
      <c r="A2207" s="10"/>
      <c r="B2207" s="10"/>
      <c r="C2207" s="10"/>
      <c r="D2207" s="10"/>
      <c r="E2207" s="113" t="s">
        <v>2282</v>
      </c>
      <c r="F2207" s="111" t="s">
        <v>105</v>
      </c>
      <c r="G2207" s="3">
        <f t="shared" si="35"/>
        <v>0</v>
      </c>
    </row>
    <row r="2208" spans="1:7" x14ac:dyDescent="0.25">
      <c r="A2208" s="10"/>
      <c r="B2208" s="10"/>
      <c r="C2208" s="10"/>
      <c r="D2208" s="10"/>
      <c r="E2208" s="113" t="s">
        <v>2283</v>
      </c>
      <c r="F2208" s="111" t="s">
        <v>105</v>
      </c>
      <c r="G2208" s="3">
        <f t="shared" si="35"/>
        <v>0</v>
      </c>
    </row>
    <row r="2209" spans="1:7" x14ac:dyDescent="0.25">
      <c r="A2209" s="10"/>
      <c r="B2209" s="10"/>
      <c r="C2209" s="10"/>
      <c r="D2209" s="10"/>
      <c r="E2209" s="110" t="s">
        <v>2284</v>
      </c>
      <c r="F2209" s="111" t="s">
        <v>105</v>
      </c>
      <c r="G2209" s="3">
        <f t="shared" si="35"/>
        <v>0</v>
      </c>
    </row>
    <row r="2210" spans="1:7" x14ac:dyDescent="0.25">
      <c r="A2210" s="10"/>
      <c r="B2210" s="10"/>
      <c r="C2210" s="10"/>
      <c r="D2210" s="10"/>
      <c r="E2210" s="113" t="s">
        <v>2285</v>
      </c>
      <c r="F2210" s="111" t="s">
        <v>105</v>
      </c>
      <c r="G2210" s="3">
        <f t="shared" si="35"/>
        <v>0</v>
      </c>
    </row>
    <row r="2211" spans="1:7" x14ac:dyDescent="0.25">
      <c r="A2211" s="10"/>
      <c r="B2211" s="10"/>
      <c r="C2211" s="10"/>
      <c r="D2211" s="10"/>
      <c r="E2211" s="110" t="s">
        <v>2286</v>
      </c>
      <c r="F2211" s="111" t="s">
        <v>105</v>
      </c>
      <c r="G2211" s="3">
        <f t="shared" si="35"/>
        <v>0</v>
      </c>
    </row>
    <row r="2212" spans="1:7" x14ac:dyDescent="0.25">
      <c r="A2212" s="10"/>
      <c r="B2212" s="10"/>
      <c r="C2212" s="10"/>
      <c r="D2212" s="10"/>
      <c r="E2212" s="113" t="s">
        <v>2287</v>
      </c>
      <c r="F2212" s="111" t="s">
        <v>105</v>
      </c>
      <c r="G2212" s="3">
        <f t="shared" si="35"/>
        <v>0</v>
      </c>
    </row>
    <row r="2213" spans="1:7" x14ac:dyDescent="0.25">
      <c r="A2213" s="10"/>
      <c r="B2213" s="10"/>
      <c r="C2213" s="10"/>
      <c r="D2213" s="10"/>
      <c r="E2213" s="110" t="s">
        <v>2288</v>
      </c>
      <c r="F2213" s="111" t="s">
        <v>105</v>
      </c>
      <c r="G2213" s="3">
        <f t="shared" si="35"/>
        <v>0</v>
      </c>
    </row>
    <row r="2214" spans="1:7" x14ac:dyDescent="0.25">
      <c r="A2214" s="10"/>
      <c r="B2214" s="10"/>
      <c r="C2214" s="10"/>
      <c r="D2214" s="10"/>
      <c r="E2214" s="110" t="s">
        <v>2289</v>
      </c>
      <c r="F2214" s="111" t="s">
        <v>105</v>
      </c>
      <c r="G2214" s="3">
        <f t="shared" si="35"/>
        <v>0</v>
      </c>
    </row>
    <row r="2215" spans="1:7" x14ac:dyDescent="0.25">
      <c r="A2215" s="10"/>
      <c r="B2215" s="10"/>
      <c r="C2215" s="10"/>
      <c r="D2215" s="10"/>
      <c r="E2215" s="113" t="s">
        <v>2290</v>
      </c>
      <c r="F2215" s="111" t="s">
        <v>105</v>
      </c>
      <c r="G2215" s="3">
        <f t="shared" si="35"/>
        <v>0</v>
      </c>
    </row>
    <row r="2216" spans="1:7" x14ac:dyDescent="0.25">
      <c r="A2216" s="10"/>
      <c r="B2216" s="10"/>
      <c r="C2216" s="10"/>
      <c r="D2216" s="10"/>
      <c r="E2216" s="113" t="s">
        <v>2291</v>
      </c>
      <c r="F2216" s="111" t="s">
        <v>105</v>
      </c>
      <c r="G2216" s="3">
        <f t="shared" si="35"/>
        <v>0</v>
      </c>
    </row>
    <row r="2217" spans="1:7" x14ac:dyDescent="0.25">
      <c r="A2217" s="10"/>
      <c r="B2217" s="10"/>
      <c r="C2217" s="10"/>
      <c r="D2217" s="10"/>
      <c r="E2217" s="110" t="s">
        <v>2292</v>
      </c>
      <c r="F2217" s="111" t="s">
        <v>105</v>
      </c>
      <c r="G2217" s="3">
        <f t="shared" si="35"/>
        <v>0</v>
      </c>
    </row>
    <row r="2218" spans="1:7" x14ac:dyDescent="0.25">
      <c r="A2218" s="10"/>
      <c r="B2218" s="10"/>
      <c r="C2218" s="10"/>
      <c r="D2218" s="10"/>
      <c r="E2218" s="110" t="s">
        <v>2293</v>
      </c>
      <c r="F2218" s="111" t="s">
        <v>105</v>
      </c>
      <c r="G2218" s="3">
        <f t="shared" si="35"/>
        <v>0</v>
      </c>
    </row>
    <row r="2219" spans="1:7" x14ac:dyDescent="0.25">
      <c r="A2219" s="10"/>
      <c r="B2219" s="10"/>
      <c r="C2219" s="10"/>
      <c r="D2219" s="10"/>
      <c r="E2219" s="110" t="s">
        <v>2294</v>
      </c>
      <c r="F2219" s="111" t="s">
        <v>105</v>
      </c>
      <c r="G2219" s="3">
        <f t="shared" si="35"/>
        <v>0</v>
      </c>
    </row>
    <row r="2220" spans="1:7" x14ac:dyDescent="0.25">
      <c r="A2220" s="10"/>
      <c r="B2220" s="10"/>
      <c r="C2220" s="10"/>
      <c r="D2220" s="10"/>
      <c r="E2220" s="113" t="s">
        <v>2295</v>
      </c>
      <c r="F2220" s="111" t="s">
        <v>105</v>
      </c>
      <c r="G2220" s="3">
        <f t="shared" si="35"/>
        <v>0</v>
      </c>
    </row>
    <row r="2221" spans="1:7" x14ac:dyDescent="0.25">
      <c r="A2221" s="10"/>
      <c r="B2221" s="10"/>
      <c r="C2221" s="10"/>
      <c r="D2221" s="10"/>
      <c r="E2221" s="110" t="s">
        <v>2296</v>
      </c>
      <c r="F2221" s="111" t="s">
        <v>105</v>
      </c>
      <c r="G2221" s="3">
        <f t="shared" si="35"/>
        <v>0</v>
      </c>
    </row>
    <row r="2222" spans="1:7" x14ac:dyDescent="0.25">
      <c r="A2222" s="10"/>
      <c r="B2222" s="10"/>
      <c r="C2222" s="10"/>
      <c r="D2222" s="10"/>
      <c r="E2222" s="110" t="s">
        <v>2297</v>
      </c>
      <c r="F2222" s="111" t="s">
        <v>105</v>
      </c>
      <c r="G2222" s="3">
        <f t="shared" si="35"/>
        <v>0</v>
      </c>
    </row>
    <row r="2223" spans="1:7" x14ac:dyDescent="0.25">
      <c r="A2223" s="10"/>
      <c r="B2223" s="10"/>
      <c r="C2223" s="10"/>
      <c r="D2223" s="10"/>
      <c r="E2223" s="110" t="s">
        <v>2298</v>
      </c>
      <c r="F2223" s="111" t="s">
        <v>105</v>
      </c>
      <c r="G2223" s="3">
        <f t="shared" si="35"/>
        <v>0</v>
      </c>
    </row>
    <row r="2224" spans="1:7" x14ac:dyDescent="0.25">
      <c r="A2224" s="10"/>
      <c r="B2224" s="10"/>
      <c r="C2224" s="10"/>
      <c r="D2224" s="10"/>
      <c r="E2224" s="110" t="s">
        <v>2299</v>
      </c>
      <c r="F2224" s="111" t="s">
        <v>105</v>
      </c>
      <c r="G2224" s="3">
        <f t="shared" si="35"/>
        <v>0</v>
      </c>
    </row>
    <row r="2225" spans="1:7" x14ac:dyDescent="0.25">
      <c r="A2225" s="10"/>
      <c r="B2225" s="10"/>
      <c r="C2225" s="10"/>
      <c r="D2225" s="10"/>
      <c r="E2225" s="113" t="s">
        <v>2300</v>
      </c>
      <c r="F2225" s="111" t="s">
        <v>105</v>
      </c>
      <c r="G2225" s="3">
        <f t="shared" si="35"/>
        <v>0</v>
      </c>
    </row>
    <row r="2226" spans="1:7" x14ac:dyDescent="0.25">
      <c r="A2226" s="10"/>
      <c r="B2226" s="10"/>
      <c r="C2226" s="10"/>
      <c r="D2226" s="10"/>
      <c r="E2226" s="110" t="s">
        <v>2301</v>
      </c>
      <c r="F2226" s="111" t="s">
        <v>105</v>
      </c>
      <c r="G2226" s="3">
        <f t="shared" si="35"/>
        <v>0</v>
      </c>
    </row>
    <row r="2227" spans="1:7" x14ac:dyDescent="0.25">
      <c r="A2227" s="10"/>
      <c r="B2227" s="10"/>
      <c r="C2227" s="10"/>
      <c r="D2227" s="10"/>
      <c r="E2227" s="110" t="s">
        <v>2302</v>
      </c>
      <c r="F2227" s="111" t="s">
        <v>105</v>
      </c>
      <c r="G2227" s="3">
        <f t="shared" si="35"/>
        <v>0</v>
      </c>
    </row>
    <row r="2228" spans="1:7" x14ac:dyDescent="0.25">
      <c r="A2228" s="10"/>
      <c r="B2228" s="10"/>
      <c r="C2228" s="10"/>
      <c r="D2228" s="10"/>
      <c r="E2228" s="110" t="s">
        <v>2303</v>
      </c>
      <c r="F2228" s="111" t="s">
        <v>105</v>
      </c>
      <c r="G2228" s="3">
        <f t="shared" si="35"/>
        <v>0</v>
      </c>
    </row>
    <row r="2229" spans="1:7" x14ac:dyDescent="0.25">
      <c r="A2229" s="10"/>
      <c r="B2229" s="10"/>
      <c r="C2229" s="10"/>
      <c r="D2229" s="10"/>
      <c r="E2229" s="113" t="s">
        <v>2304</v>
      </c>
      <c r="F2229" s="111" t="s">
        <v>105</v>
      </c>
      <c r="G2229" s="3">
        <f t="shared" si="35"/>
        <v>0</v>
      </c>
    </row>
    <row r="2230" spans="1:7" x14ac:dyDescent="0.25">
      <c r="A2230" s="10"/>
      <c r="B2230" s="10"/>
      <c r="C2230" s="10"/>
      <c r="D2230" s="10"/>
      <c r="E2230" s="113" t="s">
        <v>2305</v>
      </c>
      <c r="F2230" s="111" t="s">
        <v>105</v>
      </c>
      <c r="G2230" s="3">
        <f t="shared" si="35"/>
        <v>0</v>
      </c>
    </row>
    <row r="2231" spans="1:7" x14ac:dyDescent="0.25">
      <c r="A2231" s="10"/>
      <c r="B2231" s="10"/>
      <c r="C2231" s="10"/>
      <c r="D2231" s="10"/>
      <c r="E2231" s="113" t="s">
        <v>2306</v>
      </c>
      <c r="F2231" s="111" t="s">
        <v>105</v>
      </c>
      <c r="G2231" s="3">
        <f t="shared" si="35"/>
        <v>0</v>
      </c>
    </row>
    <row r="2232" spans="1:7" x14ac:dyDescent="0.25">
      <c r="A2232" s="10"/>
      <c r="B2232" s="10"/>
      <c r="C2232" s="10"/>
      <c r="D2232" s="10"/>
      <c r="E2232" s="113" t="s">
        <v>2307</v>
      </c>
      <c r="F2232" s="111" t="s">
        <v>105</v>
      </c>
      <c r="G2232" s="3">
        <f t="shared" si="35"/>
        <v>0</v>
      </c>
    </row>
    <row r="2233" spans="1:7" x14ac:dyDescent="0.25">
      <c r="A2233" s="10"/>
      <c r="B2233" s="10"/>
      <c r="C2233" s="10"/>
      <c r="D2233" s="10"/>
      <c r="E2233" s="113" t="s">
        <v>2308</v>
      </c>
      <c r="F2233" s="111" t="s">
        <v>105</v>
      </c>
      <c r="G2233" s="3">
        <f t="shared" si="35"/>
        <v>0</v>
      </c>
    </row>
    <row r="2234" spans="1:7" x14ac:dyDescent="0.25">
      <c r="A2234" s="10"/>
      <c r="B2234" s="10"/>
      <c r="C2234" s="10"/>
      <c r="D2234" s="10"/>
      <c r="E2234" s="124" t="s">
        <v>2309</v>
      </c>
      <c r="F2234" s="111" t="s">
        <v>105</v>
      </c>
      <c r="G2234" s="3">
        <f t="shared" si="35"/>
        <v>0</v>
      </c>
    </row>
    <row r="2235" spans="1:7" x14ac:dyDescent="0.25">
      <c r="A2235" s="10"/>
      <c r="B2235" s="10"/>
      <c r="C2235" s="10"/>
      <c r="D2235" s="10"/>
      <c r="E2235" s="113" t="s">
        <v>2310</v>
      </c>
      <c r="F2235" s="111" t="s">
        <v>105</v>
      </c>
      <c r="G2235" s="3">
        <f t="shared" si="35"/>
        <v>0</v>
      </c>
    </row>
    <row r="2236" spans="1:7" x14ac:dyDescent="0.25">
      <c r="A2236" s="10"/>
      <c r="B2236" s="10"/>
      <c r="C2236" s="10"/>
      <c r="D2236" s="10"/>
      <c r="E2236" s="110" t="s">
        <v>2311</v>
      </c>
      <c r="F2236" s="111" t="s">
        <v>105</v>
      </c>
      <c r="G2236" s="3">
        <f t="shared" si="35"/>
        <v>0</v>
      </c>
    </row>
    <row r="2237" spans="1:7" x14ac:dyDescent="0.25">
      <c r="A2237" s="10"/>
      <c r="B2237" s="10"/>
      <c r="C2237" s="10"/>
      <c r="D2237" s="10"/>
      <c r="E2237" s="110" t="s">
        <v>2312</v>
      </c>
      <c r="F2237" s="111" t="s">
        <v>105</v>
      </c>
      <c r="G2237" s="3">
        <f t="shared" si="35"/>
        <v>0</v>
      </c>
    </row>
    <row r="2238" spans="1:7" x14ac:dyDescent="0.25">
      <c r="A2238" s="10"/>
      <c r="B2238" s="10"/>
      <c r="C2238" s="10"/>
      <c r="D2238" s="10"/>
      <c r="E2238" s="110" t="s">
        <v>2313</v>
      </c>
      <c r="F2238" s="111" t="s">
        <v>105</v>
      </c>
      <c r="G2238" s="3">
        <f t="shared" si="35"/>
        <v>0</v>
      </c>
    </row>
    <row r="2239" spans="1:7" x14ac:dyDescent="0.25">
      <c r="A2239" s="10"/>
      <c r="B2239" s="10"/>
      <c r="C2239" s="10"/>
      <c r="D2239" s="10"/>
      <c r="E2239" s="113" t="s">
        <v>2314</v>
      </c>
      <c r="F2239" s="111" t="s">
        <v>105</v>
      </c>
      <c r="G2239" s="3">
        <f t="shared" si="35"/>
        <v>0</v>
      </c>
    </row>
    <row r="2240" spans="1:7" x14ac:dyDescent="0.25">
      <c r="A2240" s="10"/>
      <c r="B2240" s="10"/>
      <c r="C2240" s="10"/>
      <c r="D2240" s="10"/>
      <c r="E2240" s="110" t="s">
        <v>2315</v>
      </c>
      <c r="F2240" s="111" t="s">
        <v>105</v>
      </c>
      <c r="G2240" s="3">
        <f t="shared" si="35"/>
        <v>0</v>
      </c>
    </row>
    <row r="2241" spans="1:7" x14ac:dyDescent="0.25">
      <c r="A2241" s="10"/>
      <c r="B2241" s="10"/>
      <c r="C2241" s="10"/>
      <c r="D2241" s="10"/>
      <c r="E2241" s="110" t="s">
        <v>2316</v>
      </c>
      <c r="F2241" s="111" t="s">
        <v>105</v>
      </c>
      <c r="G2241" s="3">
        <f t="shared" si="35"/>
        <v>0</v>
      </c>
    </row>
    <row r="2242" spans="1:7" x14ac:dyDescent="0.25">
      <c r="A2242" s="10"/>
      <c r="B2242" s="10"/>
      <c r="C2242" s="10"/>
      <c r="D2242" s="10"/>
      <c r="E2242" s="113" t="s">
        <v>2317</v>
      </c>
      <c r="F2242" s="111" t="s">
        <v>105</v>
      </c>
      <c r="G2242" s="3">
        <f t="shared" si="35"/>
        <v>0</v>
      </c>
    </row>
    <row r="2243" spans="1:7" x14ac:dyDescent="0.25">
      <c r="A2243" s="10"/>
      <c r="B2243" s="10"/>
      <c r="C2243" s="10"/>
      <c r="D2243" s="10"/>
      <c r="E2243" s="113" t="s">
        <v>2318</v>
      </c>
      <c r="F2243" s="111" t="s">
        <v>105</v>
      </c>
      <c r="G2243" s="3">
        <f t="shared" si="35"/>
        <v>0</v>
      </c>
    </row>
    <row r="2244" spans="1:7" x14ac:dyDescent="0.25">
      <c r="A2244" s="10"/>
      <c r="B2244" s="10"/>
      <c r="C2244" s="10"/>
      <c r="D2244" s="10"/>
      <c r="E2244" s="110" t="s">
        <v>2319</v>
      </c>
      <c r="F2244" s="111" t="s">
        <v>105</v>
      </c>
      <c r="G2244" s="3">
        <f t="shared" si="35"/>
        <v>0</v>
      </c>
    </row>
    <row r="2245" spans="1:7" x14ac:dyDescent="0.25">
      <c r="A2245" s="10"/>
      <c r="B2245" s="10"/>
      <c r="C2245" s="10"/>
      <c r="D2245" s="10"/>
      <c r="E2245" s="113" t="s">
        <v>2320</v>
      </c>
      <c r="F2245" s="111" t="s">
        <v>105</v>
      </c>
      <c r="G2245" s="3">
        <f t="shared" si="35"/>
        <v>0</v>
      </c>
    </row>
    <row r="2246" spans="1:7" x14ac:dyDescent="0.25">
      <c r="A2246" s="10"/>
      <c r="B2246" s="10"/>
      <c r="C2246" s="10"/>
      <c r="D2246" s="10"/>
      <c r="E2246" s="113" t="s">
        <v>2321</v>
      </c>
      <c r="F2246" s="111" t="s">
        <v>105</v>
      </c>
      <c r="G2246" s="3">
        <f t="shared" si="35"/>
        <v>0</v>
      </c>
    </row>
    <row r="2247" spans="1:7" x14ac:dyDescent="0.25">
      <c r="A2247" s="10"/>
      <c r="B2247" s="10"/>
      <c r="C2247" s="10"/>
      <c r="D2247" s="10"/>
      <c r="E2247" s="110" t="s">
        <v>2322</v>
      </c>
      <c r="F2247" s="111" t="s">
        <v>105</v>
      </c>
      <c r="G2247" s="3">
        <f t="shared" ref="G2247:G2310" si="36">VLOOKUP(F2247,$A$4:$B$27,2,FALSE)</f>
        <v>0</v>
      </c>
    </row>
    <row r="2248" spans="1:7" x14ac:dyDescent="0.25">
      <c r="A2248" s="10"/>
      <c r="B2248" s="10"/>
      <c r="C2248" s="10"/>
      <c r="D2248" s="10"/>
      <c r="E2248" s="110" t="s">
        <v>2323</v>
      </c>
      <c r="F2248" s="111" t="s">
        <v>105</v>
      </c>
      <c r="G2248" s="3">
        <f t="shared" si="36"/>
        <v>0</v>
      </c>
    </row>
    <row r="2249" spans="1:7" x14ac:dyDescent="0.25">
      <c r="A2249" s="10"/>
      <c r="B2249" s="10"/>
      <c r="C2249" s="10"/>
      <c r="D2249" s="10"/>
      <c r="E2249" s="110" t="s">
        <v>2324</v>
      </c>
      <c r="F2249" s="111" t="s">
        <v>105</v>
      </c>
      <c r="G2249" s="3">
        <f t="shared" si="36"/>
        <v>0</v>
      </c>
    </row>
    <row r="2250" spans="1:7" x14ac:dyDescent="0.25">
      <c r="A2250" s="10"/>
      <c r="B2250" s="10"/>
      <c r="C2250" s="10"/>
      <c r="D2250" s="10"/>
      <c r="E2250" s="110" t="s">
        <v>2325</v>
      </c>
      <c r="F2250" s="111" t="s">
        <v>105</v>
      </c>
      <c r="G2250" s="3">
        <f t="shared" si="36"/>
        <v>0</v>
      </c>
    </row>
    <row r="2251" spans="1:7" x14ac:dyDescent="0.25">
      <c r="A2251" s="10"/>
      <c r="B2251" s="10"/>
      <c r="C2251" s="10"/>
      <c r="D2251" s="10"/>
      <c r="E2251" s="110" t="s">
        <v>2326</v>
      </c>
      <c r="F2251" s="111" t="s">
        <v>105</v>
      </c>
      <c r="G2251" s="3">
        <f t="shared" si="36"/>
        <v>0</v>
      </c>
    </row>
    <row r="2252" spans="1:7" x14ac:dyDescent="0.25">
      <c r="A2252" s="10"/>
      <c r="B2252" s="10"/>
      <c r="C2252" s="10"/>
      <c r="D2252" s="10"/>
      <c r="E2252" s="110" t="s">
        <v>2327</v>
      </c>
      <c r="F2252" s="111" t="s">
        <v>105</v>
      </c>
      <c r="G2252" s="3">
        <f t="shared" si="36"/>
        <v>0</v>
      </c>
    </row>
    <row r="2253" spans="1:7" x14ac:dyDescent="0.25">
      <c r="A2253" s="10"/>
      <c r="B2253" s="10"/>
      <c r="C2253" s="10"/>
      <c r="D2253" s="10"/>
      <c r="E2253" s="110" t="s">
        <v>2328</v>
      </c>
      <c r="F2253" s="111" t="s">
        <v>105</v>
      </c>
      <c r="G2253" s="3">
        <f t="shared" si="36"/>
        <v>0</v>
      </c>
    </row>
    <row r="2254" spans="1:7" x14ac:dyDescent="0.25">
      <c r="A2254" s="10"/>
      <c r="B2254" s="10"/>
      <c r="C2254" s="10"/>
      <c r="D2254" s="10"/>
      <c r="E2254" s="110" t="s">
        <v>2329</v>
      </c>
      <c r="F2254" s="111" t="s">
        <v>105</v>
      </c>
      <c r="G2254" s="3">
        <f t="shared" si="36"/>
        <v>0</v>
      </c>
    </row>
    <row r="2255" spans="1:7" x14ac:dyDescent="0.25">
      <c r="A2255" s="10"/>
      <c r="B2255" s="10"/>
      <c r="C2255" s="10"/>
      <c r="D2255" s="10"/>
      <c r="E2255" s="110" t="s">
        <v>2330</v>
      </c>
      <c r="F2255" s="111" t="s">
        <v>105</v>
      </c>
      <c r="G2255" s="3">
        <f t="shared" si="36"/>
        <v>0</v>
      </c>
    </row>
    <row r="2256" spans="1:7" x14ac:dyDescent="0.25">
      <c r="A2256" s="10"/>
      <c r="B2256" s="10"/>
      <c r="C2256" s="10"/>
      <c r="D2256" s="10"/>
      <c r="E2256" s="113" t="s">
        <v>2331</v>
      </c>
      <c r="F2256" s="111" t="s">
        <v>105</v>
      </c>
      <c r="G2256" s="3">
        <f t="shared" si="36"/>
        <v>0</v>
      </c>
    </row>
    <row r="2257" spans="1:7" x14ac:dyDescent="0.25">
      <c r="A2257" s="10"/>
      <c r="B2257" s="10"/>
      <c r="C2257" s="10"/>
      <c r="D2257" s="10"/>
      <c r="E2257" s="110" t="s">
        <v>2332</v>
      </c>
      <c r="F2257" s="111" t="s">
        <v>105</v>
      </c>
      <c r="G2257" s="3">
        <f t="shared" si="36"/>
        <v>0</v>
      </c>
    </row>
    <row r="2258" spans="1:7" x14ac:dyDescent="0.25">
      <c r="A2258" s="10"/>
      <c r="B2258" s="10"/>
      <c r="C2258" s="10"/>
      <c r="D2258" s="10"/>
      <c r="E2258" s="110" t="s">
        <v>2333</v>
      </c>
      <c r="F2258" s="111" t="s">
        <v>105</v>
      </c>
      <c r="G2258" s="3">
        <f t="shared" si="36"/>
        <v>0</v>
      </c>
    </row>
    <row r="2259" spans="1:7" x14ac:dyDescent="0.25">
      <c r="A2259" s="10"/>
      <c r="B2259" s="10"/>
      <c r="C2259" s="10"/>
      <c r="D2259" s="10"/>
      <c r="E2259" s="113" t="s">
        <v>2334</v>
      </c>
      <c r="F2259" s="111" t="s">
        <v>105</v>
      </c>
      <c r="G2259" s="3">
        <f t="shared" si="36"/>
        <v>0</v>
      </c>
    </row>
    <row r="2260" spans="1:7" x14ac:dyDescent="0.25">
      <c r="A2260" s="10"/>
      <c r="B2260" s="10"/>
      <c r="C2260" s="10"/>
      <c r="D2260" s="10"/>
      <c r="E2260" s="113" t="s">
        <v>2335</v>
      </c>
      <c r="F2260" s="111" t="s">
        <v>105</v>
      </c>
      <c r="G2260" s="3">
        <f t="shared" si="36"/>
        <v>0</v>
      </c>
    </row>
    <row r="2261" spans="1:7" x14ac:dyDescent="0.25">
      <c r="A2261" s="10"/>
      <c r="B2261" s="10"/>
      <c r="C2261" s="10"/>
      <c r="D2261" s="10"/>
      <c r="E2261" s="113" t="s">
        <v>2336</v>
      </c>
      <c r="F2261" s="111" t="s">
        <v>105</v>
      </c>
      <c r="G2261" s="3">
        <f t="shared" si="36"/>
        <v>0</v>
      </c>
    </row>
    <row r="2262" spans="1:7" x14ac:dyDescent="0.25">
      <c r="A2262" s="10"/>
      <c r="B2262" s="10"/>
      <c r="C2262" s="10"/>
      <c r="D2262" s="10"/>
      <c r="E2262" s="113" t="s">
        <v>2337</v>
      </c>
      <c r="F2262" s="111" t="s">
        <v>105</v>
      </c>
      <c r="G2262" s="3">
        <f t="shared" si="36"/>
        <v>0</v>
      </c>
    </row>
    <row r="2263" spans="1:7" x14ac:dyDescent="0.25">
      <c r="A2263" s="10"/>
      <c r="B2263" s="10"/>
      <c r="C2263" s="10"/>
      <c r="D2263" s="10"/>
      <c r="E2263" s="110" t="s">
        <v>2338</v>
      </c>
      <c r="F2263" s="111" t="s">
        <v>105</v>
      </c>
      <c r="G2263" s="3">
        <f t="shared" si="36"/>
        <v>0</v>
      </c>
    </row>
    <row r="2264" spans="1:7" x14ac:dyDescent="0.25">
      <c r="A2264" s="10"/>
      <c r="B2264" s="10"/>
      <c r="C2264" s="10"/>
      <c r="D2264" s="10"/>
      <c r="E2264" s="113" t="s">
        <v>2339</v>
      </c>
      <c r="F2264" s="111" t="s">
        <v>105</v>
      </c>
      <c r="G2264" s="3">
        <f t="shared" si="36"/>
        <v>0</v>
      </c>
    </row>
    <row r="2265" spans="1:7" x14ac:dyDescent="0.25">
      <c r="A2265" s="10"/>
      <c r="B2265" s="10"/>
      <c r="C2265" s="10"/>
      <c r="D2265" s="10"/>
      <c r="E2265" s="110" t="s">
        <v>2340</v>
      </c>
      <c r="F2265" s="111" t="s">
        <v>105</v>
      </c>
      <c r="G2265" s="3">
        <f t="shared" si="36"/>
        <v>0</v>
      </c>
    </row>
    <row r="2266" spans="1:7" x14ac:dyDescent="0.25">
      <c r="A2266" s="10"/>
      <c r="B2266" s="10"/>
      <c r="C2266" s="10"/>
      <c r="D2266" s="10"/>
      <c r="E2266" s="125" t="s">
        <v>2341</v>
      </c>
      <c r="F2266" s="111" t="s">
        <v>105</v>
      </c>
      <c r="G2266" s="3">
        <f t="shared" si="36"/>
        <v>0</v>
      </c>
    </row>
    <row r="2267" spans="1:7" x14ac:dyDescent="0.25">
      <c r="A2267" s="10"/>
      <c r="B2267" s="10"/>
      <c r="C2267" s="10"/>
      <c r="D2267" s="10"/>
      <c r="E2267" s="110" t="s">
        <v>2342</v>
      </c>
      <c r="F2267" s="111" t="s">
        <v>105</v>
      </c>
      <c r="G2267" s="3">
        <f t="shared" si="36"/>
        <v>0</v>
      </c>
    </row>
    <row r="2268" spans="1:7" x14ac:dyDescent="0.25">
      <c r="A2268" s="10"/>
      <c r="B2268" s="10"/>
      <c r="C2268" s="10"/>
      <c r="D2268" s="10"/>
      <c r="E2268" s="110" t="s">
        <v>2343</v>
      </c>
      <c r="F2268" s="111" t="s">
        <v>105</v>
      </c>
      <c r="G2268" s="3">
        <f t="shared" si="36"/>
        <v>0</v>
      </c>
    </row>
    <row r="2269" spans="1:7" x14ac:dyDescent="0.25">
      <c r="A2269" s="10"/>
      <c r="B2269" s="10"/>
      <c r="C2269" s="10"/>
      <c r="D2269" s="10"/>
      <c r="E2269" s="110" t="s">
        <v>2344</v>
      </c>
      <c r="F2269" s="111" t="s">
        <v>105</v>
      </c>
      <c r="G2269" s="3">
        <f t="shared" si="36"/>
        <v>0</v>
      </c>
    </row>
    <row r="2270" spans="1:7" x14ac:dyDescent="0.25">
      <c r="A2270" s="10"/>
      <c r="B2270" s="10"/>
      <c r="C2270" s="10"/>
      <c r="D2270" s="10"/>
      <c r="E2270" s="110" t="s">
        <v>2345</v>
      </c>
      <c r="F2270" s="111" t="s">
        <v>105</v>
      </c>
      <c r="G2270" s="3">
        <f t="shared" si="36"/>
        <v>0</v>
      </c>
    </row>
    <row r="2271" spans="1:7" x14ac:dyDescent="0.25">
      <c r="A2271" s="10"/>
      <c r="B2271" s="10"/>
      <c r="C2271" s="10"/>
      <c r="D2271" s="10"/>
      <c r="E2271" s="110" t="s">
        <v>2346</v>
      </c>
      <c r="F2271" s="111" t="s">
        <v>105</v>
      </c>
      <c r="G2271" s="3">
        <f t="shared" si="36"/>
        <v>0</v>
      </c>
    </row>
    <row r="2272" spans="1:7" x14ac:dyDescent="0.25">
      <c r="A2272" s="10"/>
      <c r="B2272" s="10"/>
      <c r="C2272" s="10"/>
      <c r="D2272" s="10"/>
      <c r="E2272" s="113" t="s">
        <v>2347</v>
      </c>
      <c r="F2272" s="111" t="s">
        <v>105</v>
      </c>
      <c r="G2272" s="3">
        <f t="shared" si="36"/>
        <v>0</v>
      </c>
    </row>
    <row r="2273" spans="1:7" x14ac:dyDescent="0.25">
      <c r="A2273" s="10"/>
      <c r="B2273" s="10"/>
      <c r="C2273" s="10"/>
      <c r="D2273" s="10"/>
      <c r="E2273" s="113" t="s">
        <v>2348</v>
      </c>
      <c r="F2273" s="111" t="s">
        <v>105</v>
      </c>
      <c r="G2273" s="3">
        <f t="shared" si="36"/>
        <v>0</v>
      </c>
    </row>
    <row r="2274" spans="1:7" x14ac:dyDescent="0.25">
      <c r="A2274" s="10"/>
      <c r="B2274" s="10"/>
      <c r="C2274" s="10"/>
      <c r="D2274" s="10"/>
      <c r="E2274" s="113" t="s">
        <v>2349</v>
      </c>
      <c r="F2274" s="111" t="s">
        <v>105</v>
      </c>
      <c r="G2274" s="3">
        <f t="shared" si="36"/>
        <v>0</v>
      </c>
    </row>
    <row r="2275" spans="1:7" x14ac:dyDescent="0.25">
      <c r="A2275" s="10"/>
      <c r="B2275" s="10"/>
      <c r="C2275" s="10"/>
      <c r="D2275" s="10"/>
      <c r="E2275" s="113" t="s">
        <v>2350</v>
      </c>
      <c r="F2275" s="111" t="s">
        <v>105</v>
      </c>
      <c r="G2275" s="3">
        <f t="shared" si="36"/>
        <v>0</v>
      </c>
    </row>
    <row r="2276" spans="1:7" x14ac:dyDescent="0.25">
      <c r="A2276" s="10"/>
      <c r="B2276" s="10"/>
      <c r="C2276" s="10"/>
      <c r="D2276" s="10"/>
      <c r="E2276" s="110" t="s">
        <v>2351</v>
      </c>
      <c r="F2276" s="111" t="s">
        <v>105</v>
      </c>
      <c r="G2276" s="3">
        <f t="shared" si="36"/>
        <v>0</v>
      </c>
    </row>
    <row r="2277" spans="1:7" x14ac:dyDescent="0.25">
      <c r="A2277" s="10"/>
      <c r="B2277" s="10"/>
      <c r="C2277" s="10"/>
      <c r="D2277" s="10"/>
      <c r="E2277" s="113" t="s">
        <v>2352</v>
      </c>
      <c r="F2277" s="111" t="s">
        <v>105</v>
      </c>
      <c r="G2277" s="3">
        <f t="shared" si="36"/>
        <v>0</v>
      </c>
    </row>
    <row r="2278" spans="1:7" x14ac:dyDescent="0.25">
      <c r="A2278" s="10"/>
      <c r="B2278" s="10"/>
      <c r="C2278" s="10"/>
      <c r="D2278" s="10"/>
      <c r="E2278" s="110" t="s">
        <v>2353</v>
      </c>
      <c r="F2278" s="111" t="s">
        <v>105</v>
      </c>
      <c r="G2278" s="3">
        <f t="shared" si="36"/>
        <v>0</v>
      </c>
    </row>
    <row r="2279" spans="1:7" x14ac:dyDescent="0.25">
      <c r="A2279" s="10"/>
      <c r="B2279" s="10"/>
      <c r="C2279" s="10"/>
      <c r="D2279" s="10"/>
      <c r="E2279" s="113" t="s">
        <v>2354</v>
      </c>
      <c r="F2279" s="111" t="s">
        <v>105</v>
      </c>
      <c r="G2279" s="3">
        <f t="shared" si="36"/>
        <v>0</v>
      </c>
    </row>
    <row r="2280" spans="1:7" x14ac:dyDescent="0.25">
      <c r="A2280" s="10"/>
      <c r="B2280" s="10"/>
      <c r="C2280" s="10"/>
      <c r="D2280" s="10"/>
      <c r="E2280" s="113" t="s">
        <v>2355</v>
      </c>
      <c r="F2280" s="111" t="s">
        <v>105</v>
      </c>
      <c r="G2280" s="3">
        <f t="shared" si="36"/>
        <v>0</v>
      </c>
    </row>
    <row r="2281" spans="1:7" x14ac:dyDescent="0.25">
      <c r="A2281" s="10"/>
      <c r="B2281" s="10"/>
      <c r="C2281" s="10"/>
      <c r="D2281" s="10"/>
      <c r="E2281" s="113" t="s">
        <v>2356</v>
      </c>
      <c r="F2281" s="111" t="s">
        <v>105</v>
      </c>
      <c r="G2281" s="3">
        <f t="shared" si="36"/>
        <v>0</v>
      </c>
    </row>
    <row r="2282" spans="1:7" x14ac:dyDescent="0.25">
      <c r="A2282" s="10"/>
      <c r="B2282" s="10"/>
      <c r="C2282" s="10"/>
      <c r="D2282" s="10"/>
      <c r="E2282" s="113" t="s">
        <v>2357</v>
      </c>
      <c r="F2282" s="111" t="s">
        <v>105</v>
      </c>
      <c r="G2282" s="3">
        <f t="shared" si="36"/>
        <v>0</v>
      </c>
    </row>
    <row r="2283" spans="1:7" x14ac:dyDescent="0.25">
      <c r="A2283" s="10"/>
      <c r="B2283" s="10"/>
      <c r="C2283" s="10"/>
      <c r="D2283" s="10"/>
      <c r="E2283" s="113" t="s">
        <v>2358</v>
      </c>
      <c r="F2283" s="111" t="s">
        <v>105</v>
      </c>
      <c r="G2283" s="3">
        <f t="shared" si="36"/>
        <v>0</v>
      </c>
    </row>
    <row r="2284" spans="1:7" x14ac:dyDescent="0.25">
      <c r="A2284" s="10"/>
      <c r="B2284" s="10"/>
      <c r="C2284" s="10"/>
      <c r="D2284" s="10"/>
      <c r="E2284" s="113" t="s">
        <v>2359</v>
      </c>
      <c r="F2284" s="111" t="s">
        <v>105</v>
      </c>
      <c r="G2284" s="3">
        <f t="shared" si="36"/>
        <v>0</v>
      </c>
    </row>
    <row r="2285" spans="1:7" x14ac:dyDescent="0.25">
      <c r="A2285" s="10"/>
      <c r="B2285" s="10"/>
      <c r="C2285" s="10"/>
      <c r="D2285" s="10"/>
      <c r="E2285" s="119" t="s">
        <v>2360</v>
      </c>
      <c r="F2285" s="111" t="s">
        <v>105</v>
      </c>
      <c r="G2285" s="3">
        <f t="shared" si="36"/>
        <v>0</v>
      </c>
    </row>
    <row r="2286" spans="1:7" x14ac:dyDescent="0.25">
      <c r="A2286" s="10"/>
      <c r="B2286" s="10"/>
      <c r="C2286" s="10"/>
      <c r="D2286" s="10"/>
      <c r="E2286" s="124" t="s">
        <v>2361</v>
      </c>
      <c r="F2286" s="111" t="s">
        <v>105</v>
      </c>
      <c r="G2286" s="3">
        <f t="shared" si="36"/>
        <v>0</v>
      </c>
    </row>
    <row r="2287" spans="1:7" x14ac:dyDescent="0.25">
      <c r="A2287" s="10"/>
      <c r="B2287" s="10"/>
      <c r="C2287" s="10"/>
      <c r="D2287" s="10"/>
      <c r="E2287" s="125" t="s">
        <v>2362</v>
      </c>
      <c r="F2287" s="111" t="s">
        <v>105</v>
      </c>
      <c r="G2287" s="3">
        <f t="shared" si="36"/>
        <v>0</v>
      </c>
    </row>
    <row r="2288" spans="1:7" x14ac:dyDescent="0.25">
      <c r="A2288" s="10"/>
      <c r="B2288" s="10"/>
      <c r="C2288" s="10"/>
      <c r="D2288" s="10"/>
      <c r="E2288" s="110" t="s">
        <v>2363</v>
      </c>
      <c r="F2288" s="111" t="s">
        <v>105</v>
      </c>
      <c r="G2288" s="3">
        <f t="shared" si="36"/>
        <v>0</v>
      </c>
    </row>
    <row r="2289" spans="1:7" x14ac:dyDescent="0.25">
      <c r="A2289" s="10"/>
      <c r="B2289" s="10"/>
      <c r="C2289" s="10"/>
      <c r="D2289" s="10"/>
      <c r="E2289" s="113" t="s">
        <v>2364</v>
      </c>
      <c r="F2289" s="111" t="s">
        <v>105</v>
      </c>
      <c r="G2289" s="3">
        <f t="shared" si="36"/>
        <v>0</v>
      </c>
    </row>
    <row r="2290" spans="1:7" x14ac:dyDescent="0.25">
      <c r="A2290" s="10"/>
      <c r="B2290" s="10"/>
      <c r="C2290" s="10"/>
      <c r="D2290" s="10"/>
      <c r="E2290" s="113" t="s">
        <v>2365</v>
      </c>
      <c r="F2290" s="111" t="s">
        <v>105</v>
      </c>
      <c r="G2290" s="3">
        <f t="shared" si="36"/>
        <v>0</v>
      </c>
    </row>
    <row r="2291" spans="1:7" x14ac:dyDescent="0.25">
      <c r="A2291" s="10"/>
      <c r="B2291" s="10"/>
      <c r="C2291" s="10"/>
      <c r="D2291" s="10"/>
      <c r="E2291" s="113" t="s">
        <v>2366</v>
      </c>
      <c r="F2291" s="111" t="s">
        <v>105</v>
      </c>
      <c r="G2291" s="3">
        <f t="shared" si="36"/>
        <v>0</v>
      </c>
    </row>
    <row r="2292" spans="1:7" x14ac:dyDescent="0.25">
      <c r="A2292" s="10"/>
      <c r="B2292" s="10"/>
      <c r="C2292" s="10"/>
      <c r="D2292" s="10"/>
      <c r="E2292" s="113" t="s">
        <v>2367</v>
      </c>
      <c r="F2292" s="111" t="s">
        <v>105</v>
      </c>
      <c r="G2292" s="3">
        <f t="shared" si="36"/>
        <v>0</v>
      </c>
    </row>
    <row r="2293" spans="1:7" x14ac:dyDescent="0.25">
      <c r="A2293" s="10"/>
      <c r="B2293" s="10"/>
      <c r="C2293" s="10"/>
      <c r="D2293" s="10"/>
      <c r="E2293" s="110" t="s">
        <v>2368</v>
      </c>
      <c r="F2293" s="111" t="s">
        <v>105</v>
      </c>
      <c r="G2293" s="3">
        <f t="shared" si="36"/>
        <v>0</v>
      </c>
    </row>
    <row r="2294" spans="1:7" x14ac:dyDescent="0.25">
      <c r="A2294" s="10"/>
      <c r="B2294" s="10"/>
      <c r="C2294" s="10"/>
      <c r="D2294" s="10"/>
      <c r="E2294" s="110" t="s">
        <v>2369</v>
      </c>
      <c r="F2294" s="111" t="s">
        <v>60</v>
      </c>
      <c r="G2294" s="3">
        <f t="shared" si="36"/>
        <v>0.1013</v>
      </c>
    </row>
    <row r="2295" spans="1:7" x14ac:dyDescent="0.25">
      <c r="A2295" s="10"/>
      <c r="B2295" s="10"/>
      <c r="C2295" s="10"/>
      <c r="D2295" s="10"/>
      <c r="E2295" s="110" t="s">
        <v>2370</v>
      </c>
      <c r="F2295" s="111" t="s">
        <v>105</v>
      </c>
      <c r="G2295" s="3">
        <f t="shared" si="36"/>
        <v>0</v>
      </c>
    </row>
    <row r="2296" spans="1:7" x14ac:dyDescent="0.25">
      <c r="A2296" s="10"/>
      <c r="B2296" s="10"/>
      <c r="C2296" s="10"/>
      <c r="D2296" s="10"/>
      <c r="E2296" s="123" t="s">
        <v>2371</v>
      </c>
      <c r="F2296" s="111" t="s">
        <v>105</v>
      </c>
      <c r="G2296" s="3">
        <f t="shared" si="36"/>
        <v>0</v>
      </c>
    </row>
    <row r="2297" spans="1:7" x14ac:dyDescent="0.25">
      <c r="A2297" s="10"/>
      <c r="B2297" s="10"/>
      <c r="C2297" s="10"/>
      <c r="D2297" s="10"/>
      <c r="E2297" s="110" t="s">
        <v>2372</v>
      </c>
      <c r="F2297" s="111" t="s">
        <v>105</v>
      </c>
      <c r="G2297" s="3">
        <f t="shared" si="36"/>
        <v>0</v>
      </c>
    </row>
    <row r="2298" spans="1:7" x14ac:dyDescent="0.25">
      <c r="A2298" s="10"/>
      <c r="B2298" s="10"/>
      <c r="C2298" s="10"/>
      <c r="D2298" s="10"/>
      <c r="E2298" s="110" t="s">
        <v>2373</v>
      </c>
      <c r="F2298" s="111" t="s">
        <v>105</v>
      </c>
      <c r="G2298" s="3">
        <f t="shared" si="36"/>
        <v>0</v>
      </c>
    </row>
    <row r="2299" spans="1:7" x14ac:dyDescent="0.25">
      <c r="A2299" s="10"/>
      <c r="B2299" s="10"/>
      <c r="C2299" s="10"/>
      <c r="D2299" s="10"/>
      <c r="E2299" s="113" t="s">
        <v>2374</v>
      </c>
      <c r="F2299" s="111" t="s">
        <v>105</v>
      </c>
      <c r="G2299" s="3">
        <f t="shared" si="36"/>
        <v>0</v>
      </c>
    </row>
    <row r="2300" spans="1:7" x14ac:dyDescent="0.25">
      <c r="A2300" s="10"/>
      <c r="B2300" s="10"/>
      <c r="C2300" s="10"/>
      <c r="D2300" s="10"/>
      <c r="E2300" s="110" t="s">
        <v>2375</v>
      </c>
      <c r="F2300" s="111" t="s">
        <v>105</v>
      </c>
      <c r="G2300" s="3">
        <f t="shared" si="36"/>
        <v>0</v>
      </c>
    </row>
    <row r="2301" spans="1:7" x14ac:dyDescent="0.25">
      <c r="A2301" s="10"/>
      <c r="B2301" s="10"/>
      <c r="C2301" s="10"/>
      <c r="D2301" s="10"/>
      <c r="E2301" s="113" t="s">
        <v>2376</v>
      </c>
      <c r="F2301" s="111" t="s">
        <v>105</v>
      </c>
      <c r="G2301" s="3">
        <f t="shared" si="36"/>
        <v>0</v>
      </c>
    </row>
    <row r="2302" spans="1:7" x14ac:dyDescent="0.25">
      <c r="A2302" s="10"/>
      <c r="B2302" s="10"/>
      <c r="C2302" s="10"/>
      <c r="D2302" s="10"/>
      <c r="E2302" s="113" t="s">
        <v>2377</v>
      </c>
      <c r="F2302" s="111" t="s">
        <v>105</v>
      </c>
      <c r="G2302" s="3">
        <f t="shared" si="36"/>
        <v>0</v>
      </c>
    </row>
    <row r="2303" spans="1:7" x14ac:dyDescent="0.25">
      <c r="A2303" s="10"/>
      <c r="B2303" s="10"/>
      <c r="C2303" s="10"/>
      <c r="D2303" s="10"/>
      <c r="E2303" s="113" t="s">
        <v>2378</v>
      </c>
      <c r="F2303" s="111" t="s">
        <v>105</v>
      </c>
      <c r="G2303" s="3">
        <f t="shared" si="36"/>
        <v>0</v>
      </c>
    </row>
    <row r="2304" spans="1:7" x14ac:dyDescent="0.25">
      <c r="A2304" s="10"/>
      <c r="B2304" s="10"/>
      <c r="C2304" s="10"/>
      <c r="D2304" s="10"/>
      <c r="E2304" s="110" t="s">
        <v>2379</v>
      </c>
      <c r="F2304" s="111" t="s">
        <v>105</v>
      </c>
      <c r="G2304" s="3">
        <f t="shared" si="36"/>
        <v>0</v>
      </c>
    </row>
    <row r="2305" spans="1:7" x14ac:dyDescent="0.25">
      <c r="A2305" s="10"/>
      <c r="B2305" s="10"/>
      <c r="C2305" s="10"/>
      <c r="D2305" s="10"/>
      <c r="E2305" s="110" t="s">
        <v>2380</v>
      </c>
      <c r="F2305" s="111" t="s">
        <v>105</v>
      </c>
      <c r="G2305" s="3">
        <f t="shared" si="36"/>
        <v>0</v>
      </c>
    </row>
    <row r="2306" spans="1:7" x14ac:dyDescent="0.25">
      <c r="A2306" s="10"/>
      <c r="B2306" s="10"/>
      <c r="C2306" s="10"/>
      <c r="D2306" s="10"/>
      <c r="E2306" s="113" t="s">
        <v>2381</v>
      </c>
      <c r="F2306" s="111" t="s">
        <v>105</v>
      </c>
      <c r="G2306" s="3">
        <f t="shared" si="36"/>
        <v>0</v>
      </c>
    </row>
    <row r="2307" spans="1:7" x14ac:dyDescent="0.25">
      <c r="A2307" s="10"/>
      <c r="B2307" s="10"/>
      <c r="C2307" s="10"/>
      <c r="D2307" s="10"/>
      <c r="E2307" s="120" t="s">
        <v>2382</v>
      </c>
      <c r="F2307" s="111" t="s">
        <v>105</v>
      </c>
      <c r="G2307" s="3">
        <f t="shared" si="36"/>
        <v>0</v>
      </c>
    </row>
    <row r="2308" spans="1:7" x14ac:dyDescent="0.25">
      <c r="A2308" s="10"/>
      <c r="B2308" s="10"/>
      <c r="C2308" s="10"/>
      <c r="D2308" s="10"/>
      <c r="E2308" s="110" t="s">
        <v>2383</v>
      </c>
      <c r="F2308" s="111" t="s">
        <v>105</v>
      </c>
      <c r="G2308" s="3">
        <f t="shared" si="36"/>
        <v>0</v>
      </c>
    </row>
    <row r="2309" spans="1:7" x14ac:dyDescent="0.25">
      <c r="A2309" s="10"/>
      <c r="B2309" s="10"/>
      <c r="C2309" s="10"/>
      <c r="D2309" s="10"/>
      <c r="E2309" s="110" t="s">
        <v>2384</v>
      </c>
      <c r="F2309" s="111" t="s">
        <v>105</v>
      </c>
      <c r="G2309" s="3">
        <f t="shared" si="36"/>
        <v>0</v>
      </c>
    </row>
    <row r="2310" spans="1:7" x14ac:dyDescent="0.25">
      <c r="A2310" s="10"/>
      <c r="B2310" s="10"/>
      <c r="C2310" s="10"/>
      <c r="D2310" s="10"/>
      <c r="E2310" s="113" t="s">
        <v>2385</v>
      </c>
      <c r="F2310" s="111" t="s">
        <v>105</v>
      </c>
      <c r="G2310" s="3">
        <f t="shared" si="36"/>
        <v>0</v>
      </c>
    </row>
    <row r="2311" spans="1:7" x14ac:dyDescent="0.25">
      <c r="A2311" s="10"/>
      <c r="B2311" s="10"/>
      <c r="C2311" s="10"/>
      <c r="D2311" s="10"/>
      <c r="E2311" s="110" t="s">
        <v>2386</v>
      </c>
      <c r="F2311" s="111" t="s">
        <v>105</v>
      </c>
      <c r="G2311" s="3">
        <f t="shared" ref="G2311:G2374" si="37">VLOOKUP(F2311,$A$4:$B$27,2,FALSE)</f>
        <v>0</v>
      </c>
    </row>
    <row r="2312" spans="1:7" x14ac:dyDescent="0.25">
      <c r="A2312" s="10"/>
      <c r="B2312" s="10"/>
      <c r="C2312" s="10"/>
      <c r="D2312" s="10"/>
      <c r="E2312" s="113" t="s">
        <v>2387</v>
      </c>
      <c r="F2312" s="111" t="s">
        <v>105</v>
      </c>
      <c r="G2312" s="3">
        <f t="shared" si="37"/>
        <v>0</v>
      </c>
    </row>
    <row r="2313" spans="1:7" x14ac:dyDescent="0.25">
      <c r="A2313" s="10"/>
      <c r="B2313" s="10"/>
      <c r="C2313" s="10"/>
      <c r="D2313" s="10"/>
      <c r="E2313" s="110" t="s">
        <v>2388</v>
      </c>
      <c r="F2313" s="111" t="s">
        <v>105</v>
      </c>
      <c r="G2313" s="3">
        <f t="shared" si="37"/>
        <v>0</v>
      </c>
    </row>
    <row r="2314" spans="1:7" x14ac:dyDescent="0.25">
      <c r="A2314" s="10"/>
      <c r="B2314" s="10"/>
      <c r="C2314" s="10"/>
      <c r="D2314" s="10"/>
      <c r="E2314" s="113" t="s">
        <v>2389</v>
      </c>
      <c r="F2314" s="111" t="s">
        <v>105</v>
      </c>
      <c r="G2314" s="3">
        <f t="shared" si="37"/>
        <v>0</v>
      </c>
    </row>
    <row r="2315" spans="1:7" x14ac:dyDescent="0.25">
      <c r="A2315" s="10"/>
      <c r="B2315" s="10"/>
      <c r="C2315" s="10"/>
      <c r="D2315" s="10"/>
      <c r="E2315" s="110" t="s">
        <v>2390</v>
      </c>
      <c r="F2315" s="111" t="s">
        <v>105</v>
      </c>
      <c r="G2315" s="3">
        <f t="shared" si="37"/>
        <v>0</v>
      </c>
    </row>
    <row r="2316" spans="1:7" x14ac:dyDescent="0.25">
      <c r="A2316" s="10"/>
      <c r="B2316" s="10"/>
      <c r="C2316" s="10"/>
      <c r="D2316" s="10"/>
      <c r="E2316" s="113" t="s">
        <v>2391</v>
      </c>
      <c r="F2316" s="111" t="s">
        <v>105</v>
      </c>
      <c r="G2316" s="3">
        <f t="shared" si="37"/>
        <v>0</v>
      </c>
    </row>
    <row r="2317" spans="1:7" x14ac:dyDescent="0.25">
      <c r="A2317" s="10"/>
      <c r="B2317" s="10"/>
      <c r="C2317" s="10"/>
      <c r="D2317" s="10"/>
      <c r="E2317" s="110" t="s">
        <v>2392</v>
      </c>
      <c r="F2317" s="111" t="s">
        <v>105</v>
      </c>
      <c r="G2317" s="3">
        <f t="shared" si="37"/>
        <v>0</v>
      </c>
    </row>
    <row r="2318" spans="1:7" x14ac:dyDescent="0.25">
      <c r="A2318" s="10"/>
      <c r="B2318" s="10"/>
      <c r="C2318" s="10"/>
      <c r="D2318" s="10"/>
      <c r="E2318" s="113" t="s">
        <v>2393</v>
      </c>
      <c r="F2318" s="111" t="s">
        <v>105</v>
      </c>
      <c r="G2318" s="3">
        <f t="shared" si="37"/>
        <v>0</v>
      </c>
    </row>
    <row r="2319" spans="1:7" x14ac:dyDescent="0.25">
      <c r="A2319" s="10"/>
      <c r="B2319" s="10"/>
      <c r="C2319" s="10"/>
      <c r="D2319" s="10"/>
      <c r="E2319" s="113" t="s">
        <v>2394</v>
      </c>
      <c r="F2319" s="111" t="s">
        <v>105</v>
      </c>
      <c r="G2319" s="3">
        <f t="shared" si="37"/>
        <v>0</v>
      </c>
    </row>
    <row r="2320" spans="1:7" x14ac:dyDescent="0.25">
      <c r="A2320" s="10"/>
      <c r="B2320" s="10"/>
      <c r="C2320" s="10"/>
      <c r="D2320" s="10"/>
      <c r="E2320" s="113" t="s">
        <v>2395</v>
      </c>
      <c r="F2320" s="111" t="s">
        <v>105</v>
      </c>
      <c r="G2320" s="3">
        <f t="shared" si="37"/>
        <v>0</v>
      </c>
    </row>
    <row r="2321" spans="1:7" x14ac:dyDescent="0.25">
      <c r="A2321" s="10"/>
      <c r="B2321" s="10"/>
      <c r="C2321" s="10"/>
      <c r="D2321" s="10"/>
      <c r="E2321" s="110" t="s">
        <v>2396</v>
      </c>
      <c r="F2321" s="111" t="s">
        <v>105</v>
      </c>
      <c r="G2321" s="3">
        <f t="shared" si="37"/>
        <v>0</v>
      </c>
    </row>
    <row r="2322" spans="1:7" x14ac:dyDescent="0.25">
      <c r="A2322" s="10"/>
      <c r="B2322" s="10"/>
      <c r="C2322" s="10"/>
      <c r="D2322" s="10"/>
      <c r="E2322" s="110" t="s">
        <v>2397</v>
      </c>
      <c r="F2322" s="111" t="s">
        <v>105</v>
      </c>
      <c r="G2322" s="3">
        <f t="shared" si="37"/>
        <v>0</v>
      </c>
    </row>
    <row r="2323" spans="1:7" x14ac:dyDescent="0.25">
      <c r="A2323" s="10"/>
      <c r="B2323" s="10"/>
      <c r="C2323" s="10"/>
      <c r="D2323" s="10"/>
      <c r="E2323" s="113" t="s">
        <v>2398</v>
      </c>
      <c r="F2323" s="111" t="s">
        <v>105</v>
      </c>
      <c r="G2323" s="3">
        <f t="shared" si="37"/>
        <v>0</v>
      </c>
    </row>
    <row r="2324" spans="1:7" x14ac:dyDescent="0.25">
      <c r="A2324" s="10"/>
      <c r="B2324" s="10"/>
      <c r="C2324" s="10"/>
      <c r="D2324" s="10"/>
      <c r="E2324" s="113" t="s">
        <v>2399</v>
      </c>
      <c r="F2324" s="111" t="s">
        <v>105</v>
      </c>
      <c r="G2324" s="3">
        <f t="shared" si="37"/>
        <v>0</v>
      </c>
    </row>
    <row r="2325" spans="1:7" x14ac:dyDescent="0.25">
      <c r="A2325" s="10"/>
      <c r="B2325" s="10"/>
      <c r="C2325" s="10"/>
      <c r="D2325" s="10"/>
      <c r="E2325" s="113" t="s">
        <v>2400</v>
      </c>
      <c r="F2325" s="111" t="s">
        <v>105</v>
      </c>
      <c r="G2325" s="3">
        <f t="shared" si="37"/>
        <v>0</v>
      </c>
    </row>
    <row r="2326" spans="1:7" x14ac:dyDescent="0.25">
      <c r="A2326" s="10"/>
      <c r="B2326" s="10"/>
      <c r="C2326" s="10"/>
      <c r="D2326" s="10"/>
      <c r="E2326" s="110" t="s">
        <v>2401</v>
      </c>
      <c r="F2326" s="111" t="s">
        <v>105</v>
      </c>
      <c r="G2326" s="3">
        <f t="shared" si="37"/>
        <v>0</v>
      </c>
    </row>
    <row r="2327" spans="1:7" x14ac:dyDescent="0.25">
      <c r="A2327" s="10"/>
      <c r="B2327" s="10"/>
      <c r="C2327" s="10"/>
      <c r="D2327" s="10"/>
      <c r="E2327" s="113" t="s">
        <v>2402</v>
      </c>
      <c r="F2327" s="111" t="s">
        <v>105</v>
      </c>
      <c r="G2327" s="3">
        <f t="shared" si="37"/>
        <v>0</v>
      </c>
    </row>
    <row r="2328" spans="1:7" x14ac:dyDescent="0.25">
      <c r="A2328" s="10"/>
      <c r="B2328" s="10"/>
      <c r="C2328" s="10"/>
      <c r="D2328" s="10"/>
      <c r="E2328" s="125" t="s">
        <v>2403</v>
      </c>
      <c r="F2328" s="111" t="s">
        <v>105</v>
      </c>
      <c r="G2328" s="3">
        <f t="shared" si="37"/>
        <v>0</v>
      </c>
    </row>
    <row r="2329" spans="1:7" x14ac:dyDescent="0.25">
      <c r="A2329" s="10"/>
      <c r="B2329" s="10"/>
      <c r="C2329" s="10"/>
      <c r="D2329" s="10"/>
      <c r="E2329" s="110" t="s">
        <v>2404</v>
      </c>
      <c r="F2329" s="111" t="s">
        <v>105</v>
      </c>
      <c r="G2329" s="3">
        <f t="shared" si="37"/>
        <v>0</v>
      </c>
    </row>
    <row r="2330" spans="1:7" x14ac:dyDescent="0.25">
      <c r="A2330" s="10"/>
      <c r="B2330" s="10"/>
      <c r="C2330" s="10"/>
      <c r="D2330" s="10"/>
      <c r="E2330" s="110" t="s">
        <v>2405</v>
      </c>
      <c r="F2330" s="111" t="s">
        <v>105</v>
      </c>
      <c r="G2330" s="3">
        <f t="shared" si="37"/>
        <v>0</v>
      </c>
    </row>
    <row r="2331" spans="1:7" x14ac:dyDescent="0.25">
      <c r="A2331" s="10"/>
      <c r="B2331" s="10"/>
      <c r="C2331" s="10"/>
      <c r="D2331" s="10"/>
      <c r="E2331" s="113" t="s">
        <v>2406</v>
      </c>
      <c r="F2331" s="111" t="s">
        <v>105</v>
      </c>
      <c r="G2331" s="3">
        <f t="shared" si="37"/>
        <v>0</v>
      </c>
    </row>
    <row r="2332" spans="1:7" x14ac:dyDescent="0.25">
      <c r="A2332" s="10"/>
      <c r="B2332" s="10"/>
      <c r="C2332" s="10"/>
      <c r="D2332" s="10"/>
      <c r="E2332" s="110" t="s">
        <v>2407</v>
      </c>
      <c r="F2332" s="111" t="s">
        <v>105</v>
      </c>
      <c r="G2332" s="3">
        <f t="shared" si="37"/>
        <v>0</v>
      </c>
    </row>
    <row r="2333" spans="1:7" x14ac:dyDescent="0.25">
      <c r="A2333" s="10"/>
      <c r="B2333" s="10"/>
      <c r="C2333" s="10"/>
      <c r="D2333" s="10"/>
      <c r="E2333" s="113" t="s">
        <v>2408</v>
      </c>
      <c r="F2333" s="111" t="s">
        <v>105</v>
      </c>
      <c r="G2333" s="3">
        <f t="shared" si="37"/>
        <v>0</v>
      </c>
    </row>
    <row r="2334" spans="1:7" x14ac:dyDescent="0.25">
      <c r="A2334" s="10"/>
      <c r="B2334" s="10"/>
      <c r="C2334" s="10"/>
      <c r="D2334" s="10"/>
      <c r="E2334" s="113" t="s">
        <v>2409</v>
      </c>
      <c r="F2334" s="111" t="s">
        <v>105</v>
      </c>
      <c r="G2334" s="3">
        <f t="shared" si="37"/>
        <v>0</v>
      </c>
    </row>
    <row r="2335" spans="1:7" x14ac:dyDescent="0.25">
      <c r="A2335" s="10"/>
      <c r="B2335" s="10"/>
      <c r="C2335" s="10"/>
      <c r="D2335" s="10"/>
      <c r="E2335" s="113" t="s">
        <v>2410</v>
      </c>
      <c r="F2335" s="111" t="s">
        <v>105</v>
      </c>
      <c r="G2335" s="3">
        <f t="shared" si="37"/>
        <v>0</v>
      </c>
    </row>
    <row r="2336" spans="1:7" x14ac:dyDescent="0.25">
      <c r="A2336" s="10"/>
      <c r="B2336" s="10"/>
      <c r="C2336" s="10"/>
      <c r="D2336" s="10"/>
      <c r="E2336" s="113" t="s">
        <v>2411</v>
      </c>
      <c r="F2336" s="111" t="s">
        <v>105</v>
      </c>
      <c r="G2336" s="3">
        <f t="shared" si="37"/>
        <v>0</v>
      </c>
    </row>
    <row r="2337" spans="1:7" x14ac:dyDescent="0.25">
      <c r="A2337" s="10"/>
      <c r="B2337" s="10"/>
      <c r="C2337" s="10"/>
      <c r="D2337" s="10"/>
      <c r="E2337" s="113" t="s">
        <v>2412</v>
      </c>
      <c r="F2337" s="111" t="s">
        <v>105</v>
      </c>
      <c r="G2337" s="3">
        <f t="shared" si="37"/>
        <v>0</v>
      </c>
    </row>
    <row r="2338" spans="1:7" x14ac:dyDescent="0.25">
      <c r="A2338" s="10"/>
      <c r="B2338" s="10"/>
      <c r="C2338" s="10"/>
      <c r="D2338" s="10"/>
      <c r="E2338" s="113" t="s">
        <v>2413</v>
      </c>
      <c r="F2338" s="111" t="s">
        <v>105</v>
      </c>
      <c r="G2338" s="3">
        <f t="shared" si="37"/>
        <v>0</v>
      </c>
    </row>
    <row r="2339" spans="1:7" x14ac:dyDescent="0.25">
      <c r="A2339" s="10"/>
      <c r="B2339" s="10"/>
      <c r="C2339" s="10"/>
      <c r="D2339" s="10"/>
      <c r="E2339" s="113" t="s">
        <v>2414</v>
      </c>
      <c r="F2339" s="111" t="s">
        <v>105</v>
      </c>
      <c r="G2339" s="3">
        <f t="shared" si="37"/>
        <v>0</v>
      </c>
    </row>
    <row r="2340" spans="1:7" x14ac:dyDescent="0.25">
      <c r="A2340" s="10"/>
      <c r="B2340" s="10"/>
      <c r="C2340" s="10"/>
      <c r="D2340" s="10"/>
      <c r="E2340" s="113" t="s">
        <v>2415</v>
      </c>
      <c r="F2340" s="111" t="s">
        <v>105</v>
      </c>
      <c r="G2340" s="3">
        <f t="shared" si="37"/>
        <v>0</v>
      </c>
    </row>
    <row r="2341" spans="1:7" x14ac:dyDescent="0.25">
      <c r="A2341" s="10"/>
      <c r="B2341" s="10"/>
      <c r="C2341" s="10"/>
      <c r="D2341" s="10"/>
      <c r="E2341" s="113" t="s">
        <v>2416</v>
      </c>
      <c r="F2341" s="111" t="s">
        <v>105</v>
      </c>
      <c r="G2341" s="3">
        <f t="shared" si="37"/>
        <v>0</v>
      </c>
    </row>
    <row r="2342" spans="1:7" x14ac:dyDescent="0.25">
      <c r="A2342" s="10"/>
      <c r="B2342" s="10"/>
      <c r="C2342" s="10"/>
      <c r="D2342" s="10"/>
      <c r="E2342" s="110" t="s">
        <v>2417</v>
      </c>
      <c r="F2342" s="111" t="s">
        <v>105</v>
      </c>
      <c r="G2342" s="3">
        <f t="shared" si="37"/>
        <v>0</v>
      </c>
    </row>
    <row r="2343" spans="1:7" x14ac:dyDescent="0.25">
      <c r="A2343" s="10"/>
      <c r="B2343" s="10"/>
      <c r="C2343" s="10"/>
      <c r="D2343" s="10"/>
      <c r="E2343" s="110" t="s">
        <v>2418</v>
      </c>
      <c r="F2343" s="111" t="s">
        <v>105</v>
      </c>
      <c r="G2343" s="3">
        <f t="shared" si="37"/>
        <v>0</v>
      </c>
    </row>
    <row r="2344" spans="1:7" x14ac:dyDescent="0.25">
      <c r="A2344" s="10"/>
      <c r="B2344" s="10"/>
      <c r="C2344" s="10"/>
      <c r="D2344" s="10"/>
      <c r="E2344" s="113" t="s">
        <v>2419</v>
      </c>
      <c r="F2344" s="111" t="s">
        <v>105</v>
      </c>
      <c r="G2344" s="3">
        <f t="shared" si="37"/>
        <v>0</v>
      </c>
    </row>
    <row r="2345" spans="1:7" x14ac:dyDescent="0.25">
      <c r="A2345" s="10"/>
      <c r="B2345" s="10"/>
      <c r="C2345" s="10"/>
      <c r="D2345" s="10"/>
      <c r="E2345" s="113" t="s">
        <v>2420</v>
      </c>
      <c r="F2345" s="111" t="s">
        <v>105</v>
      </c>
      <c r="G2345" s="3">
        <f t="shared" si="37"/>
        <v>0</v>
      </c>
    </row>
    <row r="2346" spans="1:7" x14ac:dyDescent="0.25">
      <c r="A2346" s="10"/>
      <c r="B2346" s="10"/>
      <c r="C2346" s="10"/>
      <c r="D2346" s="10"/>
      <c r="E2346" s="110" t="s">
        <v>2421</v>
      </c>
      <c r="F2346" s="111" t="s">
        <v>105</v>
      </c>
      <c r="G2346" s="3">
        <f t="shared" si="37"/>
        <v>0</v>
      </c>
    </row>
    <row r="2347" spans="1:7" x14ac:dyDescent="0.25">
      <c r="A2347" s="10"/>
      <c r="B2347" s="10"/>
      <c r="C2347" s="10"/>
      <c r="D2347" s="10"/>
      <c r="E2347" s="110" t="s">
        <v>2422</v>
      </c>
      <c r="F2347" s="111" t="s">
        <v>105</v>
      </c>
      <c r="G2347" s="3">
        <f t="shared" si="37"/>
        <v>0</v>
      </c>
    </row>
    <row r="2348" spans="1:7" x14ac:dyDescent="0.25">
      <c r="A2348" s="10"/>
      <c r="B2348" s="10"/>
      <c r="C2348" s="10"/>
      <c r="D2348" s="10"/>
      <c r="E2348" s="110" t="s">
        <v>2423</v>
      </c>
      <c r="F2348" s="111" t="s">
        <v>105</v>
      </c>
      <c r="G2348" s="3">
        <f t="shared" si="37"/>
        <v>0</v>
      </c>
    </row>
    <row r="2349" spans="1:7" x14ac:dyDescent="0.25">
      <c r="A2349" s="10"/>
      <c r="B2349" s="10"/>
      <c r="C2349" s="10"/>
      <c r="D2349" s="10"/>
      <c r="E2349" s="110" t="s">
        <v>2424</v>
      </c>
      <c r="F2349" s="111" t="s">
        <v>105</v>
      </c>
      <c r="G2349" s="3">
        <f t="shared" si="37"/>
        <v>0</v>
      </c>
    </row>
    <row r="2350" spans="1:7" x14ac:dyDescent="0.25">
      <c r="A2350" s="10"/>
      <c r="B2350" s="10"/>
      <c r="C2350" s="10"/>
      <c r="D2350" s="10"/>
      <c r="E2350" s="110" t="s">
        <v>2425</v>
      </c>
      <c r="F2350" s="111" t="s">
        <v>105</v>
      </c>
      <c r="G2350" s="3">
        <f t="shared" si="37"/>
        <v>0</v>
      </c>
    </row>
    <row r="2351" spans="1:7" x14ac:dyDescent="0.25">
      <c r="A2351" s="10"/>
      <c r="B2351" s="10"/>
      <c r="C2351" s="10"/>
      <c r="D2351" s="10"/>
      <c r="E2351" s="110" t="s">
        <v>2426</v>
      </c>
      <c r="F2351" s="111" t="s">
        <v>105</v>
      </c>
      <c r="G2351" s="3">
        <f t="shared" si="37"/>
        <v>0</v>
      </c>
    </row>
    <row r="2352" spans="1:7" x14ac:dyDescent="0.25">
      <c r="A2352" s="10"/>
      <c r="B2352" s="10"/>
      <c r="C2352" s="10"/>
      <c r="D2352" s="10"/>
      <c r="E2352" s="113" t="s">
        <v>2427</v>
      </c>
      <c r="F2352" s="111" t="s">
        <v>105</v>
      </c>
      <c r="G2352" s="3">
        <f t="shared" si="37"/>
        <v>0</v>
      </c>
    </row>
    <row r="2353" spans="1:7" x14ac:dyDescent="0.25">
      <c r="A2353" s="10"/>
      <c r="B2353" s="10"/>
      <c r="C2353" s="10"/>
      <c r="D2353" s="10"/>
      <c r="E2353" s="110" t="s">
        <v>2428</v>
      </c>
      <c r="F2353" s="111" t="s">
        <v>105</v>
      </c>
      <c r="G2353" s="3">
        <f t="shared" si="37"/>
        <v>0</v>
      </c>
    </row>
    <row r="2354" spans="1:7" x14ac:dyDescent="0.25">
      <c r="A2354" s="10"/>
      <c r="B2354" s="10"/>
      <c r="C2354" s="10"/>
      <c r="D2354" s="10"/>
      <c r="E2354" s="110" t="s">
        <v>2429</v>
      </c>
      <c r="F2354" s="111" t="s">
        <v>105</v>
      </c>
      <c r="G2354" s="3">
        <f t="shared" si="37"/>
        <v>0</v>
      </c>
    </row>
    <row r="2355" spans="1:7" x14ac:dyDescent="0.25">
      <c r="A2355" s="10"/>
      <c r="B2355" s="10"/>
      <c r="C2355" s="10"/>
      <c r="D2355" s="10"/>
      <c r="E2355" s="113" t="s">
        <v>2430</v>
      </c>
      <c r="F2355" s="111" t="s">
        <v>105</v>
      </c>
      <c r="G2355" s="3">
        <f t="shared" si="37"/>
        <v>0</v>
      </c>
    </row>
    <row r="2356" spans="1:7" x14ac:dyDescent="0.25">
      <c r="A2356" s="10"/>
      <c r="B2356" s="10"/>
      <c r="C2356" s="10"/>
      <c r="D2356" s="10"/>
      <c r="E2356" s="110" t="s">
        <v>2431</v>
      </c>
      <c r="F2356" s="111" t="s">
        <v>105</v>
      </c>
      <c r="G2356" s="3">
        <f t="shared" si="37"/>
        <v>0</v>
      </c>
    </row>
    <row r="2357" spans="1:7" x14ac:dyDescent="0.25">
      <c r="A2357" s="10"/>
      <c r="B2357" s="10"/>
      <c r="C2357" s="10"/>
      <c r="D2357" s="10"/>
      <c r="E2357" s="110" t="s">
        <v>2432</v>
      </c>
      <c r="F2357" s="111" t="s">
        <v>105</v>
      </c>
      <c r="G2357" s="3">
        <f t="shared" si="37"/>
        <v>0</v>
      </c>
    </row>
    <row r="2358" spans="1:7" x14ac:dyDescent="0.25">
      <c r="A2358" s="10"/>
      <c r="B2358" s="10"/>
      <c r="C2358" s="10"/>
      <c r="D2358" s="10"/>
      <c r="E2358" s="110" t="s">
        <v>2433</v>
      </c>
      <c r="F2358" s="111" t="s">
        <v>105</v>
      </c>
      <c r="G2358" s="3">
        <f t="shared" si="37"/>
        <v>0</v>
      </c>
    </row>
    <row r="2359" spans="1:7" x14ac:dyDescent="0.25">
      <c r="A2359" s="10"/>
      <c r="B2359" s="10"/>
      <c r="C2359" s="10"/>
      <c r="D2359" s="10"/>
      <c r="E2359" s="113" t="s">
        <v>2434</v>
      </c>
      <c r="F2359" s="111" t="s">
        <v>105</v>
      </c>
      <c r="G2359" s="3">
        <f t="shared" si="37"/>
        <v>0</v>
      </c>
    </row>
    <row r="2360" spans="1:7" x14ac:dyDescent="0.25">
      <c r="A2360" s="10"/>
      <c r="B2360" s="10"/>
      <c r="C2360" s="10"/>
      <c r="D2360" s="10"/>
      <c r="E2360" s="113" t="s">
        <v>2435</v>
      </c>
      <c r="F2360" s="111" t="s">
        <v>105</v>
      </c>
      <c r="G2360" s="3">
        <f t="shared" si="37"/>
        <v>0</v>
      </c>
    </row>
    <row r="2361" spans="1:7" x14ac:dyDescent="0.25">
      <c r="A2361" s="10"/>
      <c r="B2361" s="10"/>
      <c r="C2361" s="10"/>
      <c r="D2361" s="10"/>
      <c r="E2361" s="110" t="s">
        <v>2436</v>
      </c>
      <c r="F2361" s="111" t="s">
        <v>105</v>
      </c>
      <c r="G2361" s="3">
        <f t="shared" si="37"/>
        <v>0</v>
      </c>
    </row>
    <row r="2362" spans="1:7" x14ac:dyDescent="0.25">
      <c r="A2362" s="10"/>
      <c r="B2362" s="10"/>
      <c r="C2362" s="10"/>
      <c r="D2362" s="10"/>
      <c r="E2362" s="113" t="s">
        <v>2437</v>
      </c>
      <c r="F2362" s="111" t="s">
        <v>105</v>
      </c>
      <c r="G2362" s="3">
        <f t="shared" si="37"/>
        <v>0</v>
      </c>
    </row>
    <row r="2363" spans="1:7" x14ac:dyDescent="0.25">
      <c r="A2363" s="10"/>
      <c r="B2363" s="10"/>
      <c r="C2363" s="10"/>
      <c r="D2363" s="10"/>
      <c r="E2363" s="113" t="s">
        <v>2438</v>
      </c>
      <c r="F2363" s="111" t="s">
        <v>105</v>
      </c>
      <c r="G2363" s="3">
        <f t="shared" si="37"/>
        <v>0</v>
      </c>
    </row>
    <row r="2364" spans="1:7" x14ac:dyDescent="0.25">
      <c r="A2364" s="10"/>
      <c r="B2364" s="10"/>
      <c r="C2364" s="10"/>
      <c r="D2364" s="10"/>
      <c r="E2364" s="110" t="s">
        <v>2439</v>
      </c>
      <c r="F2364" s="111" t="s">
        <v>105</v>
      </c>
      <c r="G2364" s="3">
        <f t="shared" si="37"/>
        <v>0</v>
      </c>
    </row>
    <row r="2365" spans="1:7" x14ac:dyDescent="0.25">
      <c r="A2365" s="10"/>
      <c r="B2365" s="10"/>
      <c r="C2365" s="10"/>
      <c r="D2365" s="10"/>
      <c r="E2365" s="125" t="s">
        <v>2440</v>
      </c>
      <c r="F2365" s="111" t="s">
        <v>105</v>
      </c>
      <c r="G2365" s="3">
        <f t="shared" si="37"/>
        <v>0</v>
      </c>
    </row>
    <row r="2366" spans="1:7" x14ac:dyDescent="0.25">
      <c r="A2366" s="10"/>
      <c r="B2366" s="10"/>
      <c r="C2366" s="10"/>
      <c r="D2366" s="10"/>
      <c r="E2366" s="110" t="s">
        <v>2441</v>
      </c>
      <c r="F2366" s="111" t="s">
        <v>105</v>
      </c>
      <c r="G2366" s="3">
        <f t="shared" si="37"/>
        <v>0</v>
      </c>
    </row>
    <row r="2367" spans="1:7" x14ac:dyDescent="0.25">
      <c r="A2367" s="10"/>
      <c r="B2367" s="10"/>
      <c r="C2367" s="10"/>
      <c r="D2367" s="10"/>
      <c r="E2367" s="113" t="s">
        <v>2442</v>
      </c>
      <c r="F2367" s="111" t="s">
        <v>105</v>
      </c>
      <c r="G2367" s="3">
        <f t="shared" si="37"/>
        <v>0</v>
      </c>
    </row>
    <row r="2368" spans="1:7" x14ac:dyDescent="0.25">
      <c r="A2368" s="10"/>
      <c r="B2368" s="10"/>
      <c r="C2368" s="10"/>
      <c r="D2368" s="10"/>
      <c r="E2368" s="110" t="s">
        <v>2443</v>
      </c>
      <c r="F2368" s="111" t="s">
        <v>105</v>
      </c>
      <c r="G2368" s="3">
        <f t="shared" si="37"/>
        <v>0</v>
      </c>
    </row>
    <row r="2369" spans="1:7" x14ac:dyDescent="0.25">
      <c r="A2369" s="10"/>
      <c r="B2369" s="10"/>
      <c r="C2369" s="10"/>
      <c r="D2369" s="10"/>
      <c r="E2369" s="113" t="s">
        <v>2444</v>
      </c>
      <c r="F2369" s="111" t="s">
        <v>105</v>
      </c>
      <c r="G2369" s="3">
        <f t="shared" si="37"/>
        <v>0</v>
      </c>
    </row>
    <row r="2370" spans="1:7" x14ac:dyDescent="0.25">
      <c r="A2370" s="10"/>
      <c r="B2370" s="10"/>
      <c r="C2370" s="10"/>
      <c r="D2370" s="10"/>
      <c r="E2370" s="110" t="s">
        <v>2445</v>
      </c>
      <c r="F2370" s="111" t="s">
        <v>105</v>
      </c>
      <c r="G2370" s="3">
        <f t="shared" si="37"/>
        <v>0</v>
      </c>
    </row>
    <row r="2371" spans="1:7" x14ac:dyDescent="0.25">
      <c r="A2371" s="10"/>
      <c r="B2371" s="10"/>
      <c r="C2371" s="10"/>
      <c r="D2371" s="10"/>
      <c r="E2371" s="110" t="s">
        <v>2446</v>
      </c>
      <c r="F2371" s="111" t="s">
        <v>105</v>
      </c>
      <c r="G2371" s="3">
        <f t="shared" si="37"/>
        <v>0</v>
      </c>
    </row>
    <row r="2372" spans="1:7" x14ac:dyDescent="0.25">
      <c r="A2372" s="10"/>
      <c r="B2372" s="10"/>
      <c r="C2372" s="10"/>
      <c r="D2372" s="10"/>
      <c r="E2372" s="113" t="s">
        <v>2447</v>
      </c>
      <c r="F2372" s="111" t="s">
        <v>105</v>
      </c>
      <c r="G2372" s="3">
        <f t="shared" si="37"/>
        <v>0</v>
      </c>
    </row>
    <row r="2373" spans="1:7" x14ac:dyDescent="0.25">
      <c r="A2373" s="10"/>
      <c r="B2373" s="10"/>
      <c r="C2373" s="10"/>
      <c r="D2373" s="10"/>
      <c r="E2373" s="110" t="s">
        <v>2448</v>
      </c>
      <c r="F2373" s="111" t="s">
        <v>105</v>
      </c>
      <c r="G2373" s="3">
        <f t="shared" si="37"/>
        <v>0</v>
      </c>
    </row>
    <row r="2374" spans="1:7" x14ac:dyDescent="0.25">
      <c r="A2374" s="10"/>
      <c r="B2374" s="10"/>
      <c r="C2374" s="10"/>
      <c r="D2374" s="10"/>
      <c r="E2374" s="110" t="s">
        <v>2449</v>
      </c>
      <c r="F2374" s="111" t="s">
        <v>105</v>
      </c>
      <c r="G2374" s="3">
        <f t="shared" si="37"/>
        <v>0</v>
      </c>
    </row>
    <row r="2375" spans="1:7" x14ac:dyDescent="0.25">
      <c r="A2375" s="10"/>
      <c r="B2375" s="10"/>
      <c r="C2375" s="10"/>
      <c r="D2375" s="10"/>
      <c r="E2375" s="113" t="s">
        <v>2450</v>
      </c>
      <c r="F2375" s="111" t="s">
        <v>105</v>
      </c>
      <c r="G2375" s="3">
        <f t="shared" ref="G2375:G2438" si="38">VLOOKUP(F2375,$A$4:$B$27,2,FALSE)</f>
        <v>0</v>
      </c>
    </row>
    <row r="2376" spans="1:7" x14ac:dyDescent="0.25">
      <c r="A2376" s="10"/>
      <c r="B2376" s="10"/>
      <c r="C2376" s="10"/>
      <c r="D2376" s="10"/>
      <c r="E2376" s="110" t="s">
        <v>2451</v>
      </c>
      <c r="F2376" s="111" t="s">
        <v>105</v>
      </c>
      <c r="G2376" s="3">
        <f t="shared" si="38"/>
        <v>0</v>
      </c>
    </row>
    <row r="2377" spans="1:7" x14ac:dyDescent="0.25">
      <c r="A2377" s="10"/>
      <c r="B2377" s="10"/>
      <c r="C2377" s="10"/>
      <c r="D2377" s="10"/>
      <c r="E2377" s="110" t="s">
        <v>2452</v>
      </c>
      <c r="F2377" s="111" t="s">
        <v>105</v>
      </c>
      <c r="G2377" s="3">
        <f t="shared" si="38"/>
        <v>0</v>
      </c>
    </row>
    <row r="2378" spans="1:7" x14ac:dyDescent="0.25">
      <c r="A2378" s="10"/>
      <c r="B2378" s="10"/>
      <c r="C2378" s="10"/>
      <c r="D2378" s="10"/>
      <c r="E2378" s="110" t="s">
        <v>2453</v>
      </c>
      <c r="F2378" s="111" t="s">
        <v>105</v>
      </c>
      <c r="G2378" s="3">
        <f t="shared" si="38"/>
        <v>0</v>
      </c>
    </row>
    <row r="2379" spans="1:7" x14ac:dyDescent="0.25">
      <c r="A2379" s="10"/>
      <c r="B2379" s="10"/>
      <c r="C2379" s="10"/>
      <c r="D2379" s="10"/>
      <c r="E2379" s="110" t="s">
        <v>2454</v>
      </c>
      <c r="F2379" s="111" t="s">
        <v>105</v>
      </c>
      <c r="G2379" s="3">
        <f t="shared" si="38"/>
        <v>0</v>
      </c>
    </row>
    <row r="2380" spans="1:7" x14ac:dyDescent="0.25">
      <c r="A2380" s="10"/>
      <c r="B2380" s="10"/>
      <c r="C2380" s="10"/>
      <c r="D2380" s="10"/>
      <c r="E2380" s="110" t="s">
        <v>2455</v>
      </c>
      <c r="F2380" s="111" t="s">
        <v>105</v>
      </c>
      <c r="G2380" s="3">
        <f t="shared" si="38"/>
        <v>0</v>
      </c>
    </row>
    <row r="2381" spans="1:7" x14ac:dyDescent="0.25">
      <c r="A2381" s="10"/>
      <c r="B2381" s="10"/>
      <c r="C2381" s="10"/>
      <c r="D2381" s="10"/>
      <c r="E2381" s="110" t="s">
        <v>2456</v>
      </c>
      <c r="F2381" s="111" t="s">
        <v>105</v>
      </c>
      <c r="G2381" s="3">
        <f t="shared" si="38"/>
        <v>0</v>
      </c>
    </row>
    <row r="2382" spans="1:7" x14ac:dyDescent="0.25">
      <c r="A2382" s="10"/>
      <c r="B2382" s="10"/>
      <c r="C2382" s="10"/>
      <c r="D2382" s="10"/>
      <c r="E2382" s="110" t="s">
        <v>2457</v>
      </c>
      <c r="F2382" s="111" t="s">
        <v>105</v>
      </c>
      <c r="G2382" s="3">
        <f t="shared" si="38"/>
        <v>0</v>
      </c>
    </row>
    <row r="2383" spans="1:7" x14ac:dyDescent="0.25">
      <c r="A2383" s="10"/>
      <c r="B2383" s="10"/>
      <c r="C2383" s="10"/>
      <c r="D2383" s="10"/>
      <c r="E2383" s="110" t="s">
        <v>2458</v>
      </c>
      <c r="F2383" s="111" t="s">
        <v>105</v>
      </c>
      <c r="G2383" s="3">
        <f t="shared" si="38"/>
        <v>0</v>
      </c>
    </row>
    <row r="2384" spans="1:7" x14ac:dyDescent="0.25">
      <c r="A2384" s="10"/>
      <c r="B2384" s="10"/>
      <c r="C2384" s="10"/>
      <c r="D2384" s="10"/>
      <c r="E2384" s="110" t="s">
        <v>2459</v>
      </c>
      <c r="F2384" s="111" t="s">
        <v>105</v>
      </c>
      <c r="G2384" s="3">
        <f t="shared" si="38"/>
        <v>0</v>
      </c>
    </row>
    <row r="2385" spans="1:7" x14ac:dyDescent="0.25">
      <c r="A2385" s="10"/>
      <c r="B2385" s="10"/>
      <c r="C2385" s="10"/>
      <c r="D2385" s="10"/>
      <c r="E2385" s="110" t="s">
        <v>2460</v>
      </c>
      <c r="F2385" s="111" t="s">
        <v>105</v>
      </c>
      <c r="G2385" s="3">
        <f t="shared" si="38"/>
        <v>0</v>
      </c>
    </row>
    <row r="2386" spans="1:7" x14ac:dyDescent="0.25">
      <c r="A2386" s="10"/>
      <c r="B2386" s="10"/>
      <c r="C2386" s="10"/>
      <c r="D2386" s="10"/>
      <c r="E2386" s="113" t="s">
        <v>2461</v>
      </c>
      <c r="F2386" s="111" t="s">
        <v>105</v>
      </c>
      <c r="G2386" s="3">
        <f t="shared" si="38"/>
        <v>0</v>
      </c>
    </row>
    <row r="2387" spans="1:7" x14ac:dyDescent="0.25">
      <c r="A2387" s="10"/>
      <c r="B2387" s="10"/>
      <c r="C2387" s="10"/>
      <c r="D2387" s="10"/>
      <c r="E2387" s="110" t="s">
        <v>2462</v>
      </c>
      <c r="F2387" s="111" t="s">
        <v>105</v>
      </c>
      <c r="G2387" s="3">
        <f t="shared" si="38"/>
        <v>0</v>
      </c>
    </row>
    <row r="2388" spans="1:7" x14ac:dyDescent="0.25">
      <c r="A2388" s="10"/>
      <c r="B2388" s="10"/>
      <c r="C2388" s="10"/>
      <c r="D2388" s="10"/>
      <c r="E2388" s="110" t="s">
        <v>2463</v>
      </c>
      <c r="F2388" s="111" t="s">
        <v>105</v>
      </c>
      <c r="G2388" s="3">
        <f t="shared" si="38"/>
        <v>0</v>
      </c>
    </row>
    <row r="2389" spans="1:7" x14ac:dyDescent="0.25">
      <c r="A2389" s="10"/>
      <c r="B2389" s="10"/>
      <c r="C2389" s="10"/>
      <c r="D2389" s="10"/>
      <c r="E2389" s="113" t="s">
        <v>2464</v>
      </c>
      <c r="F2389" s="111" t="s">
        <v>105</v>
      </c>
      <c r="G2389" s="3">
        <f t="shared" si="38"/>
        <v>0</v>
      </c>
    </row>
    <row r="2390" spans="1:7" x14ac:dyDescent="0.25">
      <c r="A2390" s="10"/>
      <c r="B2390" s="10"/>
      <c r="C2390" s="10"/>
      <c r="D2390" s="10"/>
      <c r="E2390" s="110" t="s">
        <v>2465</v>
      </c>
      <c r="F2390" s="111" t="s">
        <v>105</v>
      </c>
      <c r="G2390" s="3">
        <f t="shared" si="38"/>
        <v>0</v>
      </c>
    </row>
    <row r="2391" spans="1:7" x14ac:dyDescent="0.25">
      <c r="A2391" s="10"/>
      <c r="B2391" s="10"/>
      <c r="C2391" s="10"/>
      <c r="D2391" s="10"/>
      <c r="E2391" s="110" t="s">
        <v>2466</v>
      </c>
      <c r="F2391" s="111" t="s">
        <v>105</v>
      </c>
      <c r="G2391" s="3">
        <f t="shared" si="38"/>
        <v>0</v>
      </c>
    </row>
    <row r="2392" spans="1:7" x14ac:dyDescent="0.25">
      <c r="A2392" s="10"/>
      <c r="B2392" s="10"/>
      <c r="C2392" s="10"/>
      <c r="D2392" s="10"/>
      <c r="E2392" s="113" t="s">
        <v>2467</v>
      </c>
      <c r="F2392" s="111" t="s">
        <v>105</v>
      </c>
      <c r="G2392" s="3">
        <f t="shared" si="38"/>
        <v>0</v>
      </c>
    </row>
    <row r="2393" spans="1:7" x14ac:dyDescent="0.25">
      <c r="A2393" s="10"/>
      <c r="B2393" s="10"/>
      <c r="C2393" s="10"/>
      <c r="D2393" s="10"/>
      <c r="E2393" s="110" t="s">
        <v>2468</v>
      </c>
      <c r="F2393" s="111" t="s">
        <v>105</v>
      </c>
      <c r="G2393" s="3">
        <f t="shared" si="38"/>
        <v>0</v>
      </c>
    </row>
    <row r="2394" spans="1:7" x14ac:dyDescent="0.25">
      <c r="A2394" s="10"/>
      <c r="B2394" s="10"/>
      <c r="C2394" s="10"/>
      <c r="D2394" s="10"/>
      <c r="E2394" s="110" t="s">
        <v>2469</v>
      </c>
      <c r="F2394" s="111" t="s">
        <v>105</v>
      </c>
      <c r="G2394" s="3">
        <f t="shared" si="38"/>
        <v>0</v>
      </c>
    </row>
    <row r="2395" spans="1:7" x14ac:dyDescent="0.25">
      <c r="A2395" s="10"/>
      <c r="B2395" s="10"/>
      <c r="C2395" s="10"/>
      <c r="D2395" s="10"/>
      <c r="E2395" s="110" t="s">
        <v>2470</v>
      </c>
      <c r="F2395" s="111" t="s">
        <v>105</v>
      </c>
      <c r="G2395" s="3">
        <f t="shared" si="38"/>
        <v>0</v>
      </c>
    </row>
    <row r="2396" spans="1:7" x14ac:dyDescent="0.25">
      <c r="A2396" s="10"/>
      <c r="B2396" s="10"/>
      <c r="C2396" s="10"/>
      <c r="D2396" s="10"/>
      <c r="E2396" s="110" t="s">
        <v>2471</v>
      </c>
      <c r="F2396" s="111" t="s">
        <v>105</v>
      </c>
      <c r="G2396" s="3">
        <f t="shared" si="38"/>
        <v>0</v>
      </c>
    </row>
    <row r="2397" spans="1:7" x14ac:dyDescent="0.25">
      <c r="A2397" s="10"/>
      <c r="B2397" s="10"/>
      <c r="C2397" s="10"/>
      <c r="D2397" s="10"/>
      <c r="E2397" s="110" t="s">
        <v>2472</v>
      </c>
      <c r="F2397" s="111" t="s">
        <v>105</v>
      </c>
      <c r="G2397" s="3">
        <f t="shared" si="38"/>
        <v>0</v>
      </c>
    </row>
    <row r="2398" spans="1:7" x14ac:dyDescent="0.25">
      <c r="A2398" s="10"/>
      <c r="B2398" s="10"/>
      <c r="C2398" s="10"/>
      <c r="D2398" s="10"/>
      <c r="E2398" s="110" t="s">
        <v>2473</v>
      </c>
      <c r="F2398" s="111" t="s">
        <v>105</v>
      </c>
      <c r="G2398" s="3">
        <f t="shared" si="38"/>
        <v>0</v>
      </c>
    </row>
    <row r="2399" spans="1:7" x14ac:dyDescent="0.25">
      <c r="A2399" s="10"/>
      <c r="B2399" s="10"/>
      <c r="C2399" s="10"/>
      <c r="D2399" s="10"/>
      <c r="E2399" s="110" t="s">
        <v>2474</v>
      </c>
      <c r="F2399" s="111" t="s">
        <v>105</v>
      </c>
      <c r="G2399" s="3">
        <f t="shared" si="38"/>
        <v>0</v>
      </c>
    </row>
    <row r="2400" spans="1:7" x14ac:dyDescent="0.25">
      <c r="A2400" s="10"/>
      <c r="B2400" s="10"/>
      <c r="C2400" s="10"/>
      <c r="D2400" s="10"/>
      <c r="E2400" s="110" t="s">
        <v>2475</v>
      </c>
      <c r="F2400" s="111" t="s">
        <v>105</v>
      </c>
      <c r="G2400" s="3">
        <f t="shared" si="38"/>
        <v>0</v>
      </c>
    </row>
    <row r="2401" spans="1:7" x14ac:dyDescent="0.25">
      <c r="A2401" s="10"/>
      <c r="B2401" s="10"/>
      <c r="C2401" s="10"/>
      <c r="D2401" s="10"/>
      <c r="E2401" s="110" t="s">
        <v>2476</v>
      </c>
      <c r="F2401" s="111" t="s">
        <v>105</v>
      </c>
      <c r="G2401" s="3">
        <f t="shared" si="38"/>
        <v>0</v>
      </c>
    </row>
    <row r="2402" spans="1:7" x14ac:dyDescent="0.25">
      <c r="A2402" s="10"/>
      <c r="B2402" s="10"/>
      <c r="C2402" s="10"/>
      <c r="D2402" s="10"/>
      <c r="E2402" s="113" t="s">
        <v>2477</v>
      </c>
      <c r="F2402" s="111" t="s">
        <v>105</v>
      </c>
      <c r="G2402" s="3">
        <f t="shared" si="38"/>
        <v>0</v>
      </c>
    </row>
    <row r="2403" spans="1:7" x14ac:dyDescent="0.25">
      <c r="A2403" s="10"/>
      <c r="B2403" s="10"/>
      <c r="C2403" s="10"/>
      <c r="D2403" s="10"/>
      <c r="E2403" s="110" t="s">
        <v>2478</v>
      </c>
      <c r="F2403" s="111" t="s">
        <v>105</v>
      </c>
      <c r="G2403" s="3">
        <f t="shared" si="38"/>
        <v>0</v>
      </c>
    </row>
    <row r="2404" spans="1:7" x14ac:dyDescent="0.25">
      <c r="A2404" s="10"/>
      <c r="B2404" s="10"/>
      <c r="C2404" s="10"/>
      <c r="D2404" s="10"/>
      <c r="E2404" s="113" t="s">
        <v>2479</v>
      </c>
      <c r="F2404" s="111" t="s">
        <v>105</v>
      </c>
      <c r="G2404" s="3">
        <f t="shared" si="38"/>
        <v>0</v>
      </c>
    </row>
    <row r="2405" spans="1:7" x14ac:dyDescent="0.25">
      <c r="A2405" s="10"/>
      <c r="B2405" s="10"/>
      <c r="C2405" s="10"/>
      <c r="D2405" s="10"/>
      <c r="E2405" s="110" t="s">
        <v>2480</v>
      </c>
      <c r="F2405" s="111" t="s">
        <v>105</v>
      </c>
      <c r="G2405" s="3">
        <f t="shared" si="38"/>
        <v>0</v>
      </c>
    </row>
    <row r="2406" spans="1:7" x14ac:dyDescent="0.25">
      <c r="A2406" s="10"/>
      <c r="B2406" s="10"/>
      <c r="C2406" s="10"/>
      <c r="D2406" s="10"/>
      <c r="E2406" s="110" t="s">
        <v>2481</v>
      </c>
      <c r="F2406" s="111" t="s">
        <v>105</v>
      </c>
      <c r="G2406" s="3">
        <f t="shared" si="38"/>
        <v>0</v>
      </c>
    </row>
    <row r="2407" spans="1:7" x14ac:dyDescent="0.25">
      <c r="A2407" s="10"/>
      <c r="B2407" s="10"/>
      <c r="C2407" s="10"/>
      <c r="D2407" s="10"/>
      <c r="E2407" s="113" t="s">
        <v>2482</v>
      </c>
      <c r="F2407" s="111" t="s">
        <v>105</v>
      </c>
      <c r="G2407" s="3">
        <f t="shared" si="38"/>
        <v>0</v>
      </c>
    </row>
    <row r="2408" spans="1:7" x14ac:dyDescent="0.25">
      <c r="A2408" s="10"/>
      <c r="B2408" s="10"/>
      <c r="C2408" s="10"/>
      <c r="D2408" s="10"/>
      <c r="E2408" s="110" t="s">
        <v>2483</v>
      </c>
      <c r="F2408" s="111" t="s">
        <v>105</v>
      </c>
      <c r="G2408" s="3">
        <f t="shared" si="38"/>
        <v>0</v>
      </c>
    </row>
    <row r="2409" spans="1:7" x14ac:dyDescent="0.25">
      <c r="A2409" s="10"/>
      <c r="B2409" s="10"/>
      <c r="C2409" s="10"/>
      <c r="D2409" s="10"/>
      <c r="E2409" s="113" t="s">
        <v>2484</v>
      </c>
      <c r="F2409" s="111" t="s">
        <v>105</v>
      </c>
      <c r="G2409" s="3">
        <f t="shared" si="38"/>
        <v>0</v>
      </c>
    </row>
    <row r="2410" spans="1:7" x14ac:dyDescent="0.25">
      <c r="A2410" s="10"/>
      <c r="B2410" s="10"/>
      <c r="C2410" s="10"/>
      <c r="D2410" s="10"/>
      <c r="E2410" s="110" t="s">
        <v>2485</v>
      </c>
      <c r="F2410" s="111" t="s">
        <v>105</v>
      </c>
      <c r="G2410" s="3">
        <f t="shared" si="38"/>
        <v>0</v>
      </c>
    </row>
    <row r="2411" spans="1:7" x14ac:dyDescent="0.25">
      <c r="A2411" s="10"/>
      <c r="B2411" s="10"/>
      <c r="C2411" s="10"/>
      <c r="D2411" s="10"/>
      <c r="E2411" s="113" t="s">
        <v>2486</v>
      </c>
      <c r="F2411" s="111" t="s">
        <v>105</v>
      </c>
      <c r="G2411" s="3">
        <f t="shared" si="38"/>
        <v>0</v>
      </c>
    </row>
    <row r="2412" spans="1:7" x14ac:dyDescent="0.25">
      <c r="A2412" s="10"/>
      <c r="B2412" s="10"/>
      <c r="C2412" s="10"/>
      <c r="D2412" s="10"/>
      <c r="E2412" s="113" t="s">
        <v>2487</v>
      </c>
      <c r="F2412" s="111" t="s">
        <v>105</v>
      </c>
      <c r="G2412" s="3">
        <f t="shared" si="38"/>
        <v>0</v>
      </c>
    </row>
    <row r="2413" spans="1:7" x14ac:dyDescent="0.25">
      <c r="A2413" s="10"/>
      <c r="B2413" s="10"/>
      <c r="C2413" s="10"/>
      <c r="D2413" s="10"/>
      <c r="E2413" s="110" t="s">
        <v>2488</v>
      </c>
      <c r="F2413" s="111" t="s">
        <v>105</v>
      </c>
      <c r="G2413" s="3">
        <f t="shared" si="38"/>
        <v>0</v>
      </c>
    </row>
    <row r="2414" spans="1:7" x14ac:dyDescent="0.25">
      <c r="A2414" s="10"/>
      <c r="B2414" s="10"/>
      <c r="C2414" s="10"/>
      <c r="D2414" s="10"/>
      <c r="E2414" s="110" t="s">
        <v>2489</v>
      </c>
      <c r="F2414" s="111" t="s">
        <v>105</v>
      </c>
      <c r="G2414" s="3">
        <f t="shared" si="38"/>
        <v>0</v>
      </c>
    </row>
    <row r="2415" spans="1:7" x14ac:dyDescent="0.25">
      <c r="A2415" s="10"/>
      <c r="B2415" s="10"/>
      <c r="C2415" s="10"/>
      <c r="D2415" s="10"/>
      <c r="E2415" s="113" t="s">
        <v>2490</v>
      </c>
      <c r="F2415" s="111" t="s">
        <v>105</v>
      </c>
      <c r="G2415" s="3">
        <f t="shared" si="38"/>
        <v>0</v>
      </c>
    </row>
    <row r="2416" spans="1:7" x14ac:dyDescent="0.25">
      <c r="A2416" s="10"/>
      <c r="B2416" s="10"/>
      <c r="C2416" s="10"/>
      <c r="D2416" s="10"/>
      <c r="E2416" s="110" t="s">
        <v>2491</v>
      </c>
      <c r="F2416" s="111" t="s">
        <v>105</v>
      </c>
      <c r="G2416" s="3">
        <f t="shared" si="38"/>
        <v>0</v>
      </c>
    </row>
    <row r="2417" spans="1:7" x14ac:dyDescent="0.25">
      <c r="A2417" s="10"/>
      <c r="B2417" s="10"/>
      <c r="C2417" s="10"/>
      <c r="D2417" s="10"/>
      <c r="E2417" s="110" t="s">
        <v>2492</v>
      </c>
      <c r="F2417" s="111" t="s">
        <v>105</v>
      </c>
      <c r="G2417" s="3">
        <f t="shared" si="38"/>
        <v>0</v>
      </c>
    </row>
    <row r="2418" spans="1:7" x14ac:dyDescent="0.25">
      <c r="A2418" s="10"/>
      <c r="B2418" s="10"/>
      <c r="C2418" s="10"/>
      <c r="D2418" s="10"/>
      <c r="E2418" s="110" t="s">
        <v>2493</v>
      </c>
      <c r="F2418" s="111" t="s">
        <v>105</v>
      </c>
      <c r="G2418" s="3">
        <f t="shared" si="38"/>
        <v>0</v>
      </c>
    </row>
    <row r="2419" spans="1:7" x14ac:dyDescent="0.25">
      <c r="A2419" s="10"/>
      <c r="B2419" s="10"/>
      <c r="C2419" s="10"/>
      <c r="D2419" s="10"/>
      <c r="E2419" s="110" t="s">
        <v>2494</v>
      </c>
      <c r="F2419" s="111" t="s">
        <v>105</v>
      </c>
      <c r="G2419" s="3">
        <f t="shared" si="38"/>
        <v>0</v>
      </c>
    </row>
    <row r="2420" spans="1:7" x14ac:dyDescent="0.25">
      <c r="A2420" s="10"/>
      <c r="B2420" s="10"/>
      <c r="C2420" s="10"/>
      <c r="D2420" s="10"/>
      <c r="E2420" s="110" t="s">
        <v>2495</v>
      </c>
      <c r="F2420" s="111" t="s">
        <v>105</v>
      </c>
      <c r="G2420" s="3">
        <f t="shared" si="38"/>
        <v>0</v>
      </c>
    </row>
    <row r="2421" spans="1:7" x14ac:dyDescent="0.25">
      <c r="A2421" s="10"/>
      <c r="B2421" s="10"/>
      <c r="C2421" s="10"/>
      <c r="D2421" s="10"/>
      <c r="E2421" s="110" t="s">
        <v>2496</v>
      </c>
      <c r="F2421" s="111" t="s">
        <v>105</v>
      </c>
      <c r="G2421" s="3">
        <f t="shared" si="38"/>
        <v>0</v>
      </c>
    </row>
    <row r="2422" spans="1:7" x14ac:dyDescent="0.25">
      <c r="A2422" s="10"/>
      <c r="B2422" s="10"/>
      <c r="C2422" s="10"/>
      <c r="D2422" s="10"/>
      <c r="E2422" s="110" t="s">
        <v>2497</v>
      </c>
      <c r="F2422" s="111" t="s">
        <v>105</v>
      </c>
      <c r="G2422" s="3">
        <f t="shared" si="38"/>
        <v>0</v>
      </c>
    </row>
    <row r="2423" spans="1:7" x14ac:dyDescent="0.25">
      <c r="A2423" s="10"/>
      <c r="B2423" s="10"/>
      <c r="C2423" s="10"/>
      <c r="D2423" s="10"/>
      <c r="E2423" s="110" t="s">
        <v>2498</v>
      </c>
      <c r="F2423" s="111" t="s">
        <v>105</v>
      </c>
      <c r="G2423" s="3">
        <f t="shared" si="38"/>
        <v>0</v>
      </c>
    </row>
    <row r="2424" spans="1:7" x14ac:dyDescent="0.25">
      <c r="A2424" s="10"/>
      <c r="B2424" s="10"/>
      <c r="C2424" s="10"/>
      <c r="D2424" s="10"/>
      <c r="E2424" s="110" t="s">
        <v>2499</v>
      </c>
      <c r="F2424" s="111" t="s">
        <v>105</v>
      </c>
      <c r="G2424" s="3">
        <f t="shared" si="38"/>
        <v>0</v>
      </c>
    </row>
    <row r="2425" spans="1:7" x14ac:dyDescent="0.25">
      <c r="A2425" s="10"/>
      <c r="B2425" s="10"/>
      <c r="C2425" s="10"/>
      <c r="D2425" s="10"/>
      <c r="E2425" s="110" t="s">
        <v>2500</v>
      </c>
      <c r="F2425" s="111" t="s">
        <v>105</v>
      </c>
      <c r="G2425" s="3">
        <f t="shared" si="38"/>
        <v>0</v>
      </c>
    </row>
    <row r="2426" spans="1:7" x14ac:dyDescent="0.25">
      <c r="A2426" s="10"/>
      <c r="B2426" s="10"/>
      <c r="C2426" s="10"/>
      <c r="D2426" s="10"/>
      <c r="E2426" s="113" t="s">
        <v>2501</v>
      </c>
      <c r="F2426" s="111" t="s">
        <v>105</v>
      </c>
      <c r="G2426" s="3">
        <f t="shared" si="38"/>
        <v>0</v>
      </c>
    </row>
    <row r="2427" spans="1:7" x14ac:dyDescent="0.25">
      <c r="A2427" s="10"/>
      <c r="B2427" s="10"/>
      <c r="C2427" s="10"/>
      <c r="D2427" s="10"/>
      <c r="E2427" s="110" t="s">
        <v>2502</v>
      </c>
      <c r="F2427" s="111" t="s">
        <v>105</v>
      </c>
      <c r="G2427" s="3">
        <f t="shared" si="38"/>
        <v>0</v>
      </c>
    </row>
    <row r="2428" spans="1:7" x14ac:dyDescent="0.25">
      <c r="A2428" s="10"/>
      <c r="B2428" s="10"/>
      <c r="C2428" s="10"/>
      <c r="D2428" s="10"/>
      <c r="E2428" s="113" t="s">
        <v>2503</v>
      </c>
      <c r="F2428" s="111" t="s">
        <v>105</v>
      </c>
      <c r="G2428" s="3">
        <f t="shared" si="38"/>
        <v>0</v>
      </c>
    </row>
    <row r="2429" spans="1:7" x14ac:dyDescent="0.25">
      <c r="A2429" s="10"/>
      <c r="B2429" s="10"/>
      <c r="C2429" s="10"/>
      <c r="D2429" s="10"/>
      <c r="E2429" s="110" t="s">
        <v>2504</v>
      </c>
      <c r="F2429" s="111" t="s">
        <v>105</v>
      </c>
      <c r="G2429" s="3">
        <f t="shared" si="38"/>
        <v>0</v>
      </c>
    </row>
    <row r="2430" spans="1:7" x14ac:dyDescent="0.25">
      <c r="A2430" s="10"/>
      <c r="B2430" s="10"/>
      <c r="C2430" s="10"/>
      <c r="D2430" s="10"/>
      <c r="E2430" s="110" t="s">
        <v>2505</v>
      </c>
      <c r="F2430" s="111" t="s">
        <v>105</v>
      </c>
      <c r="G2430" s="3">
        <f t="shared" si="38"/>
        <v>0</v>
      </c>
    </row>
    <row r="2431" spans="1:7" x14ac:dyDescent="0.25">
      <c r="A2431" s="10"/>
      <c r="B2431" s="10"/>
      <c r="C2431" s="10"/>
      <c r="D2431" s="10"/>
      <c r="E2431" s="110" t="s">
        <v>2506</v>
      </c>
      <c r="F2431" s="111" t="s">
        <v>105</v>
      </c>
      <c r="G2431" s="3">
        <f t="shared" si="38"/>
        <v>0</v>
      </c>
    </row>
    <row r="2432" spans="1:7" x14ac:dyDescent="0.25">
      <c r="A2432" s="10"/>
      <c r="B2432" s="10"/>
      <c r="C2432" s="10"/>
      <c r="D2432" s="10"/>
      <c r="E2432" s="113" t="s">
        <v>2507</v>
      </c>
      <c r="F2432" s="111" t="s">
        <v>105</v>
      </c>
      <c r="G2432" s="3">
        <f t="shared" si="38"/>
        <v>0</v>
      </c>
    </row>
    <row r="2433" spans="1:7" x14ac:dyDescent="0.25">
      <c r="A2433" s="10"/>
      <c r="B2433" s="10"/>
      <c r="C2433" s="10"/>
      <c r="D2433" s="10"/>
      <c r="E2433" s="113" t="s">
        <v>2508</v>
      </c>
      <c r="F2433" s="111" t="s">
        <v>105</v>
      </c>
      <c r="G2433" s="3">
        <f t="shared" si="38"/>
        <v>0</v>
      </c>
    </row>
    <row r="2434" spans="1:7" x14ac:dyDescent="0.25">
      <c r="A2434" s="10"/>
      <c r="B2434" s="10"/>
      <c r="C2434" s="10"/>
      <c r="D2434" s="9"/>
      <c r="E2434" s="110" t="s">
        <v>2509</v>
      </c>
      <c r="F2434" s="111" t="s">
        <v>105</v>
      </c>
      <c r="G2434" s="3">
        <f t="shared" si="38"/>
        <v>0</v>
      </c>
    </row>
    <row r="2435" spans="1:7" x14ac:dyDescent="0.25">
      <c r="A2435" s="10"/>
      <c r="B2435" s="10"/>
      <c r="C2435" s="10"/>
      <c r="D2435" s="9"/>
      <c r="E2435" s="110" t="s">
        <v>2510</v>
      </c>
      <c r="F2435" s="111" t="s">
        <v>105</v>
      </c>
      <c r="G2435" s="3">
        <f t="shared" si="38"/>
        <v>0</v>
      </c>
    </row>
    <row r="2436" spans="1:7" x14ac:dyDescent="0.25">
      <c r="A2436" s="10"/>
      <c r="B2436" s="10"/>
      <c r="C2436" s="10"/>
      <c r="D2436" s="9"/>
      <c r="E2436" s="110" t="s">
        <v>2511</v>
      </c>
      <c r="F2436" s="111" t="s">
        <v>105</v>
      </c>
      <c r="G2436" s="3">
        <f t="shared" si="38"/>
        <v>0</v>
      </c>
    </row>
    <row r="2437" spans="1:7" x14ac:dyDescent="0.25">
      <c r="A2437" s="10"/>
      <c r="B2437" s="10"/>
      <c r="C2437" s="10"/>
      <c r="D2437" s="9"/>
      <c r="E2437" s="113" t="s">
        <v>2512</v>
      </c>
      <c r="F2437" s="111" t="s">
        <v>105</v>
      </c>
      <c r="G2437" s="3">
        <f t="shared" si="38"/>
        <v>0</v>
      </c>
    </row>
    <row r="2438" spans="1:7" x14ac:dyDescent="0.25">
      <c r="A2438" s="10"/>
      <c r="B2438" s="10"/>
      <c r="C2438" s="10"/>
      <c r="D2438" s="9"/>
      <c r="E2438" s="110" t="s">
        <v>2513</v>
      </c>
      <c r="F2438" s="111" t="s">
        <v>105</v>
      </c>
      <c r="G2438" s="3">
        <f t="shared" si="38"/>
        <v>0</v>
      </c>
    </row>
    <row r="2439" spans="1:7" x14ac:dyDescent="0.25">
      <c r="A2439" s="10"/>
      <c r="B2439" s="10"/>
      <c r="C2439" s="10"/>
      <c r="D2439" s="9"/>
      <c r="E2439" s="113" t="s">
        <v>2514</v>
      </c>
      <c r="F2439" s="111" t="s">
        <v>105</v>
      </c>
      <c r="G2439" s="3">
        <f t="shared" ref="G2439:G2502" si="39">VLOOKUP(F2439,$A$4:$B$27,2,FALSE)</f>
        <v>0</v>
      </c>
    </row>
    <row r="2440" spans="1:7" x14ac:dyDescent="0.25">
      <c r="A2440" s="10"/>
      <c r="B2440" s="10"/>
      <c r="C2440" s="10"/>
      <c r="D2440" s="10"/>
      <c r="E2440" s="110" t="s">
        <v>2515</v>
      </c>
      <c r="F2440" s="111" t="s">
        <v>105</v>
      </c>
      <c r="G2440" s="3">
        <f t="shared" si="39"/>
        <v>0</v>
      </c>
    </row>
    <row r="2441" spans="1:7" x14ac:dyDescent="0.25">
      <c r="A2441" s="10"/>
      <c r="B2441" s="10"/>
      <c r="C2441" s="10"/>
      <c r="D2441" s="10"/>
      <c r="E2441" s="113" t="s">
        <v>2516</v>
      </c>
      <c r="F2441" s="111" t="s">
        <v>105</v>
      </c>
      <c r="G2441" s="3">
        <f t="shared" si="39"/>
        <v>0</v>
      </c>
    </row>
    <row r="2442" spans="1:7" x14ac:dyDescent="0.25">
      <c r="A2442" s="10"/>
      <c r="B2442" s="10"/>
      <c r="C2442" s="10"/>
      <c r="D2442" s="10"/>
      <c r="E2442" s="110" t="s">
        <v>2517</v>
      </c>
      <c r="F2442" s="111" t="s">
        <v>105</v>
      </c>
      <c r="G2442" s="3">
        <f t="shared" si="39"/>
        <v>0</v>
      </c>
    </row>
    <row r="2443" spans="1:7" x14ac:dyDescent="0.25">
      <c r="A2443" s="10"/>
      <c r="B2443" s="10"/>
      <c r="C2443" s="10"/>
      <c r="D2443" s="10"/>
      <c r="E2443" s="110" t="s">
        <v>2518</v>
      </c>
      <c r="F2443" s="111" t="s">
        <v>105</v>
      </c>
      <c r="G2443" s="3">
        <f t="shared" si="39"/>
        <v>0</v>
      </c>
    </row>
    <row r="2444" spans="1:7" x14ac:dyDescent="0.25">
      <c r="A2444" s="10"/>
      <c r="B2444" s="10"/>
      <c r="C2444" s="10"/>
      <c r="D2444" s="10"/>
      <c r="E2444" s="110" t="s">
        <v>2519</v>
      </c>
      <c r="F2444" s="111" t="s">
        <v>105</v>
      </c>
      <c r="G2444" s="3">
        <f t="shared" si="39"/>
        <v>0</v>
      </c>
    </row>
    <row r="2445" spans="1:7" x14ac:dyDescent="0.25">
      <c r="A2445" s="10"/>
      <c r="B2445" s="10"/>
      <c r="C2445" s="10"/>
      <c r="D2445" s="10"/>
      <c r="E2445" s="110" t="s">
        <v>2520</v>
      </c>
      <c r="F2445" s="111" t="s">
        <v>105</v>
      </c>
      <c r="G2445" s="3">
        <f t="shared" si="39"/>
        <v>0</v>
      </c>
    </row>
    <row r="2446" spans="1:7" x14ac:dyDescent="0.25">
      <c r="A2446" s="10"/>
      <c r="B2446" s="10"/>
      <c r="C2446" s="10"/>
      <c r="D2446" s="10"/>
      <c r="E2446" s="113" t="s">
        <v>2521</v>
      </c>
      <c r="F2446" s="111" t="s">
        <v>105</v>
      </c>
      <c r="G2446" s="3">
        <f t="shared" si="39"/>
        <v>0</v>
      </c>
    </row>
    <row r="2447" spans="1:7" x14ac:dyDescent="0.25">
      <c r="A2447" s="10"/>
      <c r="B2447" s="10"/>
      <c r="C2447" s="10"/>
      <c r="D2447" s="10"/>
      <c r="E2447" s="110" t="s">
        <v>2522</v>
      </c>
      <c r="F2447" s="111" t="s">
        <v>105</v>
      </c>
      <c r="G2447" s="3">
        <f t="shared" si="39"/>
        <v>0</v>
      </c>
    </row>
    <row r="2448" spans="1:7" x14ac:dyDescent="0.25">
      <c r="A2448" s="10"/>
      <c r="B2448" s="10"/>
      <c r="C2448" s="10"/>
      <c r="D2448" s="10"/>
      <c r="E2448" s="113" t="s">
        <v>2523</v>
      </c>
      <c r="F2448" s="111" t="s">
        <v>105</v>
      </c>
      <c r="G2448" s="3">
        <f t="shared" si="39"/>
        <v>0</v>
      </c>
    </row>
    <row r="2449" spans="1:7" x14ac:dyDescent="0.25">
      <c r="A2449" s="10"/>
      <c r="B2449" s="10"/>
      <c r="C2449" s="10"/>
      <c r="D2449" s="10"/>
      <c r="E2449" s="110" t="s">
        <v>2524</v>
      </c>
      <c r="F2449" s="111" t="s">
        <v>105</v>
      </c>
      <c r="G2449" s="3">
        <f t="shared" si="39"/>
        <v>0</v>
      </c>
    </row>
    <row r="2450" spans="1:7" x14ac:dyDescent="0.25">
      <c r="A2450" s="10"/>
      <c r="B2450" s="10"/>
      <c r="C2450" s="10"/>
      <c r="D2450" s="10"/>
      <c r="E2450" s="110" t="s">
        <v>2525</v>
      </c>
      <c r="F2450" s="111" t="s">
        <v>105</v>
      </c>
      <c r="G2450" s="3">
        <f t="shared" si="39"/>
        <v>0</v>
      </c>
    </row>
    <row r="2451" spans="1:7" x14ac:dyDescent="0.25">
      <c r="A2451" s="10"/>
      <c r="B2451" s="10"/>
      <c r="C2451" s="10"/>
      <c r="D2451" s="10"/>
      <c r="E2451" s="110" t="s">
        <v>2526</v>
      </c>
      <c r="F2451" s="111" t="s">
        <v>105</v>
      </c>
      <c r="G2451" s="3">
        <f t="shared" si="39"/>
        <v>0</v>
      </c>
    </row>
    <row r="2452" spans="1:7" x14ac:dyDescent="0.25">
      <c r="A2452" s="10"/>
      <c r="B2452" s="10"/>
      <c r="C2452" s="10"/>
      <c r="D2452" s="10"/>
      <c r="E2452" s="113" t="s">
        <v>2527</v>
      </c>
      <c r="F2452" s="111" t="s">
        <v>105</v>
      </c>
      <c r="G2452" s="3">
        <f t="shared" si="39"/>
        <v>0</v>
      </c>
    </row>
    <row r="2453" spans="1:7" x14ac:dyDescent="0.25">
      <c r="A2453" s="10"/>
      <c r="B2453" s="10"/>
      <c r="C2453" s="10"/>
      <c r="D2453" s="10"/>
      <c r="E2453" s="127" t="s">
        <v>2528</v>
      </c>
      <c r="F2453" s="111" t="s">
        <v>105</v>
      </c>
      <c r="G2453" s="3">
        <f t="shared" si="39"/>
        <v>0</v>
      </c>
    </row>
    <row r="2454" spans="1:7" x14ac:dyDescent="0.25">
      <c r="A2454" s="10"/>
      <c r="B2454" s="10"/>
      <c r="C2454" s="10"/>
      <c r="D2454" s="10"/>
      <c r="E2454" s="113" t="s">
        <v>2529</v>
      </c>
      <c r="F2454" s="111" t="s">
        <v>105</v>
      </c>
      <c r="G2454" s="3">
        <f t="shared" si="39"/>
        <v>0</v>
      </c>
    </row>
    <row r="2455" spans="1:7" x14ac:dyDescent="0.25">
      <c r="A2455" s="10"/>
      <c r="B2455" s="10"/>
      <c r="C2455" s="10"/>
      <c r="D2455" s="10"/>
      <c r="E2455" s="110" t="s">
        <v>2530</v>
      </c>
      <c r="F2455" s="111" t="s">
        <v>105</v>
      </c>
      <c r="G2455" s="3">
        <f t="shared" si="39"/>
        <v>0</v>
      </c>
    </row>
    <row r="2456" spans="1:7" x14ac:dyDescent="0.25">
      <c r="A2456" s="10"/>
      <c r="B2456" s="10"/>
      <c r="C2456" s="10"/>
      <c r="D2456" s="10"/>
      <c r="E2456" s="113" t="s">
        <v>2531</v>
      </c>
      <c r="F2456" s="111" t="s">
        <v>105</v>
      </c>
      <c r="G2456" s="3">
        <f t="shared" si="39"/>
        <v>0</v>
      </c>
    </row>
    <row r="2457" spans="1:7" x14ac:dyDescent="0.25">
      <c r="A2457" s="10"/>
      <c r="B2457" s="10"/>
      <c r="C2457" s="10"/>
      <c r="D2457" s="10"/>
      <c r="E2457" s="110" t="s">
        <v>2532</v>
      </c>
      <c r="F2457" s="111" t="s">
        <v>105</v>
      </c>
      <c r="G2457" s="3">
        <f t="shared" si="39"/>
        <v>0</v>
      </c>
    </row>
    <row r="2458" spans="1:7" x14ac:dyDescent="0.25">
      <c r="A2458" s="10"/>
      <c r="B2458" s="10"/>
      <c r="C2458" s="10"/>
      <c r="D2458" s="10"/>
      <c r="E2458" s="110" t="s">
        <v>2533</v>
      </c>
      <c r="F2458" s="111" t="s">
        <v>105</v>
      </c>
      <c r="G2458" s="3">
        <f t="shared" si="39"/>
        <v>0</v>
      </c>
    </row>
    <row r="2459" spans="1:7" x14ac:dyDescent="0.25">
      <c r="A2459" s="10"/>
      <c r="B2459" s="10"/>
      <c r="C2459" s="10"/>
      <c r="D2459" s="10"/>
      <c r="E2459" s="110" t="s">
        <v>2534</v>
      </c>
      <c r="F2459" s="111" t="s">
        <v>105</v>
      </c>
      <c r="G2459" s="3">
        <f t="shared" si="39"/>
        <v>0</v>
      </c>
    </row>
    <row r="2460" spans="1:7" x14ac:dyDescent="0.25">
      <c r="A2460" s="10"/>
      <c r="B2460" s="10"/>
      <c r="C2460" s="10"/>
      <c r="D2460" s="10"/>
      <c r="E2460" s="113" t="s">
        <v>2535</v>
      </c>
      <c r="F2460" s="111" t="s">
        <v>105</v>
      </c>
      <c r="G2460" s="3">
        <f t="shared" si="39"/>
        <v>0</v>
      </c>
    </row>
    <row r="2461" spans="1:7" x14ac:dyDescent="0.25">
      <c r="A2461" s="10"/>
      <c r="B2461" s="10"/>
      <c r="C2461" s="10"/>
      <c r="D2461" s="10"/>
      <c r="E2461" s="127" t="s">
        <v>2536</v>
      </c>
      <c r="F2461" s="111" t="s">
        <v>105</v>
      </c>
      <c r="G2461" s="3">
        <f t="shared" si="39"/>
        <v>0</v>
      </c>
    </row>
    <row r="2462" spans="1:7" x14ac:dyDescent="0.25">
      <c r="A2462" s="10"/>
      <c r="B2462" s="10"/>
      <c r="C2462" s="10"/>
      <c r="D2462" s="10"/>
      <c r="E2462" s="110" t="s">
        <v>2537</v>
      </c>
      <c r="F2462" s="111" t="s">
        <v>105</v>
      </c>
      <c r="G2462" s="3">
        <f t="shared" si="39"/>
        <v>0</v>
      </c>
    </row>
    <row r="2463" spans="1:7" x14ac:dyDescent="0.25">
      <c r="A2463" s="10"/>
      <c r="B2463" s="10"/>
      <c r="C2463" s="10"/>
      <c r="D2463" s="10"/>
      <c r="E2463" s="110" t="s">
        <v>2538</v>
      </c>
      <c r="F2463" s="111" t="s">
        <v>105</v>
      </c>
      <c r="G2463" s="3">
        <f t="shared" si="39"/>
        <v>0</v>
      </c>
    </row>
    <row r="2464" spans="1:7" x14ac:dyDescent="0.25">
      <c r="A2464" s="10"/>
      <c r="B2464" s="10"/>
      <c r="C2464" s="10"/>
      <c r="D2464" s="10"/>
      <c r="E2464" s="113" t="s">
        <v>2539</v>
      </c>
      <c r="F2464" s="111" t="s">
        <v>105</v>
      </c>
      <c r="G2464" s="3">
        <f t="shared" si="39"/>
        <v>0</v>
      </c>
    </row>
    <row r="2465" spans="1:7" x14ac:dyDescent="0.25">
      <c r="A2465" s="10"/>
      <c r="B2465" s="10"/>
      <c r="C2465" s="10"/>
      <c r="D2465" s="10"/>
      <c r="E2465" s="110" t="s">
        <v>2540</v>
      </c>
      <c r="F2465" s="111" t="s">
        <v>105</v>
      </c>
      <c r="G2465" s="3">
        <f t="shared" si="39"/>
        <v>0</v>
      </c>
    </row>
    <row r="2466" spans="1:7" x14ac:dyDescent="0.25">
      <c r="A2466" s="10"/>
      <c r="B2466" s="10"/>
      <c r="C2466" s="10"/>
      <c r="D2466" s="10"/>
      <c r="E2466" s="113" t="s">
        <v>2541</v>
      </c>
      <c r="F2466" s="111" t="s">
        <v>105</v>
      </c>
      <c r="G2466" s="3">
        <f t="shared" si="39"/>
        <v>0</v>
      </c>
    </row>
    <row r="2467" spans="1:7" x14ac:dyDescent="0.25">
      <c r="A2467" s="10"/>
      <c r="B2467" s="10"/>
      <c r="C2467" s="10"/>
      <c r="D2467" s="10"/>
      <c r="E2467" s="110" t="s">
        <v>2542</v>
      </c>
      <c r="F2467" s="111" t="s">
        <v>105</v>
      </c>
      <c r="G2467" s="3">
        <f t="shared" si="39"/>
        <v>0</v>
      </c>
    </row>
    <row r="2468" spans="1:7" x14ac:dyDescent="0.25">
      <c r="A2468" s="10"/>
      <c r="B2468" s="10"/>
      <c r="C2468" s="10"/>
      <c r="D2468" s="10"/>
      <c r="E2468" s="110" t="s">
        <v>2543</v>
      </c>
      <c r="F2468" s="111" t="s">
        <v>105</v>
      </c>
      <c r="G2468" s="3">
        <f t="shared" si="39"/>
        <v>0</v>
      </c>
    </row>
    <row r="2469" spans="1:7" x14ac:dyDescent="0.25">
      <c r="A2469" s="10"/>
      <c r="B2469" s="10"/>
      <c r="C2469" s="10"/>
      <c r="D2469" s="10"/>
      <c r="E2469" s="110" t="s">
        <v>2544</v>
      </c>
      <c r="F2469" s="111" t="s">
        <v>105</v>
      </c>
      <c r="G2469" s="3">
        <f t="shared" si="39"/>
        <v>0</v>
      </c>
    </row>
    <row r="2470" spans="1:7" x14ac:dyDescent="0.25">
      <c r="A2470" s="10"/>
      <c r="B2470" s="10"/>
      <c r="C2470" s="10"/>
      <c r="D2470" s="10"/>
      <c r="E2470" s="113" t="s">
        <v>2545</v>
      </c>
      <c r="F2470" s="111" t="s">
        <v>105</v>
      </c>
      <c r="G2470" s="3">
        <f t="shared" si="39"/>
        <v>0</v>
      </c>
    </row>
    <row r="2471" spans="1:7" x14ac:dyDescent="0.25">
      <c r="A2471" s="10"/>
      <c r="B2471" s="10"/>
      <c r="C2471" s="10"/>
      <c r="D2471" s="10"/>
      <c r="E2471" s="110" t="s">
        <v>2546</v>
      </c>
      <c r="F2471" s="111" t="s">
        <v>105</v>
      </c>
      <c r="G2471" s="3">
        <f t="shared" si="39"/>
        <v>0</v>
      </c>
    </row>
    <row r="2472" spans="1:7" x14ac:dyDescent="0.25">
      <c r="A2472" s="10"/>
      <c r="B2472" s="10"/>
      <c r="C2472" s="10"/>
      <c r="D2472" s="10"/>
      <c r="E2472" s="110" t="s">
        <v>2547</v>
      </c>
      <c r="F2472" s="111" t="s">
        <v>105</v>
      </c>
      <c r="G2472" s="3">
        <f t="shared" si="39"/>
        <v>0</v>
      </c>
    </row>
    <row r="2473" spans="1:7" x14ac:dyDescent="0.25">
      <c r="A2473" s="10"/>
      <c r="B2473" s="10"/>
      <c r="C2473" s="10"/>
      <c r="D2473" s="10"/>
      <c r="E2473" s="113" t="s">
        <v>2548</v>
      </c>
      <c r="F2473" s="111" t="s">
        <v>105</v>
      </c>
      <c r="G2473" s="3">
        <f t="shared" si="39"/>
        <v>0</v>
      </c>
    </row>
    <row r="2474" spans="1:7" x14ac:dyDescent="0.25">
      <c r="A2474" s="10"/>
      <c r="B2474" s="10"/>
      <c r="C2474" s="10"/>
      <c r="D2474" s="10"/>
      <c r="E2474" s="110" t="s">
        <v>2549</v>
      </c>
      <c r="F2474" s="111" t="s">
        <v>105</v>
      </c>
      <c r="G2474" s="3">
        <f t="shared" si="39"/>
        <v>0</v>
      </c>
    </row>
    <row r="2475" spans="1:7" x14ac:dyDescent="0.25">
      <c r="A2475" s="10"/>
      <c r="B2475" s="10"/>
      <c r="C2475" s="10"/>
      <c r="D2475" s="10"/>
      <c r="E2475" s="110" t="s">
        <v>2550</v>
      </c>
      <c r="F2475" s="111" t="s">
        <v>105</v>
      </c>
      <c r="G2475" s="3">
        <f t="shared" si="39"/>
        <v>0</v>
      </c>
    </row>
    <row r="2476" spans="1:7" x14ac:dyDescent="0.25">
      <c r="A2476" s="10"/>
      <c r="B2476" s="10"/>
      <c r="C2476" s="10"/>
      <c r="D2476" s="10"/>
      <c r="E2476" s="113" t="s">
        <v>2551</v>
      </c>
      <c r="F2476" s="111" t="s">
        <v>105</v>
      </c>
      <c r="G2476" s="3">
        <f t="shared" si="39"/>
        <v>0</v>
      </c>
    </row>
    <row r="2477" spans="1:7" x14ac:dyDescent="0.25">
      <c r="A2477" s="10"/>
      <c r="B2477" s="10"/>
      <c r="C2477" s="10"/>
      <c r="D2477" s="10"/>
      <c r="E2477" s="113" t="s">
        <v>2552</v>
      </c>
      <c r="F2477" s="111" t="s">
        <v>105</v>
      </c>
      <c r="G2477" s="3">
        <f t="shared" si="39"/>
        <v>0</v>
      </c>
    </row>
    <row r="2478" spans="1:7" x14ac:dyDescent="0.25">
      <c r="A2478" s="10"/>
      <c r="B2478" s="10"/>
      <c r="C2478" s="10"/>
      <c r="D2478" s="10"/>
      <c r="E2478" s="110" t="s">
        <v>2553</v>
      </c>
      <c r="F2478" s="111" t="s">
        <v>105</v>
      </c>
      <c r="G2478" s="3">
        <f t="shared" si="39"/>
        <v>0</v>
      </c>
    </row>
    <row r="2479" spans="1:7" x14ac:dyDescent="0.25">
      <c r="A2479" s="10"/>
      <c r="B2479" s="10"/>
      <c r="C2479" s="10"/>
      <c r="D2479" s="10"/>
      <c r="E2479" s="110" t="s">
        <v>2554</v>
      </c>
      <c r="F2479" s="111" t="s">
        <v>105</v>
      </c>
      <c r="G2479" s="3">
        <f t="shared" si="39"/>
        <v>0</v>
      </c>
    </row>
    <row r="2480" spans="1:7" x14ac:dyDescent="0.25">
      <c r="A2480" s="10"/>
      <c r="B2480" s="10"/>
      <c r="C2480" s="10"/>
      <c r="D2480" s="10"/>
      <c r="E2480" s="113" t="s">
        <v>2555</v>
      </c>
      <c r="F2480" s="111" t="s">
        <v>105</v>
      </c>
      <c r="G2480" s="3">
        <f t="shared" si="39"/>
        <v>0</v>
      </c>
    </row>
    <row r="2481" spans="1:7" x14ac:dyDescent="0.25">
      <c r="A2481" s="10"/>
      <c r="B2481" s="10"/>
      <c r="C2481" s="10"/>
      <c r="D2481" s="10"/>
      <c r="E2481" s="110" t="s">
        <v>2556</v>
      </c>
      <c r="F2481" s="111" t="s">
        <v>105</v>
      </c>
      <c r="G2481" s="3">
        <f t="shared" si="39"/>
        <v>0</v>
      </c>
    </row>
    <row r="2482" spans="1:7" x14ac:dyDescent="0.25">
      <c r="A2482" s="10"/>
      <c r="B2482" s="10"/>
      <c r="C2482" s="10"/>
      <c r="D2482" s="10"/>
      <c r="E2482" s="110" t="s">
        <v>2557</v>
      </c>
      <c r="F2482" s="111" t="s">
        <v>105</v>
      </c>
      <c r="G2482" s="3">
        <f t="shared" si="39"/>
        <v>0</v>
      </c>
    </row>
    <row r="2483" spans="1:7" x14ac:dyDescent="0.25">
      <c r="A2483" s="10"/>
      <c r="B2483" s="10"/>
      <c r="C2483" s="10"/>
      <c r="D2483" s="10"/>
      <c r="E2483" s="110" t="s">
        <v>2558</v>
      </c>
      <c r="F2483" s="111" t="s">
        <v>105</v>
      </c>
      <c r="G2483" s="3">
        <f t="shared" si="39"/>
        <v>0</v>
      </c>
    </row>
    <row r="2484" spans="1:7" x14ac:dyDescent="0.25">
      <c r="A2484" s="10"/>
      <c r="B2484" s="10"/>
      <c r="C2484" s="10"/>
      <c r="D2484" s="10"/>
      <c r="E2484" s="110" t="s">
        <v>2559</v>
      </c>
      <c r="F2484" s="111" t="s">
        <v>105</v>
      </c>
      <c r="G2484" s="3">
        <f t="shared" si="39"/>
        <v>0</v>
      </c>
    </row>
    <row r="2485" spans="1:7" x14ac:dyDescent="0.25">
      <c r="A2485" s="10"/>
      <c r="B2485" s="10"/>
      <c r="C2485" s="10"/>
      <c r="D2485" s="10"/>
      <c r="E2485" s="110" t="s">
        <v>2560</v>
      </c>
      <c r="F2485" s="111" t="s">
        <v>105</v>
      </c>
      <c r="G2485" s="3">
        <f t="shared" si="39"/>
        <v>0</v>
      </c>
    </row>
    <row r="2486" spans="1:7" x14ac:dyDescent="0.25">
      <c r="A2486" s="10"/>
      <c r="B2486" s="10"/>
      <c r="C2486" s="10"/>
      <c r="D2486" s="10"/>
      <c r="E2486" s="110" t="s">
        <v>2561</v>
      </c>
      <c r="F2486" s="111" t="s">
        <v>105</v>
      </c>
      <c r="G2486" s="3">
        <f t="shared" si="39"/>
        <v>0</v>
      </c>
    </row>
    <row r="2487" spans="1:7" x14ac:dyDescent="0.25">
      <c r="A2487" s="10"/>
      <c r="B2487" s="10"/>
      <c r="C2487" s="10"/>
      <c r="D2487" s="10"/>
      <c r="E2487" s="110" t="s">
        <v>2562</v>
      </c>
      <c r="F2487" s="111" t="s">
        <v>105</v>
      </c>
      <c r="G2487" s="3">
        <f t="shared" si="39"/>
        <v>0</v>
      </c>
    </row>
    <row r="2488" spans="1:7" x14ac:dyDescent="0.25">
      <c r="A2488" s="10"/>
      <c r="B2488" s="10"/>
      <c r="C2488" s="10"/>
      <c r="D2488" s="10"/>
      <c r="E2488" s="110" t="s">
        <v>2563</v>
      </c>
      <c r="F2488" s="111" t="s">
        <v>105</v>
      </c>
      <c r="G2488" s="3">
        <f t="shared" si="39"/>
        <v>0</v>
      </c>
    </row>
    <row r="2489" spans="1:7" x14ac:dyDescent="0.25">
      <c r="A2489" s="10"/>
      <c r="B2489" s="10"/>
      <c r="C2489" s="10"/>
      <c r="D2489" s="10"/>
      <c r="E2489" s="113" t="s">
        <v>2564</v>
      </c>
      <c r="F2489" s="111" t="s">
        <v>105</v>
      </c>
      <c r="G2489" s="3">
        <f t="shared" si="39"/>
        <v>0</v>
      </c>
    </row>
    <row r="2490" spans="1:7" x14ac:dyDescent="0.25">
      <c r="A2490" s="10"/>
      <c r="B2490" s="10"/>
      <c r="C2490" s="10"/>
      <c r="D2490" s="10"/>
      <c r="E2490" s="113" t="s">
        <v>2565</v>
      </c>
      <c r="F2490" s="111" t="s">
        <v>105</v>
      </c>
      <c r="G2490" s="3">
        <f t="shared" si="39"/>
        <v>0</v>
      </c>
    </row>
    <row r="2491" spans="1:7" x14ac:dyDescent="0.25">
      <c r="A2491" s="10"/>
      <c r="B2491" s="10"/>
      <c r="C2491" s="10"/>
      <c r="D2491" s="10"/>
      <c r="E2491" s="113" t="s">
        <v>2566</v>
      </c>
      <c r="F2491" s="111" t="s">
        <v>105</v>
      </c>
      <c r="G2491" s="3">
        <f t="shared" si="39"/>
        <v>0</v>
      </c>
    </row>
    <row r="2492" spans="1:7" x14ac:dyDescent="0.25">
      <c r="A2492" s="10"/>
      <c r="B2492" s="10"/>
      <c r="C2492" s="10"/>
      <c r="D2492" s="10"/>
      <c r="E2492" s="113" t="s">
        <v>2567</v>
      </c>
      <c r="F2492" s="111" t="s">
        <v>105</v>
      </c>
      <c r="G2492" s="3">
        <f t="shared" si="39"/>
        <v>0</v>
      </c>
    </row>
    <row r="2493" spans="1:7" x14ac:dyDescent="0.25">
      <c r="A2493" s="10"/>
      <c r="B2493" s="10"/>
      <c r="C2493" s="10"/>
      <c r="D2493" s="10"/>
      <c r="E2493" s="110" t="s">
        <v>2568</v>
      </c>
      <c r="F2493" s="111" t="s">
        <v>105</v>
      </c>
      <c r="G2493" s="3">
        <f t="shared" si="39"/>
        <v>0</v>
      </c>
    </row>
    <row r="2494" spans="1:7" x14ac:dyDescent="0.25">
      <c r="A2494" s="10"/>
      <c r="B2494" s="10"/>
      <c r="C2494" s="10"/>
      <c r="D2494" s="10"/>
      <c r="E2494" s="110" t="s">
        <v>2569</v>
      </c>
      <c r="F2494" s="111" t="s">
        <v>105</v>
      </c>
      <c r="G2494" s="3">
        <f t="shared" si="39"/>
        <v>0</v>
      </c>
    </row>
    <row r="2495" spans="1:7" x14ac:dyDescent="0.25">
      <c r="A2495" s="10"/>
      <c r="B2495" s="10"/>
      <c r="C2495" s="10"/>
      <c r="D2495" s="10"/>
      <c r="E2495" s="113" t="s">
        <v>2570</v>
      </c>
      <c r="F2495" s="111" t="s">
        <v>105</v>
      </c>
      <c r="G2495" s="3">
        <f t="shared" si="39"/>
        <v>0</v>
      </c>
    </row>
    <row r="2496" spans="1:7" x14ac:dyDescent="0.25">
      <c r="A2496" s="10"/>
      <c r="B2496" s="10"/>
      <c r="C2496" s="10"/>
      <c r="D2496" s="10"/>
      <c r="E2496" s="113" t="s">
        <v>2571</v>
      </c>
      <c r="F2496" s="111" t="s">
        <v>105</v>
      </c>
      <c r="G2496" s="3">
        <f t="shared" si="39"/>
        <v>0</v>
      </c>
    </row>
    <row r="2497" spans="1:7" x14ac:dyDescent="0.25">
      <c r="A2497" s="10"/>
      <c r="B2497" s="10"/>
      <c r="C2497" s="10"/>
      <c r="D2497" s="10"/>
      <c r="E2497" s="110" t="s">
        <v>2572</v>
      </c>
      <c r="F2497" s="111" t="s">
        <v>105</v>
      </c>
      <c r="G2497" s="3">
        <f t="shared" si="39"/>
        <v>0</v>
      </c>
    </row>
    <row r="2498" spans="1:7" x14ac:dyDescent="0.25">
      <c r="A2498" s="10"/>
      <c r="B2498" s="10"/>
      <c r="C2498" s="10"/>
      <c r="D2498" s="10"/>
      <c r="E2498" s="113" t="s">
        <v>2573</v>
      </c>
      <c r="F2498" s="111" t="s">
        <v>105</v>
      </c>
      <c r="G2498" s="3">
        <f t="shared" si="39"/>
        <v>0</v>
      </c>
    </row>
    <row r="2499" spans="1:7" x14ac:dyDescent="0.25">
      <c r="A2499" s="10"/>
      <c r="B2499" s="10"/>
      <c r="C2499" s="10"/>
      <c r="D2499" s="10"/>
      <c r="E2499" s="113" t="s">
        <v>2574</v>
      </c>
      <c r="F2499" s="111" t="s">
        <v>105</v>
      </c>
      <c r="G2499" s="3">
        <f t="shared" si="39"/>
        <v>0</v>
      </c>
    </row>
    <row r="2500" spans="1:7" x14ac:dyDescent="0.25">
      <c r="A2500" s="10"/>
      <c r="B2500" s="10"/>
      <c r="C2500" s="10"/>
      <c r="D2500" s="10"/>
      <c r="E2500" s="110" t="s">
        <v>2575</v>
      </c>
      <c r="F2500" s="111" t="s">
        <v>105</v>
      </c>
      <c r="G2500" s="3">
        <f t="shared" si="39"/>
        <v>0</v>
      </c>
    </row>
    <row r="2501" spans="1:7" x14ac:dyDescent="0.25">
      <c r="A2501" s="10"/>
      <c r="B2501" s="10"/>
      <c r="C2501" s="10"/>
      <c r="D2501" s="10"/>
      <c r="E2501" s="113" t="s">
        <v>2576</v>
      </c>
      <c r="F2501" s="111" t="s">
        <v>105</v>
      </c>
      <c r="G2501" s="3">
        <f t="shared" si="39"/>
        <v>0</v>
      </c>
    </row>
    <row r="2502" spans="1:7" x14ac:dyDescent="0.25">
      <c r="A2502" s="10"/>
      <c r="B2502" s="10"/>
      <c r="C2502" s="10"/>
      <c r="D2502" s="10"/>
      <c r="E2502" s="113" t="s">
        <v>2577</v>
      </c>
      <c r="F2502" s="111" t="s">
        <v>105</v>
      </c>
      <c r="G2502" s="3">
        <f t="shared" si="39"/>
        <v>0</v>
      </c>
    </row>
    <row r="2503" spans="1:7" x14ac:dyDescent="0.25">
      <c r="A2503" s="10"/>
      <c r="B2503" s="10"/>
      <c r="C2503" s="10"/>
      <c r="D2503" s="10"/>
      <c r="E2503" s="113" t="s">
        <v>2578</v>
      </c>
      <c r="F2503" s="111" t="s">
        <v>105</v>
      </c>
      <c r="G2503" s="3">
        <f t="shared" ref="G2503:G2566" si="40">VLOOKUP(F2503,$A$4:$B$27,2,FALSE)</f>
        <v>0</v>
      </c>
    </row>
    <row r="2504" spans="1:7" x14ac:dyDescent="0.25">
      <c r="A2504" s="10"/>
      <c r="B2504" s="10"/>
      <c r="C2504" s="10"/>
      <c r="D2504" s="10"/>
      <c r="E2504" s="113" t="s">
        <v>2579</v>
      </c>
      <c r="F2504" s="111" t="s">
        <v>105</v>
      </c>
      <c r="G2504" s="3">
        <f t="shared" si="40"/>
        <v>0</v>
      </c>
    </row>
    <row r="2505" spans="1:7" x14ac:dyDescent="0.25">
      <c r="A2505" s="10"/>
      <c r="B2505" s="10"/>
      <c r="C2505" s="10"/>
      <c r="D2505" s="10"/>
      <c r="E2505" s="113" t="s">
        <v>2580</v>
      </c>
      <c r="F2505" s="111" t="s">
        <v>105</v>
      </c>
      <c r="G2505" s="3">
        <f t="shared" si="40"/>
        <v>0</v>
      </c>
    </row>
    <row r="2506" spans="1:7" x14ac:dyDescent="0.25">
      <c r="A2506" s="10"/>
      <c r="B2506" s="10"/>
      <c r="C2506" s="10"/>
      <c r="D2506" s="10"/>
      <c r="E2506" s="113" t="s">
        <v>2581</v>
      </c>
      <c r="F2506" s="111" t="s">
        <v>105</v>
      </c>
      <c r="G2506" s="3">
        <f t="shared" si="40"/>
        <v>0</v>
      </c>
    </row>
    <row r="2507" spans="1:7" x14ac:dyDescent="0.25">
      <c r="A2507" s="10"/>
      <c r="B2507" s="10"/>
      <c r="C2507" s="10"/>
      <c r="D2507" s="10"/>
      <c r="E2507" s="113" t="s">
        <v>2582</v>
      </c>
      <c r="F2507" s="111" t="s">
        <v>105</v>
      </c>
      <c r="G2507" s="3">
        <f t="shared" si="40"/>
        <v>0</v>
      </c>
    </row>
    <row r="2508" spans="1:7" x14ac:dyDescent="0.25">
      <c r="A2508" s="10"/>
      <c r="B2508" s="10"/>
      <c r="C2508" s="10"/>
      <c r="D2508" s="10"/>
      <c r="E2508" s="113" t="s">
        <v>2583</v>
      </c>
      <c r="F2508" s="111" t="s">
        <v>105</v>
      </c>
      <c r="G2508" s="3">
        <f t="shared" si="40"/>
        <v>0</v>
      </c>
    </row>
    <row r="2509" spans="1:7" x14ac:dyDescent="0.25">
      <c r="A2509" s="10"/>
      <c r="B2509" s="10"/>
      <c r="C2509" s="10"/>
      <c r="D2509" s="10"/>
      <c r="E2509" s="110" t="s">
        <v>2584</v>
      </c>
      <c r="F2509" s="111" t="s">
        <v>60</v>
      </c>
      <c r="G2509" s="3">
        <f t="shared" si="40"/>
        <v>0.1013</v>
      </c>
    </row>
    <row r="2510" spans="1:7" x14ac:dyDescent="0.25">
      <c r="A2510" s="10"/>
      <c r="B2510" s="10"/>
      <c r="C2510" s="10"/>
      <c r="D2510" s="10"/>
      <c r="E2510" s="113" t="s">
        <v>2585</v>
      </c>
      <c r="F2510" s="111" t="s">
        <v>105</v>
      </c>
      <c r="G2510" s="3">
        <f t="shared" si="40"/>
        <v>0</v>
      </c>
    </row>
    <row r="2511" spans="1:7" x14ac:dyDescent="0.25">
      <c r="A2511" s="10"/>
      <c r="B2511" s="10"/>
      <c r="C2511" s="10"/>
      <c r="D2511" s="10"/>
      <c r="E2511" s="113" t="s">
        <v>2586</v>
      </c>
      <c r="F2511" s="111" t="s">
        <v>105</v>
      </c>
      <c r="G2511" s="3">
        <f t="shared" si="40"/>
        <v>0</v>
      </c>
    </row>
    <row r="2512" spans="1:7" x14ac:dyDescent="0.25">
      <c r="A2512" s="10"/>
      <c r="B2512" s="10"/>
      <c r="C2512" s="10"/>
      <c r="D2512" s="10"/>
      <c r="E2512" s="110" t="s">
        <v>2587</v>
      </c>
      <c r="F2512" s="111" t="s">
        <v>105</v>
      </c>
      <c r="G2512" s="3">
        <f t="shared" si="40"/>
        <v>0</v>
      </c>
    </row>
    <row r="2513" spans="1:7" x14ac:dyDescent="0.25">
      <c r="A2513" s="10"/>
      <c r="B2513" s="10"/>
      <c r="C2513" s="10"/>
      <c r="D2513" s="10"/>
      <c r="E2513" s="110" t="s">
        <v>2588</v>
      </c>
      <c r="F2513" s="111" t="s">
        <v>105</v>
      </c>
      <c r="G2513" s="3">
        <f t="shared" si="40"/>
        <v>0</v>
      </c>
    </row>
    <row r="2514" spans="1:7" x14ac:dyDescent="0.25">
      <c r="A2514" s="10"/>
      <c r="B2514" s="10"/>
      <c r="C2514" s="10"/>
      <c r="D2514" s="10"/>
      <c r="E2514" s="110" t="s">
        <v>2589</v>
      </c>
      <c r="F2514" s="111" t="s">
        <v>105</v>
      </c>
      <c r="G2514" s="3">
        <f t="shared" si="40"/>
        <v>0</v>
      </c>
    </row>
    <row r="2515" spans="1:7" x14ac:dyDescent="0.25">
      <c r="A2515" s="10"/>
      <c r="B2515" s="10"/>
      <c r="C2515" s="10"/>
      <c r="D2515" s="10"/>
      <c r="E2515" s="110" t="s">
        <v>2590</v>
      </c>
      <c r="F2515" s="111" t="s">
        <v>105</v>
      </c>
      <c r="G2515" s="3">
        <f t="shared" si="40"/>
        <v>0</v>
      </c>
    </row>
    <row r="2516" spans="1:7" x14ac:dyDescent="0.25">
      <c r="A2516" s="10"/>
      <c r="B2516" s="10"/>
      <c r="C2516" s="10"/>
      <c r="D2516" s="10"/>
      <c r="E2516" s="110" t="s">
        <v>2591</v>
      </c>
      <c r="F2516" s="111" t="s">
        <v>105</v>
      </c>
      <c r="G2516" s="3">
        <f t="shared" si="40"/>
        <v>0</v>
      </c>
    </row>
    <row r="2517" spans="1:7" x14ac:dyDescent="0.25">
      <c r="A2517" s="10"/>
      <c r="B2517" s="10"/>
      <c r="C2517" s="10"/>
      <c r="D2517" s="10"/>
      <c r="E2517" s="113" t="s">
        <v>2592</v>
      </c>
      <c r="F2517" s="111" t="s">
        <v>105</v>
      </c>
      <c r="G2517" s="3">
        <f t="shared" si="40"/>
        <v>0</v>
      </c>
    </row>
    <row r="2518" spans="1:7" x14ac:dyDescent="0.25">
      <c r="A2518" s="10"/>
      <c r="B2518" s="10"/>
      <c r="C2518" s="10"/>
      <c r="D2518" s="10"/>
      <c r="E2518" s="127" t="s">
        <v>2593</v>
      </c>
      <c r="F2518" s="111" t="s">
        <v>105</v>
      </c>
      <c r="G2518" s="3">
        <f t="shared" si="40"/>
        <v>0</v>
      </c>
    </row>
    <row r="2519" spans="1:7" x14ac:dyDescent="0.25">
      <c r="A2519" s="10"/>
      <c r="B2519" s="10"/>
      <c r="C2519" s="10"/>
      <c r="D2519" s="10"/>
      <c r="E2519" s="127" t="s">
        <v>2594</v>
      </c>
      <c r="F2519" s="111" t="s">
        <v>105</v>
      </c>
      <c r="G2519" s="3">
        <f t="shared" si="40"/>
        <v>0</v>
      </c>
    </row>
    <row r="2520" spans="1:7" x14ac:dyDescent="0.25">
      <c r="A2520" s="10"/>
      <c r="B2520" s="10"/>
      <c r="C2520" s="10"/>
      <c r="D2520" s="10"/>
      <c r="E2520" s="110" t="s">
        <v>2595</v>
      </c>
      <c r="F2520" s="111" t="s">
        <v>105</v>
      </c>
      <c r="G2520" s="3">
        <f t="shared" si="40"/>
        <v>0</v>
      </c>
    </row>
    <row r="2521" spans="1:7" x14ac:dyDescent="0.25">
      <c r="A2521" s="10"/>
      <c r="B2521" s="10"/>
      <c r="C2521" s="10"/>
      <c r="D2521" s="10"/>
      <c r="E2521" s="110" t="s">
        <v>2596</v>
      </c>
      <c r="F2521" s="111" t="s">
        <v>105</v>
      </c>
      <c r="G2521" s="3">
        <f t="shared" si="40"/>
        <v>0</v>
      </c>
    </row>
    <row r="2522" spans="1:7" x14ac:dyDescent="0.25">
      <c r="A2522" s="10"/>
      <c r="B2522" s="10"/>
      <c r="C2522" s="10"/>
      <c r="D2522" s="10"/>
      <c r="E2522" s="110" t="s">
        <v>2597</v>
      </c>
      <c r="F2522" s="111" t="s">
        <v>105</v>
      </c>
      <c r="G2522" s="3">
        <f t="shared" si="40"/>
        <v>0</v>
      </c>
    </row>
    <row r="2523" spans="1:7" x14ac:dyDescent="0.25">
      <c r="A2523" s="10"/>
      <c r="B2523" s="10"/>
      <c r="C2523" s="10"/>
      <c r="D2523" s="10"/>
      <c r="E2523" s="110" t="s">
        <v>2598</v>
      </c>
      <c r="F2523" s="111" t="s">
        <v>105</v>
      </c>
      <c r="G2523" s="3">
        <f t="shared" si="40"/>
        <v>0</v>
      </c>
    </row>
    <row r="2524" spans="1:7" x14ac:dyDescent="0.25">
      <c r="A2524" s="10"/>
      <c r="B2524" s="10"/>
      <c r="C2524" s="10"/>
      <c r="D2524" s="10"/>
      <c r="E2524" s="110" t="s">
        <v>2599</v>
      </c>
      <c r="F2524" s="111" t="s">
        <v>105</v>
      </c>
      <c r="G2524" s="3">
        <f t="shared" si="40"/>
        <v>0</v>
      </c>
    </row>
    <row r="2525" spans="1:7" x14ac:dyDescent="0.25">
      <c r="A2525" s="10"/>
      <c r="B2525" s="10"/>
      <c r="C2525" s="10"/>
      <c r="D2525" s="10"/>
      <c r="E2525" s="113" t="s">
        <v>2600</v>
      </c>
      <c r="F2525" s="111" t="s">
        <v>105</v>
      </c>
      <c r="G2525" s="3">
        <f t="shared" si="40"/>
        <v>0</v>
      </c>
    </row>
    <row r="2526" spans="1:7" x14ac:dyDescent="0.25">
      <c r="A2526" s="10"/>
      <c r="B2526" s="10"/>
      <c r="C2526" s="10"/>
      <c r="D2526" s="10"/>
      <c r="E2526" s="110" t="s">
        <v>2601</v>
      </c>
      <c r="F2526" s="111" t="s">
        <v>105</v>
      </c>
      <c r="G2526" s="3">
        <f t="shared" si="40"/>
        <v>0</v>
      </c>
    </row>
    <row r="2527" spans="1:7" x14ac:dyDescent="0.25">
      <c r="A2527" s="10"/>
      <c r="B2527" s="10"/>
      <c r="C2527" s="10"/>
      <c r="D2527" s="10"/>
      <c r="E2527" s="113" t="s">
        <v>2602</v>
      </c>
      <c r="F2527" s="111" t="s">
        <v>105</v>
      </c>
      <c r="G2527" s="3">
        <f t="shared" si="40"/>
        <v>0</v>
      </c>
    </row>
    <row r="2528" spans="1:7" x14ac:dyDescent="0.25">
      <c r="A2528" s="10"/>
      <c r="B2528" s="10"/>
      <c r="C2528" s="10"/>
      <c r="D2528" s="10"/>
      <c r="E2528" s="110" t="s">
        <v>2603</v>
      </c>
      <c r="F2528" s="111" t="s">
        <v>105</v>
      </c>
      <c r="G2528" s="3">
        <f t="shared" si="40"/>
        <v>0</v>
      </c>
    </row>
    <row r="2529" spans="1:7" x14ac:dyDescent="0.25">
      <c r="A2529" s="10"/>
      <c r="B2529" s="10"/>
      <c r="C2529" s="10"/>
      <c r="D2529" s="10"/>
      <c r="E2529" s="113" t="s">
        <v>2604</v>
      </c>
      <c r="F2529" s="111" t="s">
        <v>105</v>
      </c>
      <c r="G2529" s="3">
        <f t="shared" si="40"/>
        <v>0</v>
      </c>
    </row>
    <row r="2530" spans="1:7" x14ac:dyDescent="0.25">
      <c r="A2530" s="10"/>
      <c r="B2530" s="10"/>
      <c r="C2530" s="10"/>
      <c r="D2530" s="10"/>
      <c r="E2530" s="113" t="s">
        <v>2605</v>
      </c>
      <c r="F2530" s="111" t="s">
        <v>105</v>
      </c>
      <c r="G2530" s="3">
        <f t="shared" si="40"/>
        <v>0</v>
      </c>
    </row>
    <row r="2531" spans="1:7" x14ac:dyDescent="0.25">
      <c r="A2531" s="10"/>
      <c r="B2531" s="10"/>
      <c r="C2531" s="10"/>
      <c r="D2531" s="10"/>
      <c r="E2531" s="125" t="s">
        <v>2606</v>
      </c>
      <c r="F2531" s="111" t="s">
        <v>105</v>
      </c>
      <c r="G2531" s="3">
        <f t="shared" si="40"/>
        <v>0</v>
      </c>
    </row>
    <row r="2532" spans="1:7" x14ac:dyDescent="0.25">
      <c r="A2532" s="10"/>
      <c r="B2532" s="10"/>
      <c r="C2532" s="10"/>
      <c r="D2532" s="10"/>
      <c r="E2532" s="110" t="s">
        <v>2607</v>
      </c>
      <c r="F2532" s="111" t="s">
        <v>105</v>
      </c>
      <c r="G2532" s="3">
        <f t="shared" si="40"/>
        <v>0</v>
      </c>
    </row>
    <row r="2533" spans="1:7" x14ac:dyDescent="0.25">
      <c r="A2533" s="10"/>
      <c r="B2533" s="10"/>
      <c r="C2533" s="10"/>
      <c r="D2533" s="10"/>
      <c r="E2533" s="110" t="s">
        <v>2608</v>
      </c>
      <c r="F2533" s="111" t="s">
        <v>105</v>
      </c>
      <c r="G2533" s="3">
        <f t="shared" si="40"/>
        <v>0</v>
      </c>
    </row>
    <row r="2534" spans="1:7" x14ac:dyDescent="0.25">
      <c r="A2534" s="10"/>
      <c r="B2534" s="10"/>
      <c r="C2534" s="10"/>
      <c r="D2534" s="10"/>
      <c r="E2534" s="110" t="s">
        <v>2609</v>
      </c>
      <c r="F2534" s="111" t="s">
        <v>105</v>
      </c>
      <c r="G2534" s="3">
        <f t="shared" si="40"/>
        <v>0</v>
      </c>
    </row>
    <row r="2535" spans="1:7" x14ac:dyDescent="0.25">
      <c r="A2535" s="10"/>
      <c r="B2535" s="10"/>
      <c r="C2535" s="10"/>
      <c r="D2535" s="10"/>
      <c r="E2535" s="110" t="s">
        <v>2610</v>
      </c>
      <c r="F2535" s="111" t="s">
        <v>105</v>
      </c>
      <c r="G2535" s="3">
        <f t="shared" si="40"/>
        <v>0</v>
      </c>
    </row>
    <row r="2536" spans="1:7" x14ac:dyDescent="0.25">
      <c r="A2536" s="10"/>
      <c r="B2536" s="10"/>
      <c r="C2536" s="10"/>
      <c r="D2536" s="10"/>
      <c r="E2536" s="116" t="s">
        <v>2611</v>
      </c>
      <c r="F2536" s="111" t="s">
        <v>105</v>
      </c>
      <c r="G2536" s="3">
        <f t="shared" si="40"/>
        <v>0</v>
      </c>
    </row>
    <row r="2537" spans="1:7" x14ac:dyDescent="0.25">
      <c r="A2537" s="10"/>
      <c r="B2537" s="10"/>
      <c r="C2537" s="10"/>
      <c r="D2537" s="10"/>
      <c r="E2537" s="113" t="s">
        <v>2612</v>
      </c>
      <c r="F2537" s="111" t="s">
        <v>105</v>
      </c>
      <c r="G2537" s="3">
        <f t="shared" si="40"/>
        <v>0</v>
      </c>
    </row>
    <row r="2538" spans="1:7" x14ac:dyDescent="0.25">
      <c r="A2538" s="10"/>
      <c r="B2538" s="10"/>
      <c r="C2538" s="10"/>
      <c r="D2538" s="10"/>
      <c r="E2538" s="125" t="s">
        <v>2613</v>
      </c>
      <c r="F2538" s="111" t="s">
        <v>105</v>
      </c>
      <c r="G2538" s="3">
        <f t="shared" si="40"/>
        <v>0</v>
      </c>
    </row>
    <row r="2539" spans="1:7" x14ac:dyDescent="0.25">
      <c r="A2539" s="10"/>
      <c r="B2539" s="10"/>
      <c r="C2539" s="10"/>
      <c r="D2539" s="10"/>
      <c r="E2539" s="113" t="s">
        <v>2614</v>
      </c>
      <c r="F2539" s="111" t="s">
        <v>105</v>
      </c>
      <c r="G2539" s="3">
        <f t="shared" si="40"/>
        <v>0</v>
      </c>
    </row>
    <row r="2540" spans="1:7" x14ac:dyDescent="0.25">
      <c r="A2540" s="10"/>
      <c r="B2540" s="10"/>
      <c r="C2540" s="10"/>
      <c r="D2540" s="10"/>
      <c r="E2540" s="110" t="s">
        <v>2615</v>
      </c>
      <c r="F2540" s="111" t="s">
        <v>105</v>
      </c>
      <c r="G2540" s="3">
        <f t="shared" si="40"/>
        <v>0</v>
      </c>
    </row>
    <row r="2541" spans="1:7" x14ac:dyDescent="0.25">
      <c r="A2541" s="10"/>
      <c r="B2541" s="10"/>
      <c r="C2541" s="10"/>
      <c r="D2541" s="10"/>
      <c r="E2541" s="113" t="s">
        <v>2616</v>
      </c>
      <c r="F2541" s="111" t="s">
        <v>105</v>
      </c>
      <c r="G2541" s="3">
        <f t="shared" si="40"/>
        <v>0</v>
      </c>
    </row>
    <row r="2542" spans="1:7" x14ac:dyDescent="0.25">
      <c r="A2542" s="10"/>
      <c r="B2542" s="10"/>
      <c r="C2542" s="10"/>
      <c r="D2542" s="10"/>
      <c r="E2542" s="113" t="s">
        <v>2617</v>
      </c>
      <c r="F2542" s="111" t="s">
        <v>105</v>
      </c>
      <c r="G2542" s="3">
        <f t="shared" si="40"/>
        <v>0</v>
      </c>
    </row>
    <row r="2543" spans="1:7" x14ac:dyDescent="0.25">
      <c r="A2543" s="10"/>
      <c r="B2543" s="10"/>
      <c r="C2543" s="10"/>
      <c r="D2543" s="10"/>
      <c r="E2543" s="110" t="s">
        <v>2618</v>
      </c>
      <c r="F2543" s="111" t="s">
        <v>105</v>
      </c>
      <c r="G2543" s="3">
        <f t="shared" si="40"/>
        <v>0</v>
      </c>
    </row>
    <row r="2544" spans="1:7" x14ac:dyDescent="0.25">
      <c r="A2544" s="10"/>
      <c r="B2544" s="10"/>
      <c r="C2544" s="10"/>
      <c r="D2544" s="10"/>
      <c r="E2544" s="110" t="s">
        <v>2619</v>
      </c>
      <c r="F2544" s="111" t="s">
        <v>105</v>
      </c>
      <c r="G2544" s="3">
        <f t="shared" si="40"/>
        <v>0</v>
      </c>
    </row>
    <row r="2545" spans="1:7" x14ac:dyDescent="0.25">
      <c r="A2545" s="10"/>
      <c r="B2545" s="10"/>
      <c r="C2545" s="10"/>
      <c r="D2545" s="10"/>
      <c r="E2545" s="124" t="s">
        <v>2620</v>
      </c>
      <c r="F2545" s="111" t="s">
        <v>105</v>
      </c>
      <c r="G2545" s="3">
        <f t="shared" si="40"/>
        <v>0</v>
      </c>
    </row>
    <row r="2546" spans="1:7" x14ac:dyDescent="0.25">
      <c r="A2546" s="10"/>
      <c r="B2546" s="10"/>
      <c r="C2546" s="10"/>
      <c r="D2546" s="10"/>
      <c r="E2546" s="110" t="s">
        <v>2621</v>
      </c>
      <c r="F2546" s="111" t="s">
        <v>105</v>
      </c>
      <c r="G2546" s="3">
        <f t="shared" si="40"/>
        <v>0</v>
      </c>
    </row>
    <row r="2547" spans="1:7" x14ac:dyDescent="0.25">
      <c r="A2547" s="10"/>
      <c r="B2547" s="10"/>
      <c r="C2547" s="10"/>
      <c r="D2547" s="10"/>
      <c r="E2547" s="110" t="s">
        <v>2622</v>
      </c>
      <c r="F2547" s="111" t="s">
        <v>105</v>
      </c>
      <c r="G2547" s="3">
        <f t="shared" si="40"/>
        <v>0</v>
      </c>
    </row>
    <row r="2548" spans="1:7" x14ac:dyDescent="0.25">
      <c r="A2548" s="10"/>
      <c r="B2548" s="10"/>
      <c r="C2548" s="10"/>
      <c r="D2548" s="10"/>
      <c r="E2548" s="113" t="s">
        <v>2623</v>
      </c>
      <c r="F2548" s="111" t="s">
        <v>105</v>
      </c>
      <c r="G2548" s="3">
        <f t="shared" si="40"/>
        <v>0</v>
      </c>
    </row>
    <row r="2549" spans="1:7" x14ac:dyDescent="0.25">
      <c r="A2549" s="10"/>
      <c r="B2549" s="10"/>
      <c r="C2549" s="10"/>
      <c r="D2549" s="10"/>
      <c r="E2549" s="113" t="s">
        <v>2624</v>
      </c>
      <c r="F2549" s="111" t="s">
        <v>105</v>
      </c>
      <c r="G2549" s="3">
        <f t="shared" si="40"/>
        <v>0</v>
      </c>
    </row>
    <row r="2550" spans="1:7" x14ac:dyDescent="0.25">
      <c r="A2550" s="10"/>
      <c r="B2550" s="10"/>
      <c r="C2550" s="10"/>
      <c r="D2550" s="10"/>
      <c r="E2550" s="113" t="s">
        <v>2625</v>
      </c>
      <c r="F2550" s="111" t="s">
        <v>105</v>
      </c>
      <c r="G2550" s="3">
        <f t="shared" si="40"/>
        <v>0</v>
      </c>
    </row>
    <row r="2551" spans="1:7" x14ac:dyDescent="0.25">
      <c r="A2551" s="10"/>
      <c r="B2551" s="10"/>
      <c r="C2551" s="10"/>
      <c r="D2551" s="10"/>
      <c r="E2551" s="113" t="s">
        <v>2626</v>
      </c>
      <c r="F2551" s="111" t="s">
        <v>105</v>
      </c>
      <c r="G2551" s="3">
        <f t="shared" si="40"/>
        <v>0</v>
      </c>
    </row>
    <row r="2552" spans="1:7" x14ac:dyDescent="0.25">
      <c r="A2552" s="10"/>
      <c r="B2552" s="10"/>
      <c r="C2552" s="10"/>
      <c r="D2552" s="10"/>
      <c r="E2552" s="124" t="s">
        <v>2627</v>
      </c>
      <c r="F2552" s="111" t="s">
        <v>105</v>
      </c>
      <c r="G2552" s="3">
        <f t="shared" si="40"/>
        <v>0</v>
      </c>
    </row>
    <row r="2553" spans="1:7" x14ac:dyDescent="0.25">
      <c r="A2553" s="10"/>
      <c r="B2553" s="10"/>
      <c r="C2553" s="10"/>
      <c r="D2553" s="10"/>
      <c r="E2553" s="113" t="s">
        <v>2628</v>
      </c>
      <c r="F2553" s="111" t="s">
        <v>105</v>
      </c>
      <c r="G2553" s="3">
        <f t="shared" si="40"/>
        <v>0</v>
      </c>
    </row>
    <row r="2554" spans="1:7" x14ac:dyDescent="0.25">
      <c r="A2554" s="10"/>
      <c r="B2554" s="10"/>
      <c r="C2554" s="10"/>
      <c r="D2554" s="10"/>
      <c r="E2554" s="113" t="s">
        <v>2629</v>
      </c>
      <c r="F2554" s="111" t="s">
        <v>105</v>
      </c>
      <c r="G2554" s="3">
        <f t="shared" si="40"/>
        <v>0</v>
      </c>
    </row>
    <row r="2555" spans="1:7" x14ac:dyDescent="0.25">
      <c r="A2555" s="10"/>
      <c r="B2555" s="10"/>
      <c r="C2555" s="10"/>
      <c r="D2555" s="10"/>
      <c r="E2555" s="110" t="s">
        <v>2630</v>
      </c>
      <c r="F2555" s="111" t="s">
        <v>105</v>
      </c>
      <c r="G2555" s="3">
        <f t="shared" si="40"/>
        <v>0</v>
      </c>
    </row>
    <row r="2556" spans="1:7" x14ac:dyDescent="0.25">
      <c r="A2556" s="10"/>
      <c r="B2556" s="10"/>
      <c r="C2556" s="10"/>
      <c r="D2556" s="10"/>
      <c r="E2556" s="110" t="s">
        <v>2631</v>
      </c>
      <c r="F2556" s="111" t="s">
        <v>105</v>
      </c>
      <c r="G2556" s="3">
        <f t="shared" si="40"/>
        <v>0</v>
      </c>
    </row>
    <row r="2557" spans="1:7" x14ac:dyDescent="0.25">
      <c r="A2557" s="10"/>
      <c r="B2557" s="10"/>
      <c r="C2557" s="10"/>
      <c r="D2557" s="10"/>
      <c r="E2557" s="113" t="s">
        <v>2632</v>
      </c>
      <c r="F2557" s="111" t="s">
        <v>105</v>
      </c>
      <c r="G2557" s="3">
        <f t="shared" si="40"/>
        <v>0</v>
      </c>
    </row>
    <row r="2558" spans="1:7" x14ac:dyDescent="0.25">
      <c r="A2558" s="10"/>
      <c r="B2558" s="10"/>
      <c r="C2558" s="10"/>
      <c r="D2558" s="10"/>
      <c r="E2558" s="110" t="s">
        <v>2633</v>
      </c>
      <c r="F2558" s="111" t="s">
        <v>105</v>
      </c>
      <c r="G2558" s="3">
        <f t="shared" si="40"/>
        <v>0</v>
      </c>
    </row>
    <row r="2559" spans="1:7" x14ac:dyDescent="0.25">
      <c r="A2559" s="10"/>
      <c r="B2559" s="10"/>
      <c r="C2559" s="10"/>
      <c r="D2559" s="10"/>
      <c r="E2559" s="110" t="s">
        <v>2634</v>
      </c>
      <c r="F2559" s="111" t="s">
        <v>105</v>
      </c>
      <c r="G2559" s="3">
        <f t="shared" si="40"/>
        <v>0</v>
      </c>
    </row>
    <row r="2560" spans="1:7" x14ac:dyDescent="0.25">
      <c r="A2560" s="10"/>
      <c r="B2560" s="10"/>
      <c r="C2560" s="10"/>
      <c r="D2560" s="10"/>
      <c r="E2560" s="110" t="s">
        <v>2635</v>
      </c>
      <c r="F2560" s="111" t="s">
        <v>105</v>
      </c>
      <c r="G2560" s="3">
        <f t="shared" si="40"/>
        <v>0</v>
      </c>
    </row>
    <row r="2561" spans="1:7" x14ac:dyDescent="0.25">
      <c r="A2561" s="10"/>
      <c r="B2561" s="10"/>
      <c r="C2561" s="10"/>
      <c r="D2561" s="10"/>
      <c r="E2561" s="110" t="s">
        <v>2636</v>
      </c>
      <c r="F2561" s="111" t="s">
        <v>105</v>
      </c>
      <c r="G2561" s="3">
        <f t="shared" si="40"/>
        <v>0</v>
      </c>
    </row>
    <row r="2562" spans="1:7" x14ac:dyDescent="0.25">
      <c r="A2562" s="10"/>
      <c r="B2562" s="10"/>
      <c r="C2562" s="10"/>
      <c r="D2562" s="10"/>
      <c r="E2562" s="110" t="s">
        <v>2637</v>
      </c>
      <c r="F2562" s="111" t="s">
        <v>105</v>
      </c>
      <c r="G2562" s="3">
        <f t="shared" si="40"/>
        <v>0</v>
      </c>
    </row>
    <row r="2563" spans="1:7" x14ac:dyDescent="0.25">
      <c r="A2563" s="10"/>
      <c r="B2563" s="10"/>
      <c r="C2563" s="10"/>
      <c r="D2563" s="10"/>
      <c r="E2563" s="110" t="s">
        <v>2638</v>
      </c>
      <c r="F2563" s="111" t="s">
        <v>105</v>
      </c>
      <c r="G2563" s="3">
        <f t="shared" si="40"/>
        <v>0</v>
      </c>
    </row>
    <row r="2564" spans="1:7" x14ac:dyDescent="0.25">
      <c r="A2564" s="10"/>
      <c r="B2564" s="10"/>
      <c r="C2564" s="10"/>
      <c r="D2564" s="10"/>
      <c r="E2564" s="113" t="s">
        <v>2639</v>
      </c>
      <c r="F2564" s="111" t="s">
        <v>105</v>
      </c>
      <c r="G2564" s="3">
        <f t="shared" si="40"/>
        <v>0</v>
      </c>
    </row>
    <row r="2565" spans="1:7" x14ac:dyDescent="0.25">
      <c r="A2565" s="10"/>
      <c r="B2565" s="10"/>
      <c r="C2565" s="10"/>
      <c r="D2565" s="10"/>
      <c r="E2565" s="110" t="s">
        <v>2640</v>
      </c>
      <c r="F2565" s="111" t="s">
        <v>105</v>
      </c>
      <c r="G2565" s="3">
        <f t="shared" si="40"/>
        <v>0</v>
      </c>
    </row>
    <row r="2566" spans="1:7" x14ac:dyDescent="0.25">
      <c r="A2566" s="10"/>
      <c r="B2566" s="10"/>
      <c r="C2566" s="10"/>
      <c r="D2566" s="10"/>
      <c r="E2566" s="110" t="s">
        <v>2641</v>
      </c>
      <c r="F2566" s="111" t="s">
        <v>105</v>
      </c>
      <c r="G2566" s="3">
        <f t="shared" si="40"/>
        <v>0</v>
      </c>
    </row>
    <row r="2567" spans="1:7" x14ac:dyDescent="0.25">
      <c r="A2567" s="10"/>
      <c r="B2567" s="10"/>
      <c r="C2567" s="10"/>
      <c r="D2567" s="10"/>
      <c r="E2567" s="113" t="s">
        <v>2642</v>
      </c>
      <c r="F2567" s="111" t="s">
        <v>105</v>
      </c>
      <c r="G2567" s="3">
        <f t="shared" ref="G2567:G2630" si="41">VLOOKUP(F2567,$A$4:$B$27,2,FALSE)</f>
        <v>0</v>
      </c>
    </row>
    <row r="2568" spans="1:7" x14ac:dyDescent="0.25">
      <c r="A2568" s="10"/>
      <c r="B2568" s="10"/>
      <c r="C2568" s="10"/>
      <c r="D2568" s="10"/>
      <c r="E2568" s="110" t="s">
        <v>2643</v>
      </c>
      <c r="F2568" s="111" t="s">
        <v>105</v>
      </c>
      <c r="G2568" s="3">
        <f t="shared" si="41"/>
        <v>0</v>
      </c>
    </row>
    <row r="2569" spans="1:7" x14ac:dyDescent="0.25">
      <c r="A2569" s="10"/>
      <c r="B2569" s="10"/>
      <c r="C2569" s="10"/>
      <c r="D2569" s="10"/>
      <c r="E2569" s="110" t="s">
        <v>2644</v>
      </c>
      <c r="F2569" s="111" t="s">
        <v>105</v>
      </c>
      <c r="G2569" s="3">
        <f t="shared" si="41"/>
        <v>0</v>
      </c>
    </row>
    <row r="2570" spans="1:7" x14ac:dyDescent="0.25">
      <c r="A2570" s="10"/>
      <c r="B2570" s="10"/>
      <c r="C2570" s="10"/>
      <c r="D2570" s="10"/>
      <c r="E2570" s="124" t="s">
        <v>2645</v>
      </c>
      <c r="F2570" s="111" t="s">
        <v>105</v>
      </c>
      <c r="G2570" s="3">
        <f t="shared" si="41"/>
        <v>0</v>
      </c>
    </row>
    <row r="2571" spans="1:7" x14ac:dyDescent="0.25">
      <c r="A2571" s="10"/>
      <c r="B2571" s="10"/>
      <c r="C2571" s="10"/>
      <c r="D2571" s="10"/>
      <c r="E2571" s="110" t="s">
        <v>2646</v>
      </c>
      <c r="F2571" s="111" t="s">
        <v>105</v>
      </c>
      <c r="G2571" s="3">
        <f t="shared" si="41"/>
        <v>0</v>
      </c>
    </row>
    <row r="2572" spans="1:7" x14ac:dyDescent="0.25">
      <c r="A2572" s="10"/>
      <c r="B2572" s="10"/>
      <c r="C2572" s="10"/>
      <c r="D2572" s="10"/>
      <c r="E2572" s="113" t="s">
        <v>2647</v>
      </c>
      <c r="F2572" s="111" t="s">
        <v>105</v>
      </c>
      <c r="G2572" s="3">
        <f t="shared" si="41"/>
        <v>0</v>
      </c>
    </row>
    <row r="2573" spans="1:7" x14ac:dyDescent="0.25">
      <c r="A2573" s="10"/>
      <c r="B2573" s="10"/>
      <c r="C2573" s="10"/>
      <c r="D2573" s="10"/>
      <c r="E2573" s="110" t="s">
        <v>2648</v>
      </c>
      <c r="F2573" s="111" t="s">
        <v>105</v>
      </c>
      <c r="G2573" s="3">
        <f t="shared" si="41"/>
        <v>0</v>
      </c>
    </row>
    <row r="2574" spans="1:7" x14ac:dyDescent="0.25">
      <c r="A2574" s="10"/>
      <c r="B2574" s="10"/>
      <c r="C2574" s="10"/>
      <c r="D2574" s="10"/>
      <c r="E2574" s="110" t="s">
        <v>2649</v>
      </c>
      <c r="F2574" s="111" t="s">
        <v>105</v>
      </c>
      <c r="G2574" s="3">
        <f t="shared" si="41"/>
        <v>0</v>
      </c>
    </row>
    <row r="2575" spans="1:7" x14ac:dyDescent="0.25">
      <c r="A2575" s="10"/>
      <c r="B2575" s="10"/>
      <c r="C2575" s="10"/>
      <c r="D2575" s="10"/>
      <c r="E2575" s="110" t="s">
        <v>2650</v>
      </c>
      <c r="F2575" s="111" t="s">
        <v>105</v>
      </c>
      <c r="G2575" s="3">
        <f t="shared" si="41"/>
        <v>0</v>
      </c>
    </row>
    <row r="2576" spans="1:7" x14ac:dyDescent="0.25">
      <c r="A2576" s="10"/>
      <c r="B2576" s="10"/>
      <c r="C2576" s="10"/>
      <c r="D2576" s="10"/>
      <c r="E2576" s="113" t="s">
        <v>2651</v>
      </c>
      <c r="F2576" s="111" t="s">
        <v>105</v>
      </c>
      <c r="G2576" s="3">
        <f t="shared" si="41"/>
        <v>0</v>
      </c>
    </row>
    <row r="2577" spans="1:7" x14ac:dyDescent="0.25">
      <c r="A2577" s="10"/>
      <c r="B2577" s="10"/>
      <c r="C2577" s="10"/>
      <c r="D2577" s="10"/>
      <c r="E2577" s="113" t="s">
        <v>2652</v>
      </c>
      <c r="F2577" s="111" t="s">
        <v>105</v>
      </c>
      <c r="G2577" s="3">
        <f t="shared" si="41"/>
        <v>0</v>
      </c>
    </row>
    <row r="2578" spans="1:7" x14ac:dyDescent="0.25">
      <c r="A2578" s="10"/>
      <c r="B2578" s="10"/>
      <c r="C2578" s="10"/>
      <c r="D2578" s="10"/>
      <c r="E2578" s="113" t="s">
        <v>2653</v>
      </c>
      <c r="F2578" s="111" t="s">
        <v>105</v>
      </c>
      <c r="G2578" s="3">
        <f t="shared" si="41"/>
        <v>0</v>
      </c>
    </row>
    <row r="2579" spans="1:7" x14ac:dyDescent="0.25">
      <c r="A2579" s="10"/>
      <c r="B2579" s="10"/>
      <c r="C2579" s="10"/>
      <c r="D2579" s="10"/>
      <c r="E2579" s="110" t="s">
        <v>2654</v>
      </c>
      <c r="F2579" s="111" t="s">
        <v>105</v>
      </c>
      <c r="G2579" s="3">
        <f t="shared" si="41"/>
        <v>0</v>
      </c>
    </row>
    <row r="2580" spans="1:7" x14ac:dyDescent="0.25">
      <c r="A2580" s="10"/>
      <c r="B2580" s="10"/>
      <c r="C2580" s="10"/>
      <c r="D2580" s="10"/>
      <c r="E2580" s="110" t="s">
        <v>2655</v>
      </c>
      <c r="F2580" s="111" t="s">
        <v>105</v>
      </c>
      <c r="G2580" s="3">
        <f t="shared" si="41"/>
        <v>0</v>
      </c>
    </row>
    <row r="2581" spans="1:7" x14ac:dyDescent="0.25">
      <c r="A2581" s="10"/>
      <c r="B2581" s="10"/>
      <c r="C2581" s="10"/>
      <c r="D2581" s="10"/>
      <c r="E2581" s="110" t="s">
        <v>2656</v>
      </c>
      <c r="F2581" s="111" t="s">
        <v>105</v>
      </c>
      <c r="G2581" s="3">
        <f t="shared" si="41"/>
        <v>0</v>
      </c>
    </row>
    <row r="2582" spans="1:7" x14ac:dyDescent="0.25">
      <c r="A2582" s="10"/>
      <c r="B2582" s="10"/>
      <c r="C2582" s="10"/>
      <c r="D2582" s="10"/>
      <c r="E2582" s="113" t="s">
        <v>2657</v>
      </c>
      <c r="F2582" s="111" t="s">
        <v>105</v>
      </c>
      <c r="G2582" s="3">
        <f t="shared" si="41"/>
        <v>0</v>
      </c>
    </row>
    <row r="2583" spans="1:7" x14ac:dyDescent="0.25">
      <c r="A2583" s="10"/>
      <c r="B2583" s="10"/>
      <c r="C2583" s="10"/>
      <c r="D2583" s="10"/>
      <c r="E2583" s="113" t="s">
        <v>2658</v>
      </c>
      <c r="F2583" s="111" t="s">
        <v>105</v>
      </c>
      <c r="G2583" s="3">
        <f t="shared" si="41"/>
        <v>0</v>
      </c>
    </row>
    <row r="2584" spans="1:7" x14ac:dyDescent="0.25">
      <c r="A2584" s="10"/>
      <c r="B2584" s="10"/>
      <c r="C2584" s="10"/>
      <c r="D2584" s="10"/>
      <c r="E2584" s="113" t="s">
        <v>2659</v>
      </c>
      <c r="F2584" s="111" t="s">
        <v>105</v>
      </c>
      <c r="G2584" s="3">
        <f t="shared" si="41"/>
        <v>0</v>
      </c>
    </row>
    <row r="2585" spans="1:7" x14ac:dyDescent="0.25">
      <c r="A2585" s="10"/>
      <c r="B2585" s="10"/>
      <c r="C2585" s="10"/>
      <c r="D2585" s="10"/>
      <c r="E2585" s="110" t="s">
        <v>2660</v>
      </c>
      <c r="F2585" s="111" t="s">
        <v>105</v>
      </c>
      <c r="G2585" s="3">
        <f t="shared" si="41"/>
        <v>0</v>
      </c>
    </row>
    <row r="2586" spans="1:7" x14ac:dyDescent="0.25">
      <c r="A2586" s="10"/>
      <c r="B2586" s="10"/>
      <c r="C2586" s="10"/>
      <c r="D2586" s="10"/>
      <c r="E2586" s="110" t="s">
        <v>2661</v>
      </c>
      <c r="F2586" s="111" t="s">
        <v>105</v>
      </c>
      <c r="G2586" s="3">
        <f t="shared" si="41"/>
        <v>0</v>
      </c>
    </row>
    <row r="2587" spans="1:7" x14ac:dyDescent="0.25">
      <c r="A2587" s="10"/>
      <c r="B2587" s="10"/>
      <c r="C2587" s="10"/>
      <c r="D2587" s="10"/>
      <c r="E2587" s="110" t="s">
        <v>2662</v>
      </c>
      <c r="F2587" s="111" t="s">
        <v>105</v>
      </c>
      <c r="G2587" s="3">
        <f t="shared" si="41"/>
        <v>0</v>
      </c>
    </row>
    <row r="2588" spans="1:7" x14ac:dyDescent="0.25">
      <c r="A2588" s="10"/>
      <c r="B2588" s="10"/>
      <c r="C2588" s="10"/>
      <c r="D2588" s="10"/>
      <c r="E2588" s="113" t="s">
        <v>2663</v>
      </c>
      <c r="F2588" s="111" t="s">
        <v>105</v>
      </c>
      <c r="G2588" s="3">
        <f t="shared" si="41"/>
        <v>0</v>
      </c>
    </row>
    <row r="2589" spans="1:7" x14ac:dyDescent="0.25">
      <c r="A2589" s="10"/>
      <c r="B2589" s="10"/>
      <c r="C2589" s="10"/>
      <c r="D2589" s="10"/>
      <c r="E2589" s="127" t="s">
        <v>2664</v>
      </c>
      <c r="F2589" s="111" t="s">
        <v>105</v>
      </c>
      <c r="G2589" s="3">
        <f t="shared" si="41"/>
        <v>0</v>
      </c>
    </row>
    <row r="2590" spans="1:7" x14ac:dyDescent="0.25">
      <c r="A2590" s="10"/>
      <c r="B2590" s="10"/>
      <c r="C2590" s="10"/>
      <c r="D2590" s="10"/>
      <c r="E2590" s="113" t="s">
        <v>2665</v>
      </c>
      <c r="F2590" s="111" t="s">
        <v>105</v>
      </c>
      <c r="G2590" s="3">
        <f t="shared" si="41"/>
        <v>0</v>
      </c>
    </row>
    <row r="2591" spans="1:7" x14ac:dyDescent="0.25">
      <c r="A2591" s="10"/>
      <c r="B2591" s="10"/>
      <c r="C2591" s="10"/>
      <c r="D2591" s="10"/>
      <c r="E2591" s="113" t="s">
        <v>2666</v>
      </c>
      <c r="F2591" s="111" t="s">
        <v>105</v>
      </c>
      <c r="G2591" s="3">
        <f t="shared" si="41"/>
        <v>0</v>
      </c>
    </row>
    <row r="2592" spans="1:7" x14ac:dyDescent="0.25">
      <c r="A2592" s="10"/>
      <c r="B2592" s="10"/>
      <c r="C2592" s="10"/>
      <c r="D2592" s="10"/>
      <c r="E2592" s="110" t="s">
        <v>2667</v>
      </c>
      <c r="F2592" s="111" t="s">
        <v>105</v>
      </c>
      <c r="G2592" s="3">
        <f t="shared" si="41"/>
        <v>0</v>
      </c>
    </row>
    <row r="2593" spans="1:7" x14ac:dyDescent="0.25">
      <c r="A2593" s="10"/>
      <c r="B2593" s="10"/>
      <c r="C2593" s="10"/>
      <c r="D2593" s="10"/>
      <c r="E2593" s="113" t="s">
        <v>2668</v>
      </c>
      <c r="F2593" s="111" t="s">
        <v>105</v>
      </c>
      <c r="G2593" s="3">
        <f t="shared" si="41"/>
        <v>0</v>
      </c>
    </row>
    <row r="2594" spans="1:7" x14ac:dyDescent="0.25">
      <c r="A2594" s="10"/>
      <c r="B2594" s="10"/>
      <c r="C2594" s="10"/>
      <c r="D2594" s="10"/>
      <c r="E2594" s="113" t="s">
        <v>2669</v>
      </c>
      <c r="F2594" s="111" t="s">
        <v>105</v>
      </c>
      <c r="G2594" s="3">
        <f t="shared" si="41"/>
        <v>0</v>
      </c>
    </row>
    <row r="2595" spans="1:7" x14ac:dyDescent="0.25">
      <c r="A2595" s="10"/>
      <c r="B2595" s="10"/>
      <c r="C2595" s="10"/>
      <c r="D2595" s="10"/>
      <c r="E2595" s="113" t="s">
        <v>2670</v>
      </c>
      <c r="F2595" s="111" t="s">
        <v>105</v>
      </c>
      <c r="G2595" s="3">
        <f t="shared" si="41"/>
        <v>0</v>
      </c>
    </row>
    <row r="2596" spans="1:7" x14ac:dyDescent="0.25">
      <c r="A2596" s="10"/>
      <c r="B2596" s="10"/>
      <c r="C2596" s="10"/>
      <c r="D2596" s="10"/>
      <c r="E2596" s="110" t="s">
        <v>2671</v>
      </c>
      <c r="F2596" s="111" t="s">
        <v>105</v>
      </c>
      <c r="G2596" s="3">
        <f t="shared" si="41"/>
        <v>0</v>
      </c>
    </row>
    <row r="2597" spans="1:7" x14ac:dyDescent="0.25">
      <c r="A2597" s="10"/>
      <c r="B2597" s="10"/>
      <c r="C2597" s="10"/>
      <c r="D2597" s="10"/>
      <c r="E2597" s="113" t="s">
        <v>2672</v>
      </c>
      <c r="F2597" s="111" t="s">
        <v>105</v>
      </c>
      <c r="G2597" s="3">
        <f t="shared" si="41"/>
        <v>0</v>
      </c>
    </row>
    <row r="2598" spans="1:7" x14ac:dyDescent="0.25">
      <c r="A2598" s="10"/>
      <c r="B2598" s="10"/>
      <c r="C2598" s="10"/>
      <c r="D2598" s="10"/>
      <c r="E2598" s="113" t="s">
        <v>2673</v>
      </c>
      <c r="F2598" s="111" t="s">
        <v>105</v>
      </c>
      <c r="G2598" s="3">
        <f t="shared" si="41"/>
        <v>0</v>
      </c>
    </row>
    <row r="2599" spans="1:7" x14ac:dyDescent="0.25">
      <c r="A2599" s="10"/>
      <c r="B2599" s="10"/>
      <c r="C2599" s="10"/>
      <c r="D2599" s="10"/>
      <c r="E2599" s="110" t="s">
        <v>2674</v>
      </c>
      <c r="F2599" s="111" t="s">
        <v>105</v>
      </c>
      <c r="G2599" s="3">
        <f t="shared" si="41"/>
        <v>0</v>
      </c>
    </row>
    <row r="2600" spans="1:7" x14ac:dyDescent="0.25">
      <c r="A2600" s="10"/>
      <c r="B2600" s="10"/>
      <c r="C2600" s="10"/>
      <c r="D2600" s="10"/>
      <c r="E2600" s="110" t="s">
        <v>2675</v>
      </c>
      <c r="F2600" s="111" t="s">
        <v>105</v>
      </c>
      <c r="G2600" s="3">
        <f t="shared" si="41"/>
        <v>0</v>
      </c>
    </row>
    <row r="2601" spans="1:7" x14ac:dyDescent="0.25">
      <c r="A2601" s="10"/>
      <c r="B2601" s="10"/>
      <c r="C2601" s="10"/>
      <c r="D2601" s="10"/>
      <c r="E2601" s="110" t="s">
        <v>2676</v>
      </c>
      <c r="F2601" s="111" t="s">
        <v>105</v>
      </c>
      <c r="G2601" s="3">
        <f t="shared" si="41"/>
        <v>0</v>
      </c>
    </row>
    <row r="2602" spans="1:7" x14ac:dyDescent="0.25">
      <c r="A2602" s="10"/>
      <c r="B2602" s="10"/>
      <c r="C2602" s="10"/>
      <c r="D2602" s="10"/>
      <c r="E2602" s="113" t="s">
        <v>2677</v>
      </c>
      <c r="F2602" s="111" t="s">
        <v>105</v>
      </c>
      <c r="G2602" s="3">
        <f t="shared" si="41"/>
        <v>0</v>
      </c>
    </row>
    <row r="2603" spans="1:7" x14ac:dyDescent="0.25">
      <c r="A2603" s="10"/>
      <c r="B2603" s="10"/>
      <c r="C2603" s="10"/>
      <c r="D2603" s="10"/>
      <c r="E2603" s="113" t="s">
        <v>2678</v>
      </c>
      <c r="F2603" s="111" t="s">
        <v>105</v>
      </c>
      <c r="G2603" s="3">
        <f t="shared" si="41"/>
        <v>0</v>
      </c>
    </row>
    <row r="2604" spans="1:7" x14ac:dyDescent="0.25">
      <c r="A2604" s="10"/>
      <c r="B2604" s="10"/>
      <c r="C2604" s="10"/>
      <c r="D2604" s="10"/>
      <c r="E2604" s="113" t="s">
        <v>2679</v>
      </c>
      <c r="F2604" s="111" t="s">
        <v>105</v>
      </c>
      <c r="G2604" s="3">
        <f t="shared" si="41"/>
        <v>0</v>
      </c>
    </row>
    <row r="2605" spans="1:7" x14ac:dyDescent="0.25">
      <c r="A2605" s="10"/>
      <c r="B2605" s="10"/>
      <c r="C2605" s="10"/>
      <c r="D2605" s="10"/>
      <c r="E2605" s="113" t="s">
        <v>2680</v>
      </c>
      <c r="F2605" s="111" t="s">
        <v>105</v>
      </c>
      <c r="G2605" s="3">
        <f t="shared" si="41"/>
        <v>0</v>
      </c>
    </row>
    <row r="2606" spans="1:7" x14ac:dyDescent="0.25">
      <c r="A2606" s="10"/>
      <c r="B2606" s="10"/>
      <c r="C2606" s="10"/>
      <c r="D2606" s="10"/>
      <c r="E2606" s="113" t="s">
        <v>2681</v>
      </c>
      <c r="F2606" s="111" t="s">
        <v>105</v>
      </c>
      <c r="G2606" s="3">
        <f t="shared" si="41"/>
        <v>0</v>
      </c>
    </row>
    <row r="2607" spans="1:7" x14ac:dyDescent="0.25">
      <c r="A2607" s="10"/>
      <c r="B2607" s="10"/>
      <c r="C2607" s="10"/>
      <c r="D2607" s="10"/>
      <c r="E2607" s="113" t="s">
        <v>2682</v>
      </c>
      <c r="F2607" s="111" t="s">
        <v>105</v>
      </c>
      <c r="G2607" s="3">
        <f t="shared" si="41"/>
        <v>0</v>
      </c>
    </row>
    <row r="2608" spans="1:7" x14ac:dyDescent="0.25">
      <c r="A2608" s="10"/>
      <c r="B2608" s="10"/>
      <c r="C2608" s="10"/>
      <c r="D2608" s="10"/>
      <c r="E2608" s="113" t="s">
        <v>2683</v>
      </c>
      <c r="F2608" s="111" t="s">
        <v>105</v>
      </c>
      <c r="G2608" s="3">
        <f t="shared" si="41"/>
        <v>0</v>
      </c>
    </row>
    <row r="2609" spans="1:7" x14ac:dyDescent="0.25">
      <c r="A2609" s="10"/>
      <c r="B2609" s="10"/>
      <c r="C2609" s="10"/>
      <c r="D2609" s="10"/>
      <c r="E2609" s="113" t="s">
        <v>2684</v>
      </c>
      <c r="F2609" s="111" t="s">
        <v>105</v>
      </c>
      <c r="G2609" s="3">
        <f t="shared" si="41"/>
        <v>0</v>
      </c>
    </row>
    <row r="2610" spans="1:7" x14ac:dyDescent="0.25">
      <c r="A2610" s="10"/>
      <c r="B2610" s="10"/>
      <c r="C2610" s="10"/>
      <c r="D2610" s="10"/>
      <c r="E2610" s="113" t="s">
        <v>2685</v>
      </c>
      <c r="F2610" s="111" t="s">
        <v>105</v>
      </c>
      <c r="G2610" s="3">
        <f t="shared" si="41"/>
        <v>0</v>
      </c>
    </row>
    <row r="2611" spans="1:7" x14ac:dyDescent="0.25">
      <c r="A2611" s="10"/>
      <c r="B2611" s="10"/>
      <c r="C2611" s="10"/>
      <c r="D2611" s="10"/>
      <c r="E2611" s="113" t="s">
        <v>2686</v>
      </c>
      <c r="F2611" s="111" t="s">
        <v>105</v>
      </c>
      <c r="G2611" s="3">
        <f t="shared" si="41"/>
        <v>0</v>
      </c>
    </row>
    <row r="2612" spans="1:7" x14ac:dyDescent="0.25">
      <c r="A2612" s="10"/>
      <c r="B2612" s="10"/>
      <c r="C2612" s="10"/>
      <c r="D2612" s="10"/>
      <c r="E2612" s="110" t="s">
        <v>2687</v>
      </c>
      <c r="F2612" s="111" t="s">
        <v>105</v>
      </c>
      <c r="G2612" s="3">
        <f t="shared" si="41"/>
        <v>0</v>
      </c>
    </row>
    <row r="2613" spans="1:7" x14ac:dyDescent="0.25">
      <c r="A2613" s="10"/>
      <c r="B2613" s="10"/>
      <c r="C2613" s="10"/>
      <c r="D2613" s="10"/>
      <c r="E2613" s="113" t="s">
        <v>2688</v>
      </c>
      <c r="F2613" s="111" t="s">
        <v>105</v>
      </c>
      <c r="G2613" s="3">
        <f t="shared" si="41"/>
        <v>0</v>
      </c>
    </row>
    <row r="2614" spans="1:7" x14ac:dyDescent="0.25">
      <c r="A2614" s="10"/>
      <c r="B2614" s="10"/>
      <c r="C2614" s="10"/>
      <c r="D2614" s="10"/>
      <c r="E2614" s="113" t="s">
        <v>2689</v>
      </c>
      <c r="F2614" s="111" t="s">
        <v>105</v>
      </c>
      <c r="G2614" s="3">
        <f t="shared" si="41"/>
        <v>0</v>
      </c>
    </row>
    <row r="2615" spans="1:7" x14ac:dyDescent="0.25">
      <c r="A2615" s="10"/>
      <c r="B2615" s="10"/>
      <c r="C2615" s="10"/>
      <c r="D2615" s="10"/>
      <c r="E2615" s="110" t="s">
        <v>2690</v>
      </c>
      <c r="F2615" s="111" t="s">
        <v>105</v>
      </c>
      <c r="G2615" s="3">
        <f t="shared" si="41"/>
        <v>0</v>
      </c>
    </row>
    <row r="2616" spans="1:7" x14ac:dyDescent="0.25">
      <c r="A2616" s="10"/>
      <c r="B2616" s="10"/>
      <c r="C2616" s="10"/>
      <c r="D2616" s="10"/>
      <c r="E2616" s="113" t="s">
        <v>2691</v>
      </c>
      <c r="F2616" s="111" t="s">
        <v>105</v>
      </c>
      <c r="G2616" s="3">
        <f t="shared" si="41"/>
        <v>0</v>
      </c>
    </row>
    <row r="2617" spans="1:7" x14ac:dyDescent="0.25">
      <c r="A2617" s="10"/>
      <c r="B2617" s="10"/>
      <c r="C2617" s="10"/>
      <c r="D2617" s="10"/>
      <c r="E2617" s="113" t="s">
        <v>2692</v>
      </c>
      <c r="F2617" s="111" t="s">
        <v>105</v>
      </c>
      <c r="G2617" s="3">
        <f t="shared" si="41"/>
        <v>0</v>
      </c>
    </row>
    <row r="2618" spans="1:7" x14ac:dyDescent="0.25">
      <c r="A2618" s="10"/>
      <c r="B2618" s="10"/>
      <c r="C2618" s="10"/>
      <c r="D2618" s="10"/>
      <c r="E2618" s="127" t="s">
        <v>2693</v>
      </c>
      <c r="F2618" s="111" t="s">
        <v>105</v>
      </c>
      <c r="G2618" s="3">
        <f t="shared" si="41"/>
        <v>0</v>
      </c>
    </row>
    <row r="2619" spans="1:7" x14ac:dyDescent="0.25">
      <c r="A2619" s="10"/>
      <c r="B2619" s="10"/>
      <c r="C2619" s="10"/>
      <c r="D2619" s="10"/>
      <c r="E2619" s="110" t="s">
        <v>2694</v>
      </c>
      <c r="F2619" s="111" t="s">
        <v>105</v>
      </c>
      <c r="G2619" s="3">
        <f t="shared" si="41"/>
        <v>0</v>
      </c>
    </row>
    <row r="2620" spans="1:7" x14ac:dyDescent="0.25">
      <c r="A2620" s="10"/>
      <c r="B2620" s="10"/>
      <c r="C2620" s="10"/>
      <c r="D2620" s="10"/>
      <c r="E2620" s="110" t="s">
        <v>2695</v>
      </c>
      <c r="F2620" s="111" t="s">
        <v>105</v>
      </c>
      <c r="G2620" s="3">
        <f t="shared" si="41"/>
        <v>0</v>
      </c>
    </row>
    <row r="2621" spans="1:7" x14ac:dyDescent="0.25">
      <c r="A2621" s="10"/>
      <c r="B2621" s="10"/>
      <c r="C2621" s="10"/>
      <c r="D2621" s="10"/>
      <c r="E2621" s="110" t="s">
        <v>2696</v>
      </c>
      <c r="F2621" s="111" t="s">
        <v>105</v>
      </c>
      <c r="G2621" s="3">
        <f t="shared" si="41"/>
        <v>0</v>
      </c>
    </row>
    <row r="2622" spans="1:7" x14ac:dyDescent="0.25">
      <c r="A2622" s="10"/>
      <c r="B2622" s="10"/>
      <c r="C2622" s="10"/>
      <c r="D2622" s="10"/>
      <c r="E2622" s="113" t="s">
        <v>2697</v>
      </c>
      <c r="F2622" s="111" t="s">
        <v>105</v>
      </c>
      <c r="G2622" s="3">
        <f t="shared" si="41"/>
        <v>0</v>
      </c>
    </row>
    <row r="2623" spans="1:7" x14ac:dyDescent="0.25">
      <c r="A2623" s="10"/>
      <c r="B2623" s="10"/>
      <c r="C2623" s="10"/>
      <c r="D2623" s="10"/>
      <c r="E2623" s="113" t="s">
        <v>2698</v>
      </c>
      <c r="F2623" s="111" t="s">
        <v>105</v>
      </c>
      <c r="G2623" s="3">
        <f t="shared" si="41"/>
        <v>0</v>
      </c>
    </row>
    <row r="2624" spans="1:7" x14ac:dyDescent="0.25">
      <c r="A2624" s="10"/>
      <c r="B2624" s="10"/>
      <c r="C2624" s="10"/>
      <c r="D2624" s="10"/>
      <c r="E2624" s="127" t="s">
        <v>2699</v>
      </c>
      <c r="F2624" s="111" t="s">
        <v>105</v>
      </c>
      <c r="G2624" s="3">
        <f t="shared" si="41"/>
        <v>0</v>
      </c>
    </row>
    <row r="2625" spans="1:7" x14ac:dyDescent="0.25">
      <c r="A2625" s="10"/>
      <c r="B2625" s="10"/>
      <c r="C2625" s="10"/>
      <c r="D2625" s="10"/>
      <c r="E2625" s="110" t="s">
        <v>2700</v>
      </c>
      <c r="F2625" s="111" t="s">
        <v>105</v>
      </c>
      <c r="G2625" s="3">
        <f t="shared" si="41"/>
        <v>0</v>
      </c>
    </row>
    <row r="2626" spans="1:7" x14ac:dyDescent="0.25">
      <c r="A2626" s="10"/>
      <c r="B2626" s="10"/>
      <c r="C2626" s="10"/>
      <c r="D2626" s="10"/>
      <c r="E2626" s="125" t="s">
        <v>2701</v>
      </c>
      <c r="F2626" s="111" t="s">
        <v>105</v>
      </c>
      <c r="G2626" s="3">
        <f t="shared" si="41"/>
        <v>0</v>
      </c>
    </row>
    <row r="2627" spans="1:7" x14ac:dyDescent="0.25">
      <c r="A2627" s="10"/>
      <c r="B2627" s="10"/>
      <c r="C2627" s="10"/>
      <c r="D2627" s="10"/>
      <c r="E2627" s="113" t="s">
        <v>2702</v>
      </c>
      <c r="F2627" s="111" t="s">
        <v>105</v>
      </c>
      <c r="G2627" s="3">
        <f t="shared" si="41"/>
        <v>0</v>
      </c>
    </row>
    <row r="2628" spans="1:7" x14ac:dyDescent="0.25">
      <c r="A2628" s="10"/>
      <c r="B2628" s="10"/>
      <c r="C2628" s="10"/>
      <c r="D2628" s="10"/>
      <c r="E2628" s="113" t="s">
        <v>2703</v>
      </c>
      <c r="F2628" s="111" t="s">
        <v>105</v>
      </c>
      <c r="G2628" s="3">
        <f t="shared" si="41"/>
        <v>0</v>
      </c>
    </row>
    <row r="2629" spans="1:7" x14ac:dyDescent="0.25">
      <c r="A2629" s="10"/>
      <c r="B2629" s="10"/>
      <c r="C2629" s="10"/>
      <c r="D2629" s="10"/>
      <c r="E2629" s="113" t="s">
        <v>2704</v>
      </c>
      <c r="F2629" s="111" t="s">
        <v>105</v>
      </c>
      <c r="G2629" s="3">
        <f t="shared" si="41"/>
        <v>0</v>
      </c>
    </row>
    <row r="2630" spans="1:7" x14ac:dyDescent="0.25">
      <c r="A2630" s="10"/>
      <c r="B2630" s="10"/>
      <c r="C2630" s="10"/>
      <c r="D2630" s="10"/>
      <c r="E2630" s="110" t="s">
        <v>2705</v>
      </c>
      <c r="F2630" s="111" t="s">
        <v>105</v>
      </c>
      <c r="G2630" s="3">
        <f t="shared" si="41"/>
        <v>0</v>
      </c>
    </row>
    <row r="2631" spans="1:7" x14ac:dyDescent="0.25">
      <c r="A2631" s="10"/>
      <c r="B2631" s="10"/>
      <c r="C2631" s="10"/>
      <c r="D2631" s="10"/>
      <c r="E2631" s="110" t="s">
        <v>2706</v>
      </c>
      <c r="F2631" s="111" t="s">
        <v>105</v>
      </c>
      <c r="G2631" s="3">
        <f t="shared" ref="G2631:G2694" si="42">VLOOKUP(F2631,$A$4:$B$27,2,FALSE)</f>
        <v>0</v>
      </c>
    </row>
    <row r="2632" spans="1:7" x14ac:dyDescent="0.25">
      <c r="A2632" s="10"/>
      <c r="B2632" s="10"/>
      <c r="C2632" s="10"/>
      <c r="D2632" s="10"/>
      <c r="E2632" s="110" t="s">
        <v>2707</v>
      </c>
      <c r="F2632" s="111" t="s">
        <v>105</v>
      </c>
      <c r="G2632" s="3">
        <f t="shared" si="42"/>
        <v>0</v>
      </c>
    </row>
    <row r="2633" spans="1:7" x14ac:dyDescent="0.25">
      <c r="A2633" s="10"/>
      <c r="B2633" s="10"/>
      <c r="C2633" s="10"/>
      <c r="D2633" s="10"/>
      <c r="E2633" s="113" t="s">
        <v>2708</v>
      </c>
      <c r="F2633" s="111" t="s">
        <v>105</v>
      </c>
      <c r="G2633" s="3">
        <f t="shared" si="42"/>
        <v>0</v>
      </c>
    </row>
    <row r="2634" spans="1:7" x14ac:dyDescent="0.25">
      <c r="A2634" s="10"/>
      <c r="B2634" s="10"/>
      <c r="C2634" s="10"/>
      <c r="D2634" s="10"/>
      <c r="E2634" s="113" t="s">
        <v>2709</v>
      </c>
      <c r="F2634" s="111" t="s">
        <v>105</v>
      </c>
      <c r="G2634" s="3">
        <f t="shared" si="42"/>
        <v>0</v>
      </c>
    </row>
    <row r="2635" spans="1:7" x14ac:dyDescent="0.25">
      <c r="A2635" s="10"/>
      <c r="B2635" s="10"/>
      <c r="C2635" s="10"/>
      <c r="D2635" s="10"/>
      <c r="E2635" s="110" t="s">
        <v>2710</v>
      </c>
      <c r="F2635" s="111" t="s">
        <v>105</v>
      </c>
      <c r="G2635" s="3">
        <f t="shared" si="42"/>
        <v>0</v>
      </c>
    </row>
    <row r="2636" spans="1:7" x14ac:dyDescent="0.25">
      <c r="A2636" s="10"/>
      <c r="B2636" s="10"/>
      <c r="C2636" s="10"/>
      <c r="D2636" s="10"/>
      <c r="E2636" s="113" t="s">
        <v>2711</v>
      </c>
      <c r="F2636" s="111" t="s">
        <v>105</v>
      </c>
      <c r="G2636" s="3">
        <f t="shared" si="42"/>
        <v>0</v>
      </c>
    </row>
    <row r="2637" spans="1:7" x14ac:dyDescent="0.25">
      <c r="A2637" s="10"/>
      <c r="B2637" s="10"/>
      <c r="C2637" s="10"/>
      <c r="D2637" s="10"/>
      <c r="E2637" s="113" t="s">
        <v>2712</v>
      </c>
      <c r="F2637" s="111" t="s">
        <v>105</v>
      </c>
      <c r="G2637" s="3">
        <f t="shared" si="42"/>
        <v>0</v>
      </c>
    </row>
    <row r="2638" spans="1:7" x14ac:dyDescent="0.25">
      <c r="A2638" s="10"/>
      <c r="B2638" s="10"/>
      <c r="C2638" s="10"/>
      <c r="D2638" s="10"/>
      <c r="E2638" s="113" t="s">
        <v>2713</v>
      </c>
      <c r="F2638" s="111" t="s">
        <v>105</v>
      </c>
      <c r="G2638" s="3">
        <f t="shared" si="42"/>
        <v>0</v>
      </c>
    </row>
    <row r="2639" spans="1:7" x14ac:dyDescent="0.25">
      <c r="A2639" s="10"/>
      <c r="B2639" s="10"/>
      <c r="C2639" s="10"/>
      <c r="D2639" s="10"/>
      <c r="E2639" s="113" t="s">
        <v>2714</v>
      </c>
      <c r="F2639" s="111" t="s">
        <v>105</v>
      </c>
      <c r="G2639" s="3">
        <f t="shared" si="42"/>
        <v>0</v>
      </c>
    </row>
    <row r="2640" spans="1:7" x14ac:dyDescent="0.25">
      <c r="A2640" s="10"/>
      <c r="B2640" s="10"/>
      <c r="C2640" s="10"/>
      <c r="D2640" s="10"/>
      <c r="E2640" s="110" t="s">
        <v>2715</v>
      </c>
      <c r="F2640" s="111" t="s">
        <v>105</v>
      </c>
      <c r="G2640" s="3">
        <f t="shared" si="42"/>
        <v>0</v>
      </c>
    </row>
    <row r="2641" spans="1:7" x14ac:dyDescent="0.25">
      <c r="A2641" s="10"/>
      <c r="B2641" s="10"/>
      <c r="C2641" s="10"/>
      <c r="D2641" s="10"/>
      <c r="E2641" s="110" t="s">
        <v>2716</v>
      </c>
      <c r="F2641" s="111" t="s">
        <v>105</v>
      </c>
      <c r="G2641" s="3">
        <f t="shared" si="42"/>
        <v>0</v>
      </c>
    </row>
    <row r="2642" spans="1:7" x14ac:dyDescent="0.25">
      <c r="A2642" s="10"/>
      <c r="B2642" s="10"/>
      <c r="C2642" s="10"/>
      <c r="D2642" s="10"/>
      <c r="E2642" s="110" t="s">
        <v>2717</v>
      </c>
      <c r="F2642" s="111" t="s">
        <v>105</v>
      </c>
      <c r="G2642" s="3">
        <f t="shared" si="42"/>
        <v>0</v>
      </c>
    </row>
    <row r="2643" spans="1:7" x14ac:dyDescent="0.25">
      <c r="A2643" s="10"/>
      <c r="B2643" s="10"/>
      <c r="C2643" s="10"/>
      <c r="D2643" s="10"/>
      <c r="E2643" s="113" t="s">
        <v>2718</v>
      </c>
      <c r="F2643" s="111" t="s">
        <v>105</v>
      </c>
      <c r="G2643" s="3">
        <f t="shared" si="42"/>
        <v>0</v>
      </c>
    </row>
    <row r="2644" spans="1:7" x14ac:dyDescent="0.25">
      <c r="A2644" s="10"/>
      <c r="B2644" s="10"/>
      <c r="C2644" s="10"/>
      <c r="D2644" s="10"/>
      <c r="E2644" s="110" t="s">
        <v>2719</v>
      </c>
      <c r="F2644" s="111" t="s">
        <v>105</v>
      </c>
      <c r="G2644" s="3">
        <f t="shared" si="42"/>
        <v>0</v>
      </c>
    </row>
    <row r="2645" spans="1:7" x14ac:dyDescent="0.25">
      <c r="A2645" s="10"/>
      <c r="B2645" s="10"/>
      <c r="C2645" s="10"/>
      <c r="D2645" s="10"/>
      <c r="E2645" s="110" t="s">
        <v>2720</v>
      </c>
      <c r="F2645" s="111" t="s">
        <v>105</v>
      </c>
      <c r="G2645" s="3">
        <f t="shared" si="42"/>
        <v>0</v>
      </c>
    </row>
    <row r="2646" spans="1:7" x14ac:dyDescent="0.25">
      <c r="A2646" s="10"/>
      <c r="B2646" s="10"/>
      <c r="C2646" s="10"/>
      <c r="D2646" s="10"/>
      <c r="E2646" s="110" t="s">
        <v>2721</v>
      </c>
      <c r="F2646" s="111" t="s">
        <v>105</v>
      </c>
      <c r="G2646" s="3">
        <f t="shared" si="42"/>
        <v>0</v>
      </c>
    </row>
    <row r="2647" spans="1:7" x14ac:dyDescent="0.25">
      <c r="A2647" s="10"/>
      <c r="B2647" s="10"/>
      <c r="C2647" s="10"/>
      <c r="D2647" s="10"/>
      <c r="E2647" s="113" t="s">
        <v>2722</v>
      </c>
      <c r="F2647" s="111" t="s">
        <v>105</v>
      </c>
      <c r="G2647" s="3">
        <f t="shared" si="42"/>
        <v>0</v>
      </c>
    </row>
    <row r="2648" spans="1:7" x14ac:dyDescent="0.25">
      <c r="A2648" s="10"/>
      <c r="B2648" s="10"/>
      <c r="C2648" s="10"/>
      <c r="D2648" s="10"/>
      <c r="E2648" s="110" t="s">
        <v>2723</v>
      </c>
      <c r="F2648" s="111" t="s">
        <v>105</v>
      </c>
      <c r="G2648" s="3">
        <f t="shared" si="42"/>
        <v>0</v>
      </c>
    </row>
    <row r="2649" spans="1:7" x14ac:dyDescent="0.25">
      <c r="A2649" s="10"/>
      <c r="B2649" s="10"/>
      <c r="C2649" s="10"/>
      <c r="D2649" s="10"/>
      <c r="E2649" s="110" t="s">
        <v>2724</v>
      </c>
      <c r="F2649" s="111" t="s">
        <v>105</v>
      </c>
      <c r="G2649" s="3">
        <f t="shared" si="42"/>
        <v>0</v>
      </c>
    </row>
    <row r="2650" spans="1:7" x14ac:dyDescent="0.25">
      <c r="A2650" s="10"/>
      <c r="B2650" s="10"/>
      <c r="C2650" s="10"/>
      <c r="D2650" s="10"/>
      <c r="E2650" s="113" t="s">
        <v>2725</v>
      </c>
      <c r="F2650" s="111" t="s">
        <v>105</v>
      </c>
      <c r="G2650" s="3">
        <f t="shared" si="42"/>
        <v>0</v>
      </c>
    </row>
    <row r="2651" spans="1:7" x14ac:dyDescent="0.25">
      <c r="A2651" s="10"/>
      <c r="B2651" s="10"/>
      <c r="C2651" s="10"/>
      <c r="D2651" s="10"/>
      <c r="E2651" s="113" t="s">
        <v>2726</v>
      </c>
      <c r="F2651" s="111" t="s">
        <v>105</v>
      </c>
      <c r="G2651" s="3">
        <f t="shared" si="42"/>
        <v>0</v>
      </c>
    </row>
    <row r="2652" spans="1:7" x14ac:dyDescent="0.25">
      <c r="A2652" s="10"/>
      <c r="B2652" s="10"/>
      <c r="C2652" s="10"/>
      <c r="D2652" s="10"/>
      <c r="E2652" s="113" t="s">
        <v>2727</v>
      </c>
      <c r="F2652" s="111" t="s">
        <v>105</v>
      </c>
      <c r="G2652" s="3">
        <f t="shared" si="42"/>
        <v>0</v>
      </c>
    </row>
    <row r="2653" spans="1:7" x14ac:dyDescent="0.25">
      <c r="A2653" s="10"/>
      <c r="B2653" s="10"/>
      <c r="C2653" s="10"/>
      <c r="D2653" s="10"/>
      <c r="E2653" s="110" t="s">
        <v>2728</v>
      </c>
      <c r="F2653" s="111" t="s">
        <v>105</v>
      </c>
      <c r="G2653" s="3">
        <f t="shared" si="42"/>
        <v>0</v>
      </c>
    </row>
    <row r="2654" spans="1:7" x14ac:dyDescent="0.25">
      <c r="A2654" s="10"/>
      <c r="B2654" s="10"/>
      <c r="C2654" s="10"/>
      <c r="D2654" s="10"/>
      <c r="E2654" s="110" t="s">
        <v>2729</v>
      </c>
      <c r="F2654" s="111" t="s">
        <v>105</v>
      </c>
      <c r="G2654" s="3">
        <f t="shared" si="42"/>
        <v>0</v>
      </c>
    </row>
    <row r="2655" spans="1:7" x14ac:dyDescent="0.25">
      <c r="A2655" s="10"/>
      <c r="B2655" s="10"/>
      <c r="C2655" s="10"/>
      <c r="D2655" s="10"/>
      <c r="E2655" s="110" t="s">
        <v>2730</v>
      </c>
      <c r="F2655" s="111" t="s">
        <v>105</v>
      </c>
      <c r="G2655" s="3">
        <f t="shared" si="42"/>
        <v>0</v>
      </c>
    </row>
    <row r="2656" spans="1:7" x14ac:dyDescent="0.25">
      <c r="A2656" s="10"/>
      <c r="B2656" s="10"/>
      <c r="C2656" s="10"/>
      <c r="D2656" s="10"/>
      <c r="E2656" s="113" t="s">
        <v>2731</v>
      </c>
      <c r="F2656" s="111" t="s">
        <v>105</v>
      </c>
      <c r="G2656" s="3">
        <f t="shared" si="42"/>
        <v>0</v>
      </c>
    </row>
    <row r="2657" spans="1:7" x14ac:dyDescent="0.25">
      <c r="A2657" s="10"/>
      <c r="B2657" s="10"/>
      <c r="C2657" s="10"/>
      <c r="D2657" s="10"/>
      <c r="E2657" s="113" t="s">
        <v>2732</v>
      </c>
      <c r="F2657" s="111" t="s">
        <v>105</v>
      </c>
      <c r="G2657" s="3">
        <f t="shared" si="42"/>
        <v>0</v>
      </c>
    </row>
    <row r="2658" spans="1:7" x14ac:dyDescent="0.25">
      <c r="A2658" s="10"/>
      <c r="B2658" s="10"/>
      <c r="C2658" s="10"/>
      <c r="D2658" s="10"/>
      <c r="E2658" s="110" t="s">
        <v>2733</v>
      </c>
      <c r="F2658" s="111" t="s">
        <v>105</v>
      </c>
      <c r="G2658" s="3">
        <f t="shared" si="42"/>
        <v>0</v>
      </c>
    </row>
    <row r="2659" spans="1:7" x14ac:dyDescent="0.25">
      <c r="A2659" s="10"/>
      <c r="B2659" s="10"/>
      <c r="C2659" s="10"/>
      <c r="D2659" s="10"/>
      <c r="E2659" s="110" t="s">
        <v>2734</v>
      </c>
      <c r="F2659" s="111" t="s">
        <v>105</v>
      </c>
      <c r="G2659" s="3">
        <f t="shared" si="42"/>
        <v>0</v>
      </c>
    </row>
    <row r="2660" spans="1:7" x14ac:dyDescent="0.25">
      <c r="A2660" s="10"/>
      <c r="B2660" s="10"/>
      <c r="C2660" s="10"/>
      <c r="D2660" s="10"/>
      <c r="E2660" s="113" t="s">
        <v>2735</v>
      </c>
      <c r="F2660" s="111" t="s">
        <v>105</v>
      </c>
      <c r="G2660" s="3">
        <f t="shared" si="42"/>
        <v>0</v>
      </c>
    </row>
    <row r="2661" spans="1:7" x14ac:dyDescent="0.25">
      <c r="A2661" s="10"/>
      <c r="B2661" s="10"/>
      <c r="C2661" s="10"/>
      <c r="D2661" s="10"/>
      <c r="E2661" s="113" t="s">
        <v>2736</v>
      </c>
      <c r="F2661" s="111" t="s">
        <v>105</v>
      </c>
      <c r="G2661" s="3">
        <f t="shared" si="42"/>
        <v>0</v>
      </c>
    </row>
    <row r="2662" spans="1:7" x14ac:dyDescent="0.25">
      <c r="A2662" s="10"/>
      <c r="B2662" s="10"/>
      <c r="C2662" s="10"/>
      <c r="D2662" s="10"/>
      <c r="E2662" s="113" t="s">
        <v>2737</v>
      </c>
      <c r="F2662" s="111" t="s">
        <v>105</v>
      </c>
      <c r="G2662" s="3">
        <f t="shared" si="42"/>
        <v>0</v>
      </c>
    </row>
    <row r="2663" spans="1:7" x14ac:dyDescent="0.25">
      <c r="A2663" s="10"/>
      <c r="B2663" s="10"/>
      <c r="C2663" s="10"/>
      <c r="D2663" s="10"/>
      <c r="E2663" s="110" t="s">
        <v>2738</v>
      </c>
      <c r="F2663" s="111" t="s">
        <v>105</v>
      </c>
      <c r="G2663" s="3">
        <f t="shared" si="42"/>
        <v>0</v>
      </c>
    </row>
    <row r="2664" spans="1:7" x14ac:dyDescent="0.25">
      <c r="A2664" s="10"/>
      <c r="B2664" s="10"/>
      <c r="C2664" s="10"/>
      <c r="D2664" s="10"/>
      <c r="E2664" s="110" t="s">
        <v>2739</v>
      </c>
      <c r="F2664" s="111" t="s">
        <v>105</v>
      </c>
      <c r="G2664" s="3">
        <f t="shared" si="42"/>
        <v>0</v>
      </c>
    </row>
    <row r="2665" spans="1:7" x14ac:dyDescent="0.25">
      <c r="A2665" s="10"/>
      <c r="B2665" s="10"/>
      <c r="C2665" s="10"/>
      <c r="D2665" s="10"/>
      <c r="E2665" s="110" t="s">
        <v>2740</v>
      </c>
      <c r="F2665" s="111" t="s">
        <v>105</v>
      </c>
      <c r="G2665" s="3">
        <f t="shared" si="42"/>
        <v>0</v>
      </c>
    </row>
    <row r="2666" spans="1:7" x14ac:dyDescent="0.25">
      <c r="A2666" s="10"/>
      <c r="B2666" s="10"/>
      <c r="C2666" s="10"/>
      <c r="D2666" s="10"/>
      <c r="E2666" s="110" t="s">
        <v>2741</v>
      </c>
      <c r="F2666" s="111" t="s">
        <v>105</v>
      </c>
      <c r="G2666" s="3">
        <f t="shared" si="42"/>
        <v>0</v>
      </c>
    </row>
    <row r="2667" spans="1:7" x14ac:dyDescent="0.25">
      <c r="A2667" s="10"/>
      <c r="B2667" s="10"/>
      <c r="C2667" s="10"/>
      <c r="D2667" s="10"/>
      <c r="E2667" s="110" t="s">
        <v>2742</v>
      </c>
      <c r="F2667" s="111" t="s">
        <v>105</v>
      </c>
      <c r="G2667" s="3">
        <f t="shared" si="42"/>
        <v>0</v>
      </c>
    </row>
    <row r="2668" spans="1:7" x14ac:dyDescent="0.25">
      <c r="A2668" s="10"/>
      <c r="B2668" s="10"/>
      <c r="C2668" s="10"/>
      <c r="D2668" s="10"/>
      <c r="E2668" s="110" t="s">
        <v>2743</v>
      </c>
      <c r="F2668" s="111" t="s">
        <v>105</v>
      </c>
      <c r="G2668" s="3">
        <f t="shared" si="42"/>
        <v>0</v>
      </c>
    </row>
    <row r="2669" spans="1:7" x14ac:dyDescent="0.25">
      <c r="A2669" s="10"/>
      <c r="B2669" s="10"/>
      <c r="C2669" s="10"/>
      <c r="D2669" s="10"/>
      <c r="E2669" s="110" t="s">
        <v>2744</v>
      </c>
      <c r="F2669" s="111" t="s">
        <v>105</v>
      </c>
      <c r="G2669" s="3">
        <f t="shared" si="42"/>
        <v>0</v>
      </c>
    </row>
    <row r="2670" spans="1:7" x14ac:dyDescent="0.25">
      <c r="A2670" s="10"/>
      <c r="B2670" s="10"/>
      <c r="C2670" s="10"/>
      <c r="D2670" s="10"/>
      <c r="E2670" s="110" t="s">
        <v>2745</v>
      </c>
      <c r="F2670" s="111" t="s">
        <v>105</v>
      </c>
      <c r="G2670" s="3">
        <f t="shared" si="42"/>
        <v>0</v>
      </c>
    </row>
    <row r="2671" spans="1:7" x14ac:dyDescent="0.25">
      <c r="A2671" s="10"/>
      <c r="B2671" s="10"/>
      <c r="C2671" s="10"/>
      <c r="D2671" s="10"/>
      <c r="E2671" s="110" t="s">
        <v>2746</v>
      </c>
      <c r="F2671" s="111" t="s">
        <v>105</v>
      </c>
      <c r="G2671" s="3">
        <f t="shared" si="42"/>
        <v>0</v>
      </c>
    </row>
    <row r="2672" spans="1:7" x14ac:dyDescent="0.25">
      <c r="A2672" s="10"/>
      <c r="B2672" s="10"/>
      <c r="C2672" s="10"/>
      <c r="D2672" s="10"/>
      <c r="E2672" s="110" t="s">
        <v>2747</v>
      </c>
      <c r="F2672" s="111" t="s">
        <v>58</v>
      </c>
      <c r="G2672" s="3">
        <f t="shared" si="42"/>
        <v>0.2535</v>
      </c>
    </row>
    <row r="2673" spans="1:7" x14ac:dyDescent="0.25">
      <c r="A2673" s="10"/>
      <c r="B2673" s="10"/>
      <c r="C2673" s="10"/>
      <c r="D2673" s="10"/>
      <c r="E2673" s="110" t="s">
        <v>2748</v>
      </c>
      <c r="F2673" s="111" t="s">
        <v>105</v>
      </c>
      <c r="G2673" s="3">
        <f t="shared" si="42"/>
        <v>0</v>
      </c>
    </row>
    <row r="2674" spans="1:7" x14ac:dyDescent="0.25">
      <c r="A2674" s="10"/>
      <c r="B2674" s="10"/>
      <c r="C2674" s="10"/>
      <c r="D2674" s="10"/>
      <c r="E2674" s="110" t="s">
        <v>2749</v>
      </c>
      <c r="F2674" s="111" t="s">
        <v>105</v>
      </c>
      <c r="G2674" s="3">
        <f t="shared" si="42"/>
        <v>0</v>
      </c>
    </row>
    <row r="2675" spans="1:7" x14ac:dyDescent="0.25">
      <c r="A2675" s="10"/>
      <c r="B2675" s="10"/>
      <c r="C2675" s="10"/>
      <c r="D2675" s="10"/>
      <c r="E2675" s="110" t="s">
        <v>2750</v>
      </c>
      <c r="F2675" s="111" t="s">
        <v>105</v>
      </c>
      <c r="G2675" s="3">
        <f t="shared" si="42"/>
        <v>0</v>
      </c>
    </row>
    <row r="2676" spans="1:7" x14ac:dyDescent="0.25">
      <c r="A2676" s="10"/>
      <c r="B2676" s="10"/>
      <c r="C2676" s="10"/>
      <c r="D2676" s="10"/>
      <c r="E2676" s="110" t="s">
        <v>2751</v>
      </c>
      <c r="F2676" s="111" t="s">
        <v>105</v>
      </c>
      <c r="G2676" s="3">
        <f t="shared" si="42"/>
        <v>0</v>
      </c>
    </row>
    <row r="2677" spans="1:7" x14ac:dyDescent="0.25">
      <c r="A2677" s="10"/>
      <c r="B2677" s="10"/>
      <c r="C2677" s="10"/>
      <c r="D2677" s="10"/>
      <c r="E2677" s="110" t="s">
        <v>2752</v>
      </c>
      <c r="F2677" s="111" t="s">
        <v>58</v>
      </c>
      <c r="G2677" s="3">
        <f t="shared" si="42"/>
        <v>0.2535</v>
      </c>
    </row>
    <row r="2678" spans="1:7" x14ac:dyDescent="0.25">
      <c r="A2678" s="10"/>
      <c r="B2678" s="10"/>
      <c r="C2678" s="10"/>
      <c r="D2678" s="10"/>
      <c r="E2678" s="110" t="s">
        <v>2753</v>
      </c>
      <c r="F2678" s="111" t="s">
        <v>105</v>
      </c>
      <c r="G2678" s="3">
        <f t="shared" si="42"/>
        <v>0</v>
      </c>
    </row>
    <row r="2679" spans="1:7" x14ac:dyDescent="0.25">
      <c r="A2679" s="10"/>
      <c r="B2679" s="10"/>
      <c r="C2679" s="10"/>
      <c r="D2679" s="10"/>
      <c r="E2679" s="113" t="s">
        <v>2754</v>
      </c>
      <c r="F2679" s="111" t="s">
        <v>105</v>
      </c>
      <c r="G2679" s="3">
        <f t="shared" si="42"/>
        <v>0</v>
      </c>
    </row>
    <row r="2680" spans="1:7" x14ac:dyDescent="0.25">
      <c r="A2680" s="10"/>
      <c r="B2680" s="10"/>
      <c r="C2680" s="10"/>
      <c r="D2680" s="10"/>
      <c r="E2680" s="113" t="s">
        <v>2755</v>
      </c>
      <c r="F2680" s="111" t="s">
        <v>105</v>
      </c>
      <c r="G2680" s="3">
        <f t="shared" si="42"/>
        <v>0</v>
      </c>
    </row>
    <row r="2681" spans="1:7" x14ac:dyDescent="0.25">
      <c r="A2681" s="10"/>
      <c r="B2681" s="10"/>
      <c r="C2681" s="10"/>
      <c r="D2681" s="10"/>
      <c r="E2681" s="110" t="s">
        <v>2756</v>
      </c>
      <c r="F2681" s="111" t="s">
        <v>58</v>
      </c>
      <c r="G2681" s="3">
        <f t="shared" si="42"/>
        <v>0.2535</v>
      </c>
    </row>
    <row r="2682" spans="1:7" x14ac:dyDescent="0.25">
      <c r="A2682" s="10"/>
      <c r="B2682" s="10"/>
      <c r="C2682" s="10"/>
      <c r="D2682" s="10"/>
      <c r="E2682" s="113" t="s">
        <v>2757</v>
      </c>
      <c r="F2682" s="111" t="s">
        <v>58</v>
      </c>
      <c r="G2682" s="3">
        <f t="shared" si="42"/>
        <v>0.2535</v>
      </c>
    </row>
    <row r="2683" spans="1:7" x14ac:dyDescent="0.25">
      <c r="A2683" s="10"/>
      <c r="B2683" s="10"/>
      <c r="C2683" s="10"/>
      <c r="D2683" s="10"/>
      <c r="E2683" s="110" t="s">
        <v>2758</v>
      </c>
      <c r="F2683" s="111" t="s">
        <v>58</v>
      </c>
      <c r="G2683" s="3">
        <f t="shared" si="42"/>
        <v>0.2535</v>
      </c>
    </row>
    <row r="2684" spans="1:7" x14ac:dyDescent="0.25">
      <c r="A2684" s="10"/>
      <c r="B2684" s="10"/>
      <c r="C2684" s="10"/>
      <c r="D2684" s="10"/>
      <c r="E2684" s="110" t="s">
        <v>2759</v>
      </c>
      <c r="F2684" s="111" t="s">
        <v>58</v>
      </c>
      <c r="G2684" s="3">
        <f t="shared" si="42"/>
        <v>0.2535</v>
      </c>
    </row>
    <row r="2685" spans="1:7" x14ac:dyDescent="0.25">
      <c r="A2685" s="10"/>
      <c r="B2685" s="10"/>
      <c r="C2685" s="10"/>
      <c r="D2685" s="10"/>
      <c r="E2685" s="110" t="s">
        <v>2760</v>
      </c>
      <c r="F2685" s="111" t="s">
        <v>105</v>
      </c>
      <c r="G2685" s="3">
        <f t="shared" si="42"/>
        <v>0</v>
      </c>
    </row>
    <row r="2686" spans="1:7" x14ac:dyDescent="0.25">
      <c r="A2686" s="10"/>
      <c r="B2686" s="10"/>
      <c r="C2686" s="10"/>
      <c r="D2686" s="10"/>
      <c r="E2686" s="110" t="s">
        <v>2761</v>
      </c>
      <c r="F2686" s="111" t="s">
        <v>58</v>
      </c>
      <c r="G2686" s="3">
        <f t="shared" si="42"/>
        <v>0.2535</v>
      </c>
    </row>
    <row r="2687" spans="1:7" x14ac:dyDescent="0.25">
      <c r="A2687" s="10"/>
      <c r="B2687" s="10"/>
      <c r="C2687" s="10"/>
      <c r="D2687" s="10"/>
      <c r="E2687" s="110" t="s">
        <v>2762</v>
      </c>
      <c r="F2687" s="111" t="s">
        <v>105</v>
      </c>
      <c r="G2687" s="3">
        <f t="shared" si="42"/>
        <v>0</v>
      </c>
    </row>
    <row r="2688" spans="1:7" x14ac:dyDescent="0.25">
      <c r="A2688" s="10"/>
      <c r="B2688" s="10"/>
      <c r="C2688" s="10"/>
      <c r="D2688" s="10"/>
      <c r="E2688" s="110" t="s">
        <v>2763</v>
      </c>
      <c r="F2688" s="111" t="s">
        <v>105</v>
      </c>
      <c r="G2688" s="3">
        <f t="shared" si="42"/>
        <v>0</v>
      </c>
    </row>
    <row r="2689" spans="1:7" x14ac:dyDescent="0.25">
      <c r="A2689" s="10"/>
      <c r="B2689" s="10"/>
      <c r="C2689" s="10"/>
      <c r="D2689" s="10"/>
      <c r="E2689" s="113" t="s">
        <v>2764</v>
      </c>
      <c r="F2689" s="111" t="s">
        <v>105</v>
      </c>
      <c r="G2689" s="3">
        <f t="shared" si="42"/>
        <v>0</v>
      </c>
    </row>
    <row r="2690" spans="1:7" x14ac:dyDescent="0.25">
      <c r="A2690" s="10"/>
      <c r="B2690" s="10"/>
      <c r="C2690" s="10"/>
      <c r="D2690" s="10"/>
      <c r="E2690" s="113" t="s">
        <v>2765</v>
      </c>
      <c r="F2690" s="111" t="s">
        <v>105</v>
      </c>
      <c r="G2690" s="3">
        <f t="shared" si="42"/>
        <v>0</v>
      </c>
    </row>
    <row r="2691" spans="1:7" x14ac:dyDescent="0.25">
      <c r="A2691" s="10"/>
      <c r="B2691" s="10"/>
      <c r="C2691" s="10"/>
      <c r="D2691" s="10"/>
      <c r="E2691" s="110" t="s">
        <v>2766</v>
      </c>
      <c r="F2691" s="111" t="s">
        <v>105</v>
      </c>
      <c r="G2691" s="3">
        <f t="shared" si="42"/>
        <v>0</v>
      </c>
    </row>
    <row r="2692" spans="1:7" x14ac:dyDescent="0.25">
      <c r="A2692" s="10"/>
      <c r="B2692" s="10"/>
      <c r="C2692" s="10"/>
      <c r="D2692" s="10"/>
      <c r="E2692" s="110" t="s">
        <v>2767</v>
      </c>
      <c r="F2692" s="111" t="s">
        <v>105</v>
      </c>
      <c r="G2692" s="3">
        <f t="shared" si="42"/>
        <v>0</v>
      </c>
    </row>
    <row r="2693" spans="1:7" x14ac:dyDescent="0.25">
      <c r="A2693" s="10"/>
      <c r="B2693" s="10"/>
      <c r="C2693" s="10"/>
      <c r="D2693" s="10"/>
      <c r="E2693" s="113" t="s">
        <v>2768</v>
      </c>
      <c r="F2693" s="111" t="s">
        <v>105</v>
      </c>
      <c r="G2693" s="3">
        <f t="shared" si="42"/>
        <v>0</v>
      </c>
    </row>
    <row r="2694" spans="1:7" x14ac:dyDescent="0.25">
      <c r="A2694" s="10"/>
      <c r="B2694" s="10"/>
      <c r="C2694" s="10"/>
      <c r="D2694" s="10"/>
      <c r="E2694" s="110" t="s">
        <v>2769</v>
      </c>
      <c r="F2694" s="111" t="s">
        <v>105</v>
      </c>
      <c r="G2694" s="3">
        <f t="shared" si="42"/>
        <v>0</v>
      </c>
    </row>
    <row r="2695" spans="1:7" x14ac:dyDescent="0.25">
      <c r="A2695" s="10"/>
      <c r="B2695" s="10"/>
      <c r="C2695" s="10"/>
      <c r="D2695" s="10"/>
      <c r="E2695" s="110" t="s">
        <v>2770</v>
      </c>
      <c r="F2695" s="111" t="s">
        <v>105</v>
      </c>
      <c r="G2695" s="3">
        <f t="shared" ref="G2695:G2758" si="43">VLOOKUP(F2695,$A$4:$B$27,2,FALSE)</f>
        <v>0</v>
      </c>
    </row>
    <row r="2696" spans="1:7" x14ac:dyDescent="0.25">
      <c r="A2696" s="10"/>
      <c r="B2696" s="10"/>
      <c r="C2696" s="10"/>
      <c r="D2696" s="10"/>
      <c r="E2696" s="110" t="s">
        <v>2771</v>
      </c>
      <c r="F2696" s="111" t="s">
        <v>105</v>
      </c>
      <c r="G2696" s="3">
        <f t="shared" si="43"/>
        <v>0</v>
      </c>
    </row>
    <row r="2697" spans="1:7" x14ac:dyDescent="0.25">
      <c r="A2697" s="10"/>
      <c r="B2697" s="10"/>
      <c r="C2697" s="10"/>
      <c r="D2697" s="10"/>
      <c r="E2697" s="110" t="s">
        <v>2772</v>
      </c>
      <c r="F2697" s="111" t="s">
        <v>58</v>
      </c>
      <c r="G2697" s="3">
        <f t="shared" si="43"/>
        <v>0.2535</v>
      </c>
    </row>
    <row r="2698" spans="1:7" x14ac:dyDescent="0.25">
      <c r="A2698" s="10"/>
      <c r="B2698" s="10"/>
      <c r="C2698" s="10"/>
      <c r="D2698" s="10"/>
      <c r="E2698" s="113" t="s">
        <v>2773</v>
      </c>
      <c r="F2698" s="111" t="s">
        <v>58</v>
      </c>
      <c r="G2698" s="3">
        <f t="shared" si="43"/>
        <v>0.2535</v>
      </c>
    </row>
    <row r="2699" spans="1:7" x14ac:dyDescent="0.25">
      <c r="A2699" s="10"/>
      <c r="B2699" s="10"/>
      <c r="C2699" s="10"/>
      <c r="D2699" s="10"/>
      <c r="E2699" s="110" t="s">
        <v>2774</v>
      </c>
      <c r="F2699" s="111" t="s">
        <v>105</v>
      </c>
      <c r="G2699" s="3">
        <f t="shared" si="43"/>
        <v>0</v>
      </c>
    </row>
    <row r="2700" spans="1:7" x14ac:dyDescent="0.25">
      <c r="A2700" s="10"/>
      <c r="B2700" s="10"/>
      <c r="C2700" s="10"/>
      <c r="D2700" s="10"/>
      <c r="E2700" s="113" t="s">
        <v>2775</v>
      </c>
      <c r="F2700" s="111" t="s">
        <v>456</v>
      </c>
      <c r="G2700" s="3">
        <f t="shared" si="43"/>
        <v>1</v>
      </c>
    </row>
    <row r="2701" spans="1:7" x14ac:dyDescent="0.25">
      <c r="A2701" s="10"/>
      <c r="B2701" s="10"/>
      <c r="C2701" s="10"/>
      <c r="D2701" s="10"/>
      <c r="E2701" s="110" t="s">
        <v>2776</v>
      </c>
      <c r="F2701" s="111" t="s">
        <v>456</v>
      </c>
      <c r="G2701" s="3">
        <f t="shared" si="43"/>
        <v>1</v>
      </c>
    </row>
    <row r="2702" spans="1:7" x14ac:dyDescent="0.25">
      <c r="A2702" s="10"/>
      <c r="B2702" s="10"/>
      <c r="C2702" s="10"/>
      <c r="D2702" s="10"/>
      <c r="E2702" s="110" t="s">
        <v>2777</v>
      </c>
      <c r="F2702" s="111" t="s">
        <v>456</v>
      </c>
      <c r="G2702" s="3">
        <f t="shared" si="43"/>
        <v>1</v>
      </c>
    </row>
    <row r="2703" spans="1:7" x14ac:dyDescent="0.25">
      <c r="A2703" s="10"/>
      <c r="B2703" s="10"/>
      <c r="C2703" s="10"/>
      <c r="D2703" s="10"/>
      <c r="E2703" s="110" t="s">
        <v>2778</v>
      </c>
      <c r="F2703" s="111" t="s">
        <v>456</v>
      </c>
      <c r="G2703" s="3">
        <f t="shared" si="43"/>
        <v>1</v>
      </c>
    </row>
    <row r="2704" spans="1:7" x14ac:dyDescent="0.25">
      <c r="A2704" s="10"/>
      <c r="B2704" s="10"/>
      <c r="C2704" s="10"/>
      <c r="D2704" s="10"/>
      <c r="E2704" s="113" t="s">
        <v>2779</v>
      </c>
      <c r="F2704" s="111" t="s">
        <v>456</v>
      </c>
      <c r="G2704" s="3">
        <f t="shared" si="43"/>
        <v>1</v>
      </c>
    </row>
    <row r="2705" spans="1:7" x14ac:dyDescent="0.25">
      <c r="A2705" s="10"/>
      <c r="B2705" s="10"/>
      <c r="C2705" s="10"/>
      <c r="D2705" s="10"/>
      <c r="E2705" s="110" t="s">
        <v>2780</v>
      </c>
      <c r="F2705" s="111" t="s">
        <v>456</v>
      </c>
      <c r="G2705" s="3">
        <f t="shared" si="43"/>
        <v>1</v>
      </c>
    </row>
    <row r="2706" spans="1:7" x14ac:dyDescent="0.25">
      <c r="A2706" s="10"/>
      <c r="B2706" s="10"/>
      <c r="C2706" s="10"/>
      <c r="D2706" s="10"/>
      <c r="E2706" s="110" t="s">
        <v>2781</v>
      </c>
      <c r="F2706" s="111" t="s">
        <v>456</v>
      </c>
      <c r="G2706" s="3">
        <f t="shared" si="43"/>
        <v>1</v>
      </c>
    </row>
    <row r="2707" spans="1:7" x14ac:dyDescent="0.25">
      <c r="A2707" s="10"/>
      <c r="B2707" s="10"/>
      <c r="C2707" s="10"/>
      <c r="D2707" s="10"/>
      <c r="E2707" s="110" t="s">
        <v>2782</v>
      </c>
      <c r="F2707" s="111" t="s">
        <v>456</v>
      </c>
      <c r="G2707" s="3">
        <f t="shared" si="43"/>
        <v>1</v>
      </c>
    </row>
    <row r="2708" spans="1:7" x14ac:dyDescent="0.25">
      <c r="A2708" s="10"/>
      <c r="B2708" s="10"/>
      <c r="C2708" s="10"/>
      <c r="D2708" s="10"/>
      <c r="E2708" s="110" t="s">
        <v>2783</v>
      </c>
      <c r="F2708" s="111" t="s">
        <v>105</v>
      </c>
      <c r="G2708" s="3">
        <f t="shared" si="43"/>
        <v>0</v>
      </c>
    </row>
    <row r="2709" spans="1:7" x14ac:dyDescent="0.25">
      <c r="A2709" s="10"/>
      <c r="B2709" s="10"/>
      <c r="C2709" s="10"/>
      <c r="D2709" s="10"/>
      <c r="E2709" s="113" t="s">
        <v>2784</v>
      </c>
      <c r="F2709" s="111" t="s">
        <v>105</v>
      </c>
      <c r="G2709" s="3">
        <f t="shared" si="43"/>
        <v>0</v>
      </c>
    </row>
    <row r="2710" spans="1:7" x14ac:dyDescent="0.25">
      <c r="A2710" s="10"/>
      <c r="B2710" s="10"/>
      <c r="C2710" s="10"/>
      <c r="D2710" s="10"/>
      <c r="E2710" s="110" t="s">
        <v>2785</v>
      </c>
      <c r="F2710" s="111" t="s">
        <v>105</v>
      </c>
      <c r="G2710" s="3">
        <f t="shared" si="43"/>
        <v>0</v>
      </c>
    </row>
    <row r="2711" spans="1:7" x14ac:dyDescent="0.25">
      <c r="A2711" s="10"/>
      <c r="B2711" s="10"/>
      <c r="C2711" s="10"/>
      <c r="D2711" s="10"/>
      <c r="E2711" s="110" t="s">
        <v>2786</v>
      </c>
      <c r="F2711" s="111" t="s">
        <v>105</v>
      </c>
      <c r="G2711" s="3">
        <f t="shared" si="43"/>
        <v>0</v>
      </c>
    </row>
    <row r="2712" spans="1:7" x14ac:dyDescent="0.25">
      <c r="A2712" s="10"/>
      <c r="B2712" s="10"/>
      <c r="C2712" s="10"/>
      <c r="D2712" s="10"/>
      <c r="E2712" s="110" t="s">
        <v>2787</v>
      </c>
      <c r="F2712" s="111" t="s">
        <v>105</v>
      </c>
      <c r="G2712" s="3">
        <f t="shared" si="43"/>
        <v>0</v>
      </c>
    </row>
    <row r="2713" spans="1:7" x14ac:dyDescent="0.25">
      <c r="A2713" s="10"/>
      <c r="B2713" s="10"/>
      <c r="C2713" s="10"/>
      <c r="D2713" s="10"/>
      <c r="E2713" s="113" t="s">
        <v>2788</v>
      </c>
      <c r="F2713" s="111" t="s">
        <v>105</v>
      </c>
      <c r="G2713" s="3">
        <f t="shared" si="43"/>
        <v>0</v>
      </c>
    </row>
    <row r="2714" spans="1:7" x14ac:dyDescent="0.25">
      <c r="A2714" s="10"/>
      <c r="B2714" s="10"/>
      <c r="C2714" s="10"/>
      <c r="D2714" s="10"/>
      <c r="E2714" s="110" t="s">
        <v>2789</v>
      </c>
      <c r="F2714" s="111" t="s">
        <v>105</v>
      </c>
      <c r="G2714" s="3">
        <f t="shared" si="43"/>
        <v>0</v>
      </c>
    </row>
    <row r="2715" spans="1:7" x14ac:dyDescent="0.25">
      <c r="A2715" s="10"/>
      <c r="B2715" s="10"/>
      <c r="C2715" s="10"/>
      <c r="D2715" s="10"/>
      <c r="E2715" s="110" t="s">
        <v>2790</v>
      </c>
      <c r="F2715" s="111" t="s">
        <v>105</v>
      </c>
      <c r="G2715" s="3">
        <f t="shared" si="43"/>
        <v>0</v>
      </c>
    </row>
    <row r="2716" spans="1:7" x14ac:dyDescent="0.25">
      <c r="A2716" s="10"/>
      <c r="B2716" s="10"/>
      <c r="C2716" s="10"/>
      <c r="D2716" s="10"/>
      <c r="E2716" s="110" t="s">
        <v>2791</v>
      </c>
      <c r="F2716" s="111" t="s">
        <v>105</v>
      </c>
      <c r="G2716" s="3">
        <f t="shared" si="43"/>
        <v>0</v>
      </c>
    </row>
    <row r="2717" spans="1:7" x14ac:dyDescent="0.25">
      <c r="A2717" s="10"/>
      <c r="B2717" s="10"/>
      <c r="C2717" s="10"/>
      <c r="D2717" s="10"/>
      <c r="E2717" s="110" t="s">
        <v>2792</v>
      </c>
      <c r="F2717" s="111" t="s">
        <v>105</v>
      </c>
      <c r="G2717" s="3">
        <f t="shared" si="43"/>
        <v>0</v>
      </c>
    </row>
    <row r="2718" spans="1:7" x14ac:dyDescent="0.25">
      <c r="A2718" s="10"/>
      <c r="B2718" s="10"/>
      <c r="C2718" s="10"/>
      <c r="D2718" s="10"/>
      <c r="E2718" s="110" t="s">
        <v>2793</v>
      </c>
      <c r="F2718" s="111" t="s">
        <v>105</v>
      </c>
      <c r="G2718" s="3">
        <f t="shared" si="43"/>
        <v>0</v>
      </c>
    </row>
    <row r="2719" spans="1:7" x14ac:dyDescent="0.25">
      <c r="A2719" s="10"/>
      <c r="B2719" s="10"/>
      <c r="C2719" s="10"/>
      <c r="D2719" s="10"/>
      <c r="E2719" s="110" t="s">
        <v>2794</v>
      </c>
      <c r="F2719" s="111" t="s">
        <v>105</v>
      </c>
      <c r="G2719" s="3">
        <f t="shared" si="43"/>
        <v>0</v>
      </c>
    </row>
    <row r="2720" spans="1:7" x14ac:dyDescent="0.25">
      <c r="A2720" s="10"/>
      <c r="B2720" s="10"/>
      <c r="C2720" s="10"/>
      <c r="D2720" s="10"/>
      <c r="E2720" s="113" t="s">
        <v>2795</v>
      </c>
      <c r="F2720" s="111" t="s">
        <v>105</v>
      </c>
      <c r="G2720" s="3">
        <f t="shared" si="43"/>
        <v>0</v>
      </c>
    </row>
    <row r="2721" spans="1:7" x14ac:dyDescent="0.25">
      <c r="A2721" s="10"/>
      <c r="B2721" s="10"/>
      <c r="C2721" s="10"/>
      <c r="D2721" s="10"/>
      <c r="E2721" s="113" t="s">
        <v>2796</v>
      </c>
      <c r="F2721" s="111" t="s">
        <v>105</v>
      </c>
      <c r="G2721" s="3">
        <f t="shared" si="43"/>
        <v>0</v>
      </c>
    </row>
    <row r="2722" spans="1:7" x14ac:dyDescent="0.25">
      <c r="A2722" s="10"/>
      <c r="B2722" s="10"/>
      <c r="C2722" s="10"/>
      <c r="D2722" s="10"/>
      <c r="E2722" s="113" t="s">
        <v>2797</v>
      </c>
      <c r="F2722" s="111" t="s">
        <v>105</v>
      </c>
      <c r="G2722" s="3">
        <f t="shared" si="43"/>
        <v>0</v>
      </c>
    </row>
    <row r="2723" spans="1:7" x14ac:dyDescent="0.25">
      <c r="A2723" s="10"/>
      <c r="B2723" s="10"/>
      <c r="C2723" s="10"/>
      <c r="D2723" s="10"/>
      <c r="E2723" s="110" t="s">
        <v>2798</v>
      </c>
      <c r="F2723" s="111" t="s">
        <v>105</v>
      </c>
      <c r="G2723" s="3">
        <f t="shared" si="43"/>
        <v>0</v>
      </c>
    </row>
    <row r="2724" spans="1:7" x14ac:dyDescent="0.25">
      <c r="A2724" s="10"/>
      <c r="B2724" s="10"/>
      <c r="C2724" s="10"/>
      <c r="D2724" s="10"/>
      <c r="E2724" s="113" t="s">
        <v>2799</v>
      </c>
      <c r="F2724" s="111" t="s">
        <v>105</v>
      </c>
      <c r="G2724" s="3">
        <f t="shared" si="43"/>
        <v>0</v>
      </c>
    </row>
    <row r="2725" spans="1:7" x14ac:dyDescent="0.25">
      <c r="A2725" s="10"/>
      <c r="B2725" s="10"/>
      <c r="C2725" s="10"/>
      <c r="D2725" s="10"/>
      <c r="E2725" s="110" t="s">
        <v>2800</v>
      </c>
      <c r="F2725" s="111" t="s">
        <v>105</v>
      </c>
      <c r="G2725" s="3">
        <f t="shared" si="43"/>
        <v>0</v>
      </c>
    </row>
    <row r="2726" spans="1:7" x14ac:dyDescent="0.25">
      <c r="A2726" s="10"/>
      <c r="B2726" s="10"/>
      <c r="C2726" s="10"/>
      <c r="D2726" s="10"/>
      <c r="E2726" s="113" t="s">
        <v>2801</v>
      </c>
      <c r="F2726" s="111" t="s">
        <v>105</v>
      </c>
      <c r="G2726" s="3">
        <f t="shared" si="43"/>
        <v>0</v>
      </c>
    </row>
    <row r="2727" spans="1:7" x14ac:dyDescent="0.25">
      <c r="A2727" s="10"/>
      <c r="B2727" s="10"/>
      <c r="C2727" s="10"/>
      <c r="D2727" s="10"/>
      <c r="E2727" s="113" t="s">
        <v>2802</v>
      </c>
      <c r="F2727" s="111" t="s">
        <v>105</v>
      </c>
      <c r="G2727" s="3">
        <f t="shared" si="43"/>
        <v>0</v>
      </c>
    </row>
    <row r="2728" spans="1:7" x14ac:dyDescent="0.25">
      <c r="A2728" s="10"/>
      <c r="B2728" s="10"/>
      <c r="C2728" s="10"/>
      <c r="D2728" s="10"/>
      <c r="E2728" s="113" t="s">
        <v>2803</v>
      </c>
      <c r="F2728" s="111" t="s">
        <v>105</v>
      </c>
      <c r="G2728" s="3">
        <f t="shared" si="43"/>
        <v>0</v>
      </c>
    </row>
    <row r="2729" spans="1:7" x14ac:dyDescent="0.25">
      <c r="A2729" s="10"/>
      <c r="B2729" s="10"/>
      <c r="C2729" s="10"/>
      <c r="D2729" s="10"/>
      <c r="E2729" s="110" t="s">
        <v>2804</v>
      </c>
      <c r="F2729" s="111" t="s">
        <v>105</v>
      </c>
      <c r="G2729" s="3">
        <f t="shared" si="43"/>
        <v>0</v>
      </c>
    </row>
    <row r="2730" spans="1:7" x14ac:dyDescent="0.25">
      <c r="A2730" s="10"/>
      <c r="B2730" s="10"/>
      <c r="C2730" s="10"/>
      <c r="D2730" s="10"/>
      <c r="E2730" s="110" t="s">
        <v>2805</v>
      </c>
      <c r="F2730" s="111" t="s">
        <v>105</v>
      </c>
      <c r="G2730" s="3">
        <f t="shared" si="43"/>
        <v>0</v>
      </c>
    </row>
    <row r="2731" spans="1:7" x14ac:dyDescent="0.25">
      <c r="A2731" s="10"/>
      <c r="B2731" s="10"/>
      <c r="C2731" s="10"/>
      <c r="D2731" s="10"/>
      <c r="E2731" s="113" t="s">
        <v>2806</v>
      </c>
      <c r="F2731" s="111" t="s">
        <v>105</v>
      </c>
      <c r="G2731" s="3">
        <f t="shared" si="43"/>
        <v>0</v>
      </c>
    </row>
    <row r="2732" spans="1:7" x14ac:dyDescent="0.25">
      <c r="A2732" s="10"/>
      <c r="B2732" s="10"/>
      <c r="C2732" s="10"/>
      <c r="D2732" s="10"/>
      <c r="E2732" s="113" t="s">
        <v>2807</v>
      </c>
      <c r="F2732" s="111" t="s">
        <v>105</v>
      </c>
      <c r="G2732" s="3">
        <f t="shared" si="43"/>
        <v>0</v>
      </c>
    </row>
    <row r="2733" spans="1:7" x14ac:dyDescent="0.25">
      <c r="A2733" s="10"/>
      <c r="B2733" s="10"/>
      <c r="C2733" s="10"/>
      <c r="D2733" s="10"/>
      <c r="E2733" s="110" t="s">
        <v>2808</v>
      </c>
      <c r="F2733" s="111" t="s">
        <v>105</v>
      </c>
      <c r="G2733" s="3">
        <f t="shared" si="43"/>
        <v>0</v>
      </c>
    </row>
    <row r="2734" spans="1:7" x14ac:dyDescent="0.25">
      <c r="A2734" s="10"/>
      <c r="B2734" s="10"/>
      <c r="C2734" s="10"/>
      <c r="D2734" s="10"/>
      <c r="E2734" s="120" t="s">
        <v>2809</v>
      </c>
      <c r="F2734" s="111" t="s">
        <v>105</v>
      </c>
      <c r="G2734" s="3">
        <f t="shared" si="43"/>
        <v>0</v>
      </c>
    </row>
    <row r="2735" spans="1:7" x14ac:dyDescent="0.25">
      <c r="A2735" s="10"/>
      <c r="B2735" s="10"/>
      <c r="C2735" s="10"/>
      <c r="D2735" s="10"/>
      <c r="E2735" s="110" t="s">
        <v>2810</v>
      </c>
      <c r="F2735" s="111" t="s">
        <v>105</v>
      </c>
      <c r="G2735" s="3">
        <f t="shared" si="43"/>
        <v>0</v>
      </c>
    </row>
    <row r="2736" spans="1:7" x14ac:dyDescent="0.25">
      <c r="A2736" s="10"/>
      <c r="B2736" s="10"/>
      <c r="C2736" s="10"/>
      <c r="D2736" s="10"/>
      <c r="E2736" s="110" t="s">
        <v>2811</v>
      </c>
      <c r="F2736" s="111" t="s">
        <v>105</v>
      </c>
      <c r="G2736" s="3">
        <f t="shared" si="43"/>
        <v>0</v>
      </c>
    </row>
    <row r="2737" spans="1:7" x14ac:dyDescent="0.25">
      <c r="A2737" s="10"/>
      <c r="B2737" s="10"/>
      <c r="C2737" s="10"/>
      <c r="D2737" s="10"/>
      <c r="E2737" s="110" t="s">
        <v>2812</v>
      </c>
      <c r="F2737" s="111" t="s">
        <v>105</v>
      </c>
      <c r="G2737" s="3">
        <f t="shared" si="43"/>
        <v>0</v>
      </c>
    </row>
    <row r="2738" spans="1:7" x14ac:dyDescent="0.25">
      <c r="A2738" s="10"/>
      <c r="B2738" s="10"/>
      <c r="C2738" s="10"/>
      <c r="D2738" s="10"/>
      <c r="E2738" s="113" t="s">
        <v>2813</v>
      </c>
      <c r="F2738" s="111" t="s">
        <v>105</v>
      </c>
      <c r="G2738" s="3">
        <f t="shared" si="43"/>
        <v>0</v>
      </c>
    </row>
    <row r="2739" spans="1:7" x14ac:dyDescent="0.25">
      <c r="A2739" s="10"/>
      <c r="B2739" s="10"/>
      <c r="C2739" s="10"/>
      <c r="D2739" s="10"/>
      <c r="E2739" s="110" t="s">
        <v>2814</v>
      </c>
      <c r="F2739" s="111" t="s">
        <v>105</v>
      </c>
      <c r="G2739" s="3">
        <f t="shared" si="43"/>
        <v>0</v>
      </c>
    </row>
    <row r="2740" spans="1:7" x14ac:dyDescent="0.25">
      <c r="A2740" s="10"/>
      <c r="B2740" s="10"/>
      <c r="C2740" s="10"/>
      <c r="D2740" s="10"/>
      <c r="E2740" s="110" t="s">
        <v>2815</v>
      </c>
      <c r="F2740" s="111" t="s">
        <v>105</v>
      </c>
      <c r="G2740" s="3">
        <f t="shared" si="43"/>
        <v>0</v>
      </c>
    </row>
    <row r="2741" spans="1:7" x14ac:dyDescent="0.25">
      <c r="A2741" s="10"/>
      <c r="B2741" s="10"/>
      <c r="C2741" s="10"/>
      <c r="D2741" s="10"/>
      <c r="E2741" s="110" t="s">
        <v>2816</v>
      </c>
      <c r="F2741" s="111" t="s">
        <v>105</v>
      </c>
      <c r="G2741" s="3">
        <f t="shared" si="43"/>
        <v>0</v>
      </c>
    </row>
    <row r="2742" spans="1:7" x14ac:dyDescent="0.25">
      <c r="A2742" s="10"/>
      <c r="B2742" s="10"/>
      <c r="C2742" s="10"/>
      <c r="D2742" s="10"/>
      <c r="E2742" s="124" t="s">
        <v>2817</v>
      </c>
      <c r="F2742" s="111" t="s">
        <v>456</v>
      </c>
      <c r="G2742" s="3">
        <f t="shared" si="43"/>
        <v>1</v>
      </c>
    </row>
    <row r="2743" spans="1:7" x14ac:dyDescent="0.25">
      <c r="A2743" s="10"/>
      <c r="B2743" s="10"/>
      <c r="C2743" s="10"/>
      <c r="D2743" s="10"/>
      <c r="E2743" s="110" t="s">
        <v>2818</v>
      </c>
      <c r="F2743" s="111" t="s">
        <v>456</v>
      </c>
      <c r="G2743" s="3">
        <f t="shared" si="43"/>
        <v>1</v>
      </c>
    </row>
    <row r="2744" spans="1:7" x14ac:dyDescent="0.25">
      <c r="A2744" s="10"/>
      <c r="B2744" s="10"/>
      <c r="C2744" s="10"/>
      <c r="D2744" s="10"/>
      <c r="E2744" s="110" t="s">
        <v>2819</v>
      </c>
      <c r="F2744" s="111" t="s">
        <v>456</v>
      </c>
      <c r="G2744" s="3">
        <f t="shared" si="43"/>
        <v>1</v>
      </c>
    </row>
    <row r="2745" spans="1:7" x14ac:dyDescent="0.25">
      <c r="A2745" s="10"/>
      <c r="B2745" s="10"/>
      <c r="C2745" s="10"/>
      <c r="D2745" s="10"/>
      <c r="E2745" s="113" t="s">
        <v>2820</v>
      </c>
      <c r="F2745" s="111" t="s">
        <v>456</v>
      </c>
      <c r="G2745" s="3">
        <f t="shared" si="43"/>
        <v>1</v>
      </c>
    </row>
    <row r="2746" spans="1:7" x14ac:dyDescent="0.25">
      <c r="A2746" s="10"/>
      <c r="B2746" s="10"/>
      <c r="C2746" s="10"/>
      <c r="D2746" s="10"/>
      <c r="E2746" s="113" t="s">
        <v>2821</v>
      </c>
      <c r="F2746" s="111" t="s">
        <v>456</v>
      </c>
      <c r="G2746" s="3">
        <f t="shared" si="43"/>
        <v>1</v>
      </c>
    </row>
    <row r="2747" spans="1:7" x14ac:dyDescent="0.25">
      <c r="A2747" s="10"/>
      <c r="B2747" s="10"/>
      <c r="C2747" s="10"/>
      <c r="D2747" s="10"/>
      <c r="E2747" s="120" t="s">
        <v>2822</v>
      </c>
      <c r="F2747" s="111" t="s">
        <v>456</v>
      </c>
      <c r="G2747" s="3">
        <f t="shared" si="43"/>
        <v>1</v>
      </c>
    </row>
    <row r="2748" spans="1:7" x14ac:dyDescent="0.25">
      <c r="A2748" s="10"/>
      <c r="B2748" s="10"/>
      <c r="C2748" s="10"/>
      <c r="D2748" s="10"/>
      <c r="E2748" s="110" t="s">
        <v>2823</v>
      </c>
      <c r="F2748" s="111" t="s">
        <v>456</v>
      </c>
      <c r="G2748" s="3">
        <f t="shared" si="43"/>
        <v>1</v>
      </c>
    </row>
    <row r="2749" spans="1:7" x14ac:dyDescent="0.25">
      <c r="A2749" s="10"/>
      <c r="B2749" s="10"/>
      <c r="C2749" s="10"/>
      <c r="D2749" s="10"/>
      <c r="E2749" s="110" t="s">
        <v>2824</v>
      </c>
      <c r="F2749" s="111" t="s">
        <v>456</v>
      </c>
      <c r="G2749" s="3">
        <f t="shared" si="43"/>
        <v>1</v>
      </c>
    </row>
    <row r="2750" spans="1:7" x14ac:dyDescent="0.25">
      <c r="A2750" s="10"/>
      <c r="B2750" s="10"/>
      <c r="C2750" s="10"/>
      <c r="D2750" s="10"/>
      <c r="E2750" s="110" t="s">
        <v>2825</v>
      </c>
      <c r="F2750" s="111" t="s">
        <v>456</v>
      </c>
      <c r="G2750" s="3">
        <f t="shared" si="43"/>
        <v>1</v>
      </c>
    </row>
    <row r="2751" spans="1:7" x14ac:dyDescent="0.25">
      <c r="A2751" s="10"/>
      <c r="B2751" s="10"/>
      <c r="C2751" s="10"/>
      <c r="D2751" s="10"/>
      <c r="E2751" s="113" t="s">
        <v>2826</v>
      </c>
      <c r="F2751" s="111" t="s">
        <v>456</v>
      </c>
      <c r="G2751" s="3">
        <f t="shared" si="43"/>
        <v>1</v>
      </c>
    </row>
    <row r="2752" spans="1:7" x14ac:dyDescent="0.25">
      <c r="A2752" s="10"/>
      <c r="B2752" s="10"/>
      <c r="C2752" s="10"/>
      <c r="D2752" s="10"/>
      <c r="E2752" s="110" t="s">
        <v>2827</v>
      </c>
      <c r="F2752" s="111" t="s">
        <v>456</v>
      </c>
      <c r="G2752" s="3">
        <f t="shared" si="43"/>
        <v>1</v>
      </c>
    </row>
    <row r="2753" spans="1:7" x14ac:dyDescent="0.25">
      <c r="A2753" s="10"/>
      <c r="B2753" s="10"/>
      <c r="C2753" s="10"/>
      <c r="D2753" s="10"/>
      <c r="E2753" s="110" t="s">
        <v>2828</v>
      </c>
      <c r="F2753" s="111" t="s">
        <v>456</v>
      </c>
      <c r="G2753" s="3">
        <f t="shared" si="43"/>
        <v>1</v>
      </c>
    </row>
    <row r="2754" spans="1:7" x14ac:dyDescent="0.25">
      <c r="A2754" s="10"/>
      <c r="B2754" s="10"/>
      <c r="C2754" s="10"/>
      <c r="D2754" s="10"/>
      <c r="E2754" s="113" t="s">
        <v>2829</v>
      </c>
      <c r="F2754" s="111" t="s">
        <v>456</v>
      </c>
      <c r="G2754" s="3">
        <f t="shared" si="43"/>
        <v>1</v>
      </c>
    </row>
    <row r="2755" spans="1:7" x14ac:dyDescent="0.25">
      <c r="A2755" s="10"/>
      <c r="B2755" s="10"/>
      <c r="C2755" s="10"/>
      <c r="D2755" s="10"/>
      <c r="E2755" s="113" t="s">
        <v>2830</v>
      </c>
      <c r="F2755" s="111" t="s">
        <v>456</v>
      </c>
      <c r="G2755" s="3">
        <f t="shared" si="43"/>
        <v>1</v>
      </c>
    </row>
    <row r="2756" spans="1:7" x14ac:dyDescent="0.25">
      <c r="A2756" s="10"/>
      <c r="B2756" s="10"/>
      <c r="C2756" s="10"/>
      <c r="D2756" s="10"/>
      <c r="E2756" s="113" t="s">
        <v>2831</v>
      </c>
      <c r="F2756" s="111" t="s">
        <v>456</v>
      </c>
      <c r="G2756" s="3">
        <f t="shared" si="43"/>
        <v>1</v>
      </c>
    </row>
    <row r="2757" spans="1:7" x14ac:dyDescent="0.25">
      <c r="A2757" s="10"/>
      <c r="B2757" s="10"/>
      <c r="C2757" s="10"/>
      <c r="D2757" s="10"/>
      <c r="E2757" s="110" t="s">
        <v>2832</v>
      </c>
      <c r="F2757" s="111" t="s">
        <v>456</v>
      </c>
      <c r="G2757" s="3">
        <f t="shared" si="43"/>
        <v>1</v>
      </c>
    </row>
    <row r="2758" spans="1:7" x14ac:dyDescent="0.25">
      <c r="A2758" s="10"/>
      <c r="B2758" s="10"/>
      <c r="C2758" s="10"/>
      <c r="D2758" s="10"/>
      <c r="E2758" s="110" t="s">
        <v>2833</v>
      </c>
      <c r="F2758" s="111" t="s">
        <v>456</v>
      </c>
      <c r="G2758" s="3">
        <f t="shared" si="43"/>
        <v>1</v>
      </c>
    </row>
    <row r="2759" spans="1:7" x14ac:dyDescent="0.25">
      <c r="A2759" s="10"/>
      <c r="B2759" s="10"/>
      <c r="C2759" s="10"/>
      <c r="D2759" s="10"/>
      <c r="E2759" s="113" t="s">
        <v>2834</v>
      </c>
      <c r="F2759" s="111" t="s">
        <v>456</v>
      </c>
      <c r="G2759" s="3">
        <f t="shared" ref="G2759:G2822" si="44">VLOOKUP(F2759,$A$4:$B$27,2,FALSE)</f>
        <v>1</v>
      </c>
    </row>
    <row r="2760" spans="1:7" x14ac:dyDescent="0.25">
      <c r="A2760" s="10"/>
      <c r="B2760" s="10"/>
      <c r="C2760" s="10"/>
      <c r="D2760" s="10"/>
      <c r="E2760" s="110" t="s">
        <v>2835</v>
      </c>
      <c r="F2760" s="111" t="s">
        <v>456</v>
      </c>
      <c r="G2760" s="3">
        <f t="shared" si="44"/>
        <v>1</v>
      </c>
    </row>
    <row r="2761" spans="1:7" x14ac:dyDescent="0.25">
      <c r="A2761" s="10"/>
      <c r="B2761" s="10"/>
      <c r="C2761" s="10"/>
      <c r="D2761" s="10"/>
      <c r="E2761" s="110" t="s">
        <v>2836</v>
      </c>
      <c r="F2761" s="111" t="s">
        <v>456</v>
      </c>
      <c r="G2761" s="3">
        <f t="shared" si="44"/>
        <v>1</v>
      </c>
    </row>
    <row r="2762" spans="1:7" x14ac:dyDescent="0.25">
      <c r="A2762" s="10"/>
      <c r="B2762" s="10"/>
      <c r="C2762" s="10"/>
      <c r="D2762" s="10"/>
      <c r="E2762" s="113" t="s">
        <v>2837</v>
      </c>
      <c r="F2762" s="111" t="s">
        <v>456</v>
      </c>
      <c r="G2762" s="3">
        <f t="shared" si="44"/>
        <v>1</v>
      </c>
    </row>
    <row r="2763" spans="1:7" x14ac:dyDescent="0.25">
      <c r="A2763" s="10"/>
      <c r="B2763" s="10"/>
      <c r="C2763" s="10"/>
      <c r="D2763" s="10"/>
      <c r="E2763" s="113" t="s">
        <v>2838</v>
      </c>
      <c r="F2763" s="111" t="s">
        <v>456</v>
      </c>
      <c r="G2763" s="3">
        <f t="shared" si="44"/>
        <v>1</v>
      </c>
    </row>
    <row r="2764" spans="1:7" x14ac:dyDescent="0.25">
      <c r="A2764" s="10"/>
      <c r="B2764" s="10"/>
      <c r="C2764" s="10"/>
      <c r="D2764" s="10"/>
      <c r="E2764" s="110" t="s">
        <v>2839</v>
      </c>
      <c r="F2764" s="111" t="s">
        <v>456</v>
      </c>
      <c r="G2764" s="3">
        <f t="shared" si="44"/>
        <v>1</v>
      </c>
    </row>
    <row r="2765" spans="1:7" x14ac:dyDescent="0.25">
      <c r="A2765" s="10"/>
      <c r="B2765" s="10"/>
      <c r="C2765" s="10"/>
      <c r="D2765" s="10"/>
      <c r="E2765" s="113" t="s">
        <v>2840</v>
      </c>
      <c r="F2765" s="111" t="s">
        <v>456</v>
      </c>
      <c r="G2765" s="3">
        <f t="shared" si="44"/>
        <v>1</v>
      </c>
    </row>
    <row r="2766" spans="1:7" x14ac:dyDescent="0.25">
      <c r="A2766" s="10"/>
      <c r="B2766" s="10"/>
      <c r="C2766" s="10"/>
      <c r="D2766" s="10"/>
      <c r="E2766" s="113" t="s">
        <v>2841</v>
      </c>
      <c r="F2766" s="111" t="s">
        <v>456</v>
      </c>
      <c r="G2766" s="3">
        <f t="shared" si="44"/>
        <v>1</v>
      </c>
    </row>
    <row r="2767" spans="1:7" x14ac:dyDescent="0.25">
      <c r="A2767" s="10"/>
      <c r="B2767" s="10"/>
      <c r="C2767" s="10"/>
      <c r="D2767" s="10"/>
      <c r="E2767" s="113" t="s">
        <v>2842</v>
      </c>
      <c r="F2767" s="111" t="s">
        <v>456</v>
      </c>
      <c r="G2767" s="3">
        <f t="shared" si="44"/>
        <v>1</v>
      </c>
    </row>
    <row r="2768" spans="1:7" x14ac:dyDescent="0.25">
      <c r="A2768" s="10"/>
      <c r="B2768" s="10"/>
      <c r="C2768" s="10"/>
      <c r="D2768" s="10"/>
      <c r="E2768" s="113" t="s">
        <v>2843</v>
      </c>
      <c r="F2768" s="111" t="s">
        <v>456</v>
      </c>
      <c r="G2768" s="3">
        <f t="shared" si="44"/>
        <v>1</v>
      </c>
    </row>
    <row r="2769" spans="1:7" x14ac:dyDescent="0.25">
      <c r="A2769" s="10"/>
      <c r="B2769" s="10"/>
      <c r="C2769" s="10"/>
      <c r="D2769" s="10"/>
      <c r="E2769" s="110" t="s">
        <v>2844</v>
      </c>
      <c r="F2769" s="111" t="s">
        <v>105</v>
      </c>
      <c r="G2769" s="3">
        <f t="shared" si="44"/>
        <v>0</v>
      </c>
    </row>
    <row r="2770" spans="1:7" x14ac:dyDescent="0.25">
      <c r="A2770" s="10"/>
      <c r="B2770" s="10"/>
      <c r="C2770" s="10"/>
      <c r="D2770" s="10"/>
      <c r="E2770" s="110" t="s">
        <v>2845</v>
      </c>
      <c r="F2770" s="111" t="s">
        <v>105</v>
      </c>
      <c r="G2770" s="3">
        <f t="shared" si="44"/>
        <v>0</v>
      </c>
    </row>
    <row r="2771" spans="1:7" x14ac:dyDescent="0.25">
      <c r="A2771" s="10"/>
      <c r="B2771" s="10"/>
      <c r="C2771" s="10"/>
      <c r="D2771" s="10"/>
      <c r="E2771" s="113" t="s">
        <v>2846</v>
      </c>
      <c r="F2771" s="111" t="s">
        <v>105</v>
      </c>
      <c r="G2771" s="3">
        <f t="shared" si="44"/>
        <v>0</v>
      </c>
    </row>
    <row r="2772" spans="1:7" x14ac:dyDescent="0.25">
      <c r="A2772" s="10"/>
      <c r="B2772" s="10"/>
      <c r="C2772" s="10"/>
      <c r="D2772" s="10"/>
      <c r="E2772" s="113" t="s">
        <v>2847</v>
      </c>
      <c r="F2772" s="111" t="s">
        <v>105</v>
      </c>
      <c r="G2772" s="3">
        <f t="shared" si="44"/>
        <v>0</v>
      </c>
    </row>
    <row r="2773" spans="1:7" x14ac:dyDescent="0.25">
      <c r="A2773" s="10"/>
      <c r="B2773" s="10"/>
      <c r="C2773" s="10"/>
      <c r="D2773" s="10"/>
      <c r="E2773" s="110" t="s">
        <v>2848</v>
      </c>
      <c r="F2773" s="111" t="s">
        <v>105</v>
      </c>
      <c r="G2773" s="3">
        <f t="shared" si="44"/>
        <v>0</v>
      </c>
    </row>
    <row r="2774" spans="1:7" x14ac:dyDescent="0.25">
      <c r="A2774" s="10"/>
      <c r="B2774" s="10"/>
      <c r="C2774" s="10"/>
      <c r="D2774" s="10"/>
      <c r="E2774" s="110" t="s">
        <v>2849</v>
      </c>
      <c r="F2774" s="111" t="s">
        <v>105</v>
      </c>
      <c r="G2774" s="3">
        <f t="shared" si="44"/>
        <v>0</v>
      </c>
    </row>
    <row r="2775" spans="1:7" x14ac:dyDescent="0.25">
      <c r="A2775" s="10"/>
      <c r="B2775" s="10"/>
      <c r="C2775" s="10"/>
      <c r="D2775" s="10"/>
      <c r="E2775" s="110" t="s">
        <v>2850</v>
      </c>
      <c r="F2775" s="111" t="s">
        <v>105</v>
      </c>
      <c r="G2775" s="3">
        <f t="shared" si="44"/>
        <v>0</v>
      </c>
    </row>
    <row r="2776" spans="1:7" x14ac:dyDescent="0.25">
      <c r="A2776" s="10"/>
      <c r="B2776" s="10"/>
      <c r="C2776" s="10"/>
      <c r="D2776" s="10"/>
      <c r="E2776" s="110" t="s">
        <v>2851</v>
      </c>
      <c r="F2776" s="111" t="s">
        <v>105</v>
      </c>
      <c r="G2776" s="3">
        <f t="shared" si="44"/>
        <v>0</v>
      </c>
    </row>
    <row r="2777" spans="1:7" x14ac:dyDescent="0.25">
      <c r="A2777" s="10"/>
      <c r="B2777" s="10"/>
      <c r="C2777" s="10"/>
      <c r="D2777" s="10"/>
      <c r="E2777" s="110" t="s">
        <v>2852</v>
      </c>
      <c r="F2777" s="111" t="s">
        <v>105</v>
      </c>
      <c r="G2777" s="3">
        <f t="shared" si="44"/>
        <v>0</v>
      </c>
    </row>
    <row r="2778" spans="1:7" x14ac:dyDescent="0.25">
      <c r="A2778" s="10"/>
      <c r="B2778" s="10"/>
      <c r="C2778" s="10"/>
      <c r="D2778" s="10"/>
      <c r="E2778" s="110" t="s">
        <v>2853</v>
      </c>
      <c r="F2778" s="111" t="s">
        <v>105</v>
      </c>
      <c r="G2778" s="3">
        <f t="shared" si="44"/>
        <v>0</v>
      </c>
    </row>
    <row r="2779" spans="1:7" x14ac:dyDescent="0.25">
      <c r="A2779" s="10"/>
      <c r="B2779" s="10"/>
      <c r="C2779" s="10"/>
      <c r="D2779" s="10"/>
      <c r="E2779" s="110" t="s">
        <v>2854</v>
      </c>
      <c r="F2779" s="111" t="s">
        <v>105</v>
      </c>
      <c r="G2779" s="3">
        <f t="shared" si="44"/>
        <v>0</v>
      </c>
    </row>
    <row r="2780" spans="1:7" x14ac:dyDescent="0.25">
      <c r="A2780" s="10"/>
      <c r="B2780" s="10"/>
      <c r="C2780" s="10"/>
      <c r="D2780" s="10"/>
      <c r="E2780" s="110" t="s">
        <v>2855</v>
      </c>
      <c r="F2780" s="111" t="s">
        <v>58</v>
      </c>
      <c r="G2780" s="3">
        <f t="shared" si="44"/>
        <v>0.2535</v>
      </c>
    </row>
    <row r="2781" spans="1:7" x14ac:dyDescent="0.25">
      <c r="A2781" s="10"/>
      <c r="B2781" s="10"/>
      <c r="C2781" s="10"/>
      <c r="D2781" s="10"/>
      <c r="E2781" s="110" t="s">
        <v>2856</v>
      </c>
      <c r="F2781" s="111" t="s">
        <v>105</v>
      </c>
      <c r="G2781" s="3">
        <f t="shared" si="44"/>
        <v>0</v>
      </c>
    </row>
    <row r="2782" spans="1:7" x14ac:dyDescent="0.25">
      <c r="A2782" s="10"/>
      <c r="B2782" s="10"/>
      <c r="C2782" s="10"/>
      <c r="D2782" s="10"/>
      <c r="E2782" s="110" t="s">
        <v>2857</v>
      </c>
      <c r="F2782" s="111" t="s">
        <v>105</v>
      </c>
      <c r="G2782" s="3">
        <f t="shared" si="44"/>
        <v>0</v>
      </c>
    </row>
    <row r="2783" spans="1:7" x14ac:dyDescent="0.25">
      <c r="A2783" s="10"/>
      <c r="B2783" s="10"/>
      <c r="C2783" s="10"/>
      <c r="D2783" s="10"/>
      <c r="E2783" s="110" t="s">
        <v>2858</v>
      </c>
      <c r="F2783" s="111" t="s">
        <v>105</v>
      </c>
      <c r="G2783" s="3">
        <f t="shared" si="44"/>
        <v>0</v>
      </c>
    </row>
    <row r="2784" spans="1:7" x14ac:dyDescent="0.25">
      <c r="A2784" s="10"/>
      <c r="B2784" s="10"/>
      <c r="C2784" s="10"/>
      <c r="D2784" s="10"/>
      <c r="E2784" s="110" t="s">
        <v>2859</v>
      </c>
      <c r="F2784" s="111" t="s">
        <v>105</v>
      </c>
      <c r="G2784" s="3">
        <f t="shared" si="44"/>
        <v>0</v>
      </c>
    </row>
    <row r="2785" spans="1:7" x14ac:dyDescent="0.25">
      <c r="A2785" s="10"/>
      <c r="B2785" s="10"/>
      <c r="C2785" s="10"/>
      <c r="D2785" s="10"/>
      <c r="E2785" s="113" t="s">
        <v>2860</v>
      </c>
      <c r="F2785" s="111" t="s">
        <v>105</v>
      </c>
      <c r="G2785" s="3">
        <f t="shared" si="44"/>
        <v>0</v>
      </c>
    </row>
    <row r="2786" spans="1:7" x14ac:dyDescent="0.25">
      <c r="A2786" s="10"/>
      <c r="B2786" s="10"/>
      <c r="C2786" s="10"/>
      <c r="D2786" s="10"/>
      <c r="E2786" s="110" t="s">
        <v>2861</v>
      </c>
      <c r="F2786" s="111" t="s">
        <v>105</v>
      </c>
      <c r="G2786" s="3">
        <f t="shared" si="44"/>
        <v>0</v>
      </c>
    </row>
    <row r="2787" spans="1:7" x14ac:dyDescent="0.25">
      <c r="A2787" s="10"/>
      <c r="B2787" s="10"/>
      <c r="C2787" s="10"/>
      <c r="D2787" s="10"/>
      <c r="E2787" s="113" t="s">
        <v>2862</v>
      </c>
      <c r="F2787" s="111" t="s">
        <v>105</v>
      </c>
      <c r="G2787" s="3">
        <f t="shared" si="44"/>
        <v>0</v>
      </c>
    </row>
    <row r="2788" spans="1:7" x14ac:dyDescent="0.25">
      <c r="A2788" s="10"/>
      <c r="B2788" s="10"/>
      <c r="C2788" s="10"/>
      <c r="D2788" s="10"/>
      <c r="E2788" s="113" t="s">
        <v>2863</v>
      </c>
      <c r="F2788" s="111" t="s">
        <v>105</v>
      </c>
      <c r="G2788" s="3">
        <f t="shared" si="44"/>
        <v>0</v>
      </c>
    </row>
    <row r="2789" spans="1:7" x14ac:dyDescent="0.25">
      <c r="A2789" s="10"/>
      <c r="B2789" s="10"/>
      <c r="C2789" s="10"/>
      <c r="D2789" s="10"/>
      <c r="E2789" s="110" t="s">
        <v>2864</v>
      </c>
      <c r="F2789" s="111" t="s">
        <v>105</v>
      </c>
      <c r="G2789" s="3">
        <f t="shared" si="44"/>
        <v>0</v>
      </c>
    </row>
    <row r="2790" spans="1:7" x14ac:dyDescent="0.25">
      <c r="A2790" s="10"/>
      <c r="B2790" s="10"/>
      <c r="C2790" s="10"/>
      <c r="D2790" s="10"/>
      <c r="E2790" s="110" t="s">
        <v>2865</v>
      </c>
      <c r="F2790" s="111" t="s">
        <v>105</v>
      </c>
      <c r="G2790" s="3">
        <f t="shared" si="44"/>
        <v>0</v>
      </c>
    </row>
    <row r="2791" spans="1:7" x14ac:dyDescent="0.25">
      <c r="A2791" s="10"/>
      <c r="B2791" s="10"/>
      <c r="C2791" s="10"/>
      <c r="D2791" s="10"/>
      <c r="E2791" s="113" t="s">
        <v>2866</v>
      </c>
      <c r="F2791" s="111" t="s">
        <v>105</v>
      </c>
      <c r="G2791" s="3">
        <f t="shared" si="44"/>
        <v>0</v>
      </c>
    </row>
    <row r="2792" spans="1:7" x14ac:dyDescent="0.25">
      <c r="A2792" s="10"/>
      <c r="B2792" s="10"/>
      <c r="C2792" s="10"/>
      <c r="D2792" s="10"/>
      <c r="E2792" s="123" t="s">
        <v>2867</v>
      </c>
      <c r="F2792" s="111" t="s">
        <v>105</v>
      </c>
      <c r="G2792" s="3">
        <f t="shared" si="44"/>
        <v>0</v>
      </c>
    </row>
    <row r="2793" spans="1:7" x14ac:dyDescent="0.25">
      <c r="A2793" s="10"/>
      <c r="B2793" s="10"/>
      <c r="C2793" s="10"/>
      <c r="D2793" s="10"/>
      <c r="E2793" s="113" t="s">
        <v>2868</v>
      </c>
      <c r="F2793" s="111" t="s">
        <v>105</v>
      </c>
      <c r="G2793" s="3">
        <f t="shared" si="44"/>
        <v>0</v>
      </c>
    </row>
    <row r="2794" spans="1:7" x14ac:dyDescent="0.25">
      <c r="A2794" s="10"/>
      <c r="B2794" s="10"/>
      <c r="C2794" s="10"/>
      <c r="D2794" s="10"/>
      <c r="E2794" s="110" t="s">
        <v>2869</v>
      </c>
      <c r="F2794" s="111" t="s">
        <v>105</v>
      </c>
      <c r="G2794" s="3">
        <f t="shared" si="44"/>
        <v>0</v>
      </c>
    </row>
    <row r="2795" spans="1:7" x14ac:dyDescent="0.25">
      <c r="A2795" s="10"/>
      <c r="B2795" s="10"/>
      <c r="C2795" s="10"/>
      <c r="D2795" s="10"/>
      <c r="E2795" s="113" t="s">
        <v>2870</v>
      </c>
      <c r="F2795" s="111" t="s">
        <v>105</v>
      </c>
      <c r="G2795" s="3">
        <f t="shared" si="44"/>
        <v>0</v>
      </c>
    </row>
    <row r="2796" spans="1:7" x14ac:dyDescent="0.25">
      <c r="A2796" s="10"/>
      <c r="B2796" s="10"/>
      <c r="C2796" s="10"/>
      <c r="D2796" s="10"/>
      <c r="E2796" s="110" t="s">
        <v>2871</v>
      </c>
      <c r="F2796" s="111" t="s">
        <v>105</v>
      </c>
      <c r="G2796" s="3">
        <f t="shared" si="44"/>
        <v>0</v>
      </c>
    </row>
    <row r="2797" spans="1:7" x14ac:dyDescent="0.25">
      <c r="A2797" s="10"/>
      <c r="B2797" s="10"/>
      <c r="C2797" s="10"/>
      <c r="D2797" s="10"/>
      <c r="E2797" s="110" t="s">
        <v>2872</v>
      </c>
      <c r="F2797" s="111" t="s">
        <v>105</v>
      </c>
      <c r="G2797" s="3">
        <f t="shared" si="44"/>
        <v>0</v>
      </c>
    </row>
    <row r="2798" spans="1:7" x14ac:dyDescent="0.25">
      <c r="A2798" s="10"/>
      <c r="B2798" s="10"/>
      <c r="C2798" s="10"/>
      <c r="D2798" s="10"/>
      <c r="E2798" s="110" t="s">
        <v>2873</v>
      </c>
      <c r="F2798" s="111" t="s">
        <v>105</v>
      </c>
      <c r="G2798" s="3">
        <f t="shared" si="44"/>
        <v>0</v>
      </c>
    </row>
    <row r="2799" spans="1:7" x14ac:dyDescent="0.25">
      <c r="A2799" s="10"/>
      <c r="B2799" s="10"/>
      <c r="C2799" s="10"/>
      <c r="D2799" s="10"/>
      <c r="E2799" s="110" t="s">
        <v>2874</v>
      </c>
      <c r="F2799" s="111" t="s">
        <v>105</v>
      </c>
      <c r="G2799" s="3">
        <f t="shared" si="44"/>
        <v>0</v>
      </c>
    </row>
    <row r="2800" spans="1:7" x14ac:dyDescent="0.25">
      <c r="A2800" s="10"/>
      <c r="B2800" s="10"/>
      <c r="C2800" s="10"/>
      <c r="D2800" s="10"/>
      <c r="E2800" s="113" t="s">
        <v>2875</v>
      </c>
      <c r="F2800" s="111" t="s">
        <v>105</v>
      </c>
      <c r="G2800" s="3">
        <f t="shared" si="44"/>
        <v>0</v>
      </c>
    </row>
    <row r="2801" spans="1:7" x14ac:dyDescent="0.25">
      <c r="A2801" s="10"/>
      <c r="B2801" s="10"/>
      <c r="C2801" s="10"/>
      <c r="D2801" s="10"/>
      <c r="E2801" s="110" t="s">
        <v>2876</v>
      </c>
      <c r="F2801" s="111" t="s">
        <v>105</v>
      </c>
      <c r="G2801" s="3">
        <f t="shared" si="44"/>
        <v>0</v>
      </c>
    </row>
    <row r="2802" spans="1:7" x14ac:dyDescent="0.25">
      <c r="A2802" s="10"/>
      <c r="B2802" s="10"/>
      <c r="C2802" s="10"/>
      <c r="D2802" s="10"/>
      <c r="E2802" s="110" t="s">
        <v>2877</v>
      </c>
      <c r="F2802" s="111" t="s">
        <v>105</v>
      </c>
      <c r="G2802" s="3">
        <f t="shared" si="44"/>
        <v>0</v>
      </c>
    </row>
    <row r="2803" spans="1:7" x14ac:dyDescent="0.25">
      <c r="A2803" s="10"/>
      <c r="B2803" s="10"/>
      <c r="C2803" s="10"/>
      <c r="D2803" s="10"/>
      <c r="E2803" s="113" t="s">
        <v>2878</v>
      </c>
      <c r="F2803" s="111" t="s">
        <v>105</v>
      </c>
      <c r="G2803" s="3">
        <f t="shared" si="44"/>
        <v>0</v>
      </c>
    </row>
    <row r="2804" spans="1:7" x14ac:dyDescent="0.25">
      <c r="A2804" s="10"/>
      <c r="B2804" s="10"/>
      <c r="C2804" s="10"/>
      <c r="D2804" s="10"/>
      <c r="E2804" s="113" t="s">
        <v>2879</v>
      </c>
      <c r="F2804" s="111" t="s">
        <v>105</v>
      </c>
      <c r="G2804" s="3">
        <f t="shared" si="44"/>
        <v>0</v>
      </c>
    </row>
    <row r="2805" spans="1:7" x14ac:dyDescent="0.25">
      <c r="A2805" s="10"/>
      <c r="B2805" s="10"/>
      <c r="C2805" s="10"/>
      <c r="D2805" s="10"/>
      <c r="E2805" s="113" t="s">
        <v>2880</v>
      </c>
      <c r="F2805" s="111" t="s">
        <v>105</v>
      </c>
      <c r="G2805" s="3">
        <f t="shared" si="44"/>
        <v>0</v>
      </c>
    </row>
    <row r="2806" spans="1:7" x14ac:dyDescent="0.25">
      <c r="A2806" s="10"/>
      <c r="B2806" s="10"/>
      <c r="C2806" s="10"/>
      <c r="D2806" s="10"/>
      <c r="E2806" s="113" t="s">
        <v>2881</v>
      </c>
      <c r="F2806" s="111" t="s">
        <v>105</v>
      </c>
      <c r="G2806" s="3">
        <f t="shared" si="44"/>
        <v>0</v>
      </c>
    </row>
    <row r="2807" spans="1:7" x14ac:dyDescent="0.25">
      <c r="A2807" s="10"/>
      <c r="B2807" s="10"/>
      <c r="C2807" s="10"/>
      <c r="D2807" s="10"/>
      <c r="E2807" s="113" t="s">
        <v>2882</v>
      </c>
      <c r="F2807" s="111" t="s">
        <v>105</v>
      </c>
      <c r="G2807" s="3">
        <f t="shared" si="44"/>
        <v>0</v>
      </c>
    </row>
    <row r="2808" spans="1:7" x14ac:dyDescent="0.25">
      <c r="A2808" s="10"/>
      <c r="B2808" s="10"/>
      <c r="C2808" s="10"/>
      <c r="D2808" s="10"/>
      <c r="E2808" s="110" t="s">
        <v>2883</v>
      </c>
      <c r="F2808" s="111" t="s">
        <v>105</v>
      </c>
      <c r="G2808" s="3">
        <f t="shared" si="44"/>
        <v>0</v>
      </c>
    </row>
    <row r="2809" spans="1:7" x14ac:dyDescent="0.25">
      <c r="A2809" s="10"/>
      <c r="B2809" s="10"/>
      <c r="C2809" s="10"/>
      <c r="D2809" s="10"/>
      <c r="E2809" s="123" t="s">
        <v>2884</v>
      </c>
      <c r="F2809" s="111" t="s">
        <v>105</v>
      </c>
      <c r="G2809" s="3">
        <f t="shared" si="44"/>
        <v>0</v>
      </c>
    </row>
    <row r="2810" spans="1:7" x14ac:dyDescent="0.25">
      <c r="A2810" s="10"/>
      <c r="B2810" s="10"/>
      <c r="C2810" s="10"/>
      <c r="D2810" s="10"/>
      <c r="E2810" s="113" t="s">
        <v>2885</v>
      </c>
      <c r="F2810" s="111" t="s">
        <v>105</v>
      </c>
      <c r="G2810" s="3">
        <f t="shared" si="44"/>
        <v>0</v>
      </c>
    </row>
    <row r="2811" spans="1:7" x14ac:dyDescent="0.25">
      <c r="A2811" s="10"/>
      <c r="B2811" s="10"/>
      <c r="C2811" s="10"/>
      <c r="D2811" s="10"/>
      <c r="E2811" s="110" t="s">
        <v>2886</v>
      </c>
      <c r="F2811" s="111" t="s">
        <v>105</v>
      </c>
      <c r="G2811" s="3">
        <f t="shared" si="44"/>
        <v>0</v>
      </c>
    </row>
    <row r="2812" spans="1:7" x14ac:dyDescent="0.25">
      <c r="A2812" s="10"/>
      <c r="B2812" s="10"/>
      <c r="C2812" s="10"/>
      <c r="D2812" s="10"/>
      <c r="E2812" s="110" t="s">
        <v>2887</v>
      </c>
      <c r="F2812" s="111" t="s">
        <v>105</v>
      </c>
      <c r="G2812" s="3">
        <f t="shared" si="44"/>
        <v>0</v>
      </c>
    </row>
    <row r="2813" spans="1:7" x14ac:dyDescent="0.25">
      <c r="A2813" s="10"/>
      <c r="B2813" s="10"/>
      <c r="C2813" s="10"/>
      <c r="D2813" s="10"/>
      <c r="E2813" s="110" t="s">
        <v>2888</v>
      </c>
      <c r="F2813" s="111" t="s">
        <v>105</v>
      </c>
      <c r="G2813" s="3">
        <f t="shared" si="44"/>
        <v>0</v>
      </c>
    </row>
    <row r="2814" spans="1:7" x14ac:dyDescent="0.25">
      <c r="A2814" s="10"/>
      <c r="B2814" s="10"/>
      <c r="C2814" s="10"/>
      <c r="D2814" s="10"/>
      <c r="E2814" s="110" t="s">
        <v>2889</v>
      </c>
      <c r="F2814" s="111" t="s">
        <v>105</v>
      </c>
      <c r="G2814" s="3">
        <f t="shared" si="44"/>
        <v>0</v>
      </c>
    </row>
    <row r="2815" spans="1:7" x14ac:dyDescent="0.25">
      <c r="A2815" s="10"/>
      <c r="B2815" s="10"/>
      <c r="C2815" s="10"/>
      <c r="D2815" s="10"/>
      <c r="E2815" s="110" t="s">
        <v>2890</v>
      </c>
      <c r="F2815" s="111" t="s">
        <v>105</v>
      </c>
      <c r="G2815" s="3">
        <f t="shared" si="44"/>
        <v>0</v>
      </c>
    </row>
    <row r="2816" spans="1:7" x14ac:dyDescent="0.25">
      <c r="A2816" s="10"/>
      <c r="B2816" s="10"/>
      <c r="C2816" s="10"/>
      <c r="D2816" s="10"/>
      <c r="E2816" s="110" t="s">
        <v>2891</v>
      </c>
      <c r="F2816" s="111" t="s">
        <v>105</v>
      </c>
      <c r="G2816" s="3">
        <f t="shared" si="44"/>
        <v>0</v>
      </c>
    </row>
    <row r="2817" spans="1:7" x14ac:dyDescent="0.25">
      <c r="A2817" s="10"/>
      <c r="B2817" s="10"/>
      <c r="C2817" s="10"/>
      <c r="D2817" s="10"/>
      <c r="E2817" s="110" t="s">
        <v>2892</v>
      </c>
      <c r="F2817" s="111" t="s">
        <v>105</v>
      </c>
      <c r="G2817" s="3">
        <f t="shared" si="44"/>
        <v>0</v>
      </c>
    </row>
    <row r="2818" spans="1:7" x14ac:dyDescent="0.25">
      <c r="A2818" s="10"/>
      <c r="B2818" s="10"/>
      <c r="C2818" s="10"/>
      <c r="D2818" s="10"/>
      <c r="E2818" s="110" t="s">
        <v>2893</v>
      </c>
      <c r="F2818" s="111" t="s">
        <v>105</v>
      </c>
      <c r="G2818" s="3">
        <f t="shared" si="44"/>
        <v>0</v>
      </c>
    </row>
    <row r="2819" spans="1:7" x14ac:dyDescent="0.25">
      <c r="A2819" s="10"/>
      <c r="B2819" s="10"/>
      <c r="C2819" s="10"/>
      <c r="D2819" s="10"/>
      <c r="E2819" s="113" t="s">
        <v>2894</v>
      </c>
      <c r="F2819" s="111" t="s">
        <v>105</v>
      </c>
      <c r="G2819" s="3">
        <f t="shared" si="44"/>
        <v>0</v>
      </c>
    </row>
    <row r="2820" spans="1:7" x14ac:dyDescent="0.25">
      <c r="A2820" s="10"/>
      <c r="B2820" s="10"/>
      <c r="C2820" s="10"/>
      <c r="D2820" s="10"/>
      <c r="E2820" s="113" t="s">
        <v>2895</v>
      </c>
      <c r="F2820" s="111" t="s">
        <v>105</v>
      </c>
      <c r="G2820" s="3">
        <f t="shared" si="44"/>
        <v>0</v>
      </c>
    </row>
    <row r="2821" spans="1:7" x14ac:dyDescent="0.25">
      <c r="A2821" s="10"/>
      <c r="B2821" s="10"/>
      <c r="C2821" s="10"/>
      <c r="D2821" s="10"/>
      <c r="E2821" s="113" t="s">
        <v>2896</v>
      </c>
      <c r="F2821" s="111" t="s">
        <v>105</v>
      </c>
      <c r="G2821" s="3">
        <f t="shared" si="44"/>
        <v>0</v>
      </c>
    </row>
    <row r="2822" spans="1:7" x14ac:dyDescent="0.25">
      <c r="A2822" s="10"/>
      <c r="B2822" s="10"/>
      <c r="C2822" s="10"/>
      <c r="D2822" s="10"/>
      <c r="E2822" s="110" t="s">
        <v>2897</v>
      </c>
      <c r="F2822" s="111" t="s">
        <v>105</v>
      </c>
      <c r="G2822" s="3">
        <f t="shared" si="44"/>
        <v>0</v>
      </c>
    </row>
    <row r="2823" spans="1:7" x14ac:dyDescent="0.25">
      <c r="A2823" s="10"/>
      <c r="B2823" s="10"/>
      <c r="C2823" s="10"/>
      <c r="D2823" s="10"/>
      <c r="E2823" s="110" t="s">
        <v>2898</v>
      </c>
      <c r="F2823" s="111" t="s">
        <v>60</v>
      </c>
      <c r="G2823" s="3">
        <f t="shared" ref="G2823:G2886" si="45">VLOOKUP(F2823,$A$4:$B$27,2,FALSE)</f>
        <v>0.1013</v>
      </c>
    </row>
    <row r="2824" spans="1:7" x14ac:dyDescent="0.25">
      <c r="A2824" s="10"/>
      <c r="B2824" s="10"/>
      <c r="C2824" s="10"/>
      <c r="D2824" s="10"/>
      <c r="E2824" s="110" t="s">
        <v>2899</v>
      </c>
      <c r="F2824" s="111" t="s">
        <v>105</v>
      </c>
      <c r="G2824" s="3">
        <f t="shared" si="45"/>
        <v>0</v>
      </c>
    </row>
    <row r="2825" spans="1:7" x14ac:dyDescent="0.25">
      <c r="A2825" s="10"/>
      <c r="B2825" s="10"/>
      <c r="C2825" s="10"/>
      <c r="D2825" s="10"/>
      <c r="E2825" s="110" t="s">
        <v>2900</v>
      </c>
      <c r="F2825" s="111" t="s">
        <v>105</v>
      </c>
      <c r="G2825" s="3">
        <f t="shared" si="45"/>
        <v>0</v>
      </c>
    </row>
    <row r="2826" spans="1:7" x14ac:dyDescent="0.25">
      <c r="A2826" s="10"/>
      <c r="B2826" s="10"/>
      <c r="C2826" s="10"/>
      <c r="D2826" s="10"/>
      <c r="E2826" s="110" t="s">
        <v>2901</v>
      </c>
      <c r="F2826" s="111" t="s">
        <v>105</v>
      </c>
      <c r="G2826" s="3">
        <f t="shared" si="45"/>
        <v>0</v>
      </c>
    </row>
    <row r="2827" spans="1:7" x14ac:dyDescent="0.25">
      <c r="A2827" s="10"/>
      <c r="B2827" s="10"/>
      <c r="C2827" s="10"/>
      <c r="D2827" s="10"/>
      <c r="E2827" s="110" t="s">
        <v>2902</v>
      </c>
      <c r="F2827" s="111" t="s">
        <v>105</v>
      </c>
      <c r="G2827" s="3">
        <f t="shared" si="45"/>
        <v>0</v>
      </c>
    </row>
    <row r="2828" spans="1:7" x14ac:dyDescent="0.25">
      <c r="A2828" s="10"/>
      <c r="B2828" s="10"/>
      <c r="C2828" s="10"/>
      <c r="D2828" s="10"/>
      <c r="E2828" s="123" t="s">
        <v>2903</v>
      </c>
      <c r="F2828" s="111" t="s">
        <v>105</v>
      </c>
      <c r="G2828" s="3">
        <f t="shared" si="45"/>
        <v>0</v>
      </c>
    </row>
    <row r="2829" spans="1:7" x14ac:dyDescent="0.25">
      <c r="A2829" s="10"/>
      <c r="B2829" s="10"/>
      <c r="C2829" s="10"/>
      <c r="D2829" s="10"/>
      <c r="E2829" s="123" t="s">
        <v>2904</v>
      </c>
      <c r="F2829" s="111" t="s">
        <v>105</v>
      </c>
      <c r="G2829" s="3">
        <f t="shared" si="45"/>
        <v>0</v>
      </c>
    </row>
    <row r="2830" spans="1:7" x14ac:dyDescent="0.25">
      <c r="A2830" s="10"/>
      <c r="B2830" s="10"/>
      <c r="C2830" s="10"/>
      <c r="D2830" s="10"/>
      <c r="E2830" s="127" t="s">
        <v>2905</v>
      </c>
      <c r="F2830" s="111" t="s">
        <v>456</v>
      </c>
      <c r="G2830" s="3">
        <f t="shared" si="45"/>
        <v>1</v>
      </c>
    </row>
    <row r="2831" spans="1:7" x14ac:dyDescent="0.25">
      <c r="A2831" s="10"/>
      <c r="B2831" s="10"/>
      <c r="C2831" s="10"/>
      <c r="D2831" s="10"/>
      <c r="E2831" s="110" t="s">
        <v>2906</v>
      </c>
      <c r="F2831" s="111" t="s">
        <v>456</v>
      </c>
      <c r="G2831" s="3">
        <f t="shared" si="45"/>
        <v>1</v>
      </c>
    </row>
    <row r="2832" spans="1:7" x14ac:dyDescent="0.25">
      <c r="A2832" s="10"/>
      <c r="B2832" s="10"/>
      <c r="C2832" s="10"/>
      <c r="D2832" s="10"/>
      <c r="E2832" s="123" t="s">
        <v>2907</v>
      </c>
      <c r="F2832" s="111" t="s">
        <v>456</v>
      </c>
      <c r="G2832" s="3">
        <f t="shared" si="45"/>
        <v>1</v>
      </c>
    </row>
    <row r="2833" spans="1:7" x14ac:dyDescent="0.25">
      <c r="A2833" s="10"/>
      <c r="B2833" s="10"/>
      <c r="C2833" s="10"/>
      <c r="D2833" s="10"/>
      <c r="E2833" s="120" t="s">
        <v>2908</v>
      </c>
      <c r="F2833" s="111" t="s">
        <v>456</v>
      </c>
      <c r="G2833" s="3">
        <f t="shared" si="45"/>
        <v>1</v>
      </c>
    </row>
    <row r="2834" spans="1:7" x14ac:dyDescent="0.25">
      <c r="A2834" s="10"/>
      <c r="B2834" s="10"/>
      <c r="C2834" s="10"/>
      <c r="D2834" s="10"/>
      <c r="E2834" s="110" t="s">
        <v>2909</v>
      </c>
      <c r="F2834" s="111" t="s">
        <v>456</v>
      </c>
      <c r="G2834" s="3">
        <f t="shared" si="45"/>
        <v>1</v>
      </c>
    </row>
    <row r="2835" spans="1:7" x14ac:dyDescent="0.25">
      <c r="A2835" s="10"/>
      <c r="B2835" s="10"/>
      <c r="C2835" s="10"/>
      <c r="D2835" s="10"/>
      <c r="E2835" s="120" t="s">
        <v>2910</v>
      </c>
      <c r="F2835" s="111" t="s">
        <v>456</v>
      </c>
      <c r="G2835" s="3">
        <f t="shared" si="45"/>
        <v>1</v>
      </c>
    </row>
    <row r="2836" spans="1:7" x14ac:dyDescent="0.25">
      <c r="A2836" s="10"/>
      <c r="B2836" s="10"/>
      <c r="C2836" s="10"/>
      <c r="D2836" s="10"/>
      <c r="E2836" s="120" t="s">
        <v>2911</v>
      </c>
      <c r="F2836" s="111" t="s">
        <v>456</v>
      </c>
      <c r="G2836" s="3">
        <f t="shared" si="45"/>
        <v>1</v>
      </c>
    </row>
    <row r="2837" spans="1:7" x14ac:dyDescent="0.25">
      <c r="A2837" s="10"/>
      <c r="B2837" s="10"/>
      <c r="C2837" s="10"/>
      <c r="D2837" s="10"/>
      <c r="E2837" s="110" t="s">
        <v>2912</v>
      </c>
      <c r="F2837" s="111" t="s">
        <v>456</v>
      </c>
      <c r="G2837" s="3">
        <f t="shared" si="45"/>
        <v>1</v>
      </c>
    </row>
    <row r="2838" spans="1:7" x14ac:dyDescent="0.25">
      <c r="A2838" s="10"/>
      <c r="B2838" s="10"/>
      <c r="C2838" s="10"/>
      <c r="D2838" s="10"/>
      <c r="E2838" s="110" t="s">
        <v>2913</v>
      </c>
      <c r="F2838" s="111" t="s">
        <v>456</v>
      </c>
      <c r="G2838" s="3">
        <f t="shared" si="45"/>
        <v>1</v>
      </c>
    </row>
    <row r="2839" spans="1:7" x14ac:dyDescent="0.25">
      <c r="A2839" s="10"/>
      <c r="B2839" s="10"/>
      <c r="C2839" s="10"/>
      <c r="D2839" s="10"/>
      <c r="E2839" s="110" t="s">
        <v>2914</v>
      </c>
      <c r="F2839" s="111" t="s">
        <v>456</v>
      </c>
      <c r="G2839" s="3">
        <f t="shared" si="45"/>
        <v>1</v>
      </c>
    </row>
    <row r="2840" spans="1:7" x14ac:dyDescent="0.25">
      <c r="A2840" s="10"/>
      <c r="B2840" s="10"/>
      <c r="C2840" s="10"/>
      <c r="D2840" s="10"/>
      <c r="E2840" s="123" t="s">
        <v>2915</v>
      </c>
      <c r="F2840" s="111" t="s">
        <v>456</v>
      </c>
      <c r="G2840" s="3">
        <f t="shared" si="45"/>
        <v>1</v>
      </c>
    </row>
    <row r="2841" spans="1:7" x14ac:dyDescent="0.25">
      <c r="A2841" s="10"/>
      <c r="B2841" s="10"/>
      <c r="C2841" s="10"/>
      <c r="D2841" s="10"/>
      <c r="E2841" s="123" t="s">
        <v>2916</v>
      </c>
      <c r="F2841" s="111" t="s">
        <v>456</v>
      </c>
      <c r="G2841" s="3">
        <f t="shared" si="45"/>
        <v>1</v>
      </c>
    </row>
    <row r="2842" spans="1:7" x14ac:dyDescent="0.25">
      <c r="A2842" s="10"/>
      <c r="B2842" s="10"/>
      <c r="C2842" s="10"/>
      <c r="D2842" s="10"/>
      <c r="E2842" s="110" t="s">
        <v>2917</v>
      </c>
      <c r="F2842" s="111" t="s">
        <v>456</v>
      </c>
      <c r="G2842" s="3">
        <f t="shared" si="45"/>
        <v>1</v>
      </c>
    </row>
    <row r="2843" spans="1:7" x14ac:dyDescent="0.25">
      <c r="A2843" s="10"/>
      <c r="B2843" s="10"/>
      <c r="C2843" s="10"/>
      <c r="D2843" s="10"/>
      <c r="E2843" s="113" t="s">
        <v>2918</v>
      </c>
      <c r="F2843" s="111" t="s">
        <v>456</v>
      </c>
      <c r="G2843" s="3">
        <f t="shared" si="45"/>
        <v>1</v>
      </c>
    </row>
    <row r="2844" spans="1:7" x14ac:dyDescent="0.25">
      <c r="A2844" s="10"/>
      <c r="B2844" s="10"/>
      <c r="C2844" s="10"/>
      <c r="D2844" s="10"/>
      <c r="E2844" s="113" t="s">
        <v>2919</v>
      </c>
      <c r="F2844" s="111" t="s">
        <v>456</v>
      </c>
      <c r="G2844" s="3">
        <f t="shared" si="45"/>
        <v>1</v>
      </c>
    </row>
    <row r="2845" spans="1:7" x14ac:dyDescent="0.25">
      <c r="A2845" s="10"/>
      <c r="B2845" s="10"/>
      <c r="C2845" s="10"/>
      <c r="D2845" s="10"/>
      <c r="E2845" s="110" t="s">
        <v>2920</v>
      </c>
      <c r="F2845" s="111" t="s">
        <v>456</v>
      </c>
      <c r="G2845" s="3">
        <f t="shared" si="45"/>
        <v>1</v>
      </c>
    </row>
    <row r="2846" spans="1:7" x14ac:dyDescent="0.25">
      <c r="A2846" s="10"/>
      <c r="B2846" s="10"/>
      <c r="C2846" s="10"/>
      <c r="D2846" s="10"/>
      <c r="E2846" s="110" t="s">
        <v>2921</v>
      </c>
      <c r="F2846" s="111" t="s">
        <v>456</v>
      </c>
      <c r="G2846" s="3">
        <f t="shared" si="45"/>
        <v>1</v>
      </c>
    </row>
    <row r="2847" spans="1:7" x14ac:dyDescent="0.25">
      <c r="A2847" s="10"/>
      <c r="B2847" s="10"/>
      <c r="C2847" s="10"/>
      <c r="D2847" s="10"/>
      <c r="E2847" s="113" t="s">
        <v>2922</v>
      </c>
      <c r="F2847" s="111" t="s">
        <v>456</v>
      </c>
      <c r="G2847" s="3">
        <f t="shared" si="45"/>
        <v>1</v>
      </c>
    </row>
    <row r="2848" spans="1:7" x14ac:dyDescent="0.25">
      <c r="A2848" s="10"/>
      <c r="B2848" s="10"/>
      <c r="C2848" s="10"/>
      <c r="D2848" s="10"/>
      <c r="E2848" s="110" t="s">
        <v>2923</v>
      </c>
      <c r="F2848" s="111" t="s">
        <v>456</v>
      </c>
      <c r="G2848" s="3">
        <f t="shared" si="45"/>
        <v>1</v>
      </c>
    </row>
    <row r="2849" spans="1:7" x14ac:dyDescent="0.25">
      <c r="A2849" s="10"/>
      <c r="B2849" s="10"/>
      <c r="C2849" s="10"/>
      <c r="D2849" s="10"/>
      <c r="E2849" s="110" t="s">
        <v>2924</v>
      </c>
      <c r="F2849" s="111" t="s">
        <v>456</v>
      </c>
      <c r="G2849" s="3">
        <f t="shared" si="45"/>
        <v>1</v>
      </c>
    </row>
    <row r="2850" spans="1:7" x14ac:dyDescent="0.25">
      <c r="A2850" s="10"/>
      <c r="B2850" s="10"/>
      <c r="C2850" s="10"/>
      <c r="D2850" s="10"/>
      <c r="E2850" s="113" t="s">
        <v>2925</v>
      </c>
      <c r="F2850" s="111" t="s">
        <v>456</v>
      </c>
      <c r="G2850" s="3">
        <f t="shared" si="45"/>
        <v>1</v>
      </c>
    </row>
    <row r="2851" spans="1:7" x14ac:dyDescent="0.25">
      <c r="A2851" s="10"/>
      <c r="B2851" s="10"/>
      <c r="C2851" s="10"/>
      <c r="D2851" s="10"/>
      <c r="E2851" s="110" t="s">
        <v>2926</v>
      </c>
      <c r="F2851" s="111" t="s">
        <v>456</v>
      </c>
      <c r="G2851" s="3">
        <f t="shared" si="45"/>
        <v>1</v>
      </c>
    </row>
    <row r="2852" spans="1:7" x14ac:dyDescent="0.25">
      <c r="A2852" s="10"/>
      <c r="B2852" s="10"/>
      <c r="C2852" s="10"/>
      <c r="D2852" s="10"/>
      <c r="E2852" s="113" t="s">
        <v>2927</v>
      </c>
      <c r="F2852" s="111" t="s">
        <v>456</v>
      </c>
      <c r="G2852" s="3">
        <f t="shared" si="45"/>
        <v>1</v>
      </c>
    </row>
    <row r="2853" spans="1:7" x14ac:dyDescent="0.25">
      <c r="A2853" s="10"/>
      <c r="B2853" s="10"/>
      <c r="C2853" s="10"/>
      <c r="D2853" s="10"/>
      <c r="E2853" s="113" t="s">
        <v>2928</v>
      </c>
      <c r="F2853" s="111" t="s">
        <v>456</v>
      </c>
      <c r="G2853" s="3">
        <f t="shared" si="45"/>
        <v>1</v>
      </c>
    </row>
    <row r="2854" spans="1:7" x14ac:dyDescent="0.25">
      <c r="A2854" s="10"/>
      <c r="B2854" s="10"/>
      <c r="C2854" s="10"/>
      <c r="D2854" s="10"/>
      <c r="E2854" s="113" t="s">
        <v>2929</v>
      </c>
      <c r="F2854" s="111" t="s">
        <v>456</v>
      </c>
      <c r="G2854" s="3">
        <f t="shared" si="45"/>
        <v>1</v>
      </c>
    </row>
    <row r="2855" spans="1:7" x14ac:dyDescent="0.25">
      <c r="A2855" s="10"/>
      <c r="B2855" s="10"/>
      <c r="C2855" s="10"/>
      <c r="D2855" s="10"/>
      <c r="E2855" s="113" t="s">
        <v>2930</v>
      </c>
      <c r="F2855" s="111" t="s">
        <v>456</v>
      </c>
      <c r="G2855" s="3">
        <f t="shared" si="45"/>
        <v>1</v>
      </c>
    </row>
    <row r="2856" spans="1:7" x14ac:dyDescent="0.25">
      <c r="A2856" s="10"/>
      <c r="B2856" s="10"/>
      <c r="C2856" s="10"/>
      <c r="D2856" s="10"/>
      <c r="E2856" s="113" t="s">
        <v>2931</v>
      </c>
      <c r="F2856" s="111" t="s">
        <v>456</v>
      </c>
      <c r="G2856" s="3">
        <f t="shared" si="45"/>
        <v>1</v>
      </c>
    </row>
    <row r="2857" spans="1:7" x14ac:dyDescent="0.25">
      <c r="A2857" s="10"/>
      <c r="B2857" s="10"/>
      <c r="C2857" s="10"/>
      <c r="D2857" s="10"/>
      <c r="E2857" s="113" t="s">
        <v>2932</v>
      </c>
      <c r="F2857" s="111" t="s">
        <v>456</v>
      </c>
      <c r="G2857" s="3">
        <f t="shared" si="45"/>
        <v>1</v>
      </c>
    </row>
    <row r="2858" spans="1:7" x14ac:dyDescent="0.25">
      <c r="A2858" s="10"/>
      <c r="B2858" s="10"/>
      <c r="C2858" s="10"/>
      <c r="D2858" s="10"/>
      <c r="E2858" s="125" t="s">
        <v>2933</v>
      </c>
      <c r="F2858" s="111" t="s">
        <v>456</v>
      </c>
      <c r="G2858" s="3">
        <f t="shared" si="45"/>
        <v>1</v>
      </c>
    </row>
    <row r="2859" spans="1:7" x14ac:dyDescent="0.25">
      <c r="A2859" s="10"/>
      <c r="B2859" s="10"/>
      <c r="C2859" s="10"/>
      <c r="D2859" s="10"/>
      <c r="E2859" s="113" t="s">
        <v>2934</v>
      </c>
      <c r="F2859" s="111" t="s">
        <v>58</v>
      </c>
      <c r="G2859" s="3">
        <f t="shared" si="45"/>
        <v>0.2535</v>
      </c>
    </row>
    <row r="2860" spans="1:7" x14ac:dyDescent="0.25">
      <c r="A2860" s="10"/>
      <c r="B2860" s="10"/>
      <c r="C2860" s="10"/>
      <c r="D2860" s="10"/>
      <c r="E2860" s="113" t="s">
        <v>2935</v>
      </c>
      <c r="F2860" s="111" t="s">
        <v>58</v>
      </c>
      <c r="G2860" s="3">
        <f t="shared" si="45"/>
        <v>0.2535</v>
      </c>
    </row>
    <row r="2861" spans="1:7" x14ac:dyDescent="0.25">
      <c r="A2861" s="10"/>
      <c r="B2861" s="10"/>
      <c r="C2861" s="10"/>
      <c r="D2861" s="10"/>
      <c r="E2861" s="113" t="s">
        <v>2936</v>
      </c>
      <c r="F2861" s="111" t="s">
        <v>58</v>
      </c>
      <c r="G2861" s="3">
        <f t="shared" si="45"/>
        <v>0.2535</v>
      </c>
    </row>
    <row r="2862" spans="1:7" x14ac:dyDescent="0.25">
      <c r="A2862" s="10"/>
      <c r="B2862" s="10"/>
      <c r="C2862" s="10"/>
      <c r="D2862" s="10"/>
      <c r="E2862" s="113" t="s">
        <v>2937</v>
      </c>
      <c r="F2862" s="111" t="s">
        <v>58</v>
      </c>
      <c r="G2862" s="3">
        <f t="shared" si="45"/>
        <v>0.2535</v>
      </c>
    </row>
    <row r="2863" spans="1:7" x14ac:dyDescent="0.25">
      <c r="A2863" s="10"/>
      <c r="B2863" s="10"/>
      <c r="C2863" s="10"/>
      <c r="D2863" s="10"/>
      <c r="E2863" s="113" t="s">
        <v>2938</v>
      </c>
      <c r="F2863" s="111" t="s">
        <v>58</v>
      </c>
      <c r="G2863" s="3">
        <f t="shared" si="45"/>
        <v>0.2535</v>
      </c>
    </row>
    <row r="2864" spans="1:7" x14ac:dyDescent="0.25">
      <c r="A2864" s="10"/>
      <c r="B2864" s="10"/>
      <c r="C2864" s="10"/>
      <c r="D2864" s="10"/>
      <c r="E2864" s="113" t="s">
        <v>2939</v>
      </c>
      <c r="F2864" s="111" t="s">
        <v>58</v>
      </c>
      <c r="G2864" s="3">
        <f t="shared" si="45"/>
        <v>0.2535</v>
      </c>
    </row>
    <row r="2865" spans="1:7" x14ac:dyDescent="0.25">
      <c r="A2865" s="10"/>
      <c r="B2865" s="10"/>
      <c r="C2865" s="10"/>
      <c r="D2865" s="10"/>
      <c r="E2865" s="113" t="s">
        <v>2940</v>
      </c>
      <c r="F2865" s="111" t="s">
        <v>58</v>
      </c>
      <c r="G2865" s="3">
        <f t="shared" si="45"/>
        <v>0.2535</v>
      </c>
    </row>
    <row r="2866" spans="1:7" x14ac:dyDescent="0.25">
      <c r="A2866" s="10"/>
      <c r="B2866" s="10"/>
      <c r="C2866" s="10"/>
      <c r="D2866" s="10"/>
      <c r="E2866" s="110" t="s">
        <v>2941</v>
      </c>
      <c r="F2866" s="111" t="s">
        <v>58</v>
      </c>
      <c r="G2866" s="3">
        <f t="shared" si="45"/>
        <v>0.2535</v>
      </c>
    </row>
    <row r="2867" spans="1:7" x14ac:dyDescent="0.25">
      <c r="A2867" s="10"/>
      <c r="B2867" s="10"/>
      <c r="C2867" s="10"/>
      <c r="D2867" s="10"/>
      <c r="E2867" s="110" t="s">
        <v>2942</v>
      </c>
      <c r="F2867" s="111" t="s">
        <v>58</v>
      </c>
      <c r="G2867" s="3">
        <f t="shared" si="45"/>
        <v>0.2535</v>
      </c>
    </row>
    <row r="2868" spans="1:7" x14ac:dyDescent="0.25">
      <c r="A2868" s="10"/>
      <c r="B2868" s="10"/>
      <c r="C2868" s="10"/>
      <c r="D2868" s="10"/>
      <c r="E2868" s="110" t="s">
        <v>2943</v>
      </c>
      <c r="F2868" s="111" t="s">
        <v>58</v>
      </c>
      <c r="G2868" s="3">
        <f t="shared" si="45"/>
        <v>0.2535</v>
      </c>
    </row>
    <row r="2869" spans="1:7" x14ac:dyDescent="0.25">
      <c r="A2869" s="10"/>
      <c r="B2869" s="10"/>
      <c r="C2869" s="10"/>
      <c r="D2869" s="10"/>
      <c r="E2869" s="113" t="s">
        <v>2944</v>
      </c>
      <c r="F2869" s="111" t="s">
        <v>58</v>
      </c>
      <c r="G2869" s="3">
        <f t="shared" si="45"/>
        <v>0.2535</v>
      </c>
    </row>
    <row r="2870" spans="1:7" x14ac:dyDescent="0.25">
      <c r="A2870" s="10"/>
      <c r="B2870" s="10"/>
      <c r="C2870" s="10"/>
      <c r="D2870" s="10"/>
      <c r="E2870" s="110" t="s">
        <v>2945</v>
      </c>
      <c r="F2870" s="111" t="s">
        <v>58</v>
      </c>
      <c r="G2870" s="3">
        <f t="shared" si="45"/>
        <v>0.2535</v>
      </c>
    </row>
    <row r="2871" spans="1:7" x14ac:dyDescent="0.25">
      <c r="A2871" s="10"/>
      <c r="B2871" s="10"/>
      <c r="C2871" s="10"/>
      <c r="D2871" s="10"/>
      <c r="E2871" s="110" t="s">
        <v>2946</v>
      </c>
      <c r="F2871" s="111" t="s">
        <v>58</v>
      </c>
      <c r="G2871" s="3">
        <f t="shared" si="45"/>
        <v>0.2535</v>
      </c>
    </row>
    <row r="2872" spans="1:7" x14ac:dyDescent="0.25">
      <c r="A2872" s="10"/>
      <c r="B2872" s="10"/>
      <c r="C2872" s="10"/>
      <c r="D2872" s="10"/>
      <c r="E2872" s="110" t="s">
        <v>2947</v>
      </c>
      <c r="F2872" s="111" t="s">
        <v>58</v>
      </c>
      <c r="G2872" s="3">
        <f t="shared" si="45"/>
        <v>0.2535</v>
      </c>
    </row>
    <row r="2873" spans="1:7" x14ac:dyDescent="0.25">
      <c r="A2873" s="10"/>
      <c r="B2873" s="10"/>
      <c r="C2873" s="10"/>
      <c r="D2873" s="10"/>
      <c r="E2873" s="110" t="s">
        <v>2948</v>
      </c>
      <c r="F2873" s="111" t="s">
        <v>58</v>
      </c>
      <c r="G2873" s="3">
        <f t="shared" si="45"/>
        <v>0.2535</v>
      </c>
    </row>
    <row r="2874" spans="1:7" x14ac:dyDescent="0.25">
      <c r="A2874" s="10"/>
      <c r="B2874" s="10"/>
      <c r="C2874" s="10"/>
      <c r="D2874" s="10"/>
      <c r="E2874" s="113" t="s">
        <v>2949</v>
      </c>
      <c r="F2874" s="111" t="s">
        <v>58</v>
      </c>
      <c r="G2874" s="3">
        <f t="shared" si="45"/>
        <v>0.2535</v>
      </c>
    </row>
    <row r="2875" spans="1:7" x14ac:dyDescent="0.25">
      <c r="A2875" s="10"/>
      <c r="B2875" s="10"/>
      <c r="C2875" s="10"/>
      <c r="D2875" s="10"/>
      <c r="E2875" s="113" t="s">
        <v>2950</v>
      </c>
      <c r="F2875" s="111" t="s">
        <v>105</v>
      </c>
      <c r="G2875" s="3">
        <f t="shared" si="45"/>
        <v>0</v>
      </c>
    </row>
    <row r="2876" spans="1:7" x14ac:dyDescent="0.25">
      <c r="A2876" s="10"/>
      <c r="B2876" s="10"/>
      <c r="C2876" s="10"/>
      <c r="D2876" s="10"/>
      <c r="E2876" s="113" t="s">
        <v>2951</v>
      </c>
      <c r="F2876" s="111" t="s">
        <v>58</v>
      </c>
      <c r="G2876" s="3">
        <f t="shared" si="45"/>
        <v>0.2535</v>
      </c>
    </row>
    <row r="2877" spans="1:7" x14ac:dyDescent="0.25">
      <c r="A2877" s="10"/>
      <c r="B2877" s="10"/>
      <c r="C2877" s="10"/>
      <c r="D2877" s="10"/>
      <c r="E2877" s="113" t="s">
        <v>2952</v>
      </c>
      <c r="F2877" s="111" t="s">
        <v>456</v>
      </c>
      <c r="G2877" s="3">
        <f t="shared" si="45"/>
        <v>1</v>
      </c>
    </row>
    <row r="2878" spans="1:7" x14ac:dyDescent="0.25">
      <c r="A2878" s="10"/>
      <c r="B2878" s="10"/>
      <c r="C2878" s="10"/>
      <c r="D2878" s="10"/>
      <c r="E2878" s="113" t="s">
        <v>2953</v>
      </c>
      <c r="F2878" s="111" t="s">
        <v>456</v>
      </c>
      <c r="G2878" s="3">
        <f t="shared" si="45"/>
        <v>1</v>
      </c>
    </row>
    <row r="2879" spans="1:7" x14ac:dyDescent="0.25">
      <c r="A2879" s="10"/>
      <c r="B2879" s="10"/>
      <c r="C2879" s="10"/>
      <c r="D2879" s="10"/>
      <c r="E2879" s="113" t="s">
        <v>2954</v>
      </c>
      <c r="F2879" s="111" t="s">
        <v>456</v>
      </c>
      <c r="G2879" s="3">
        <f t="shared" si="45"/>
        <v>1</v>
      </c>
    </row>
    <row r="2880" spans="1:7" x14ac:dyDescent="0.25">
      <c r="A2880" s="10"/>
      <c r="B2880" s="10"/>
      <c r="C2880" s="10"/>
      <c r="D2880" s="10"/>
      <c r="E2880" s="113" t="s">
        <v>2955</v>
      </c>
      <c r="F2880" s="111" t="s">
        <v>105</v>
      </c>
      <c r="G2880" s="3">
        <f t="shared" si="45"/>
        <v>0</v>
      </c>
    </row>
    <row r="2881" spans="1:7" x14ac:dyDescent="0.25">
      <c r="A2881" s="10"/>
      <c r="B2881" s="10"/>
      <c r="C2881" s="10"/>
      <c r="D2881" s="10"/>
      <c r="E2881" s="113" t="s">
        <v>2956</v>
      </c>
      <c r="F2881" s="111" t="s">
        <v>105</v>
      </c>
      <c r="G2881" s="3">
        <f t="shared" si="45"/>
        <v>0</v>
      </c>
    </row>
    <row r="2882" spans="1:7" x14ac:dyDescent="0.25">
      <c r="A2882" s="10"/>
      <c r="B2882" s="10"/>
      <c r="C2882" s="10"/>
      <c r="D2882" s="10"/>
      <c r="E2882" s="124" t="s">
        <v>2957</v>
      </c>
      <c r="F2882" s="111" t="s">
        <v>105</v>
      </c>
      <c r="G2882" s="3">
        <f t="shared" si="45"/>
        <v>0</v>
      </c>
    </row>
    <row r="2883" spans="1:7" x14ac:dyDescent="0.25">
      <c r="A2883" s="10"/>
      <c r="B2883" s="10"/>
      <c r="C2883" s="10"/>
      <c r="D2883" s="10"/>
      <c r="E2883" s="113" t="s">
        <v>2958</v>
      </c>
      <c r="F2883" s="111" t="s">
        <v>105</v>
      </c>
      <c r="G2883" s="3">
        <f t="shared" si="45"/>
        <v>0</v>
      </c>
    </row>
    <row r="2884" spans="1:7" x14ac:dyDescent="0.25">
      <c r="A2884" s="10"/>
      <c r="B2884" s="10"/>
      <c r="C2884" s="10"/>
      <c r="D2884" s="10"/>
      <c r="E2884" s="113" t="s">
        <v>2959</v>
      </c>
      <c r="F2884" s="111" t="s">
        <v>105</v>
      </c>
      <c r="G2884" s="3">
        <f t="shared" si="45"/>
        <v>0</v>
      </c>
    </row>
    <row r="2885" spans="1:7" x14ac:dyDescent="0.25">
      <c r="A2885" s="10"/>
      <c r="B2885" s="10"/>
      <c r="C2885" s="10"/>
      <c r="D2885" s="10"/>
      <c r="E2885" s="113" t="s">
        <v>2960</v>
      </c>
      <c r="F2885" s="111" t="s">
        <v>105</v>
      </c>
      <c r="G2885" s="3">
        <f t="shared" si="45"/>
        <v>0</v>
      </c>
    </row>
    <row r="2886" spans="1:7" x14ac:dyDescent="0.25">
      <c r="A2886" s="10"/>
      <c r="B2886" s="10"/>
      <c r="C2886" s="10"/>
      <c r="D2886" s="10"/>
      <c r="E2886" s="113" t="s">
        <v>2961</v>
      </c>
      <c r="F2886" s="111" t="s">
        <v>105</v>
      </c>
      <c r="G2886" s="3">
        <f t="shared" si="45"/>
        <v>0</v>
      </c>
    </row>
    <row r="2887" spans="1:7" x14ac:dyDescent="0.25">
      <c r="A2887" s="10"/>
      <c r="B2887" s="10"/>
      <c r="C2887" s="10"/>
      <c r="D2887" s="10"/>
      <c r="E2887" s="110" t="s">
        <v>2962</v>
      </c>
      <c r="F2887" s="111" t="s">
        <v>105</v>
      </c>
      <c r="G2887" s="3">
        <f t="shared" ref="G2887:G2950" si="46">VLOOKUP(F2887,$A$4:$B$27,2,FALSE)</f>
        <v>0</v>
      </c>
    </row>
    <row r="2888" spans="1:7" x14ac:dyDescent="0.25">
      <c r="A2888" s="10"/>
      <c r="B2888" s="10"/>
      <c r="C2888" s="10"/>
      <c r="D2888" s="10"/>
      <c r="E2888" s="110" t="s">
        <v>2963</v>
      </c>
      <c r="F2888" s="111" t="s">
        <v>105</v>
      </c>
      <c r="G2888" s="3">
        <f t="shared" si="46"/>
        <v>0</v>
      </c>
    </row>
    <row r="2889" spans="1:7" x14ac:dyDescent="0.25">
      <c r="A2889" s="10"/>
      <c r="B2889" s="10"/>
      <c r="C2889" s="10"/>
      <c r="D2889" s="10"/>
      <c r="E2889" s="113" t="s">
        <v>2964</v>
      </c>
      <c r="F2889" s="111" t="s">
        <v>105</v>
      </c>
      <c r="G2889" s="3">
        <f t="shared" si="46"/>
        <v>0</v>
      </c>
    </row>
    <row r="2890" spans="1:7" x14ac:dyDescent="0.25">
      <c r="A2890" s="10"/>
      <c r="B2890" s="10"/>
      <c r="C2890" s="10"/>
      <c r="D2890" s="10"/>
      <c r="E2890" s="110" t="s">
        <v>2965</v>
      </c>
      <c r="F2890" s="111" t="s">
        <v>105</v>
      </c>
      <c r="G2890" s="3">
        <f t="shared" si="46"/>
        <v>0</v>
      </c>
    </row>
    <row r="2891" spans="1:7" x14ac:dyDescent="0.25">
      <c r="A2891" s="10"/>
      <c r="B2891" s="10"/>
      <c r="C2891" s="10"/>
      <c r="D2891" s="10"/>
      <c r="E2891" s="113" t="s">
        <v>2966</v>
      </c>
      <c r="F2891" s="111" t="s">
        <v>105</v>
      </c>
      <c r="G2891" s="3">
        <f t="shared" si="46"/>
        <v>0</v>
      </c>
    </row>
    <row r="2892" spans="1:7" x14ac:dyDescent="0.25">
      <c r="A2892" s="10"/>
      <c r="B2892" s="10"/>
      <c r="C2892" s="10"/>
      <c r="D2892" s="10"/>
      <c r="E2892" s="110" t="s">
        <v>2967</v>
      </c>
      <c r="F2892" s="111" t="s">
        <v>105</v>
      </c>
      <c r="G2892" s="3">
        <f t="shared" si="46"/>
        <v>0</v>
      </c>
    </row>
    <row r="2893" spans="1:7" x14ac:dyDescent="0.25">
      <c r="A2893" s="10"/>
      <c r="B2893" s="10"/>
      <c r="C2893" s="10"/>
      <c r="D2893" s="10"/>
      <c r="E2893" s="113" t="s">
        <v>2968</v>
      </c>
      <c r="F2893" s="111" t="s">
        <v>105</v>
      </c>
      <c r="G2893" s="3">
        <f t="shared" si="46"/>
        <v>0</v>
      </c>
    </row>
    <row r="2894" spans="1:7" x14ac:dyDescent="0.25">
      <c r="A2894" s="10"/>
      <c r="B2894" s="10"/>
      <c r="C2894" s="10"/>
      <c r="D2894" s="10"/>
      <c r="E2894" s="113" t="s">
        <v>2969</v>
      </c>
      <c r="F2894" s="111" t="s">
        <v>105</v>
      </c>
      <c r="G2894" s="3">
        <f t="shared" si="46"/>
        <v>0</v>
      </c>
    </row>
    <row r="2895" spans="1:7" x14ac:dyDescent="0.25">
      <c r="A2895" s="10"/>
      <c r="B2895" s="10"/>
      <c r="C2895" s="10"/>
      <c r="D2895" s="10"/>
      <c r="E2895" s="124" t="s">
        <v>2970</v>
      </c>
      <c r="F2895" s="111" t="s">
        <v>105</v>
      </c>
      <c r="G2895" s="3">
        <f t="shared" si="46"/>
        <v>0</v>
      </c>
    </row>
    <row r="2896" spans="1:7" x14ac:dyDescent="0.25">
      <c r="A2896" s="10"/>
      <c r="B2896" s="10"/>
      <c r="C2896" s="10"/>
      <c r="D2896" s="10"/>
      <c r="E2896" s="113" t="s">
        <v>2971</v>
      </c>
      <c r="F2896" s="111" t="s">
        <v>105</v>
      </c>
      <c r="G2896" s="3">
        <f t="shared" si="46"/>
        <v>0</v>
      </c>
    </row>
    <row r="2897" spans="1:7" x14ac:dyDescent="0.25">
      <c r="A2897" s="10"/>
      <c r="B2897" s="10"/>
      <c r="C2897" s="10"/>
      <c r="D2897" s="10"/>
      <c r="E2897" s="113" t="s">
        <v>2972</v>
      </c>
      <c r="F2897" s="111" t="s">
        <v>105</v>
      </c>
      <c r="G2897" s="3">
        <f t="shared" si="46"/>
        <v>0</v>
      </c>
    </row>
    <row r="2898" spans="1:7" x14ac:dyDescent="0.25">
      <c r="A2898" s="10"/>
      <c r="B2898" s="10"/>
      <c r="C2898" s="10"/>
      <c r="D2898" s="10"/>
      <c r="E2898" s="110" t="s">
        <v>2973</v>
      </c>
      <c r="F2898" s="111" t="s">
        <v>105</v>
      </c>
      <c r="G2898" s="3">
        <f t="shared" si="46"/>
        <v>0</v>
      </c>
    </row>
    <row r="2899" spans="1:7" x14ac:dyDescent="0.25">
      <c r="A2899" s="10"/>
      <c r="B2899" s="10"/>
      <c r="C2899" s="10"/>
      <c r="D2899" s="10"/>
      <c r="E2899" s="113" t="s">
        <v>2974</v>
      </c>
      <c r="F2899" s="111" t="s">
        <v>105</v>
      </c>
      <c r="G2899" s="3">
        <f t="shared" si="46"/>
        <v>0</v>
      </c>
    </row>
    <row r="2900" spans="1:7" x14ac:dyDescent="0.25">
      <c r="A2900" s="10"/>
      <c r="B2900" s="10"/>
      <c r="C2900" s="10"/>
      <c r="D2900" s="10"/>
      <c r="E2900" s="113" t="s">
        <v>2975</v>
      </c>
      <c r="F2900" s="111" t="s">
        <v>105</v>
      </c>
      <c r="G2900" s="3">
        <f t="shared" si="46"/>
        <v>0</v>
      </c>
    </row>
    <row r="2901" spans="1:7" x14ac:dyDescent="0.25">
      <c r="A2901" s="10"/>
      <c r="B2901" s="10"/>
      <c r="C2901" s="10"/>
      <c r="D2901" s="10"/>
      <c r="E2901" s="110" t="s">
        <v>2976</v>
      </c>
      <c r="F2901" s="111" t="s">
        <v>105</v>
      </c>
      <c r="G2901" s="3">
        <f t="shared" si="46"/>
        <v>0</v>
      </c>
    </row>
    <row r="2902" spans="1:7" x14ac:dyDescent="0.25">
      <c r="A2902" s="10"/>
      <c r="B2902" s="10"/>
      <c r="C2902" s="10"/>
      <c r="D2902" s="10"/>
      <c r="E2902" s="110" t="s">
        <v>2977</v>
      </c>
      <c r="F2902" s="111" t="s">
        <v>105</v>
      </c>
      <c r="G2902" s="3">
        <f t="shared" si="46"/>
        <v>0</v>
      </c>
    </row>
    <row r="2903" spans="1:7" x14ac:dyDescent="0.25">
      <c r="A2903" s="10"/>
      <c r="B2903" s="10"/>
      <c r="C2903" s="10"/>
      <c r="D2903" s="10"/>
      <c r="E2903" s="110" t="s">
        <v>2978</v>
      </c>
      <c r="F2903" s="111" t="s">
        <v>105</v>
      </c>
      <c r="G2903" s="3">
        <f t="shared" si="46"/>
        <v>0</v>
      </c>
    </row>
    <row r="2904" spans="1:7" x14ac:dyDescent="0.25">
      <c r="A2904" s="10"/>
      <c r="B2904" s="10"/>
      <c r="C2904" s="10"/>
      <c r="D2904" s="10"/>
      <c r="E2904" s="113" t="s">
        <v>2979</v>
      </c>
      <c r="F2904" s="111" t="s">
        <v>105</v>
      </c>
      <c r="G2904" s="3">
        <f t="shared" si="46"/>
        <v>0</v>
      </c>
    </row>
    <row r="2905" spans="1:7" x14ac:dyDescent="0.25">
      <c r="A2905" s="10"/>
      <c r="B2905" s="10"/>
      <c r="C2905" s="10"/>
      <c r="D2905" s="10"/>
      <c r="E2905" s="113" t="s">
        <v>2980</v>
      </c>
      <c r="F2905" s="111" t="s">
        <v>105</v>
      </c>
      <c r="G2905" s="3">
        <f t="shared" si="46"/>
        <v>0</v>
      </c>
    </row>
    <row r="2906" spans="1:7" x14ac:dyDescent="0.25">
      <c r="A2906" s="10"/>
      <c r="B2906" s="10"/>
      <c r="C2906" s="10"/>
      <c r="D2906" s="10"/>
      <c r="E2906" s="113" t="s">
        <v>2981</v>
      </c>
      <c r="F2906" s="111" t="s">
        <v>105</v>
      </c>
      <c r="G2906" s="3">
        <f t="shared" si="46"/>
        <v>0</v>
      </c>
    </row>
    <row r="2907" spans="1:7" x14ac:dyDescent="0.25">
      <c r="A2907" s="10"/>
      <c r="B2907" s="10"/>
      <c r="C2907" s="10"/>
      <c r="D2907" s="10"/>
      <c r="E2907" s="113" t="s">
        <v>2982</v>
      </c>
      <c r="F2907" s="111" t="s">
        <v>105</v>
      </c>
      <c r="G2907" s="3">
        <f t="shared" si="46"/>
        <v>0</v>
      </c>
    </row>
    <row r="2908" spans="1:7" x14ac:dyDescent="0.25">
      <c r="A2908" s="10"/>
      <c r="B2908" s="10"/>
      <c r="C2908" s="10"/>
      <c r="D2908" s="10"/>
      <c r="E2908" s="110" t="s">
        <v>2983</v>
      </c>
      <c r="F2908" s="111" t="s">
        <v>105</v>
      </c>
      <c r="G2908" s="3">
        <f t="shared" si="46"/>
        <v>0</v>
      </c>
    </row>
    <row r="2909" spans="1:7" x14ac:dyDescent="0.25">
      <c r="A2909" s="10"/>
      <c r="B2909" s="10"/>
      <c r="C2909" s="10"/>
      <c r="D2909" s="10"/>
      <c r="E2909" s="113" t="s">
        <v>2984</v>
      </c>
      <c r="F2909" s="111" t="s">
        <v>105</v>
      </c>
      <c r="G2909" s="3">
        <f t="shared" si="46"/>
        <v>0</v>
      </c>
    </row>
    <row r="2910" spans="1:7" x14ac:dyDescent="0.25">
      <c r="A2910" s="10"/>
      <c r="B2910" s="10"/>
      <c r="C2910" s="10"/>
      <c r="D2910" s="10"/>
      <c r="E2910" s="110" t="s">
        <v>2985</v>
      </c>
      <c r="F2910" s="111" t="s">
        <v>105</v>
      </c>
      <c r="G2910" s="3">
        <f t="shared" si="46"/>
        <v>0</v>
      </c>
    </row>
    <row r="2911" spans="1:7" x14ac:dyDescent="0.25">
      <c r="A2911" s="10"/>
      <c r="B2911" s="10"/>
      <c r="C2911" s="10"/>
      <c r="D2911" s="10"/>
      <c r="E2911" s="113" t="s">
        <v>2986</v>
      </c>
      <c r="F2911" s="111" t="s">
        <v>105</v>
      </c>
      <c r="G2911" s="3">
        <f t="shared" si="46"/>
        <v>0</v>
      </c>
    </row>
    <row r="2912" spans="1:7" x14ac:dyDescent="0.25">
      <c r="A2912" s="10"/>
      <c r="B2912" s="10"/>
      <c r="C2912" s="10"/>
      <c r="D2912" s="10"/>
      <c r="E2912" s="113" t="s">
        <v>2987</v>
      </c>
      <c r="F2912" s="111" t="s">
        <v>105</v>
      </c>
      <c r="G2912" s="3">
        <f t="shared" si="46"/>
        <v>0</v>
      </c>
    </row>
    <row r="2913" spans="1:7" x14ac:dyDescent="0.25">
      <c r="A2913" s="10"/>
      <c r="B2913" s="10"/>
      <c r="C2913" s="10"/>
      <c r="D2913" s="10"/>
      <c r="E2913" s="124" t="s">
        <v>2988</v>
      </c>
      <c r="F2913" s="111" t="s">
        <v>105</v>
      </c>
      <c r="G2913" s="3">
        <f t="shared" si="46"/>
        <v>0</v>
      </c>
    </row>
    <row r="2914" spans="1:7" x14ac:dyDescent="0.25">
      <c r="A2914" s="10"/>
      <c r="B2914" s="10"/>
      <c r="C2914" s="10"/>
      <c r="D2914" s="10"/>
      <c r="E2914" s="113" t="s">
        <v>2989</v>
      </c>
      <c r="F2914" s="111" t="s">
        <v>105</v>
      </c>
      <c r="G2914" s="3">
        <f t="shared" si="46"/>
        <v>0</v>
      </c>
    </row>
    <row r="2915" spans="1:7" x14ac:dyDescent="0.25">
      <c r="A2915" s="10"/>
      <c r="B2915" s="10"/>
      <c r="C2915" s="10"/>
      <c r="D2915" s="10"/>
      <c r="E2915" s="113" t="s">
        <v>2990</v>
      </c>
      <c r="F2915" s="111" t="s">
        <v>105</v>
      </c>
      <c r="G2915" s="3">
        <f t="shared" si="46"/>
        <v>0</v>
      </c>
    </row>
    <row r="2916" spans="1:7" x14ac:dyDescent="0.25">
      <c r="A2916" s="10"/>
      <c r="B2916" s="10"/>
      <c r="C2916" s="10"/>
      <c r="D2916" s="10"/>
      <c r="E2916" s="113" t="s">
        <v>2991</v>
      </c>
      <c r="F2916" s="111" t="s">
        <v>105</v>
      </c>
      <c r="G2916" s="3">
        <f t="shared" si="46"/>
        <v>0</v>
      </c>
    </row>
    <row r="2917" spans="1:7" x14ac:dyDescent="0.25">
      <c r="A2917" s="10"/>
      <c r="B2917" s="10"/>
      <c r="C2917" s="10"/>
      <c r="D2917" s="10"/>
      <c r="E2917" s="110" t="s">
        <v>2992</v>
      </c>
      <c r="F2917" s="111" t="s">
        <v>105</v>
      </c>
      <c r="G2917" s="3">
        <f t="shared" si="46"/>
        <v>0</v>
      </c>
    </row>
    <row r="2918" spans="1:7" x14ac:dyDescent="0.25">
      <c r="A2918" s="10"/>
      <c r="B2918" s="10"/>
      <c r="C2918" s="10"/>
      <c r="D2918" s="10"/>
      <c r="E2918" s="113" t="s">
        <v>2993</v>
      </c>
      <c r="F2918" s="111" t="s">
        <v>105</v>
      </c>
      <c r="G2918" s="3">
        <f t="shared" si="46"/>
        <v>0</v>
      </c>
    </row>
    <row r="2919" spans="1:7" x14ac:dyDescent="0.25">
      <c r="A2919" s="10"/>
      <c r="B2919" s="10"/>
      <c r="C2919" s="10"/>
      <c r="D2919" s="10"/>
      <c r="E2919" s="113" t="s">
        <v>2994</v>
      </c>
      <c r="F2919" s="111" t="s">
        <v>105</v>
      </c>
      <c r="G2919" s="3">
        <f t="shared" si="46"/>
        <v>0</v>
      </c>
    </row>
    <row r="2920" spans="1:7" x14ac:dyDescent="0.25">
      <c r="A2920" s="10"/>
      <c r="B2920" s="10"/>
      <c r="C2920" s="10"/>
      <c r="D2920" s="10"/>
      <c r="E2920" s="113" t="s">
        <v>2995</v>
      </c>
      <c r="F2920" s="111" t="s">
        <v>105</v>
      </c>
      <c r="G2920" s="3">
        <f t="shared" si="46"/>
        <v>0</v>
      </c>
    </row>
    <row r="2921" spans="1:7" x14ac:dyDescent="0.25">
      <c r="A2921" s="10"/>
      <c r="B2921" s="10"/>
      <c r="C2921" s="10"/>
      <c r="D2921" s="10"/>
      <c r="E2921" s="113" t="s">
        <v>2996</v>
      </c>
      <c r="F2921" s="111" t="s">
        <v>105</v>
      </c>
      <c r="G2921" s="3">
        <f t="shared" si="46"/>
        <v>0</v>
      </c>
    </row>
    <row r="2922" spans="1:7" x14ac:dyDescent="0.25">
      <c r="A2922" s="10"/>
      <c r="B2922" s="10"/>
      <c r="C2922" s="10"/>
      <c r="D2922" s="10"/>
      <c r="E2922" s="113" t="s">
        <v>2997</v>
      </c>
      <c r="F2922" s="111" t="s">
        <v>105</v>
      </c>
      <c r="G2922" s="3">
        <f t="shared" si="46"/>
        <v>0</v>
      </c>
    </row>
    <row r="2923" spans="1:7" x14ac:dyDescent="0.25">
      <c r="A2923" s="10"/>
      <c r="B2923" s="10"/>
      <c r="C2923" s="10"/>
      <c r="D2923" s="10"/>
      <c r="E2923" s="113" t="s">
        <v>2998</v>
      </c>
      <c r="F2923" s="111" t="s">
        <v>105</v>
      </c>
      <c r="G2923" s="3">
        <f t="shared" si="46"/>
        <v>0</v>
      </c>
    </row>
    <row r="2924" spans="1:7" x14ac:dyDescent="0.25">
      <c r="A2924" s="10"/>
      <c r="B2924" s="10"/>
      <c r="C2924" s="10"/>
      <c r="D2924" s="10"/>
      <c r="E2924" s="123" t="s">
        <v>2999</v>
      </c>
      <c r="F2924" s="111" t="s">
        <v>105</v>
      </c>
      <c r="G2924" s="3">
        <f t="shared" si="46"/>
        <v>0</v>
      </c>
    </row>
    <row r="2925" spans="1:7" x14ac:dyDescent="0.25">
      <c r="A2925" s="10"/>
      <c r="B2925" s="10"/>
      <c r="C2925" s="10"/>
      <c r="D2925" s="10"/>
      <c r="E2925" s="124" t="s">
        <v>3000</v>
      </c>
      <c r="F2925" s="111" t="s">
        <v>105</v>
      </c>
      <c r="G2925" s="3">
        <f t="shared" si="46"/>
        <v>0</v>
      </c>
    </row>
    <row r="2926" spans="1:7" x14ac:dyDescent="0.25">
      <c r="A2926" s="10"/>
      <c r="B2926" s="10"/>
      <c r="C2926" s="10"/>
      <c r="D2926" s="10"/>
      <c r="E2926" s="113" t="s">
        <v>3001</v>
      </c>
      <c r="F2926" s="111" t="s">
        <v>105</v>
      </c>
      <c r="G2926" s="3">
        <f t="shared" si="46"/>
        <v>0</v>
      </c>
    </row>
    <row r="2927" spans="1:7" x14ac:dyDescent="0.25">
      <c r="A2927" s="10"/>
      <c r="B2927" s="10"/>
      <c r="C2927" s="10"/>
      <c r="D2927" s="10"/>
      <c r="E2927" s="110" t="s">
        <v>3002</v>
      </c>
      <c r="F2927" s="111" t="s">
        <v>105</v>
      </c>
      <c r="G2927" s="3">
        <f t="shared" si="46"/>
        <v>0</v>
      </c>
    </row>
    <row r="2928" spans="1:7" x14ac:dyDescent="0.25">
      <c r="A2928" s="10"/>
      <c r="B2928" s="10"/>
      <c r="C2928" s="10"/>
      <c r="D2928" s="10"/>
      <c r="E2928" s="113" t="s">
        <v>3003</v>
      </c>
      <c r="F2928" s="111" t="s">
        <v>105</v>
      </c>
      <c r="G2928" s="3">
        <f t="shared" si="46"/>
        <v>0</v>
      </c>
    </row>
    <row r="2929" spans="1:7" x14ac:dyDescent="0.25">
      <c r="A2929" s="10"/>
      <c r="B2929" s="10"/>
      <c r="C2929" s="10"/>
      <c r="D2929" s="10"/>
      <c r="E2929" s="110" t="s">
        <v>3004</v>
      </c>
      <c r="F2929" s="111" t="s">
        <v>105</v>
      </c>
      <c r="G2929" s="3">
        <f t="shared" si="46"/>
        <v>0</v>
      </c>
    </row>
    <row r="2930" spans="1:7" x14ac:dyDescent="0.25">
      <c r="A2930" s="10"/>
      <c r="B2930" s="10"/>
      <c r="C2930" s="10"/>
      <c r="D2930" s="10"/>
      <c r="E2930" s="110" t="s">
        <v>3005</v>
      </c>
      <c r="F2930" s="111" t="s">
        <v>105</v>
      </c>
      <c r="G2930" s="3">
        <f t="shared" si="46"/>
        <v>0</v>
      </c>
    </row>
    <row r="2931" spans="1:7" x14ac:dyDescent="0.25">
      <c r="A2931" s="10"/>
      <c r="B2931" s="10"/>
      <c r="C2931" s="10"/>
      <c r="D2931" s="10"/>
      <c r="E2931" s="110" t="s">
        <v>3006</v>
      </c>
      <c r="F2931" s="111" t="s">
        <v>105</v>
      </c>
      <c r="G2931" s="3">
        <f t="shared" si="46"/>
        <v>0</v>
      </c>
    </row>
    <row r="2932" spans="1:7" x14ac:dyDescent="0.25">
      <c r="A2932" s="10"/>
      <c r="B2932" s="10"/>
      <c r="C2932" s="10"/>
      <c r="D2932" s="10"/>
      <c r="E2932" s="110" t="s">
        <v>3007</v>
      </c>
      <c r="F2932" s="111" t="s">
        <v>105</v>
      </c>
      <c r="G2932" s="3">
        <f t="shared" si="46"/>
        <v>0</v>
      </c>
    </row>
    <row r="2933" spans="1:7" x14ac:dyDescent="0.25">
      <c r="A2933" s="10"/>
      <c r="B2933" s="10"/>
      <c r="C2933" s="10"/>
      <c r="D2933" s="10"/>
      <c r="E2933" s="113" t="s">
        <v>3008</v>
      </c>
      <c r="F2933" s="111" t="s">
        <v>105</v>
      </c>
      <c r="G2933" s="3">
        <f t="shared" si="46"/>
        <v>0</v>
      </c>
    </row>
    <row r="2934" spans="1:7" x14ac:dyDescent="0.25">
      <c r="A2934" s="10"/>
      <c r="B2934" s="10"/>
      <c r="C2934" s="10"/>
      <c r="D2934" s="10"/>
      <c r="E2934" s="113" t="s">
        <v>3009</v>
      </c>
      <c r="F2934" s="111" t="s">
        <v>105</v>
      </c>
      <c r="G2934" s="3">
        <f t="shared" si="46"/>
        <v>0</v>
      </c>
    </row>
    <row r="2935" spans="1:7" x14ac:dyDescent="0.25">
      <c r="A2935" s="10"/>
      <c r="B2935" s="10"/>
      <c r="C2935" s="10"/>
      <c r="D2935" s="10"/>
      <c r="E2935" s="113" t="s">
        <v>3010</v>
      </c>
      <c r="F2935" s="111" t="s">
        <v>105</v>
      </c>
      <c r="G2935" s="3">
        <f t="shared" si="46"/>
        <v>0</v>
      </c>
    </row>
    <row r="2936" spans="1:7" x14ac:dyDescent="0.25">
      <c r="A2936" s="10"/>
      <c r="B2936" s="10"/>
      <c r="C2936" s="10"/>
      <c r="D2936" s="10"/>
      <c r="E2936" s="113" t="s">
        <v>3011</v>
      </c>
      <c r="F2936" s="111" t="s">
        <v>105</v>
      </c>
      <c r="G2936" s="3">
        <f t="shared" si="46"/>
        <v>0</v>
      </c>
    </row>
    <row r="2937" spans="1:7" x14ac:dyDescent="0.25">
      <c r="A2937" s="10"/>
      <c r="B2937" s="10"/>
      <c r="C2937" s="10"/>
      <c r="D2937" s="10"/>
      <c r="E2937" s="113" t="s">
        <v>3012</v>
      </c>
      <c r="F2937" s="111" t="s">
        <v>105</v>
      </c>
      <c r="G2937" s="3">
        <f t="shared" si="46"/>
        <v>0</v>
      </c>
    </row>
    <row r="2938" spans="1:7" x14ac:dyDescent="0.25">
      <c r="A2938" s="10"/>
      <c r="B2938" s="10"/>
      <c r="C2938" s="10"/>
      <c r="D2938" s="10"/>
      <c r="E2938" s="113" t="s">
        <v>3013</v>
      </c>
      <c r="F2938" s="111" t="s">
        <v>105</v>
      </c>
      <c r="G2938" s="3">
        <f t="shared" si="46"/>
        <v>0</v>
      </c>
    </row>
    <row r="2939" spans="1:7" x14ac:dyDescent="0.25">
      <c r="A2939" s="10"/>
      <c r="B2939" s="10"/>
      <c r="C2939" s="10"/>
      <c r="D2939" s="10"/>
      <c r="E2939" s="113" t="s">
        <v>3014</v>
      </c>
      <c r="F2939" s="111" t="s">
        <v>105</v>
      </c>
      <c r="G2939" s="3">
        <f t="shared" si="46"/>
        <v>0</v>
      </c>
    </row>
    <row r="2940" spans="1:7" x14ac:dyDescent="0.25">
      <c r="A2940" s="10"/>
      <c r="B2940" s="10"/>
      <c r="C2940" s="10"/>
      <c r="D2940" s="10"/>
      <c r="E2940" s="113" t="s">
        <v>3015</v>
      </c>
      <c r="F2940" s="111" t="s">
        <v>105</v>
      </c>
      <c r="G2940" s="3">
        <f t="shared" si="46"/>
        <v>0</v>
      </c>
    </row>
    <row r="2941" spans="1:7" x14ac:dyDescent="0.25">
      <c r="A2941" s="10"/>
      <c r="B2941" s="10"/>
      <c r="C2941" s="10"/>
      <c r="D2941" s="10"/>
      <c r="E2941" s="113" t="s">
        <v>3016</v>
      </c>
      <c r="F2941" s="111" t="s">
        <v>105</v>
      </c>
      <c r="G2941" s="3">
        <f t="shared" si="46"/>
        <v>0</v>
      </c>
    </row>
    <row r="2942" spans="1:7" x14ac:dyDescent="0.25">
      <c r="A2942" s="10"/>
      <c r="B2942" s="10"/>
      <c r="C2942" s="10"/>
      <c r="D2942" s="10"/>
      <c r="E2942" s="110" t="s">
        <v>3017</v>
      </c>
      <c r="F2942" s="111" t="s">
        <v>105</v>
      </c>
      <c r="G2942" s="3">
        <f t="shared" si="46"/>
        <v>0</v>
      </c>
    </row>
    <row r="2943" spans="1:7" x14ac:dyDescent="0.25">
      <c r="A2943" s="10"/>
      <c r="B2943" s="10"/>
      <c r="C2943" s="10"/>
      <c r="D2943" s="10"/>
      <c r="E2943" s="110" t="s">
        <v>3018</v>
      </c>
      <c r="F2943" s="111" t="s">
        <v>105</v>
      </c>
      <c r="G2943" s="3">
        <f t="shared" si="46"/>
        <v>0</v>
      </c>
    </row>
    <row r="2944" spans="1:7" x14ac:dyDescent="0.25">
      <c r="A2944" s="10"/>
      <c r="B2944" s="10"/>
      <c r="C2944" s="10"/>
      <c r="D2944" s="10"/>
      <c r="E2944" s="113" t="s">
        <v>3019</v>
      </c>
      <c r="F2944" s="111" t="s">
        <v>105</v>
      </c>
      <c r="G2944" s="3">
        <f t="shared" si="46"/>
        <v>0</v>
      </c>
    </row>
    <row r="2945" spans="1:7" x14ac:dyDescent="0.25">
      <c r="A2945" s="10"/>
      <c r="B2945" s="10"/>
      <c r="C2945" s="10"/>
      <c r="D2945" s="10"/>
      <c r="E2945" s="124" t="s">
        <v>3020</v>
      </c>
      <c r="F2945" s="111" t="s">
        <v>105</v>
      </c>
      <c r="G2945" s="3">
        <f t="shared" si="46"/>
        <v>0</v>
      </c>
    </row>
    <row r="2946" spans="1:7" x14ac:dyDescent="0.25">
      <c r="A2946" s="10"/>
      <c r="B2946" s="10"/>
      <c r="C2946" s="10"/>
      <c r="D2946" s="10"/>
      <c r="E2946" s="113" t="s">
        <v>3021</v>
      </c>
      <c r="F2946" s="111" t="s">
        <v>105</v>
      </c>
      <c r="G2946" s="3">
        <f t="shared" si="46"/>
        <v>0</v>
      </c>
    </row>
    <row r="2947" spans="1:7" x14ac:dyDescent="0.25">
      <c r="A2947" s="10"/>
      <c r="B2947" s="10"/>
      <c r="C2947" s="10"/>
      <c r="D2947" s="10"/>
      <c r="E2947" s="110" t="s">
        <v>3022</v>
      </c>
      <c r="F2947" s="111" t="s">
        <v>105</v>
      </c>
      <c r="G2947" s="3">
        <f t="shared" si="46"/>
        <v>0</v>
      </c>
    </row>
    <row r="2948" spans="1:7" x14ac:dyDescent="0.25">
      <c r="A2948" s="10"/>
      <c r="B2948" s="10"/>
      <c r="C2948" s="10"/>
      <c r="D2948" s="10"/>
      <c r="E2948" s="113" t="s">
        <v>3023</v>
      </c>
      <c r="F2948" s="111" t="s">
        <v>105</v>
      </c>
      <c r="G2948" s="3">
        <f t="shared" si="46"/>
        <v>0</v>
      </c>
    </row>
    <row r="2949" spans="1:7" x14ac:dyDescent="0.25">
      <c r="A2949" s="10"/>
      <c r="B2949" s="10"/>
      <c r="C2949" s="10"/>
      <c r="D2949" s="10"/>
      <c r="E2949" s="110" t="s">
        <v>3024</v>
      </c>
      <c r="F2949" s="111" t="s">
        <v>105</v>
      </c>
      <c r="G2949" s="3">
        <f t="shared" si="46"/>
        <v>0</v>
      </c>
    </row>
    <row r="2950" spans="1:7" x14ac:dyDescent="0.25">
      <c r="A2950" s="10"/>
      <c r="B2950" s="10"/>
      <c r="C2950" s="10"/>
      <c r="D2950" s="10"/>
      <c r="E2950" s="113" t="s">
        <v>3025</v>
      </c>
      <c r="F2950" s="111" t="s">
        <v>105</v>
      </c>
      <c r="G2950" s="3">
        <f t="shared" si="46"/>
        <v>0</v>
      </c>
    </row>
    <row r="2951" spans="1:7" x14ac:dyDescent="0.25">
      <c r="A2951" s="10"/>
      <c r="B2951" s="10"/>
      <c r="C2951" s="10"/>
      <c r="D2951" s="10"/>
      <c r="E2951" s="113" t="s">
        <v>3026</v>
      </c>
      <c r="F2951" s="111" t="s">
        <v>105</v>
      </c>
      <c r="G2951" s="3">
        <f t="shared" ref="G2951:G3014" si="47">VLOOKUP(F2951,$A$4:$B$27,2,FALSE)</f>
        <v>0</v>
      </c>
    </row>
    <row r="2952" spans="1:7" x14ac:dyDescent="0.25">
      <c r="A2952" s="10"/>
      <c r="B2952" s="10"/>
      <c r="C2952" s="10"/>
      <c r="D2952" s="10"/>
      <c r="E2952" s="110" t="s">
        <v>3027</v>
      </c>
      <c r="F2952" s="111" t="s">
        <v>105</v>
      </c>
      <c r="G2952" s="3">
        <f t="shared" si="47"/>
        <v>0</v>
      </c>
    </row>
    <row r="2953" spans="1:7" x14ac:dyDescent="0.25">
      <c r="A2953" s="10"/>
      <c r="B2953" s="10"/>
      <c r="C2953" s="10"/>
      <c r="D2953" s="10"/>
      <c r="E2953" s="113" t="s">
        <v>3028</v>
      </c>
      <c r="F2953" s="111" t="s">
        <v>105</v>
      </c>
      <c r="G2953" s="3">
        <f t="shared" si="47"/>
        <v>0</v>
      </c>
    </row>
    <row r="2954" spans="1:7" x14ac:dyDescent="0.25">
      <c r="A2954" s="10"/>
      <c r="B2954" s="10"/>
      <c r="C2954" s="10"/>
      <c r="D2954" s="10"/>
      <c r="E2954" s="110" t="s">
        <v>3029</v>
      </c>
      <c r="F2954" s="111" t="s">
        <v>105</v>
      </c>
      <c r="G2954" s="3">
        <f t="shared" si="47"/>
        <v>0</v>
      </c>
    </row>
    <row r="2955" spans="1:7" x14ac:dyDescent="0.25">
      <c r="A2955" s="10"/>
      <c r="B2955" s="10"/>
      <c r="C2955" s="10"/>
      <c r="D2955" s="10"/>
      <c r="E2955" s="110" t="s">
        <v>3030</v>
      </c>
      <c r="F2955" s="111" t="s">
        <v>105</v>
      </c>
      <c r="G2955" s="3">
        <f t="shared" si="47"/>
        <v>0</v>
      </c>
    </row>
    <row r="2956" spans="1:7" x14ac:dyDescent="0.25">
      <c r="A2956" s="10"/>
      <c r="B2956" s="10"/>
      <c r="C2956" s="10"/>
      <c r="D2956" s="10"/>
      <c r="E2956" s="113" t="s">
        <v>3031</v>
      </c>
      <c r="F2956" s="111" t="s">
        <v>105</v>
      </c>
      <c r="G2956" s="3">
        <f t="shared" si="47"/>
        <v>0</v>
      </c>
    </row>
    <row r="2957" spans="1:7" x14ac:dyDescent="0.25">
      <c r="A2957" s="10"/>
      <c r="B2957" s="10"/>
      <c r="C2957" s="10"/>
      <c r="D2957" s="10"/>
      <c r="E2957" s="113" t="s">
        <v>3032</v>
      </c>
      <c r="F2957" s="111" t="s">
        <v>105</v>
      </c>
      <c r="G2957" s="3">
        <f t="shared" si="47"/>
        <v>0</v>
      </c>
    </row>
    <row r="2958" spans="1:7" x14ac:dyDescent="0.25">
      <c r="A2958" s="10"/>
      <c r="B2958" s="10"/>
      <c r="C2958" s="10"/>
      <c r="D2958" s="10"/>
      <c r="E2958" s="110" t="s">
        <v>3033</v>
      </c>
      <c r="F2958" s="111" t="s">
        <v>105</v>
      </c>
      <c r="G2958" s="3">
        <f t="shared" si="47"/>
        <v>0</v>
      </c>
    </row>
    <row r="2959" spans="1:7" x14ac:dyDescent="0.25">
      <c r="A2959" s="10"/>
      <c r="B2959" s="10"/>
      <c r="C2959" s="10"/>
      <c r="D2959" s="10"/>
      <c r="E2959" s="110" t="s">
        <v>3034</v>
      </c>
      <c r="F2959" s="111" t="s">
        <v>105</v>
      </c>
      <c r="G2959" s="3">
        <f t="shared" si="47"/>
        <v>0</v>
      </c>
    </row>
    <row r="2960" spans="1:7" x14ac:dyDescent="0.25">
      <c r="A2960" s="10"/>
      <c r="B2960" s="10"/>
      <c r="C2960" s="10"/>
      <c r="D2960" s="10"/>
      <c r="E2960" s="110" t="s">
        <v>3035</v>
      </c>
      <c r="F2960" s="111" t="s">
        <v>105</v>
      </c>
      <c r="G2960" s="3">
        <f t="shared" si="47"/>
        <v>0</v>
      </c>
    </row>
    <row r="2961" spans="1:7" x14ac:dyDescent="0.25">
      <c r="A2961" s="10"/>
      <c r="B2961" s="10"/>
      <c r="C2961" s="10"/>
      <c r="D2961" s="10"/>
      <c r="E2961" s="110" t="s">
        <v>3036</v>
      </c>
      <c r="F2961" s="111" t="s">
        <v>105</v>
      </c>
      <c r="G2961" s="3">
        <f t="shared" si="47"/>
        <v>0</v>
      </c>
    </row>
    <row r="2962" spans="1:7" x14ac:dyDescent="0.25">
      <c r="A2962" s="10"/>
      <c r="B2962" s="10"/>
      <c r="C2962" s="10"/>
      <c r="D2962" s="10"/>
      <c r="E2962" s="110" t="s">
        <v>3037</v>
      </c>
      <c r="F2962" s="111" t="s">
        <v>105</v>
      </c>
      <c r="G2962" s="3">
        <f t="shared" si="47"/>
        <v>0</v>
      </c>
    </row>
    <row r="2963" spans="1:7" x14ac:dyDescent="0.25">
      <c r="A2963" s="10"/>
      <c r="B2963" s="10"/>
      <c r="C2963" s="10"/>
      <c r="D2963" s="10"/>
      <c r="E2963" s="110" t="s">
        <v>3038</v>
      </c>
      <c r="F2963" s="111" t="s">
        <v>105</v>
      </c>
      <c r="G2963" s="3">
        <f t="shared" si="47"/>
        <v>0</v>
      </c>
    </row>
    <row r="2964" spans="1:7" x14ac:dyDescent="0.25">
      <c r="A2964" s="10"/>
      <c r="B2964" s="10"/>
      <c r="C2964" s="10"/>
      <c r="D2964" s="10"/>
      <c r="E2964" s="110" t="s">
        <v>3039</v>
      </c>
      <c r="F2964" s="111" t="s">
        <v>105</v>
      </c>
      <c r="G2964" s="3">
        <f t="shared" si="47"/>
        <v>0</v>
      </c>
    </row>
    <row r="2965" spans="1:7" x14ac:dyDescent="0.25">
      <c r="A2965" s="10"/>
      <c r="B2965" s="10"/>
      <c r="C2965" s="10"/>
      <c r="D2965" s="10"/>
      <c r="E2965" s="113" t="s">
        <v>3040</v>
      </c>
      <c r="F2965" s="111" t="s">
        <v>105</v>
      </c>
      <c r="G2965" s="3">
        <f t="shared" si="47"/>
        <v>0</v>
      </c>
    </row>
    <row r="2966" spans="1:7" x14ac:dyDescent="0.25">
      <c r="A2966" s="10"/>
      <c r="B2966" s="10"/>
      <c r="C2966" s="10"/>
      <c r="D2966" s="10"/>
      <c r="E2966" s="113" t="s">
        <v>3041</v>
      </c>
      <c r="F2966" s="111" t="s">
        <v>105</v>
      </c>
      <c r="G2966" s="3">
        <f t="shared" si="47"/>
        <v>0</v>
      </c>
    </row>
    <row r="2967" spans="1:7" x14ac:dyDescent="0.25">
      <c r="A2967" s="10"/>
      <c r="B2967" s="10"/>
      <c r="C2967" s="10"/>
      <c r="D2967" s="10"/>
      <c r="E2967" s="110" t="s">
        <v>3042</v>
      </c>
      <c r="F2967" s="111" t="s">
        <v>105</v>
      </c>
      <c r="G2967" s="3">
        <f t="shared" si="47"/>
        <v>0</v>
      </c>
    </row>
    <row r="2968" spans="1:7" x14ac:dyDescent="0.25">
      <c r="A2968" s="10"/>
      <c r="B2968" s="10"/>
      <c r="C2968" s="10"/>
      <c r="D2968" s="10"/>
      <c r="E2968" s="113" t="s">
        <v>3043</v>
      </c>
      <c r="F2968" s="111" t="s">
        <v>105</v>
      </c>
      <c r="G2968" s="3">
        <f t="shared" si="47"/>
        <v>0</v>
      </c>
    </row>
    <row r="2969" spans="1:7" x14ac:dyDescent="0.25">
      <c r="A2969" s="10"/>
      <c r="B2969" s="10"/>
      <c r="C2969" s="10"/>
      <c r="D2969" s="10"/>
      <c r="E2969" s="113" t="s">
        <v>3044</v>
      </c>
      <c r="F2969" s="111" t="s">
        <v>105</v>
      </c>
      <c r="G2969" s="3">
        <f t="shared" si="47"/>
        <v>0</v>
      </c>
    </row>
    <row r="2970" spans="1:7" x14ac:dyDescent="0.25">
      <c r="A2970" s="10"/>
      <c r="B2970" s="10"/>
      <c r="C2970" s="10"/>
      <c r="D2970" s="10"/>
      <c r="E2970" s="113" t="s">
        <v>3045</v>
      </c>
      <c r="F2970" s="111" t="s">
        <v>105</v>
      </c>
      <c r="G2970" s="3">
        <f t="shared" si="47"/>
        <v>0</v>
      </c>
    </row>
    <row r="2971" spans="1:7" x14ac:dyDescent="0.25">
      <c r="A2971" s="10"/>
      <c r="B2971" s="10"/>
      <c r="C2971" s="10"/>
      <c r="D2971" s="10"/>
      <c r="E2971" s="113" t="s">
        <v>3046</v>
      </c>
      <c r="F2971" s="111" t="s">
        <v>105</v>
      </c>
      <c r="G2971" s="3">
        <f t="shared" si="47"/>
        <v>0</v>
      </c>
    </row>
    <row r="2972" spans="1:7" x14ac:dyDescent="0.25">
      <c r="A2972" s="10"/>
      <c r="B2972" s="10"/>
      <c r="C2972" s="10"/>
      <c r="D2972" s="10"/>
      <c r="E2972" s="123" t="s">
        <v>3047</v>
      </c>
      <c r="F2972" s="111" t="s">
        <v>105</v>
      </c>
      <c r="G2972" s="3">
        <f t="shared" si="47"/>
        <v>0</v>
      </c>
    </row>
    <row r="2973" spans="1:7" x14ac:dyDescent="0.25">
      <c r="A2973" s="10"/>
      <c r="B2973" s="10"/>
      <c r="C2973" s="10"/>
      <c r="D2973" s="10"/>
      <c r="E2973" s="110" t="s">
        <v>3048</v>
      </c>
      <c r="F2973" s="111" t="s">
        <v>105</v>
      </c>
      <c r="G2973" s="3">
        <f t="shared" si="47"/>
        <v>0</v>
      </c>
    </row>
    <row r="2974" spans="1:7" x14ac:dyDescent="0.25">
      <c r="A2974" s="10"/>
      <c r="B2974" s="10"/>
      <c r="C2974" s="10"/>
      <c r="D2974" s="10"/>
      <c r="E2974" s="113" t="s">
        <v>3049</v>
      </c>
      <c r="F2974" s="111" t="s">
        <v>105</v>
      </c>
      <c r="G2974" s="3">
        <f t="shared" si="47"/>
        <v>0</v>
      </c>
    </row>
    <row r="2975" spans="1:7" x14ac:dyDescent="0.25">
      <c r="A2975" s="10"/>
      <c r="B2975" s="10"/>
      <c r="C2975" s="10"/>
      <c r="D2975" s="10"/>
      <c r="E2975" s="110" t="s">
        <v>3050</v>
      </c>
      <c r="F2975" s="111" t="s">
        <v>105</v>
      </c>
      <c r="G2975" s="3">
        <f t="shared" si="47"/>
        <v>0</v>
      </c>
    </row>
    <row r="2976" spans="1:7" x14ac:dyDescent="0.25">
      <c r="A2976" s="10"/>
      <c r="B2976" s="10"/>
      <c r="C2976" s="10"/>
      <c r="D2976" s="10"/>
      <c r="E2976" s="113" t="s">
        <v>3051</v>
      </c>
      <c r="F2976" s="111" t="s">
        <v>105</v>
      </c>
      <c r="G2976" s="3">
        <f t="shared" si="47"/>
        <v>0</v>
      </c>
    </row>
    <row r="2977" spans="1:7" x14ac:dyDescent="0.25">
      <c r="A2977" s="10"/>
      <c r="B2977" s="10"/>
      <c r="C2977" s="10"/>
      <c r="D2977" s="10"/>
      <c r="E2977" s="113" t="s">
        <v>3052</v>
      </c>
      <c r="F2977" s="111" t="s">
        <v>105</v>
      </c>
      <c r="G2977" s="3">
        <f t="shared" si="47"/>
        <v>0</v>
      </c>
    </row>
    <row r="2978" spans="1:7" x14ac:dyDescent="0.25">
      <c r="A2978" s="10"/>
      <c r="B2978" s="10"/>
      <c r="C2978" s="10"/>
      <c r="D2978" s="10"/>
      <c r="E2978" s="113" t="s">
        <v>3053</v>
      </c>
      <c r="F2978" s="111" t="s">
        <v>105</v>
      </c>
      <c r="G2978" s="3">
        <f t="shared" si="47"/>
        <v>0</v>
      </c>
    </row>
    <row r="2979" spans="1:7" x14ac:dyDescent="0.25">
      <c r="A2979" s="10"/>
      <c r="B2979" s="10"/>
      <c r="C2979" s="10"/>
      <c r="D2979" s="10"/>
      <c r="E2979" s="113" t="s">
        <v>3054</v>
      </c>
      <c r="F2979" s="111" t="s">
        <v>105</v>
      </c>
      <c r="G2979" s="3">
        <f t="shared" si="47"/>
        <v>0</v>
      </c>
    </row>
    <row r="2980" spans="1:7" x14ac:dyDescent="0.25">
      <c r="A2980" s="10"/>
      <c r="B2980" s="10"/>
      <c r="C2980" s="10"/>
      <c r="D2980" s="10"/>
      <c r="E2980" s="110" t="s">
        <v>3055</v>
      </c>
      <c r="F2980" s="111" t="s">
        <v>105</v>
      </c>
      <c r="G2980" s="3">
        <f t="shared" si="47"/>
        <v>0</v>
      </c>
    </row>
    <row r="2981" spans="1:7" x14ac:dyDescent="0.25">
      <c r="A2981" s="10"/>
      <c r="B2981" s="10"/>
      <c r="C2981" s="10"/>
      <c r="D2981" s="10"/>
      <c r="E2981" s="110" t="s">
        <v>3056</v>
      </c>
      <c r="F2981" s="111" t="s">
        <v>105</v>
      </c>
      <c r="G2981" s="3">
        <f t="shared" si="47"/>
        <v>0</v>
      </c>
    </row>
    <row r="2982" spans="1:7" x14ac:dyDescent="0.25">
      <c r="A2982" s="10"/>
      <c r="B2982" s="10"/>
      <c r="C2982" s="10"/>
      <c r="D2982" s="10"/>
      <c r="E2982" s="110" t="s">
        <v>3057</v>
      </c>
      <c r="F2982" s="111" t="s">
        <v>105</v>
      </c>
      <c r="G2982" s="3">
        <f t="shared" si="47"/>
        <v>0</v>
      </c>
    </row>
    <row r="2983" spans="1:7" x14ac:dyDescent="0.25">
      <c r="A2983" s="10"/>
      <c r="B2983" s="10"/>
      <c r="C2983" s="10"/>
      <c r="D2983" s="10"/>
      <c r="E2983" s="110" t="s">
        <v>3058</v>
      </c>
      <c r="F2983" s="111" t="s">
        <v>105</v>
      </c>
      <c r="G2983" s="3">
        <f t="shared" si="47"/>
        <v>0</v>
      </c>
    </row>
    <row r="2984" spans="1:7" x14ac:dyDescent="0.25">
      <c r="A2984" s="10"/>
      <c r="B2984" s="10"/>
      <c r="C2984" s="10"/>
      <c r="D2984" s="10"/>
      <c r="E2984" s="113" t="s">
        <v>3059</v>
      </c>
      <c r="F2984" s="111" t="s">
        <v>105</v>
      </c>
      <c r="G2984" s="3">
        <f t="shared" si="47"/>
        <v>0</v>
      </c>
    </row>
    <row r="2985" spans="1:7" x14ac:dyDescent="0.25">
      <c r="A2985" s="10"/>
      <c r="B2985" s="10"/>
      <c r="C2985" s="10"/>
      <c r="D2985" s="10"/>
      <c r="E2985" s="113" t="s">
        <v>3060</v>
      </c>
      <c r="F2985" s="111" t="s">
        <v>105</v>
      </c>
      <c r="G2985" s="3">
        <f t="shared" si="47"/>
        <v>0</v>
      </c>
    </row>
    <row r="2986" spans="1:7" x14ac:dyDescent="0.25">
      <c r="A2986" s="10"/>
      <c r="B2986" s="10"/>
      <c r="C2986" s="10"/>
      <c r="D2986" s="10"/>
      <c r="E2986" s="113" t="s">
        <v>3061</v>
      </c>
      <c r="F2986" s="111" t="s">
        <v>105</v>
      </c>
      <c r="G2986" s="3">
        <f t="shared" si="47"/>
        <v>0</v>
      </c>
    </row>
    <row r="2987" spans="1:7" x14ac:dyDescent="0.25">
      <c r="A2987" s="10"/>
      <c r="B2987" s="10"/>
      <c r="C2987" s="10"/>
      <c r="D2987" s="10"/>
      <c r="E2987" s="123" t="s">
        <v>3062</v>
      </c>
      <c r="F2987" s="111" t="s">
        <v>105</v>
      </c>
      <c r="G2987" s="3">
        <f t="shared" si="47"/>
        <v>0</v>
      </c>
    </row>
    <row r="2988" spans="1:7" x14ac:dyDescent="0.25">
      <c r="A2988" s="10"/>
      <c r="B2988" s="10"/>
      <c r="C2988" s="10"/>
      <c r="D2988" s="10"/>
      <c r="E2988" s="110" t="s">
        <v>3063</v>
      </c>
      <c r="F2988" s="111" t="s">
        <v>105</v>
      </c>
      <c r="G2988" s="3">
        <f t="shared" si="47"/>
        <v>0</v>
      </c>
    </row>
    <row r="2989" spans="1:7" x14ac:dyDescent="0.25">
      <c r="A2989" s="10"/>
      <c r="B2989" s="10"/>
      <c r="C2989" s="10"/>
      <c r="D2989" s="10"/>
      <c r="E2989" s="110" t="s">
        <v>3064</v>
      </c>
      <c r="F2989" s="111" t="s">
        <v>105</v>
      </c>
      <c r="G2989" s="3">
        <f t="shared" si="47"/>
        <v>0</v>
      </c>
    </row>
    <row r="2990" spans="1:7" x14ac:dyDescent="0.25">
      <c r="A2990" s="10"/>
      <c r="B2990" s="10"/>
      <c r="C2990" s="10"/>
      <c r="D2990" s="10"/>
      <c r="E2990" s="120" t="s">
        <v>3065</v>
      </c>
      <c r="F2990" s="111" t="s">
        <v>105</v>
      </c>
      <c r="G2990" s="3">
        <f t="shared" si="47"/>
        <v>0</v>
      </c>
    </row>
    <row r="2991" spans="1:7" x14ac:dyDescent="0.25">
      <c r="A2991" s="10"/>
      <c r="B2991" s="10"/>
      <c r="C2991" s="10"/>
      <c r="D2991" s="10"/>
      <c r="E2991" s="110" t="s">
        <v>3066</v>
      </c>
      <c r="F2991" s="111" t="s">
        <v>105</v>
      </c>
      <c r="G2991" s="3">
        <f t="shared" si="47"/>
        <v>0</v>
      </c>
    </row>
    <row r="2992" spans="1:7" x14ac:dyDescent="0.25">
      <c r="A2992" s="10"/>
      <c r="B2992" s="10"/>
      <c r="C2992" s="10"/>
      <c r="D2992" s="10"/>
      <c r="E2992" s="110" t="s">
        <v>3067</v>
      </c>
      <c r="F2992" s="111" t="s">
        <v>105</v>
      </c>
      <c r="G2992" s="3">
        <f t="shared" si="47"/>
        <v>0</v>
      </c>
    </row>
    <row r="2993" spans="1:7" x14ac:dyDescent="0.25">
      <c r="A2993" s="10"/>
      <c r="B2993" s="10"/>
      <c r="C2993" s="10"/>
      <c r="D2993" s="10"/>
      <c r="E2993" s="110" t="s">
        <v>3068</v>
      </c>
      <c r="F2993" s="111" t="s">
        <v>105</v>
      </c>
      <c r="G2993" s="3">
        <f t="shared" si="47"/>
        <v>0</v>
      </c>
    </row>
    <row r="2994" spans="1:7" x14ac:dyDescent="0.25">
      <c r="A2994" s="10"/>
      <c r="B2994" s="10"/>
      <c r="C2994" s="10"/>
      <c r="D2994" s="10"/>
      <c r="E2994" s="115" t="s">
        <v>3069</v>
      </c>
      <c r="F2994" s="111" t="s">
        <v>105</v>
      </c>
      <c r="G2994" s="3">
        <f t="shared" si="47"/>
        <v>0</v>
      </c>
    </row>
    <row r="2995" spans="1:7" x14ac:dyDescent="0.25">
      <c r="A2995" s="10"/>
      <c r="B2995" s="10"/>
      <c r="C2995" s="10"/>
      <c r="D2995" s="10"/>
      <c r="E2995" s="110" t="s">
        <v>3070</v>
      </c>
      <c r="F2995" s="111" t="s">
        <v>105</v>
      </c>
      <c r="G2995" s="3">
        <f t="shared" si="47"/>
        <v>0</v>
      </c>
    </row>
    <row r="2996" spans="1:7" x14ac:dyDescent="0.25">
      <c r="A2996" s="10"/>
      <c r="B2996" s="10"/>
      <c r="C2996" s="10"/>
      <c r="D2996" s="10"/>
      <c r="E2996" s="113" t="s">
        <v>3071</v>
      </c>
      <c r="F2996" s="111" t="s">
        <v>105</v>
      </c>
      <c r="G2996" s="3">
        <f t="shared" si="47"/>
        <v>0</v>
      </c>
    </row>
    <row r="2997" spans="1:7" x14ac:dyDescent="0.25">
      <c r="A2997" s="10"/>
      <c r="B2997" s="10"/>
      <c r="C2997" s="10"/>
      <c r="D2997" s="10"/>
      <c r="E2997" s="124" t="s">
        <v>3072</v>
      </c>
      <c r="F2997" s="111" t="s">
        <v>105</v>
      </c>
      <c r="G2997" s="3">
        <f t="shared" si="47"/>
        <v>0</v>
      </c>
    </row>
    <row r="2998" spans="1:7" x14ac:dyDescent="0.25">
      <c r="A2998" s="10"/>
      <c r="B2998" s="10"/>
      <c r="C2998" s="10"/>
      <c r="D2998" s="10"/>
      <c r="E2998" s="113" t="s">
        <v>3073</v>
      </c>
      <c r="F2998" s="111" t="s">
        <v>105</v>
      </c>
      <c r="G2998" s="3">
        <f t="shared" si="47"/>
        <v>0</v>
      </c>
    </row>
    <row r="2999" spans="1:7" x14ac:dyDescent="0.25">
      <c r="A2999" s="10"/>
      <c r="B2999" s="10"/>
      <c r="C2999" s="10"/>
      <c r="D2999" s="10"/>
      <c r="E2999" s="113" t="s">
        <v>3074</v>
      </c>
      <c r="F2999" s="111" t="s">
        <v>105</v>
      </c>
      <c r="G2999" s="3">
        <f t="shared" si="47"/>
        <v>0</v>
      </c>
    </row>
    <row r="3000" spans="1:7" x14ac:dyDescent="0.25">
      <c r="A3000" s="10"/>
      <c r="B3000" s="10"/>
      <c r="C3000" s="10"/>
      <c r="D3000" s="10"/>
      <c r="E3000" s="113" t="s">
        <v>3075</v>
      </c>
      <c r="F3000" s="111" t="s">
        <v>105</v>
      </c>
      <c r="G3000" s="3">
        <f t="shared" si="47"/>
        <v>0</v>
      </c>
    </row>
    <row r="3001" spans="1:7" x14ac:dyDescent="0.25">
      <c r="A3001" s="10"/>
      <c r="B3001" s="10"/>
      <c r="C3001" s="10"/>
      <c r="D3001" s="10"/>
      <c r="E3001" s="123" t="s">
        <v>3076</v>
      </c>
      <c r="F3001" s="111" t="s">
        <v>105</v>
      </c>
      <c r="G3001" s="3">
        <f t="shared" si="47"/>
        <v>0</v>
      </c>
    </row>
    <row r="3002" spans="1:7" x14ac:dyDescent="0.25">
      <c r="A3002" s="10"/>
      <c r="B3002" s="10"/>
      <c r="C3002" s="10"/>
      <c r="D3002" s="10"/>
      <c r="E3002" s="113" t="s">
        <v>3077</v>
      </c>
      <c r="F3002" s="111" t="s">
        <v>105</v>
      </c>
      <c r="G3002" s="3">
        <f t="shared" si="47"/>
        <v>0</v>
      </c>
    </row>
    <row r="3003" spans="1:7" x14ac:dyDescent="0.25">
      <c r="A3003" s="10"/>
      <c r="B3003" s="10"/>
      <c r="C3003" s="10"/>
      <c r="D3003" s="10"/>
      <c r="E3003" s="113" t="s">
        <v>3078</v>
      </c>
      <c r="F3003" s="111" t="s">
        <v>105</v>
      </c>
      <c r="G3003" s="3">
        <f t="shared" si="47"/>
        <v>0</v>
      </c>
    </row>
    <row r="3004" spans="1:7" x14ac:dyDescent="0.25">
      <c r="A3004" s="10"/>
      <c r="B3004" s="10"/>
      <c r="C3004" s="10"/>
      <c r="D3004" s="10"/>
      <c r="E3004" s="123" t="s">
        <v>3079</v>
      </c>
      <c r="F3004" s="111" t="s">
        <v>105</v>
      </c>
      <c r="G3004" s="3">
        <f t="shared" si="47"/>
        <v>0</v>
      </c>
    </row>
    <row r="3005" spans="1:7" x14ac:dyDescent="0.25">
      <c r="A3005" s="10"/>
      <c r="B3005" s="10"/>
      <c r="C3005" s="10"/>
      <c r="D3005" s="10"/>
      <c r="E3005" s="113" t="s">
        <v>3080</v>
      </c>
      <c r="F3005" s="111" t="s">
        <v>105</v>
      </c>
      <c r="G3005" s="3">
        <f t="shared" si="47"/>
        <v>0</v>
      </c>
    </row>
    <row r="3006" spans="1:7" x14ac:dyDescent="0.25">
      <c r="A3006" s="10"/>
      <c r="B3006" s="10"/>
      <c r="C3006" s="10"/>
      <c r="D3006" s="10"/>
      <c r="E3006" s="113" t="s">
        <v>3081</v>
      </c>
      <c r="F3006" s="111" t="s">
        <v>105</v>
      </c>
      <c r="G3006" s="3">
        <f t="shared" si="47"/>
        <v>0</v>
      </c>
    </row>
    <row r="3007" spans="1:7" x14ac:dyDescent="0.25">
      <c r="A3007" s="10"/>
      <c r="B3007" s="10"/>
      <c r="C3007" s="10"/>
      <c r="D3007" s="10"/>
      <c r="E3007" s="113" t="s">
        <v>3082</v>
      </c>
      <c r="F3007" s="111" t="s">
        <v>105</v>
      </c>
      <c r="G3007" s="3">
        <f t="shared" si="47"/>
        <v>0</v>
      </c>
    </row>
    <row r="3008" spans="1:7" x14ac:dyDescent="0.25">
      <c r="A3008" s="10"/>
      <c r="B3008" s="10"/>
      <c r="C3008" s="10"/>
      <c r="D3008" s="10"/>
      <c r="E3008" s="125" t="s">
        <v>3083</v>
      </c>
      <c r="F3008" s="111" t="s">
        <v>105</v>
      </c>
      <c r="G3008" s="3">
        <f t="shared" si="47"/>
        <v>0</v>
      </c>
    </row>
    <row r="3009" spans="1:7" x14ac:dyDescent="0.25">
      <c r="A3009" s="10"/>
      <c r="B3009" s="10"/>
      <c r="C3009" s="10"/>
      <c r="D3009" s="10"/>
      <c r="E3009" s="110" t="s">
        <v>3084</v>
      </c>
      <c r="F3009" s="111" t="s">
        <v>105</v>
      </c>
      <c r="G3009" s="3">
        <f t="shared" si="47"/>
        <v>0</v>
      </c>
    </row>
    <row r="3010" spans="1:7" x14ac:dyDescent="0.25">
      <c r="A3010" s="10"/>
      <c r="B3010" s="10"/>
      <c r="C3010" s="10"/>
      <c r="D3010" s="10"/>
      <c r="E3010" s="113" t="s">
        <v>3085</v>
      </c>
      <c r="F3010" s="111" t="s">
        <v>105</v>
      </c>
      <c r="G3010" s="3">
        <f t="shared" si="47"/>
        <v>0</v>
      </c>
    </row>
    <row r="3011" spans="1:7" x14ac:dyDescent="0.25">
      <c r="A3011" s="10"/>
      <c r="B3011" s="10"/>
      <c r="C3011" s="10"/>
      <c r="D3011" s="10"/>
      <c r="E3011" s="113" t="s">
        <v>3086</v>
      </c>
      <c r="F3011" s="111" t="s">
        <v>105</v>
      </c>
      <c r="G3011" s="3">
        <f t="shared" si="47"/>
        <v>0</v>
      </c>
    </row>
    <row r="3012" spans="1:7" x14ac:dyDescent="0.25">
      <c r="A3012" s="10"/>
      <c r="B3012" s="10"/>
      <c r="C3012" s="10"/>
      <c r="D3012" s="10"/>
      <c r="E3012" s="113" t="s">
        <v>3087</v>
      </c>
      <c r="F3012" s="111" t="s">
        <v>105</v>
      </c>
      <c r="G3012" s="3">
        <f t="shared" si="47"/>
        <v>0</v>
      </c>
    </row>
    <row r="3013" spans="1:7" x14ac:dyDescent="0.25">
      <c r="A3013" s="10"/>
      <c r="B3013" s="10"/>
      <c r="C3013" s="10"/>
      <c r="D3013" s="10"/>
      <c r="E3013" s="123" t="s">
        <v>3088</v>
      </c>
      <c r="F3013" s="111" t="s">
        <v>105</v>
      </c>
      <c r="G3013" s="3">
        <f t="shared" si="47"/>
        <v>0</v>
      </c>
    </row>
    <row r="3014" spans="1:7" x14ac:dyDescent="0.25">
      <c r="A3014" s="10"/>
      <c r="B3014" s="10"/>
      <c r="C3014" s="10"/>
      <c r="D3014" s="10"/>
      <c r="E3014" s="113" t="s">
        <v>3089</v>
      </c>
      <c r="F3014" s="111" t="s">
        <v>105</v>
      </c>
      <c r="G3014" s="3">
        <f t="shared" si="47"/>
        <v>0</v>
      </c>
    </row>
    <row r="3015" spans="1:7" x14ac:dyDescent="0.25">
      <c r="A3015" s="10"/>
      <c r="B3015" s="10"/>
      <c r="C3015" s="10"/>
      <c r="D3015" s="10"/>
      <c r="E3015" s="113" t="s">
        <v>3090</v>
      </c>
      <c r="F3015" s="111" t="s">
        <v>105</v>
      </c>
      <c r="G3015" s="3">
        <f t="shared" ref="G3015:G3078" si="48">VLOOKUP(F3015,$A$4:$B$27,2,FALSE)</f>
        <v>0</v>
      </c>
    </row>
    <row r="3016" spans="1:7" x14ac:dyDescent="0.25">
      <c r="A3016" s="10"/>
      <c r="B3016" s="10"/>
      <c r="C3016" s="10"/>
      <c r="D3016" s="10"/>
      <c r="E3016" s="113" t="s">
        <v>3091</v>
      </c>
      <c r="F3016" s="111" t="s">
        <v>105</v>
      </c>
      <c r="G3016" s="3">
        <f t="shared" si="48"/>
        <v>0</v>
      </c>
    </row>
    <row r="3017" spans="1:7" x14ac:dyDescent="0.25">
      <c r="A3017" s="10"/>
      <c r="B3017" s="10"/>
      <c r="C3017" s="10"/>
      <c r="D3017" s="10"/>
      <c r="E3017" s="113" t="s">
        <v>3092</v>
      </c>
      <c r="F3017" s="111" t="s">
        <v>105</v>
      </c>
      <c r="G3017" s="3">
        <f t="shared" si="48"/>
        <v>0</v>
      </c>
    </row>
    <row r="3018" spans="1:7" x14ac:dyDescent="0.25">
      <c r="A3018" s="10"/>
      <c r="B3018" s="10"/>
      <c r="C3018" s="10"/>
      <c r="D3018" s="10"/>
      <c r="E3018" s="110" t="s">
        <v>3093</v>
      </c>
      <c r="F3018" s="111" t="s">
        <v>105</v>
      </c>
      <c r="G3018" s="3">
        <f t="shared" si="48"/>
        <v>0</v>
      </c>
    </row>
    <row r="3019" spans="1:7" x14ac:dyDescent="0.25">
      <c r="A3019" s="10"/>
      <c r="B3019" s="10"/>
      <c r="C3019" s="10"/>
      <c r="D3019" s="10"/>
      <c r="E3019" s="113" t="s">
        <v>3094</v>
      </c>
      <c r="F3019" s="111" t="s">
        <v>105</v>
      </c>
      <c r="G3019" s="3">
        <f t="shared" si="48"/>
        <v>0</v>
      </c>
    </row>
    <row r="3020" spans="1:7" x14ac:dyDescent="0.25">
      <c r="A3020" s="10"/>
      <c r="B3020" s="10"/>
      <c r="C3020" s="10"/>
      <c r="D3020" s="10"/>
      <c r="E3020" s="113" t="s">
        <v>3095</v>
      </c>
      <c r="F3020" s="111" t="s">
        <v>105</v>
      </c>
      <c r="G3020" s="3">
        <f t="shared" si="48"/>
        <v>0</v>
      </c>
    </row>
    <row r="3021" spans="1:7" x14ac:dyDescent="0.25">
      <c r="A3021" s="10"/>
      <c r="B3021" s="10"/>
      <c r="C3021" s="10"/>
      <c r="D3021" s="10"/>
      <c r="E3021" s="110" t="s">
        <v>3096</v>
      </c>
      <c r="F3021" s="111" t="s">
        <v>105</v>
      </c>
      <c r="G3021" s="3">
        <f t="shared" si="48"/>
        <v>0</v>
      </c>
    </row>
    <row r="3022" spans="1:7" x14ac:dyDescent="0.25">
      <c r="A3022" s="10"/>
      <c r="B3022" s="10"/>
      <c r="C3022" s="10"/>
      <c r="D3022" s="10"/>
      <c r="E3022" s="113" t="s">
        <v>3097</v>
      </c>
      <c r="F3022" s="111" t="s">
        <v>105</v>
      </c>
      <c r="G3022" s="3">
        <f t="shared" si="48"/>
        <v>0</v>
      </c>
    </row>
    <row r="3023" spans="1:7" x14ac:dyDescent="0.25">
      <c r="A3023" s="10"/>
      <c r="B3023" s="10"/>
      <c r="C3023" s="10"/>
      <c r="D3023" s="10"/>
      <c r="E3023" s="113" t="s">
        <v>3098</v>
      </c>
      <c r="F3023" s="111" t="s">
        <v>105</v>
      </c>
      <c r="G3023" s="3">
        <f t="shared" si="48"/>
        <v>0</v>
      </c>
    </row>
    <row r="3024" spans="1:7" x14ac:dyDescent="0.25">
      <c r="A3024" s="10"/>
      <c r="B3024" s="10"/>
      <c r="C3024" s="10"/>
      <c r="D3024" s="10"/>
      <c r="E3024" s="110" t="s">
        <v>3099</v>
      </c>
      <c r="F3024" s="111" t="s">
        <v>105</v>
      </c>
      <c r="G3024" s="3">
        <f t="shared" si="48"/>
        <v>0</v>
      </c>
    </row>
    <row r="3025" spans="1:7" x14ac:dyDescent="0.25">
      <c r="A3025" s="10"/>
      <c r="B3025" s="10"/>
      <c r="C3025" s="10"/>
      <c r="D3025" s="10"/>
      <c r="E3025" s="113" t="s">
        <v>3100</v>
      </c>
      <c r="F3025" s="111" t="s">
        <v>105</v>
      </c>
      <c r="G3025" s="3">
        <f t="shared" si="48"/>
        <v>0</v>
      </c>
    </row>
    <row r="3026" spans="1:7" x14ac:dyDescent="0.25">
      <c r="A3026" s="10"/>
      <c r="B3026" s="10"/>
      <c r="C3026" s="10"/>
      <c r="D3026" s="10"/>
      <c r="E3026" s="113" t="s">
        <v>3101</v>
      </c>
      <c r="F3026" s="111" t="s">
        <v>105</v>
      </c>
      <c r="G3026" s="3">
        <f t="shared" si="48"/>
        <v>0</v>
      </c>
    </row>
    <row r="3027" spans="1:7" x14ac:dyDescent="0.25">
      <c r="A3027" s="10"/>
      <c r="B3027" s="10"/>
      <c r="C3027" s="10"/>
      <c r="D3027" s="10"/>
      <c r="E3027" s="113" t="s">
        <v>3102</v>
      </c>
      <c r="F3027" s="111" t="s">
        <v>105</v>
      </c>
      <c r="G3027" s="3">
        <f t="shared" si="48"/>
        <v>0</v>
      </c>
    </row>
    <row r="3028" spans="1:7" x14ac:dyDescent="0.25">
      <c r="A3028" s="10"/>
      <c r="B3028" s="10"/>
      <c r="C3028" s="10"/>
      <c r="D3028" s="10"/>
      <c r="E3028" s="110" t="s">
        <v>3103</v>
      </c>
      <c r="F3028" s="111" t="s">
        <v>105</v>
      </c>
      <c r="G3028" s="3">
        <f t="shared" si="48"/>
        <v>0</v>
      </c>
    </row>
    <row r="3029" spans="1:7" x14ac:dyDescent="0.25">
      <c r="A3029" s="10"/>
      <c r="B3029" s="10"/>
      <c r="C3029" s="10"/>
      <c r="D3029" s="10"/>
      <c r="E3029" s="113" t="s">
        <v>3104</v>
      </c>
      <c r="F3029" s="111" t="s">
        <v>105</v>
      </c>
      <c r="G3029" s="3">
        <f t="shared" si="48"/>
        <v>0</v>
      </c>
    </row>
    <row r="3030" spans="1:7" x14ac:dyDescent="0.25">
      <c r="A3030" s="10"/>
      <c r="B3030" s="10"/>
      <c r="C3030" s="10"/>
      <c r="D3030" s="10"/>
      <c r="E3030" s="123" t="s">
        <v>3105</v>
      </c>
      <c r="F3030" s="111" t="s">
        <v>105</v>
      </c>
      <c r="G3030" s="3">
        <f t="shared" si="48"/>
        <v>0</v>
      </c>
    </row>
    <row r="3031" spans="1:7" x14ac:dyDescent="0.25">
      <c r="A3031" s="10"/>
      <c r="B3031" s="10"/>
      <c r="C3031" s="10"/>
      <c r="D3031" s="10"/>
      <c r="E3031" s="110" t="s">
        <v>3106</v>
      </c>
      <c r="F3031" s="111" t="s">
        <v>105</v>
      </c>
      <c r="G3031" s="3">
        <f t="shared" si="48"/>
        <v>0</v>
      </c>
    </row>
    <row r="3032" spans="1:7" x14ac:dyDescent="0.25">
      <c r="A3032" s="10"/>
      <c r="B3032" s="10"/>
      <c r="C3032" s="10"/>
      <c r="D3032" s="10"/>
      <c r="E3032" s="115" t="s">
        <v>3107</v>
      </c>
      <c r="F3032" s="111" t="s">
        <v>105</v>
      </c>
      <c r="G3032" s="3">
        <f t="shared" si="48"/>
        <v>0</v>
      </c>
    </row>
    <row r="3033" spans="1:7" x14ac:dyDescent="0.25">
      <c r="A3033" s="10"/>
      <c r="B3033" s="10"/>
      <c r="C3033" s="10"/>
      <c r="D3033" s="10"/>
      <c r="E3033" s="113" t="s">
        <v>3108</v>
      </c>
      <c r="F3033" s="111" t="s">
        <v>105</v>
      </c>
      <c r="G3033" s="3">
        <f t="shared" si="48"/>
        <v>0</v>
      </c>
    </row>
    <row r="3034" spans="1:7" x14ac:dyDescent="0.25">
      <c r="A3034" s="10"/>
      <c r="B3034" s="10"/>
      <c r="C3034" s="10"/>
      <c r="D3034" s="10"/>
      <c r="E3034" s="113" t="s">
        <v>3109</v>
      </c>
      <c r="F3034" s="111" t="s">
        <v>105</v>
      </c>
      <c r="G3034" s="3">
        <f t="shared" si="48"/>
        <v>0</v>
      </c>
    </row>
    <row r="3035" spans="1:7" x14ac:dyDescent="0.25">
      <c r="A3035" s="10"/>
      <c r="B3035" s="10"/>
      <c r="C3035" s="10"/>
      <c r="D3035" s="10"/>
      <c r="E3035" s="110" t="s">
        <v>3110</v>
      </c>
      <c r="F3035" s="111" t="s">
        <v>105</v>
      </c>
      <c r="G3035" s="3">
        <f t="shared" si="48"/>
        <v>0</v>
      </c>
    </row>
    <row r="3036" spans="1:7" x14ac:dyDescent="0.25">
      <c r="A3036" s="10"/>
      <c r="B3036" s="10"/>
      <c r="C3036" s="10"/>
      <c r="D3036" s="10"/>
      <c r="E3036" s="113" t="s">
        <v>3111</v>
      </c>
      <c r="F3036" s="111" t="s">
        <v>105</v>
      </c>
      <c r="G3036" s="3">
        <f t="shared" si="48"/>
        <v>0</v>
      </c>
    </row>
    <row r="3037" spans="1:7" x14ac:dyDescent="0.25">
      <c r="A3037" s="10"/>
      <c r="B3037" s="10"/>
      <c r="C3037" s="10"/>
      <c r="D3037" s="10"/>
      <c r="E3037" s="113" t="s">
        <v>3112</v>
      </c>
      <c r="F3037" s="111" t="s">
        <v>105</v>
      </c>
      <c r="G3037" s="3">
        <f t="shared" si="48"/>
        <v>0</v>
      </c>
    </row>
    <row r="3038" spans="1:7" x14ac:dyDescent="0.25">
      <c r="A3038" s="10"/>
      <c r="B3038" s="10"/>
      <c r="C3038" s="10"/>
      <c r="D3038" s="10"/>
      <c r="E3038" s="124" t="s">
        <v>3113</v>
      </c>
      <c r="F3038" s="111" t="s">
        <v>105</v>
      </c>
      <c r="G3038" s="3">
        <f t="shared" si="48"/>
        <v>0</v>
      </c>
    </row>
    <row r="3039" spans="1:7" x14ac:dyDescent="0.25">
      <c r="A3039" s="10"/>
      <c r="B3039" s="10"/>
      <c r="C3039" s="10"/>
      <c r="D3039" s="10"/>
      <c r="E3039" s="113" t="s">
        <v>3114</v>
      </c>
      <c r="F3039" s="111" t="s">
        <v>105</v>
      </c>
      <c r="G3039" s="3">
        <f t="shared" si="48"/>
        <v>0</v>
      </c>
    </row>
    <row r="3040" spans="1:7" x14ac:dyDescent="0.25">
      <c r="A3040" s="10"/>
      <c r="B3040" s="10"/>
      <c r="C3040" s="10"/>
      <c r="D3040" s="10"/>
      <c r="E3040" s="119" t="s">
        <v>3115</v>
      </c>
      <c r="F3040" s="111" t="s">
        <v>105</v>
      </c>
      <c r="G3040" s="3">
        <f t="shared" si="48"/>
        <v>0</v>
      </c>
    </row>
    <row r="3041" spans="1:7" x14ac:dyDescent="0.25">
      <c r="A3041" s="10"/>
      <c r="B3041" s="10"/>
      <c r="C3041" s="10"/>
      <c r="D3041" s="10"/>
      <c r="E3041" s="110" t="s">
        <v>3116</v>
      </c>
      <c r="F3041" s="111" t="s">
        <v>105</v>
      </c>
      <c r="G3041" s="3">
        <f t="shared" si="48"/>
        <v>0</v>
      </c>
    </row>
    <row r="3042" spans="1:7" x14ac:dyDescent="0.25">
      <c r="A3042" s="10"/>
      <c r="B3042" s="10"/>
      <c r="C3042" s="10"/>
      <c r="D3042" s="10"/>
      <c r="E3042" s="116" t="s">
        <v>3117</v>
      </c>
      <c r="F3042" s="111" t="s">
        <v>105</v>
      </c>
      <c r="G3042" s="3">
        <f t="shared" si="48"/>
        <v>0</v>
      </c>
    </row>
    <row r="3043" spans="1:7" x14ac:dyDescent="0.25">
      <c r="A3043" s="10"/>
      <c r="B3043" s="10"/>
      <c r="C3043" s="10"/>
      <c r="D3043" s="10"/>
      <c r="E3043" s="115" t="s">
        <v>3118</v>
      </c>
      <c r="F3043" s="111" t="s">
        <v>105</v>
      </c>
      <c r="G3043" s="3">
        <f t="shared" si="48"/>
        <v>0</v>
      </c>
    </row>
    <row r="3044" spans="1:7" x14ac:dyDescent="0.25">
      <c r="A3044" s="10"/>
      <c r="B3044" s="10"/>
      <c r="C3044" s="10"/>
      <c r="D3044" s="10"/>
      <c r="E3044" s="110" t="s">
        <v>3119</v>
      </c>
      <c r="F3044" s="111" t="s">
        <v>105</v>
      </c>
      <c r="G3044" s="3">
        <f t="shared" si="48"/>
        <v>0</v>
      </c>
    </row>
    <row r="3045" spans="1:7" x14ac:dyDescent="0.25">
      <c r="A3045" s="10"/>
      <c r="B3045" s="10"/>
      <c r="C3045" s="10"/>
      <c r="D3045" s="10"/>
      <c r="E3045" s="116" t="s">
        <v>3120</v>
      </c>
      <c r="F3045" s="111" t="s">
        <v>105</v>
      </c>
      <c r="G3045" s="3">
        <f t="shared" si="48"/>
        <v>0</v>
      </c>
    </row>
    <row r="3046" spans="1:7" x14ac:dyDescent="0.25">
      <c r="A3046" s="10"/>
      <c r="B3046" s="10"/>
      <c r="C3046" s="10"/>
      <c r="D3046" s="10"/>
      <c r="E3046" s="113" t="s">
        <v>3121</v>
      </c>
      <c r="F3046" s="111" t="s">
        <v>105</v>
      </c>
      <c r="G3046" s="3">
        <f t="shared" si="48"/>
        <v>0</v>
      </c>
    </row>
    <row r="3047" spans="1:7" x14ac:dyDescent="0.25">
      <c r="A3047" s="10"/>
      <c r="B3047" s="10"/>
      <c r="C3047" s="10"/>
      <c r="D3047" s="10"/>
      <c r="E3047" s="113" t="s">
        <v>3122</v>
      </c>
      <c r="F3047" s="111" t="s">
        <v>105</v>
      </c>
      <c r="G3047" s="3">
        <f t="shared" si="48"/>
        <v>0</v>
      </c>
    </row>
    <row r="3048" spans="1:7" x14ac:dyDescent="0.25">
      <c r="A3048" s="10"/>
      <c r="B3048" s="10"/>
      <c r="C3048" s="10"/>
      <c r="D3048" s="10"/>
      <c r="E3048" s="116" t="s">
        <v>3123</v>
      </c>
      <c r="F3048" s="111" t="s">
        <v>105</v>
      </c>
      <c r="G3048" s="3">
        <f t="shared" si="48"/>
        <v>0</v>
      </c>
    </row>
    <row r="3049" spans="1:7" x14ac:dyDescent="0.25">
      <c r="A3049" s="10"/>
      <c r="B3049" s="10"/>
      <c r="C3049" s="10"/>
      <c r="D3049" s="10"/>
      <c r="E3049" s="110" t="s">
        <v>3124</v>
      </c>
      <c r="F3049" s="111" t="s">
        <v>105</v>
      </c>
      <c r="G3049" s="3">
        <f t="shared" si="48"/>
        <v>0</v>
      </c>
    </row>
    <row r="3050" spans="1:7" x14ac:dyDescent="0.25">
      <c r="A3050" s="10"/>
      <c r="B3050" s="10"/>
      <c r="C3050" s="10"/>
      <c r="D3050" s="10"/>
      <c r="E3050" s="113" t="s">
        <v>3125</v>
      </c>
      <c r="F3050" s="111" t="s">
        <v>105</v>
      </c>
      <c r="G3050" s="3">
        <f t="shared" si="48"/>
        <v>0</v>
      </c>
    </row>
    <row r="3051" spans="1:7" x14ac:dyDescent="0.25">
      <c r="A3051" s="10"/>
      <c r="B3051" s="10"/>
      <c r="C3051" s="10"/>
      <c r="D3051" s="10"/>
      <c r="E3051" s="113" t="s">
        <v>3126</v>
      </c>
      <c r="F3051" s="111" t="s">
        <v>105</v>
      </c>
      <c r="G3051" s="3">
        <f t="shared" si="48"/>
        <v>0</v>
      </c>
    </row>
    <row r="3052" spans="1:7" x14ac:dyDescent="0.25">
      <c r="A3052" s="10"/>
      <c r="B3052" s="10"/>
      <c r="C3052" s="10"/>
      <c r="D3052" s="10"/>
      <c r="E3052" s="110" t="s">
        <v>3127</v>
      </c>
      <c r="F3052" s="111" t="s">
        <v>105</v>
      </c>
      <c r="G3052" s="3">
        <f t="shared" si="48"/>
        <v>0</v>
      </c>
    </row>
    <row r="3053" spans="1:7" x14ac:dyDescent="0.25">
      <c r="A3053" s="10"/>
      <c r="B3053" s="10"/>
      <c r="C3053" s="10"/>
      <c r="D3053" s="10"/>
      <c r="E3053" s="119" t="s">
        <v>3128</v>
      </c>
      <c r="F3053" s="111" t="s">
        <v>105</v>
      </c>
      <c r="G3053" s="3">
        <f t="shared" si="48"/>
        <v>0</v>
      </c>
    </row>
    <row r="3054" spans="1:7" x14ac:dyDescent="0.25">
      <c r="A3054" s="10"/>
      <c r="B3054" s="10"/>
      <c r="C3054" s="10"/>
      <c r="D3054" s="10"/>
      <c r="E3054" s="119" t="s">
        <v>3129</v>
      </c>
      <c r="F3054" s="111" t="s">
        <v>105</v>
      </c>
      <c r="G3054" s="3">
        <f t="shared" si="48"/>
        <v>0</v>
      </c>
    </row>
    <row r="3055" spans="1:7" x14ac:dyDescent="0.25">
      <c r="A3055" s="10"/>
      <c r="B3055" s="10"/>
      <c r="C3055" s="10"/>
      <c r="D3055" s="10"/>
      <c r="E3055" s="122" t="s">
        <v>3130</v>
      </c>
      <c r="F3055" s="111" t="s">
        <v>105</v>
      </c>
      <c r="G3055" s="3">
        <f t="shared" si="48"/>
        <v>0</v>
      </c>
    </row>
    <row r="3056" spans="1:7" x14ac:dyDescent="0.25">
      <c r="A3056" s="10"/>
      <c r="B3056" s="10"/>
      <c r="C3056" s="10"/>
      <c r="D3056" s="10"/>
      <c r="E3056" s="110" t="s">
        <v>3131</v>
      </c>
      <c r="F3056" s="111" t="s">
        <v>105</v>
      </c>
      <c r="G3056" s="3">
        <f t="shared" si="48"/>
        <v>0</v>
      </c>
    </row>
    <row r="3057" spans="1:7" x14ac:dyDescent="0.25">
      <c r="A3057" s="10"/>
      <c r="B3057" s="10"/>
      <c r="C3057" s="10"/>
      <c r="D3057" s="10"/>
      <c r="E3057" s="113" t="s">
        <v>3132</v>
      </c>
      <c r="F3057" s="111" t="s">
        <v>105</v>
      </c>
      <c r="G3057" s="3">
        <f t="shared" si="48"/>
        <v>0</v>
      </c>
    </row>
    <row r="3058" spans="1:7" x14ac:dyDescent="0.25">
      <c r="A3058" s="10"/>
      <c r="B3058" s="10"/>
      <c r="C3058" s="10"/>
      <c r="D3058" s="10"/>
      <c r="E3058" s="110" t="s">
        <v>3133</v>
      </c>
      <c r="F3058" s="111" t="s">
        <v>105</v>
      </c>
      <c r="G3058" s="3">
        <f t="shared" si="48"/>
        <v>0</v>
      </c>
    </row>
    <row r="3059" spans="1:7" x14ac:dyDescent="0.25">
      <c r="A3059" s="10"/>
      <c r="B3059" s="10"/>
      <c r="C3059" s="10"/>
      <c r="D3059" s="10"/>
      <c r="E3059" s="110" t="s">
        <v>3134</v>
      </c>
      <c r="F3059" s="111" t="s">
        <v>105</v>
      </c>
      <c r="G3059" s="3">
        <f t="shared" si="48"/>
        <v>0</v>
      </c>
    </row>
    <row r="3060" spans="1:7" x14ac:dyDescent="0.25">
      <c r="A3060" s="10"/>
      <c r="B3060" s="10"/>
      <c r="C3060" s="10"/>
      <c r="D3060" s="10"/>
      <c r="E3060" s="113" t="s">
        <v>3135</v>
      </c>
      <c r="F3060" s="111" t="s">
        <v>105</v>
      </c>
      <c r="G3060" s="3">
        <f t="shared" si="48"/>
        <v>0</v>
      </c>
    </row>
    <row r="3061" spans="1:7" x14ac:dyDescent="0.25">
      <c r="A3061" s="10"/>
      <c r="B3061" s="10"/>
      <c r="C3061" s="10"/>
      <c r="D3061" s="10"/>
      <c r="E3061" s="113" t="s">
        <v>3136</v>
      </c>
      <c r="F3061" s="111" t="s">
        <v>105</v>
      </c>
      <c r="G3061" s="3">
        <f t="shared" si="48"/>
        <v>0</v>
      </c>
    </row>
    <row r="3062" spans="1:7" x14ac:dyDescent="0.25">
      <c r="A3062" s="10"/>
      <c r="B3062" s="10"/>
      <c r="C3062" s="10"/>
      <c r="D3062" s="10"/>
      <c r="E3062" s="110" t="s">
        <v>3137</v>
      </c>
      <c r="F3062" s="111" t="s">
        <v>105</v>
      </c>
      <c r="G3062" s="3">
        <f t="shared" si="48"/>
        <v>0</v>
      </c>
    </row>
    <row r="3063" spans="1:7" x14ac:dyDescent="0.25">
      <c r="A3063" s="10"/>
      <c r="B3063" s="10"/>
      <c r="C3063" s="10"/>
      <c r="D3063" s="10"/>
      <c r="E3063" s="116" t="s">
        <v>3138</v>
      </c>
      <c r="F3063" s="111" t="s">
        <v>105</v>
      </c>
      <c r="G3063" s="3">
        <f t="shared" si="48"/>
        <v>0</v>
      </c>
    </row>
    <row r="3064" spans="1:7" x14ac:dyDescent="0.25">
      <c r="A3064" s="10"/>
      <c r="B3064" s="10"/>
      <c r="C3064" s="10"/>
      <c r="D3064" s="10"/>
      <c r="E3064" s="119" t="s">
        <v>3139</v>
      </c>
      <c r="F3064" s="111" t="s">
        <v>105</v>
      </c>
      <c r="G3064" s="3">
        <f t="shared" si="48"/>
        <v>0</v>
      </c>
    </row>
    <row r="3065" spans="1:7" x14ac:dyDescent="0.25">
      <c r="A3065" s="10"/>
      <c r="B3065" s="10"/>
      <c r="C3065" s="10"/>
      <c r="D3065" s="10"/>
      <c r="E3065" s="116" t="s">
        <v>3140</v>
      </c>
      <c r="F3065" s="111" t="s">
        <v>105</v>
      </c>
      <c r="G3065" s="3">
        <f t="shared" si="48"/>
        <v>0</v>
      </c>
    </row>
    <row r="3066" spans="1:7" x14ac:dyDescent="0.25">
      <c r="A3066" s="10"/>
      <c r="B3066" s="10"/>
      <c r="C3066" s="10"/>
      <c r="D3066" s="10"/>
      <c r="E3066" s="113" t="s">
        <v>3141</v>
      </c>
      <c r="F3066" s="111" t="s">
        <v>105</v>
      </c>
      <c r="G3066" s="3">
        <f t="shared" si="48"/>
        <v>0</v>
      </c>
    </row>
    <row r="3067" spans="1:7" x14ac:dyDescent="0.25">
      <c r="A3067" s="10"/>
      <c r="B3067" s="10"/>
      <c r="C3067" s="10"/>
      <c r="D3067" s="10"/>
      <c r="E3067" s="123" t="s">
        <v>3142</v>
      </c>
      <c r="F3067" s="111" t="s">
        <v>105</v>
      </c>
      <c r="G3067" s="3">
        <f t="shared" si="48"/>
        <v>0</v>
      </c>
    </row>
    <row r="3068" spans="1:7" x14ac:dyDescent="0.25">
      <c r="A3068" s="10"/>
      <c r="B3068" s="10"/>
      <c r="C3068" s="10"/>
      <c r="D3068" s="10"/>
      <c r="E3068" s="123" t="s">
        <v>3143</v>
      </c>
      <c r="F3068" s="111" t="s">
        <v>96</v>
      </c>
      <c r="G3068" s="3">
        <f t="shared" si="48"/>
        <v>0.1086</v>
      </c>
    </row>
    <row r="3069" spans="1:7" x14ac:dyDescent="0.25">
      <c r="A3069" s="10"/>
      <c r="B3069" s="10"/>
      <c r="C3069" s="10"/>
      <c r="D3069" s="10"/>
      <c r="E3069" s="110" t="s">
        <v>3144</v>
      </c>
      <c r="F3069" s="111" t="s">
        <v>96</v>
      </c>
      <c r="G3069" s="3">
        <f t="shared" si="48"/>
        <v>0.1086</v>
      </c>
    </row>
    <row r="3070" spans="1:7" x14ac:dyDescent="0.25">
      <c r="A3070" s="10"/>
      <c r="B3070" s="10"/>
      <c r="C3070" s="10"/>
      <c r="D3070" s="10"/>
      <c r="E3070" s="116" t="s">
        <v>3145</v>
      </c>
      <c r="F3070" s="111" t="s">
        <v>96</v>
      </c>
      <c r="G3070" s="3">
        <f t="shared" si="48"/>
        <v>0.1086</v>
      </c>
    </row>
    <row r="3071" spans="1:7" x14ac:dyDescent="0.25">
      <c r="A3071" s="10"/>
      <c r="B3071" s="10"/>
      <c r="C3071" s="10"/>
      <c r="D3071" s="10"/>
      <c r="E3071" s="110" t="s">
        <v>3146</v>
      </c>
      <c r="F3071" s="111" t="s">
        <v>96</v>
      </c>
      <c r="G3071" s="3">
        <f t="shared" si="48"/>
        <v>0.1086</v>
      </c>
    </row>
    <row r="3072" spans="1:7" x14ac:dyDescent="0.25">
      <c r="A3072" s="10"/>
      <c r="B3072" s="10"/>
      <c r="C3072" s="10"/>
      <c r="D3072" s="10"/>
      <c r="E3072" s="110" t="s">
        <v>3147</v>
      </c>
      <c r="F3072" s="111" t="s">
        <v>60</v>
      </c>
      <c r="G3072" s="3">
        <f t="shared" si="48"/>
        <v>0.1013</v>
      </c>
    </row>
    <row r="3073" spans="1:7" x14ac:dyDescent="0.25">
      <c r="A3073" s="10"/>
      <c r="B3073" s="10"/>
      <c r="C3073" s="10"/>
      <c r="D3073" s="10"/>
      <c r="E3073" s="110" t="s">
        <v>3148</v>
      </c>
      <c r="F3073" s="111" t="s">
        <v>60</v>
      </c>
      <c r="G3073" s="3">
        <f t="shared" si="48"/>
        <v>0.1013</v>
      </c>
    </row>
    <row r="3074" spans="1:7" x14ac:dyDescent="0.25">
      <c r="A3074" s="10"/>
      <c r="B3074" s="10"/>
      <c r="C3074" s="10"/>
      <c r="D3074" s="10"/>
      <c r="E3074" s="110" t="s">
        <v>3149</v>
      </c>
      <c r="F3074" s="111" t="s">
        <v>60</v>
      </c>
      <c r="G3074" s="3">
        <f t="shared" si="48"/>
        <v>0.1013</v>
      </c>
    </row>
    <row r="3075" spans="1:7" x14ac:dyDescent="0.25">
      <c r="A3075" s="10"/>
      <c r="B3075" s="10"/>
      <c r="C3075" s="10"/>
      <c r="D3075" s="10"/>
      <c r="E3075" s="116" t="s">
        <v>3150</v>
      </c>
      <c r="F3075" s="111" t="s">
        <v>96</v>
      </c>
      <c r="G3075" s="3">
        <f t="shared" si="48"/>
        <v>0.1086</v>
      </c>
    </row>
    <row r="3076" spans="1:7" x14ac:dyDescent="0.25">
      <c r="A3076" s="10"/>
      <c r="B3076" s="10"/>
      <c r="C3076" s="10"/>
      <c r="D3076" s="10"/>
      <c r="E3076" s="113" t="s">
        <v>3151</v>
      </c>
      <c r="F3076" s="111" t="s">
        <v>96</v>
      </c>
      <c r="G3076" s="3">
        <f t="shared" si="48"/>
        <v>0.1086</v>
      </c>
    </row>
    <row r="3077" spans="1:7" x14ac:dyDescent="0.25">
      <c r="A3077" s="10"/>
      <c r="B3077" s="10"/>
      <c r="C3077" s="10"/>
      <c r="D3077" s="10"/>
      <c r="E3077" s="110" t="s">
        <v>3152</v>
      </c>
      <c r="F3077" s="111" t="s">
        <v>60</v>
      </c>
      <c r="G3077" s="3">
        <f t="shared" si="48"/>
        <v>0.1013</v>
      </c>
    </row>
    <row r="3078" spans="1:7" x14ac:dyDescent="0.25">
      <c r="A3078" s="10"/>
      <c r="B3078" s="10"/>
      <c r="C3078" s="10"/>
      <c r="D3078" s="10"/>
      <c r="E3078" s="116" t="s">
        <v>3153</v>
      </c>
      <c r="F3078" s="111" t="s">
        <v>60</v>
      </c>
      <c r="G3078" s="3">
        <f t="shared" si="48"/>
        <v>0.1013</v>
      </c>
    </row>
    <row r="3079" spans="1:7" x14ac:dyDescent="0.25">
      <c r="A3079" s="10"/>
      <c r="B3079" s="10"/>
      <c r="C3079" s="10"/>
      <c r="D3079" s="10"/>
      <c r="E3079" s="110" t="s">
        <v>3154</v>
      </c>
      <c r="F3079" s="111" t="s">
        <v>60</v>
      </c>
      <c r="G3079" s="3">
        <f t="shared" ref="G3079:G3142" si="49">VLOOKUP(F3079,$A$4:$B$27,2,FALSE)</f>
        <v>0.1013</v>
      </c>
    </row>
    <row r="3080" spans="1:7" x14ac:dyDescent="0.25">
      <c r="A3080" s="10"/>
      <c r="B3080" s="10"/>
      <c r="C3080" s="10"/>
      <c r="D3080" s="10"/>
      <c r="E3080" s="113" t="s">
        <v>3155</v>
      </c>
      <c r="F3080" s="111" t="s">
        <v>60</v>
      </c>
      <c r="G3080" s="3">
        <f t="shared" si="49"/>
        <v>0.1013</v>
      </c>
    </row>
    <row r="3081" spans="1:7" x14ac:dyDescent="0.25">
      <c r="A3081" s="10"/>
      <c r="B3081" s="10"/>
      <c r="C3081" s="10"/>
      <c r="D3081" s="10"/>
      <c r="E3081" s="110" t="s">
        <v>3156</v>
      </c>
      <c r="F3081" s="111" t="s">
        <v>60</v>
      </c>
      <c r="G3081" s="3">
        <f t="shared" si="49"/>
        <v>0.1013</v>
      </c>
    </row>
    <row r="3082" spans="1:7" x14ac:dyDescent="0.25">
      <c r="A3082" s="10"/>
      <c r="B3082" s="10"/>
      <c r="C3082" s="10"/>
      <c r="D3082" s="10"/>
      <c r="E3082" s="110" t="s">
        <v>3157</v>
      </c>
      <c r="F3082" s="111" t="s">
        <v>60</v>
      </c>
      <c r="G3082" s="3">
        <f t="shared" si="49"/>
        <v>0.1013</v>
      </c>
    </row>
    <row r="3083" spans="1:7" x14ac:dyDescent="0.25">
      <c r="A3083" s="10"/>
      <c r="B3083" s="10"/>
      <c r="C3083" s="10"/>
      <c r="D3083" s="10"/>
      <c r="E3083" s="110" t="s">
        <v>3158</v>
      </c>
      <c r="F3083" s="111" t="s">
        <v>105</v>
      </c>
      <c r="G3083" s="3">
        <f t="shared" si="49"/>
        <v>0</v>
      </c>
    </row>
    <row r="3084" spans="1:7" x14ac:dyDescent="0.25">
      <c r="A3084" s="10"/>
      <c r="B3084" s="10"/>
      <c r="C3084" s="10"/>
      <c r="D3084" s="10"/>
      <c r="E3084" s="110" t="s">
        <v>3159</v>
      </c>
      <c r="F3084" s="111" t="s">
        <v>60</v>
      </c>
      <c r="G3084" s="3">
        <f t="shared" si="49"/>
        <v>0.1013</v>
      </c>
    </row>
    <row r="3085" spans="1:7" x14ac:dyDescent="0.25">
      <c r="A3085" s="10"/>
      <c r="B3085" s="10"/>
      <c r="C3085" s="10"/>
      <c r="D3085" s="10"/>
      <c r="E3085" s="116" t="s">
        <v>3160</v>
      </c>
      <c r="F3085" s="111" t="s">
        <v>60</v>
      </c>
      <c r="G3085" s="3">
        <f t="shared" si="49"/>
        <v>0.1013</v>
      </c>
    </row>
    <row r="3086" spans="1:7" x14ac:dyDescent="0.25">
      <c r="A3086" s="10"/>
      <c r="B3086" s="10"/>
      <c r="C3086" s="10"/>
      <c r="D3086" s="10"/>
      <c r="E3086" s="110" t="s">
        <v>3161</v>
      </c>
      <c r="F3086" s="111" t="s">
        <v>60</v>
      </c>
      <c r="G3086" s="3">
        <f t="shared" si="49"/>
        <v>0.1013</v>
      </c>
    </row>
    <row r="3087" spans="1:7" x14ac:dyDescent="0.25">
      <c r="A3087" s="10"/>
      <c r="B3087" s="10"/>
      <c r="C3087" s="10"/>
      <c r="D3087" s="10"/>
      <c r="E3087" s="116" t="s">
        <v>3162</v>
      </c>
      <c r="F3087" s="111" t="s">
        <v>60</v>
      </c>
      <c r="G3087" s="3">
        <f t="shared" si="49"/>
        <v>0.1013</v>
      </c>
    </row>
    <row r="3088" spans="1:7" x14ac:dyDescent="0.25">
      <c r="A3088" s="10"/>
      <c r="B3088" s="10"/>
      <c r="C3088" s="10"/>
      <c r="D3088" s="10"/>
      <c r="E3088" s="113" t="s">
        <v>3163</v>
      </c>
      <c r="F3088" s="111" t="s">
        <v>60</v>
      </c>
      <c r="G3088" s="3">
        <f t="shared" si="49"/>
        <v>0.1013</v>
      </c>
    </row>
    <row r="3089" spans="1:7" x14ac:dyDescent="0.25">
      <c r="A3089" s="10"/>
      <c r="B3089" s="10"/>
      <c r="C3089" s="10"/>
      <c r="D3089" s="10"/>
      <c r="E3089" s="113" t="s">
        <v>3164</v>
      </c>
      <c r="F3089" s="111" t="s">
        <v>60</v>
      </c>
      <c r="G3089" s="3">
        <f t="shared" si="49"/>
        <v>0.1013</v>
      </c>
    </row>
    <row r="3090" spans="1:7" x14ac:dyDescent="0.25">
      <c r="A3090" s="10"/>
      <c r="B3090" s="10"/>
      <c r="C3090" s="10"/>
      <c r="D3090" s="10"/>
      <c r="E3090" s="110" t="s">
        <v>3165</v>
      </c>
      <c r="F3090" s="111" t="s">
        <v>60</v>
      </c>
      <c r="G3090" s="3">
        <f t="shared" si="49"/>
        <v>0.1013</v>
      </c>
    </row>
    <row r="3091" spans="1:7" x14ac:dyDescent="0.25">
      <c r="A3091" s="10"/>
      <c r="B3091" s="10"/>
      <c r="C3091" s="10"/>
      <c r="D3091" s="10"/>
      <c r="E3091" s="123" t="s">
        <v>3166</v>
      </c>
      <c r="F3091" s="111" t="s">
        <v>60</v>
      </c>
      <c r="G3091" s="3">
        <f t="shared" si="49"/>
        <v>0.1013</v>
      </c>
    </row>
    <row r="3092" spans="1:7" x14ac:dyDescent="0.25">
      <c r="A3092" s="10"/>
      <c r="B3092" s="10"/>
      <c r="C3092" s="10"/>
      <c r="D3092" s="10"/>
      <c r="E3092" s="110" t="s">
        <v>3167</v>
      </c>
      <c r="F3092" s="111" t="s">
        <v>60</v>
      </c>
      <c r="G3092" s="3">
        <f t="shared" si="49"/>
        <v>0.1013</v>
      </c>
    </row>
    <row r="3093" spans="1:7" x14ac:dyDescent="0.25">
      <c r="A3093" s="10"/>
      <c r="B3093" s="10"/>
      <c r="C3093" s="10"/>
      <c r="D3093" s="10"/>
      <c r="E3093" s="123" t="s">
        <v>3168</v>
      </c>
      <c r="F3093" s="111" t="s">
        <v>60</v>
      </c>
      <c r="G3093" s="3">
        <f t="shared" si="49"/>
        <v>0.1013</v>
      </c>
    </row>
    <row r="3094" spans="1:7" x14ac:dyDescent="0.25">
      <c r="A3094" s="10"/>
      <c r="B3094" s="10"/>
      <c r="C3094" s="10"/>
      <c r="D3094" s="10"/>
      <c r="E3094" s="110" t="s">
        <v>3169</v>
      </c>
      <c r="F3094" s="111" t="s">
        <v>60</v>
      </c>
      <c r="G3094" s="3">
        <f t="shared" si="49"/>
        <v>0.1013</v>
      </c>
    </row>
    <row r="3095" spans="1:7" x14ac:dyDescent="0.25">
      <c r="A3095" s="10"/>
      <c r="B3095" s="10"/>
      <c r="C3095" s="10"/>
      <c r="D3095" s="10"/>
      <c r="E3095" s="113" t="s">
        <v>3170</v>
      </c>
      <c r="F3095" s="111" t="s">
        <v>60</v>
      </c>
      <c r="G3095" s="3">
        <f t="shared" si="49"/>
        <v>0.1013</v>
      </c>
    </row>
    <row r="3096" spans="1:7" x14ac:dyDescent="0.25">
      <c r="A3096" s="10"/>
      <c r="B3096" s="10"/>
      <c r="C3096" s="10"/>
      <c r="D3096" s="10"/>
      <c r="E3096" s="110" t="s">
        <v>3171</v>
      </c>
      <c r="F3096" s="111" t="s">
        <v>60</v>
      </c>
      <c r="G3096" s="3">
        <f t="shared" si="49"/>
        <v>0.1013</v>
      </c>
    </row>
    <row r="3097" spans="1:7" x14ac:dyDescent="0.25">
      <c r="A3097" s="10"/>
      <c r="B3097" s="10"/>
      <c r="C3097" s="10"/>
      <c r="D3097" s="10"/>
      <c r="E3097" s="110" t="s">
        <v>3172</v>
      </c>
      <c r="F3097" s="111" t="s">
        <v>60</v>
      </c>
      <c r="G3097" s="3">
        <f t="shared" si="49"/>
        <v>0.1013</v>
      </c>
    </row>
    <row r="3098" spans="1:7" x14ac:dyDescent="0.25">
      <c r="A3098" s="10"/>
      <c r="B3098" s="10"/>
      <c r="C3098" s="10"/>
      <c r="D3098" s="10"/>
      <c r="E3098" s="110" t="s">
        <v>3173</v>
      </c>
      <c r="F3098" s="111" t="s">
        <v>96</v>
      </c>
      <c r="G3098" s="3">
        <f t="shared" si="49"/>
        <v>0.1086</v>
      </c>
    </row>
    <row r="3099" spans="1:7" x14ac:dyDescent="0.25">
      <c r="A3099" s="10"/>
      <c r="B3099" s="10"/>
      <c r="C3099" s="10"/>
      <c r="D3099" s="10"/>
      <c r="E3099" s="113" t="s">
        <v>3174</v>
      </c>
      <c r="F3099" s="111" t="s">
        <v>60</v>
      </c>
      <c r="G3099" s="3">
        <f t="shared" si="49"/>
        <v>0.1013</v>
      </c>
    </row>
    <row r="3100" spans="1:7" x14ac:dyDescent="0.25">
      <c r="A3100" s="10"/>
      <c r="B3100" s="10"/>
      <c r="C3100" s="10"/>
      <c r="D3100" s="10"/>
      <c r="E3100" s="113" t="s">
        <v>3175</v>
      </c>
      <c r="F3100" s="111" t="s">
        <v>60</v>
      </c>
      <c r="G3100" s="3">
        <f t="shared" si="49"/>
        <v>0.1013</v>
      </c>
    </row>
    <row r="3101" spans="1:7" x14ac:dyDescent="0.25">
      <c r="A3101" s="10"/>
      <c r="B3101" s="10"/>
      <c r="C3101" s="10"/>
      <c r="D3101" s="10"/>
      <c r="E3101" s="110" t="s">
        <v>3176</v>
      </c>
      <c r="F3101" s="111" t="s">
        <v>79</v>
      </c>
      <c r="G3101" s="3">
        <f t="shared" si="49"/>
        <v>9.9400000000000002E-2</v>
      </c>
    </row>
    <row r="3102" spans="1:7" x14ac:dyDescent="0.25">
      <c r="A3102" s="10"/>
      <c r="B3102" s="10"/>
      <c r="C3102" s="10"/>
      <c r="D3102" s="10"/>
      <c r="E3102" s="110" t="s">
        <v>3177</v>
      </c>
      <c r="F3102" s="111" t="s">
        <v>60</v>
      </c>
      <c r="G3102" s="3">
        <f t="shared" si="49"/>
        <v>0.1013</v>
      </c>
    </row>
    <row r="3103" spans="1:7" x14ac:dyDescent="0.25">
      <c r="A3103" s="10"/>
      <c r="B3103" s="10"/>
      <c r="C3103" s="10"/>
      <c r="D3103" s="10"/>
      <c r="E3103" s="110" t="s">
        <v>3178</v>
      </c>
      <c r="F3103" s="111" t="s">
        <v>60</v>
      </c>
      <c r="G3103" s="3">
        <f t="shared" si="49"/>
        <v>0.1013</v>
      </c>
    </row>
    <row r="3104" spans="1:7" x14ac:dyDescent="0.25">
      <c r="A3104" s="10"/>
      <c r="B3104" s="10"/>
      <c r="C3104" s="10"/>
      <c r="D3104" s="10"/>
      <c r="E3104" s="116" t="s">
        <v>3179</v>
      </c>
      <c r="F3104" s="111" t="s">
        <v>60</v>
      </c>
      <c r="G3104" s="3">
        <f t="shared" si="49"/>
        <v>0.1013</v>
      </c>
    </row>
    <row r="3105" spans="1:7" x14ac:dyDescent="0.25">
      <c r="A3105" s="10"/>
      <c r="B3105" s="10"/>
      <c r="C3105" s="10"/>
      <c r="D3105" s="10"/>
      <c r="E3105" s="110" t="s">
        <v>3180</v>
      </c>
      <c r="F3105" s="111" t="s">
        <v>60</v>
      </c>
      <c r="G3105" s="3">
        <f t="shared" si="49"/>
        <v>0.1013</v>
      </c>
    </row>
    <row r="3106" spans="1:7" x14ac:dyDescent="0.25">
      <c r="A3106" s="10"/>
      <c r="B3106" s="10"/>
      <c r="C3106" s="10"/>
      <c r="D3106" s="10"/>
      <c r="E3106" s="110" t="s">
        <v>3181</v>
      </c>
      <c r="F3106" s="111" t="s">
        <v>54</v>
      </c>
      <c r="G3106" s="3">
        <f t="shared" si="49"/>
        <v>7.9699999999999993E-2</v>
      </c>
    </row>
    <row r="3107" spans="1:7" x14ac:dyDescent="0.25">
      <c r="A3107" s="10"/>
      <c r="B3107" s="10"/>
      <c r="C3107" s="10"/>
      <c r="D3107" s="10"/>
      <c r="E3107" s="110" t="s">
        <v>3182</v>
      </c>
      <c r="F3107" s="111" t="s">
        <v>60</v>
      </c>
      <c r="G3107" s="3">
        <f t="shared" si="49"/>
        <v>0.1013</v>
      </c>
    </row>
    <row r="3108" spans="1:7" x14ac:dyDescent="0.25">
      <c r="A3108" s="10"/>
      <c r="B3108" s="10"/>
      <c r="C3108" s="10"/>
      <c r="D3108" s="10"/>
      <c r="E3108" s="113" t="s">
        <v>3183</v>
      </c>
      <c r="F3108" s="111" t="s">
        <v>60</v>
      </c>
      <c r="G3108" s="3">
        <f t="shared" si="49"/>
        <v>0.1013</v>
      </c>
    </row>
    <row r="3109" spans="1:7" x14ac:dyDescent="0.25">
      <c r="A3109" s="10"/>
      <c r="B3109" s="10"/>
      <c r="C3109" s="10"/>
      <c r="D3109" s="10"/>
      <c r="E3109" s="110" t="s">
        <v>3184</v>
      </c>
      <c r="F3109" s="111" t="s">
        <v>79</v>
      </c>
      <c r="G3109" s="3">
        <f t="shared" si="49"/>
        <v>9.9400000000000002E-2</v>
      </c>
    </row>
    <row r="3110" spans="1:7" x14ac:dyDescent="0.25">
      <c r="A3110" s="10"/>
      <c r="B3110" s="10"/>
      <c r="C3110" s="10"/>
      <c r="D3110" s="10"/>
      <c r="E3110" s="110" t="s">
        <v>3185</v>
      </c>
      <c r="F3110" s="111" t="s">
        <v>60</v>
      </c>
      <c r="G3110" s="3">
        <f t="shared" si="49"/>
        <v>0.1013</v>
      </c>
    </row>
    <row r="3111" spans="1:7" x14ac:dyDescent="0.25">
      <c r="A3111" s="10"/>
      <c r="B3111" s="10"/>
      <c r="C3111" s="10"/>
      <c r="D3111" s="10"/>
      <c r="E3111" s="116" t="s">
        <v>3186</v>
      </c>
      <c r="F3111" s="111" t="s">
        <v>60</v>
      </c>
      <c r="G3111" s="3">
        <f t="shared" si="49"/>
        <v>0.1013</v>
      </c>
    </row>
    <row r="3112" spans="1:7" x14ac:dyDescent="0.25">
      <c r="A3112" s="10"/>
      <c r="B3112" s="10"/>
      <c r="C3112" s="10"/>
      <c r="D3112" s="10"/>
      <c r="E3112" s="124" t="s">
        <v>3187</v>
      </c>
      <c r="F3112" s="111" t="s">
        <v>60</v>
      </c>
      <c r="G3112" s="3">
        <f t="shared" si="49"/>
        <v>0.1013</v>
      </c>
    </row>
    <row r="3113" spans="1:7" x14ac:dyDescent="0.25">
      <c r="A3113" s="10"/>
      <c r="B3113" s="10"/>
      <c r="C3113" s="10"/>
      <c r="D3113" s="10"/>
      <c r="E3113" s="110" t="s">
        <v>3188</v>
      </c>
      <c r="F3113" s="111" t="s">
        <v>60</v>
      </c>
      <c r="G3113" s="3">
        <f t="shared" si="49"/>
        <v>0.1013</v>
      </c>
    </row>
    <row r="3114" spans="1:7" x14ac:dyDescent="0.25">
      <c r="A3114" s="10"/>
      <c r="B3114" s="10"/>
      <c r="C3114" s="10"/>
      <c r="D3114" s="10"/>
      <c r="E3114" s="110" t="s">
        <v>3189</v>
      </c>
      <c r="F3114" s="111" t="s">
        <v>346</v>
      </c>
      <c r="G3114" s="3">
        <f t="shared" si="49"/>
        <v>0.1086</v>
      </c>
    </row>
    <row r="3115" spans="1:7" x14ac:dyDescent="0.25">
      <c r="A3115" s="10"/>
      <c r="B3115" s="10"/>
      <c r="C3115" s="10"/>
      <c r="D3115" s="10"/>
      <c r="E3115" s="116" t="s">
        <v>3190</v>
      </c>
      <c r="F3115" s="111" t="s">
        <v>60</v>
      </c>
      <c r="G3115" s="3">
        <f t="shared" si="49"/>
        <v>0.1013</v>
      </c>
    </row>
    <row r="3116" spans="1:7" x14ac:dyDescent="0.25">
      <c r="A3116" s="10"/>
      <c r="B3116" s="10"/>
      <c r="C3116" s="10"/>
      <c r="D3116" s="10"/>
      <c r="E3116" s="110" t="s">
        <v>3191</v>
      </c>
      <c r="F3116" s="111" t="s">
        <v>60</v>
      </c>
      <c r="G3116" s="3">
        <f t="shared" si="49"/>
        <v>0.1013</v>
      </c>
    </row>
    <row r="3117" spans="1:7" x14ac:dyDescent="0.25">
      <c r="A3117" s="10"/>
      <c r="B3117" s="10"/>
      <c r="C3117" s="10"/>
      <c r="D3117" s="10"/>
      <c r="E3117" s="116" t="s">
        <v>3192</v>
      </c>
      <c r="F3117" s="111" t="s">
        <v>83</v>
      </c>
      <c r="G3117" s="3">
        <f t="shared" si="49"/>
        <v>0.1077</v>
      </c>
    </row>
    <row r="3118" spans="1:7" x14ac:dyDescent="0.25">
      <c r="A3118" s="10"/>
      <c r="B3118" s="10"/>
      <c r="C3118" s="10"/>
      <c r="D3118" s="10"/>
      <c r="E3118" s="116" t="s">
        <v>3193</v>
      </c>
      <c r="F3118" s="111" t="s">
        <v>83</v>
      </c>
      <c r="G3118" s="3">
        <f t="shared" si="49"/>
        <v>0.1077</v>
      </c>
    </row>
    <row r="3119" spans="1:7" x14ac:dyDescent="0.25">
      <c r="A3119" s="10"/>
      <c r="B3119" s="10"/>
      <c r="C3119" s="10"/>
      <c r="D3119" s="10"/>
      <c r="E3119" s="116" t="s">
        <v>3194</v>
      </c>
      <c r="F3119" s="111" t="s">
        <v>182</v>
      </c>
      <c r="G3119" s="3">
        <f t="shared" si="49"/>
        <v>8.7999999999999995E-2</v>
      </c>
    </row>
    <row r="3120" spans="1:7" x14ac:dyDescent="0.25">
      <c r="A3120" s="10"/>
      <c r="B3120" s="10"/>
      <c r="C3120" s="10"/>
      <c r="D3120" s="10"/>
      <c r="E3120" s="110" t="s">
        <v>3195</v>
      </c>
      <c r="F3120" s="111" t="s">
        <v>60</v>
      </c>
      <c r="G3120" s="3">
        <f t="shared" si="49"/>
        <v>0.1013</v>
      </c>
    </row>
    <row r="3121" spans="1:7" x14ac:dyDescent="0.25">
      <c r="A3121" s="10"/>
      <c r="B3121" s="10"/>
      <c r="C3121" s="10"/>
      <c r="D3121" s="10"/>
      <c r="E3121" s="113" t="s">
        <v>3196</v>
      </c>
      <c r="F3121" s="111" t="s">
        <v>77</v>
      </c>
      <c r="G3121" s="3">
        <f t="shared" si="49"/>
        <v>0.10602</v>
      </c>
    </row>
    <row r="3122" spans="1:7" x14ac:dyDescent="0.25">
      <c r="A3122" s="10"/>
      <c r="B3122" s="10"/>
      <c r="C3122" s="10"/>
      <c r="D3122" s="10"/>
      <c r="E3122" s="113" t="s">
        <v>3197</v>
      </c>
      <c r="F3122" s="111" t="s">
        <v>60</v>
      </c>
      <c r="G3122" s="3">
        <f t="shared" si="49"/>
        <v>0.1013</v>
      </c>
    </row>
    <row r="3123" spans="1:7" x14ac:dyDescent="0.25">
      <c r="A3123" s="10"/>
      <c r="B3123" s="10"/>
      <c r="C3123" s="10"/>
      <c r="D3123" s="10"/>
      <c r="E3123" s="116" t="s">
        <v>3198</v>
      </c>
      <c r="F3123" s="111" t="s">
        <v>60</v>
      </c>
      <c r="G3123" s="3">
        <f t="shared" si="49"/>
        <v>0.1013</v>
      </c>
    </row>
    <row r="3124" spans="1:7" x14ac:dyDescent="0.25">
      <c r="A3124" s="10"/>
      <c r="B3124" s="10"/>
      <c r="C3124" s="10"/>
      <c r="D3124" s="10"/>
      <c r="E3124" s="113" t="s">
        <v>3199</v>
      </c>
      <c r="F3124" s="111" t="s">
        <v>60</v>
      </c>
      <c r="G3124" s="3">
        <f t="shared" si="49"/>
        <v>0.1013</v>
      </c>
    </row>
    <row r="3125" spans="1:7" x14ac:dyDescent="0.25">
      <c r="A3125" s="10"/>
      <c r="B3125" s="10"/>
      <c r="C3125" s="10"/>
      <c r="D3125" s="10"/>
      <c r="E3125" s="116" t="s">
        <v>3200</v>
      </c>
      <c r="F3125" s="111" t="s">
        <v>60</v>
      </c>
      <c r="G3125" s="3">
        <f t="shared" si="49"/>
        <v>0.1013</v>
      </c>
    </row>
    <row r="3126" spans="1:7" x14ac:dyDescent="0.25">
      <c r="A3126" s="10"/>
      <c r="B3126" s="10"/>
      <c r="C3126" s="10"/>
      <c r="D3126" s="10"/>
      <c r="E3126" s="119" t="s">
        <v>3201</v>
      </c>
      <c r="F3126" s="111" t="s">
        <v>96</v>
      </c>
      <c r="G3126" s="3">
        <f t="shared" si="49"/>
        <v>0.1086</v>
      </c>
    </row>
    <row r="3127" spans="1:7" x14ac:dyDescent="0.25">
      <c r="A3127" s="10"/>
      <c r="B3127" s="10"/>
      <c r="C3127" s="10"/>
      <c r="D3127" s="10"/>
      <c r="E3127" s="110" t="s">
        <v>3202</v>
      </c>
      <c r="F3127" s="111" t="s">
        <v>60</v>
      </c>
      <c r="G3127" s="3">
        <f t="shared" si="49"/>
        <v>0.1013</v>
      </c>
    </row>
    <row r="3128" spans="1:7" x14ac:dyDescent="0.25">
      <c r="A3128" s="10"/>
      <c r="B3128" s="10"/>
      <c r="C3128" s="10"/>
      <c r="D3128" s="10"/>
      <c r="E3128" s="110" t="s">
        <v>3203</v>
      </c>
      <c r="F3128" s="111" t="s">
        <v>105</v>
      </c>
      <c r="G3128" s="3">
        <f t="shared" si="49"/>
        <v>0</v>
      </c>
    </row>
    <row r="3129" spans="1:7" x14ac:dyDescent="0.25">
      <c r="A3129" s="10"/>
      <c r="B3129" s="10"/>
      <c r="C3129" s="10"/>
      <c r="D3129" s="10"/>
      <c r="E3129" s="123" t="s">
        <v>3204</v>
      </c>
      <c r="F3129" s="111" t="s">
        <v>60</v>
      </c>
      <c r="G3129" s="3">
        <f t="shared" si="49"/>
        <v>0.1013</v>
      </c>
    </row>
    <row r="3130" spans="1:7" x14ac:dyDescent="0.25">
      <c r="A3130" s="10"/>
      <c r="B3130" s="10"/>
      <c r="C3130" s="10"/>
      <c r="D3130" s="10"/>
      <c r="E3130" s="116" t="s">
        <v>3205</v>
      </c>
      <c r="F3130" s="111" t="s">
        <v>60</v>
      </c>
      <c r="G3130" s="3">
        <f t="shared" si="49"/>
        <v>0.1013</v>
      </c>
    </row>
    <row r="3131" spans="1:7" x14ac:dyDescent="0.25">
      <c r="A3131" s="10"/>
      <c r="B3131" s="10"/>
      <c r="C3131" s="10"/>
      <c r="D3131" s="10"/>
      <c r="E3131" s="116" t="s">
        <v>3206</v>
      </c>
      <c r="F3131" s="111" t="s">
        <v>105</v>
      </c>
      <c r="G3131" s="3">
        <f t="shared" si="49"/>
        <v>0</v>
      </c>
    </row>
    <row r="3132" spans="1:7" x14ac:dyDescent="0.25">
      <c r="A3132" s="10"/>
      <c r="B3132" s="10"/>
      <c r="C3132" s="10"/>
      <c r="D3132" s="10"/>
      <c r="E3132" s="116" t="s">
        <v>3207</v>
      </c>
      <c r="F3132" s="111" t="s">
        <v>60</v>
      </c>
      <c r="G3132" s="3">
        <f t="shared" si="49"/>
        <v>0.1013</v>
      </c>
    </row>
    <row r="3133" spans="1:7" x14ac:dyDescent="0.25">
      <c r="A3133" s="10"/>
      <c r="B3133" s="10"/>
      <c r="C3133" s="10"/>
      <c r="D3133" s="10"/>
      <c r="E3133" s="110" t="s">
        <v>3208</v>
      </c>
      <c r="F3133" s="111" t="s">
        <v>62</v>
      </c>
      <c r="G3133" s="3">
        <f t="shared" si="49"/>
        <v>9.3100000000000002E-2</v>
      </c>
    </row>
    <row r="3134" spans="1:7" x14ac:dyDescent="0.25">
      <c r="A3134" s="10"/>
      <c r="B3134" s="10"/>
      <c r="C3134" s="10"/>
      <c r="D3134" s="10"/>
      <c r="E3134" s="116" t="s">
        <v>3209</v>
      </c>
      <c r="F3134" s="111" t="s">
        <v>60</v>
      </c>
      <c r="G3134" s="3">
        <f t="shared" si="49"/>
        <v>0.1013</v>
      </c>
    </row>
    <row r="3135" spans="1:7" x14ac:dyDescent="0.25">
      <c r="A3135" s="10"/>
      <c r="B3135" s="10"/>
      <c r="C3135" s="10"/>
      <c r="D3135" s="10"/>
      <c r="E3135" s="110" t="s">
        <v>3210</v>
      </c>
      <c r="F3135" s="111" t="s">
        <v>3211</v>
      </c>
      <c r="G3135" s="3">
        <f t="shared" si="49"/>
        <v>7.7100000000000002E-2</v>
      </c>
    </row>
    <row r="3136" spans="1:7" x14ac:dyDescent="0.25">
      <c r="A3136" s="10"/>
      <c r="B3136" s="10"/>
      <c r="C3136" s="10"/>
      <c r="D3136" s="10"/>
      <c r="E3136" s="110" t="s">
        <v>3212</v>
      </c>
      <c r="F3136" s="111" t="s">
        <v>55</v>
      </c>
      <c r="G3136" s="3">
        <f t="shared" si="49"/>
        <v>7.7100000000000002E-2</v>
      </c>
    </row>
    <row r="3137" spans="1:7" x14ac:dyDescent="0.25">
      <c r="A3137" s="10"/>
      <c r="B3137" s="10"/>
      <c r="C3137" s="10"/>
      <c r="D3137" s="10"/>
      <c r="E3137" s="122" t="s">
        <v>3213</v>
      </c>
      <c r="F3137" s="111" t="s">
        <v>60</v>
      </c>
      <c r="G3137" s="3">
        <f t="shared" si="49"/>
        <v>0.1013</v>
      </c>
    </row>
    <row r="3138" spans="1:7" x14ac:dyDescent="0.25">
      <c r="A3138" s="10"/>
      <c r="B3138" s="10"/>
      <c r="C3138" s="10"/>
      <c r="D3138" s="10"/>
      <c r="E3138" s="110" t="s">
        <v>3214</v>
      </c>
      <c r="F3138" s="111" t="s">
        <v>60</v>
      </c>
      <c r="G3138" s="3">
        <f t="shared" si="49"/>
        <v>0.1013</v>
      </c>
    </row>
    <row r="3139" spans="1:7" x14ac:dyDescent="0.25">
      <c r="A3139" s="10"/>
      <c r="B3139" s="10"/>
      <c r="C3139" s="10"/>
      <c r="D3139" s="10"/>
      <c r="E3139" s="110" t="s">
        <v>3215</v>
      </c>
      <c r="F3139" s="111" t="s">
        <v>60</v>
      </c>
      <c r="G3139" s="3">
        <f t="shared" si="49"/>
        <v>0.1013</v>
      </c>
    </row>
    <row r="3140" spans="1:7" x14ac:dyDescent="0.25">
      <c r="A3140" s="10"/>
      <c r="B3140" s="10"/>
      <c r="C3140" s="10"/>
      <c r="D3140" s="10"/>
      <c r="E3140" s="110" t="s">
        <v>3216</v>
      </c>
      <c r="F3140" s="111" t="s">
        <v>60</v>
      </c>
      <c r="G3140" s="3">
        <f t="shared" si="49"/>
        <v>0.1013</v>
      </c>
    </row>
    <row r="3141" spans="1:7" x14ac:dyDescent="0.25">
      <c r="A3141" s="10"/>
      <c r="B3141" s="10"/>
      <c r="C3141" s="10"/>
      <c r="D3141" s="10"/>
      <c r="E3141" s="110" t="s">
        <v>3217</v>
      </c>
      <c r="F3141" s="111" t="s">
        <v>60</v>
      </c>
      <c r="G3141" s="3">
        <f t="shared" si="49"/>
        <v>0.1013</v>
      </c>
    </row>
    <row r="3142" spans="1:7" x14ac:dyDescent="0.25">
      <c r="A3142" s="10"/>
      <c r="B3142" s="10"/>
      <c r="C3142" s="10"/>
      <c r="D3142" s="10"/>
      <c r="E3142" s="110" t="s">
        <v>3218</v>
      </c>
      <c r="F3142" s="111" t="s">
        <v>60</v>
      </c>
      <c r="G3142" s="3">
        <f t="shared" si="49"/>
        <v>0.1013</v>
      </c>
    </row>
    <row r="3143" spans="1:7" x14ac:dyDescent="0.25">
      <c r="A3143" s="10"/>
      <c r="B3143" s="10"/>
      <c r="C3143" s="10"/>
      <c r="D3143" s="10"/>
      <c r="E3143" s="110" t="s">
        <v>3219</v>
      </c>
      <c r="F3143" s="111" t="s">
        <v>60</v>
      </c>
      <c r="G3143" s="3">
        <f t="shared" ref="G3143:G3206" si="50">VLOOKUP(F3143,$A$4:$B$27,2,FALSE)</f>
        <v>0.1013</v>
      </c>
    </row>
    <row r="3144" spans="1:7" x14ac:dyDescent="0.25">
      <c r="A3144" s="10"/>
      <c r="B3144" s="10"/>
      <c r="C3144" s="10"/>
      <c r="D3144" s="10"/>
      <c r="E3144" s="110" t="s">
        <v>3220</v>
      </c>
      <c r="F3144" s="111" t="s">
        <v>60</v>
      </c>
      <c r="G3144" s="3">
        <f t="shared" si="50"/>
        <v>0.1013</v>
      </c>
    </row>
    <row r="3145" spans="1:7" x14ac:dyDescent="0.25">
      <c r="A3145" s="10"/>
      <c r="B3145" s="10"/>
      <c r="C3145" s="10"/>
      <c r="D3145" s="10"/>
      <c r="E3145" s="110" t="s">
        <v>3221</v>
      </c>
      <c r="F3145" s="111" t="s">
        <v>60</v>
      </c>
      <c r="G3145" s="3">
        <f t="shared" si="50"/>
        <v>0.1013</v>
      </c>
    </row>
    <row r="3146" spans="1:7" x14ac:dyDescent="0.25">
      <c r="A3146" s="10"/>
      <c r="B3146" s="10"/>
      <c r="C3146" s="10"/>
      <c r="D3146" s="10"/>
      <c r="E3146" s="110" t="s">
        <v>3222</v>
      </c>
      <c r="F3146" s="111" t="s">
        <v>60</v>
      </c>
      <c r="G3146" s="3">
        <f t="shared" si="50"/>
        <v>0.1013</v>
      </c>
    </row>
    <row r="3147" spans="1:7" x14ac:dyDescent="0.25">
      <c r="A3147" s="10"/>
      <c r="B3147" s="10"/>
      <c r="C3147" s="10"/>
      <c r="D3147" s="10"/>
      <c r="E3147" s="110" t="s">
        <v>3223</v>
      </c>
      <c r="F3147" s="111" t="s">
        <v>60</v>
      </c>
      <c r="G3147" s="3">
        <f t="shared" si="50"/>
        <v>0.1013</v>
      </c>
    </row>
    <row r="3148" spans="1:7" x14ac:dyDescent="0.25">
      <c r="A3148" s="10"/>
      <c r="B3148" s="10"/>
      <c r="C3148" s="10"/>
      <c r="D3148" s="10"/>
      <c r="E3148" s="110" t="s">
        <v>3224</v>
      </c>
      <c r="F3148" s="111" t="s">
        <v>60</v>
      </c>
      <c r="G3148" s="3">
        <f t="shared" si="50"/>
        <v>0.1013</v>
      </c>
    </row>
    <row r="3149" spans="1:7" x14ac:dyDescent="0.25">
      <c r="A3149" s="10"/>
      <c r="B3149" s="10"/>
      <c r="C3149" s="10"/>
      <c r="D3149" s="10"/>
      <c r="E3149" s="110" t="s">
        <v>3225</v>
      </c>
      <c r="F3149" s="111" t="s">
        <v>60</v>
      </c>
      <c r="G3149" s="3">
        <f t="shared" si="50"/>
        <v>0.1013</v>
      </c>
    </row>
    <row r="3150" spans="1:7" x14ac:dyDescent="0.25">
      <c r="A3150" s="10"/>
      <c r="B3150" s="10"/>
      <c r="C3150" s="10"/>
      <c r="D3150" s="10"/>
      <c r="E3150" s="110" t="s">
        <v>3226</v>
      </c>
      <c r="F3150" s="111" t="s">
        <v>60</v>
      </c>
      <c r="G3150" s="3">
        <f t="shared" si="50"/>
        <v>0.1013</v>
      </c>
    </row>
    <row r="3151" spans="1:7" x14ac:dyDescent="0.25">
      <c r="A3151" s="10"/>
      <c r="B3151" s="10"/>
      <c r="C3151" s="10"/>
      <c r="D3151" s="10"/>
      <c r="E3151" s="113" t="s">
        <v>3227</v>
      </c>
      <c r="F3151" s="111" t="s">
        <v>60</v>
      </c>
      <c r="G3151" s="3">
        <f t="shared" si="50"/>
        <v>0.1013</v>
      </c>
    </row>
    <row r="3152" spans="1:7" x14ac:dyDescent="0.25">
      <c r="A3152" s="10"/>
      <c r="B3152" s="10"/>
      <c r="C3152" s="10"/>
      <c r="D3152" s="10"/>
      <c r="E3152" s="110" t="s">
        <v>3228</v>
      </c>
      <c r="F3152" s="111" t="s">
        <v>60</v>
      </c>
      <c r="G3152" s="3">
        <f t="shared" si="50"/>
        <v>0.1013</v>
      </c>
    </row>
    <row r="3153" spans="1:7" x14ac:dyDescent="0.25">
      <c r="A3153" s="10"/>
      <c r="B3153" s="10"/>
      <c r="C3153" s="10"/>
      <c r="D3153" s="10"/>
      <c r="E3153" s="110" t="s">
        <v>3229</v>
      </c>
      <c r="F3153" s="111" t="s">
        <v>60</v>
      </c>
      <c r="G3153" s="3">
        <f t="shared" si="50"/>
        <v>0.1013</v>
      </c>
    </row>
    <row r="3154" spans="1:7" x14ac:dyDescent="0.25">
      <c r="A3154" s="10"/>
      <c r="B3154" s="10"/>
      <c r="C3154" s="10"/>
      <c r="D3154" s="10"/>
      <c r="E3154" s="110" t="s">
        <v>3230</v>
      </c>
      <c r="F3154" s="111" t="s">
        <v>60</v>
      </c>
      <c r="G3154" s="3">
        <f t="shared" si="50"/>
        <v>0.1013</v>
      </c>
    </row>
    <row r="3155" spans="1:7" x14ac:dyDescent="0.25">
      <c r="A3155" s="10"/>
      <c r="B3155" s="10"/>
      <c r="C3155" s="10"/>
      <c r="D3155" s="10"/>
      <c r="E3155" s="113" t="s">
        <v>3231</v>
      </c>
      <c r="F3155" s="111" t="s">
        <v>3232</v>
      </c>
      <c r="G3155" s="3">
        <f t="shared" si="50"/>
        <v>0.1487</v>
      </c>
    </row>
    <row r="3156" spans="1:7" x14ac:dyDescent="0.25">
      <c r="A3156" s="10"/>
      <c r="B3156" s="10"/>
      <c r="C3156" s="10"/>
      <c r="D3156" s="10"/>
      <c r="E3156" s="113" t="s">
        <v>3233</v>
      </c>
      <c r="F3156" s="111" t="s">
        <v>105</v>
      </c>
      <c r="G3156" s="3">
        <f t="shared" si="50"/>
        <v>0</v>
      </c>
    </row>
    <row r="3157" spans="1:7" x14ac:dyDescent="0.25">
      <c r="A3157" s="10"/>
      <c r="B3157" s="10"/>
      <c r="C3157" s="10"/>
      <c r="D3157" s="10"/>
      <c r="E3157" s="113" t="s">
        <v>3234</v>
      </c>
      <c r="F3157" s="111" t="s">
        <v>3232</v>
      </c>
      <c r="G3157" s="3">
        <f t="shared" si="50"/>
        <v>0.1487</v>
      </c>
    </row>
    <row r="3158" spans="1:7" x14ac:dyDescent="0.25">
      <c r="A3158" s="10"/>
      <c r="B3158" s="10"/>
      <c r="C3158" s="10"/>
      <c r="D3158" s="10"/>
      <c r="E3158" s="110" t="s">
        <v>3235</v>
      </c>
      <c r="F3158" s="111" t="s">
        <v>96</v>
      </c>
      <c r="G3158" s="3">
        <f t="shared" si="50"/>
        <v>0.1086</v>
      </c>
    </row>
    <row r="3159" spans="1:7" x14ac:dyDescent="0.25">
      <c r="A3159" s="10"/>
      <c r="B3159" s="10"/>
      <c r="C3159" s="10"/>
      <c r="D3159" s="10"/>
      <c r="E3159" s="119" t="s">
        <v>3236</v>
      </c>
      <c r="F3159" s="111" t="s">
        <v>3232</v>
      </c>
      <c r="G3159" s="3">
        <f t="shared" si="50"/>
        <v>0.1487</v>
      </c>
    </row>
    <row r="3160" spans="1:7" x14ac:dyDescent="0.25">
      <c r="A3160" s="10"/>
      <c r="B3160" s="10"/>
      <c r="C3160" s="10"/>
      <c r="D3160" s="10"/>
      <c r="E3160" s="110" t="s">
        <v>3237</v>
      </c>
      <c r="F3160" s="111" t="s">
        <v>3232</v>
      </c>
      <c r="G3160" s="3">
        <f t="shared" si="50"/>
        <v>0.1487</v>
      </c>
    </row>
    <row r="3161" spans="1:7" x14ac:dyDescent="0.25">
      <c r="A3161" s="10"/>
      <c r="B3161" s="10"/>
      <c r="C3161" s="10"/>
      <c r="D3161" s="10"/>
      <c r="E3161" s="110" t="s">
        <v>3238</v>
      </c>
      <c r="F3161" s="111" t="s">
        <v>3232</v>
      </c>
      <c r="G3161" s="3">
        <f t="shared" si="50"/>
        <v>0.1487</v>
      </c>
    </row>
    <row r="3162" spans="1:7" x14ac:dyDescent="0.25">
      <c r="A3162" s="10"/>
      <c r="B3162" s="10"/>
      <c r="C3162" s="10"/>
      <c r="D3162" s="10"/>
      <c r="E3162" s="113" t="s">
        <v>3239</v>
      </c>
      <c r="F3162" s="111" t="s">
        <v>96</v>
      </c>
      <c r="G3162" s="3">
        <f t="shared" si="50"/>
        <v>0.1086</v>
      </c>
    </row>
    <row r="3163" spans="1:7" x14ac:dyDescent="0.25">
      <c r="A3163" s="10"/>
      <c r="B3163" s="10"/>
      <c r="C3163" s="10"/>
      <c r="D3163" s="10"/>
      <c r="E3163" s="116" t="s">
        <v>3240</v>
      </c>
      <c r="F3163" s="111" t="s">
        <v>3232</v>
      </c>
      <c r="G3163" s="3">
        <f t="shared" si="50"/>
        <v>0.1487</v>
      </c>
    </row>
    <row r="3164" spans="1:7" x14ac:dyDescent="0.25">
      <c r="A3164" s="10"/>
      <c r="B3164" s="10"/>
      <c r="C3164" s="10"/>
      <c r="D3164" s="10"/>
      <c r="E3164" s="110" t="s">
        <v>3241</v>
      </c>
      <c r="F3164" s="111" t="s">
        <v>3232</v>
      </c>
      <c r="G3164" s="3">
        <f t="shared" si="50"/>
        <v>0.1487</v>
      </c>
    </row>
    <row r="3165" spans="1:7" x14ac:dyDescent="0.25">
      <c r="A3165" s="10"/>
      <c r="B3165" s="10"/>
      <c r="C3165" s="10"/>
      <c r="D3165" s="10"/>
      <c r="E3165" s="110" t="s">
        <v>3242</v>
      </c>
      <c r="F3165" s="111" t="s">
        <v>3232</v>
      </c>
      <c r="G3165" s="3">
        <f t="shared" si="50"/>
        <v>0.1487</v>
      </c>
    </row>
    <row r="3166" spans="1:7" x14ac:dyDescent="0.25">
      <c r="A3166" s="10"/>
      <c r="B3166" s="10"/>
      <c r="C3166" s="10"/>
      <c r="D3166" s="10"/>
      <c r="E3166" s="110" t="s">
        <v>3243</v>
      </c>
      <c r="F3166" s="111" t="s">
        <v>3232</v>
      </c>
      <c r="G3166" s="3">
        <f t="shared" si="50"/>
        <v>0.1487</v>
      </c>
    </row>
    <row r="3167" spans="1:7" x14ac:dyDescent="0.25">
      <c r="A3167" s="10"/>
      <c r="B3167" s="10"/>
      <c r="C3167" s="10"/>
      <c r="D3167" s="10"/>
      <c r="E3167" s="113" t="s">
        <v>3244</v>
      </c>
      <c r="F3167" s="111" t="s">
        <v>3232</v>
      </c>
      <c r="G3167" s="3">
        <f t="shared" si="50"/>
        <v>0.1487</v>
      </c>
    </row>
    <row r="3168" spans="1:7" x14ac:dyDescent="0.25">
      <c r="A3168" s="10"/>
      <c r="B3168" s="10"/>
      <c r="C3168" s="10"/>
      <c r="D3168" s="10"/>
      <c r="E3168" s="113" t="s">
        <v>3245</v>
      </c>
      <c r="F3168" s="111" t="s">
        <v>3232</v>
      </c>
      <c r="G3168" s="3">
        <f t="shared" si="50"/>
        <v>0.1487</v>
      </c>
    </row>
    <row r="3169" spans="1:7" x14ac:dyDescent="0.25">
      <c r="A3169" s="10"/>
      <c r="B3169" s="10"/>
      <c r="C3169" s="10"/>
      <c r="D3169" s="10"/>
      <c r="E3169" s="113" t="s">
        <v>3246</v>
      </c>
      <c r="F3169" s="111" t="s">
        <v>3232</v>
      </c>
      <c r="G3169" s="3">
        <f t="shared" si="50"/>
        <v>0.1487</v>
      </c>
    </row>
    <row r="3170" spans="1:7" x14ac:dyDescent="0.25">
      <c r="A3170" s="10"/>
      <c r="B3170" s="10"/>
      <c r="C3170" s="10"/>
      <c r="D3170" s="10"/>
      <c r="E3170" s="110" t="s">
        <v>3247</v>
      </c>
      <c r="F3170" s="111" t="s">
        <v>96</v>
      </c>
      <c r="G3170" s="3">
        <f t="shared" si="50"/>
        <v>0.1086</v>
      </c>
    </row>
    <row r="3171" spans="1:7" x14ac:dyDescent="0.25">
      <c r="A3171" s="10"/>
      <c r="B3171" s="10"/>
      <c r="C3171" s="10"/>
      <c r="D3171" s="10"/>
      <c r="E3171" s="113" t="s">
        <v>3248</v>
      </c>
      <c r="F3171" s="111" t="s">
        <v>60</v>
      </c>
      <c r="G3171" s="3">
        <f t="shared" si="50"/>
        <v>0.1013</v>
      </c>
    </row>
    <row r="3172" spans="1:7" x14ac:dyDescent="0.25">
      <c r="A3172" s="10"/>
      <c r="B3172" s="10"/>
      <c r="C3172" s="10"/>
      <c r="D3172" s="10"/>
      <c r="E3172" s="110" t="s">
        <v>3249</v>
      </c>
      <c r="F3172" s="111" t="s">
        <v>3232</v>
      </c>
      <c r="G3172" s="3">
        <f t="shared" si="50"/>
        <v>0.1487</v>
      </c>
    </row>
    <row r="3173" spans="1:7" x14ac:dyDescent="0.25">
      <c r="A3173" s="10"/>
      <c r="B3173" s="10"/>
      <c r="C3173" s="10"/>
      <c r="D3173" s="10"/>
      <c r="E3173" s="113" t="s">
        <v>3250</v>
      </c>
      <c r="F3173" s="111" t="s">
        <v>60</v>
      </c>
      <c r="G3173" s="3">
        <f t="shared" si="50"/>
        <v>0.1013</v>
      </c>
    </row>
    <row r="3174" spans="1:7" x14ac:dyDescent="0.25">
      <c r="A3174" s="10"/>
      <c r="B3174" s="10"/>
      <c r="C3174" s="10"/>
      <c r="D3174" s="10"/>
      <c r="E3174" s="110" t="s">
        <v>3251</v>
      </c>
      <c r="F3174" s="111" t="s">
        <v>3232</v>
      </c>
      <c r="G3174" s="3">
        <f t="shared" si="50"/>
        <v>0.1487</v>
      </c>
    </row>
    <row r="3175" spans="1:7" x14ac:dyDescent="0.25">
      <c r="A3175" s="10"/>
      <c r="B3175" s="10"/>
      <c r="C3175" s="10"/>
      <c r="D3175" s="10"/>
      <c r="E3175" s="110" t="s">
        <v>3252</v>
      </c>
      <c r="F3175" s="111" t="s">
        <v>60</v>
      </c>
      <c r="G3175" s="3">
        <f t="shared" si="50"/>
        <v>0.1013</v>
      </c>
    </row>
    <row r="3176" spans="1:7" x14ac:dyDescent="0.25">
      <c r="A3176" s="10"/>
      <c r="B3176" s="10"/>
      <c r="C3176" s="10"/>
      <c r="D3176" s="10"/>
      <c r="E3176" s="110" t="s">
        <v>3253</v>
      </c>
      <c r="F3176" s="111" t="s">
        <v>96</v>
      </c>
      <c r="G3176" s="3">
        <f t="shared" si="50"/>
        <v>0.1086</v>
      </c>
    </row>
    <row r="3177" spans="1:7" x14ac:dyDescent="0.25">
      <c r="A3177" s="10"/>
      <c r="B3177" s="10"/>
      <c r="C3177" s="10"/>
      <c r="D3177" s="10"/>
      <c r="E3177" s="116" t="s">
        <v>3254</v>
      </c>
      <c r="F3177" s="111" t="s">
        <v>96</v>
      </c>
      <c r="G3177" s="3">
        <f t="shared" si="50"/>
        <v>0.1086</v>
      </c>
    </row>
    <row r="3178" spans="1:7" x14ac:dyDescent="0.25">
      <c r="A3178" s="10"/>
      <c r="B3178" s="10"/>
      <c r="C3178" s="10"/>
      <c r="D3178" s="10"/>
      <c r="E3178" s="110" t="s">
        <v>3255</v>
      </c>
      <c r="F3178" s="111" t="s">
        <v>96</v>
      </c>
      <c r="G3178" s="3">
        <f t="shared" si="50"/>
        <v>0.1086</v>
      </c>
    </row>
    <row r="3179" spans="1:7" x14ac:dyDescent="0.25">
      <c r="A3179" s="10"/>
      <c r="B3179" s="10"/>
      <c r="C3179" s="10"/>
      <c r="D3179" s="10"/>
      <c r="E3179" s="110" t="s">
        <v>3256</v>
      </c>
      <c r="F3179" s="111" t="s">
        <v>60</v>
      </c>
      <c r="G3179" s="3">
        <f t="shared" si="50"/>
        <v>0.1013</v>
      </c>
    </row>
    <row r="3180" spans="1:7" x14ac:dyDescent="0.25">
      <c r="A3180" s="10"/>
      <c r="B3180" s="10"/>
      <c r="C3180" s="10"/>
      <c r="D3180" s="10"/>
      <c r="E3180" s="110" t="s">
        <v>3257</v>
      </c>
      <c r="F3180" s="111" t="s">
        <v>96</v>
      </c>
      <c r="G3180" s="3">
        <f t="shared" si="50"/>
        <v>0.1086</v>
      </c>
    </row>
    <row r="3181" spans="1:7" x14ac:dyDescent="0.25">
      <c r="A3181" s="10"/>
      <c r="B3181" s="10"/>
      <c r="C3181" s="10"/>
      <c r="D3181" s="10"/>
      <c r="E3181" s="110" t="s">
        <v>3258</v>
      </c>
      <c r="F3181" s="111" t="s">
        <v>96</v>
      </c>
      <c r="G3181" s="3">
        <f t="shared" si="50"/>
        <v>0.1086</v>
      </c>
    </row>
    <row r="3182" spans="1:7" x14ac:dyDescent="0.25">
      <c r="A3182" s="10"/>
      <c r="B3182" s="10"/>
      <c r="C3182" s="10"/>
      <c r="D3182" s="10"/>
      <c r="E3182" s="110" t="s">
        <v>3259</v>
      </c>
      <c r="F3182" s="111" t="s">
        <v>96</v>
      </c>
      <c r="G3182" s="3">
        <f t="shared" si="50"/>
        <v>0.1086</v>
      </c>
    </row>
    <row r="3183" spans="1:7" x14ac:dyDescent="0.25">
      <c r="A3183" s="10"/>
      <c r="B3183" s="10"/>
      <c r="C3183" s="10"/>
      <c r="D3183" s="10"/>
      <c r="E3183" s="110" t="s">
        <v>3260</v>
      </c>
      <c r="F3183" s="111" t="s">
        <v>96</v>
      </c>
      <c r="G3183" s="3">
        <f t="shared" si="50"/>
        <v>0.1086</v>
      </c>
    </row>
    <row r="3184" spans="1:7" x14ac:dyDescent="0.25">
      <c r="A3184" s="10"/>
      <c r="B3184" s="10"/>
      <c r="C3184" s="10"/>
      <c r="D3184" s="10"/>
      <c r="E3184" s="117" t="s">
        <v>3261</v>
      </c>
      <c r="F3184" s="111" t="s">
        <v>96</v>
      </c>
      <c r="G3184" s="3">
        <f t="shared" si="50"/>
        <v>0.1086</v>
      </c>
    </row>
    <row r="3185" spans="1:7" x14ac:dyDescent="0.25">
      <c r="A3185" s="10"/>
      <c r="B3185" s="10"/>
      <c r="C3185" s="10"/>
      <c r="D3185" s="10"/>
      <c r="E3185" s="110" t="s">
        <v>3262</v>
      </c>
      <c r="F3185" s="111" t="s">
        <v>96</v>
      </c>
      <c r="G3185" s="3">
        <f t="shared" si="50"/>
        <v>0.1086</v>
      </c>
    </row>
    <row r="3186" spans="1:7" x14ac:dyDescent="0.25">
      <c r="A3186" s="10"/>
      <c r="B3186" s="10"/>
      <c r="C3186" s="10"/>
      <c r="D3186" s="10"/>
      <c r="E3186" s="110" t="s">
        <v>3263</v>
      </c>
      <c r="F3186" s="111" t="s">
        <v>105</v>
      </c>
      <c r="G3186" s="3">
        <f t="shared" si="50"/>
        <v>0</v>
      </c>
    </row>
    <row r="3187" spans="1:7" x14ac:dyDescent="0.25">
      <c r="A3187" s="10"/>
      <c r="B3187" s="10"/>
      <c r="C3187" s="10"/>
      <c r="D3187" s="10"/>
      <c r="E3187" s="110" t="s">
        <v>3264</v>
      </c>
      <c r="F3187" s="111" t="s">
        <v>105</v>
      </c>
      <c r="G3187" s="3">
        <f t="shared" si="50"/>
        <v>0</v>
      </c>
    </row>
    <row r="3188" spans="1:7" x14ac:dyDescent="0.25">
      <c r="A3188" s="10"/>
      <c r="B3188" s="10"/>
      <c r="C3188" s="10"/>
      <c r="D3188" s="10"/>
      <c r="E3188" s="110" t="s">
        <v>3265</v>
      </c>
      <c r="F3188" s="111" t="s">
        <v>105</v>
      </c>
      <c r="G3188" s="3">
        <f t="shared" si="50"/>
        <v>0</v>
      </c>
    </row>
    <row r="3189" spans="1:7" x14ac:dyDescent="0.25">
      <c r="A3189" s="10"/>
      <c r="B3189" s="10"/>
      <c r="C3189" s="10"/>
      <c r="D3189" s="10"/>
      <c r="E3189" s="116" t="s">
        <v>3266</v>
      </c>
      <c r="F3189" s="111" t="s">
        <v>105</v>
      </c>
      <c r="G3189" s="3">
        <f t="shared" si="50"/>
        <v>0</v>
      </c>
    </row>
    <row r="3190" spans="1:7" x14ac:dyDescent="0.25">
      <c r="A3190" s="10"/>
      <c r="B3190" s="10"/>
      <c r="C3190" s="10"/>
      <c r="D3190" s="10"/>
      <c r="E3190" s="110" t="s">
        <v>3267</v>
      </c>
      <c r="F3190" s="111" t="s">
        <v>105</v>
      </c>
      <c r="G3190" s="3">
        <f t="shared" si="50"/>
        <v>0</v>
      </c>
    </row>
    <row r="3191" spans="1:7" x14ac:dyDescent="0.25">
      <c r="A3191" s="10"/>
      <c r="B3191" s="10"/>
      <c r="C3191" s="10"/>
      <c r="D3191" s="10"/>
      <c r="E3191" s="110" t="s">
        <v>3268</v>
      </c>
      <c r="F3191" s="111" t="s">
        <v>105</v>
      </c>
      <c r="G3191" s="3">
        <f t="shared" si="50"/>
        <v>0</v>
      </c>
    </row>
    <row r="3192" spans="1:7" x14ac:dyDescent="0.25">
      <c r="A3192" s="10"/>
      <c r="B3192" s="10"/>
      <c r="C3192" s="10"/>
      <c r="D3192" s="10"/>
      <c r="E3192" s="116" t="s">
        <v>3269</v>
      </c>
      <c r="F3192" s="111" t="s">
        <v>105</v>
      </c>
      <c r="G3192" s="3">
        <f t="shared" si="50"/>
        <v>0</v>
      </c>
    </row>
    <row r="3193" spans="1:7" x14ac:dyDescent="0.25">
      <c r="A3193" s="10"/>
      <c r="B3193" s="10"/>
      <c r="C3193" s="10"/>
      <c r="D3193" s="10"/>
      <c r="E3193" s="110" t="s">
        <v>3270</v>
      </c>
      <c r="F3193" s="111" t="s">
        <v>105</v>
      </c>
      <c r="G3193" s="3">
        <f t="shared" si="50"/>
        <v>0</v>
      </c>
    </row>
    <row r="3194" spans="1:7" x14ac:dyDescent="0.25">
      <c r="A3194" s="10"/>
      <c r="B3194" s="10"/>
      <c r="C3194" s="10"/>
      <c r="D3194" s="10"/>
      <c r="E3194" s="110" t="s">
        <v>3271</v>
      </c>
      <c r="F3194" s="111" t="s">
        <v>105</v>
      </c>
      <c r="G3194" s="3">
        <f t="shared" si="50"/>
        <v>0</v>
      </c>
    </row>
    <row r="3195" spans="1:7" x14ac:dyDescent="0.25">
      <c r="A3195" s="10"/>
      <c r="B3195" s="10"/>
      <c r="C3195" s="10"/>
      <c r="D3195" s="10"/>
      <c r="E3195" s="116" t="s">
        <v>3272</v>
      </c>
      <c r="F3195" s="111" t="s">
        <v>105</v>
      </c>
      <c r="G3195" s="3">
        <f t="shared" si="50"/>
        <v>0</v>
      </c>
    </row>
    <row r="3196" spans="1:7" x14ac:dyDescent="0.25">
      <c r="A3196" s="10"/>
      <c r="B3196" s="10"/>
      <c r="C3196" s="10"/>
      <c r="D3196" s="10"/>
      <c r="E3196" s="110" t="s">
        <v>3273</v>
      </c>
      <c r="F3196" s="111" t="s">
        <v>105</v>
      </c>
      <c r="G3196" s="3">
        <f t="shared" si="50"/>
        <v>0</v>
      </c>
    </row>
    <row r="3197" spans="1:7" x14ac:dyDescent="0.25">
      <c r="A3197" s="10"/>
      <c r="B3197" s="10"/>
      <c r="C3197" s="10"/>
      <c r="D3197" s="10"/>
      <c r="E3197" s="110" t="s">
        <v>3274</v>
      </c>
      <c r="F3197" s="111" t="s">
        <v>105</v>
      </c>
      <c r="G3197" s="3">
        <f t="shared" si="50"/>
        <v>0</v>
      </c>
    </row>
    <row r="3198" spans="1:7" x14ac:dyDescent="0.25">
      <c r="A3198" s="10"/>
      <c r="B3198" s="10"/>
      <c r="C3198" s="10"/>
      <c r="D3198" s="10"/>
      <c r="E3198" s="110" t="s">
        <v>3275</v>
      </c>
      <c r="F3198" s="111" t="s">
        <v>60</v>
      </c>
      <c r="G3198" s="3">
        <f t="shared" si="50"/>
        <v>0.1013</v>
      </c>
    </row>
    <row r="3199" spans="1:7" x14ac:dyDescent="0.25">
      <c r="A3199" s="10"/>
      <c r="B3199" s="10"/>
      <c r="C3199" s="10"/>
      <c r="D3199" s="10"/>
      <c r="E3199" s="110" t="s">
        <v>3276</v>
      </c>
      <c r="F3199" s="111" t="s">
        <v>96</v>
      </c>
      <c r="G3199" s="3">
        <f t="shared" si="50"/>
        <v>0.1086</v>
      </c>
    </row>
    <row r="3200" spans="1:7" x14ac:dyDescent="0.25">
      <c r="A3200" s="10"/>
      <c r="B3200" s="10"/>
      <c r="C3200" s="10"/>
      <c r="D3200" s="10"/>
      <c r="E3200" s="110" t="s">
        <v>3277</v>
      </c>
      <c r="F3200" s="111" t="s">
        <v>60</v>
      </c>
      <c r="G3200" s="3">
        <f t="shared" si="50"/>
        <v>0.1013</v>
      </c>
    </row>
    <row r="3201" spans="1:7" x14ac:dyDescent="0.25">
      <c r="A3201" s="10"/>
      <c r="B3201" s="10"/>
      <c r="C3201" s="10"/>
      <c r="D3201" s="10"/>
      <c r="E3201" s="113" t="s">
        <v>3278</v>
      </c>
      <c r="F3201" s="111" t="s">
        <v>96</v>
      </c>
      <c r="G3201" s="3">
        <f t="shared" si="50"/>
        <v>0.1086</v>
      </c>
    </row>
    <row r="3202" spans="1:7" x14ac:dyDescent="0.25">
      <c r="A3202" s="10"/>
      <c r="B3202" s="10"/>
      <c r="C3202" s="10"/>
      <c r="D3202" s="10"/>
      <c r="E3202" s="123" t="s">
        <v>3279</v>
      </c>
      <c r="F3202" s="111" t="s">
        <v>60</v>
      </c>
      <c r="G3202" s="3">
        <f t="shared" si="50"/>
        <v>0.1013</v>
      </c>
    </row>
    <row r="3203" spans="1:7" x14ac:dyDescent="0.25">
      <c r="A3203" s="10"/>
      <c r="B3203" s="10"/>
      <c r="C3203" s="10"/>
      <c r="D3203" s="10"/>
      <c r="E3203" s="110" t="s">
        <v>3280</v>
      </c>
      <c r="F3203" s="111" t="s">
        <v>60</v>
      </c>
      <c r="G3203" s="3">
        <f t="shared" si="50"/>
        <v>0.1013</v>
      </c>
    </row>
    <row r="3204" spans="1:7" x14ac:dyDescent="0.25">
      <c r="A3204" s="10"/>
      <c r="B3204" s="10"/>
      <c r="C3204" s="10"/>
      <c r="D3204" s="10"/>
      <c r="E3204" s="110" t="s">
        <v>3281</v>
      </c>
      <c r="F3204" s="111" t="s">
        <v>60</v>
      </c>
      <c r="G3204" s="3">
        <f t="shared" si="50"/>
        <v>0.1013</v>
      </c>
    </row>
    <row r="3205" spans="1:7" x14ac:dyDescent="0.25">
      <c r="A3205" s="10"/>
      <c r="B3205" s="10"/>
      <c r="C3205" s="10"/>
      <c r="D3205" s="10"/>
      <c r="E3205" s="110" t="s">
        <v>3282</v>
      </c>
      <c r="F3205" s="111" t="s">
        <v>96</v>
      </c>
      <c r="G3205" s="3">
        <f t="shared" si="50"/>
        <v>0.1086</v>
      </c>
    </row>
    <row r="3206" spans="1:7" x14ac:dyDescent="0.25">
      <c r="A3206" s="10"/>
      <c r="B3206" s="10"/>
      <c r="C3206" s="10"/>
      <c r="D3206" s="10"/>
      <c r="E3206" s="110" t="s">
        <v>3283</v>
      </c>
      <c r="F3206" s="111" t="s">
        <v>96</v>
      </c>
      <c r="G3206" s="3">
        <f t="shared" si="50"/>
        <v>0.1086</v>
      </c>
    </row>
    <row r="3207" spans="1:7" x14ac:dyDescent="0.25">
      <c r="A3207" s="10"/>
      <c r="B3207" s="10"/>
      <c r="C3207" s="10"/>
      <c r="D3207" s="10"/>
      <c r="E3207" s="110" t="s">
        <v>3284</v>
      </c>
      <c r="F3207" s="111" t="s">
        <v>60</v>
      </c>
      <c r="G3207" s="3">
        <f t="shared" ref="G3207:G3270" si="51">VLOOKUP(F3207,$A$4:$B$27,2,FALSE)</f>
        <v>0.1013</v>
      </c>
    </row>
    <row r="3208" spans="1:7" x14ac:dyDescent="0.25">
      <c r="A3208" s="10"/>
      <c r="B3208" s="10"/>
      <c r="C3208" s="10"/>
      <c r="D3208" s="10"/>
      <c r="E3208" s="110" t="s">
        <v>3285</v>
      </c>
      <c r="F3208" s="111" t="s">
        <v>60</v>
      </c>
      <c r="G3208" s="3">
        <f t="shared" si="51"/>
        <v>0.1013</v>
      </c>
    </row>
    <row r="3209" spans="1:7" x14ac:dyDescent="0.25">
      <c r="A3209" s="10"/>
      <c r="B3209" s="10"/>
      <c r="C3209" s="10"/>
      <c r="D3209" s="10"/>
      <c r="E3209" s="110" t="s">
        <v>3286</v>
      </c>
      <c r="F3209" s="111" t="s">
        <v>60</v>
      </c>
      <c r="G3209" s="3">
        <f t="shared" si="51"/>
        <v>0.1013</v>
      </c>
    </row>
    <row r="3210" spans="1:7" x14ac:dyDescent="0.25">
      <c r="A3210" s="10"/>
      <c r="B3210" s="10"/>
      <c r="C3210" s="10"/>
      <c r="D3210" s="10"/>
      <c r="E3210" s="110" t="s">
        <v>3287</v>
      </c>
      <c r="F3210" s="111" t="s">
        <v>79</v>
      </c>
      <c r="G3210" s="3">
        <f t="shared" si="51"/>
        <v>9.9400000000000002E-2</v>
      </c>
    </row>
    <row r="3211" spans="1:7" x14ac:dyDescent="0.25">
      <c r="A3211" s="10"/>
      <c r="B3211" s="10"/>
      <c r="C3211" s="10"/>
      <c r="D3211" s="10"/>
      <c r="E3211" s="125" t="s">
        <v>3288</v>
      </c>
      <c r="F3211" s="111" t="s">
        <v>60</v>
      </c>
      <c r="G3211" s="3">
        <f t="shared" si="51"/>
        <v>0.1013</v>
      </c>
    </row>
    <row r="3212" spans="1:7" x14ac:dyDescent="0.25">
      <c r="A3212" s="10"/>
      <c r="B3212" s="10"/>
      <c r="C3212" s="10"/>
      <c r="D3212" s="10"/>
      <c r="E3212" s="110" t="s">
        <v>3289</v>
      </c>
      <c r="F3212" s="111" t="s">
        <v>96</v>
      </c>
      <c r="G3212" s="3">
        <f t="shared" si="51"/>
        <v>0.1086</v>
      </c>
    </row>
    <row r="3213" spans="1:7" x14ac:dyDescent="0.25">
      <c r="A3213" s="10"/>
      <c r="B3213" s="10"/>
      <c r="C3213" s="10"/>
      <c r="D3213" s="10"/>
      <c r="E3213" s="116" t="s">
        <v>3290</v>
      </c>
      <c r="F3213" s="111" t="s">
        <v>60</v>
      </c>
      <c r="G3213" s="3">
        <f t="shared" si="51"/>
        <v>0.1013</v>
      </c>
    </row>
    <row r="3214" spans="1:7" x14ac:dyDescent="0.25">
      <c r="A3214" s="10"/>
      <c r="B3214" s="10"/>
      <c r="C3214" s="10"/>
      <c r="D3214" s="10"/>
      <c r="E3214" s="110" t="s">
        <v>3291</v>
      </c>
      <c r="F3214" s="111" t="s">
        <v>60</v>
      </c>
      <c r="G3214" s="3">
        <f t="shared" si="51"/>
        <v>0.1013</v>
      </c>
    </row>
    <row r="3215" spans="1:7" x14ac:dyDescent="0.25">
      <c r="A3215" s="10"/>
      <c r="B3215" s="10"/>
      <c r="C3215" s="10"/>
      <c r="D3215" s="10"/>
      <c r="E3215" s="128" t="s">
        <v>3292</v>
      </c>
      <c r="F3215" s="111" t="s">
        <v>60</v>
      </c>
      <c r="G3215" s="3">
        <f t="shared" si="51"/>
        <v>0.1013</v>
      </c>
    </row>
    <row r="3216" spans="1:7" x14ac:dyDescent="0.25">
      <c r="A3216" s="10"/>
      <c r="B3216" s="10"/>
      <c r="C3216" s="10"/>
      <c r="D3216" s="10"/>
      <c r="E3216" s="110" t="s">
        <v>3293</v>
      </c>
      <c r="F3216" s="111" t="s">
        <v>60</v>
      </c>
      <c r="G3216" s="3">
        <f t="shared" si="51"/>
        <v>0.1013</v>
      </c>
    </row>
    <row r="3217" spans="1:7" x14ac:dyDescent="0.25">
      <c r="A3217" s="10"/>
      <c r="B3217" s="10"/>
      <c r="C3217" s="10"/>
      <c r="D3217" s="10"/>
      <c r="E3217" s="120" t="s">
        <v>3294</v>
      </c>
      <c r="F3217" s="111" t="s">
        <v>96</v>
      </c>
      <c r="G3217" s="3">
        <f t="shared" si="51"/>
        <v>0.1086</v>
      </c>
    </row>
    <row r="3218" spans="1:7" x14ac:dyDescent="0.25">
      <c r="A3218" s="10"/>
      <c r="B3218" s="10"/>
      <c r="C3218" s="10"/>
      <c r="D3218" s="10"/>
      <c r="E3218" s="110" t="s">
        <v>3295</v>
      </c>
      <c r="F3218" s="111" t="s">
        <v>60</v>
      </c>
      <c r="G3218" s="3">
        <f t="shared" si="51"/>
        <v>0.1013</v>
      </c>
    </row>
    <row r="3219" spans="1:7" x14ac:dyDescent="0.25">
      <c r="A3219" s="10"/>
      <c r="B3219" s="10"/>
      <c r="C3219" s="10"/>
      <c r="D3219" s="10"/>
      <c r="E3219" s="110" t="s">
        <v>3296</v>
      </c>
      <c r="F3219" s="111" t="s">
        <v>96</v>
      </c>
      <c r="G3219" s="3">
        <f t="shared" si="51"/>
        <v>0.1086</v>
      </c>
    </row>
    <row r="3220" spans="1:7" x14ac:dyDescent="0.25">
      <c r="A3220" s="10"/>
      <c r="B3220" s="10"/>
      <c r="C3220" s="10"/>
      <c r="D3220" s="10"/>
      <c r="E3220" s="113" t="s">
        <v>3297</v>
      </c>
      <c r="F3220" s="111" t="s">
        <v>60</v>
      </c>
      <c r="G3220" s="3">
        <f t="shared" si="51"/>
        <v>0.1013</v>
      </c>
    </row>
    <row r="3221" spans="1:7" x14ac:dyDescent="0.25">
      <c r="A3221" s="10"/>
      <c r="B3221" s="10"/>
      <c r="C3221" s="10"/>
      <c r="D3221" s="10"/>
      <c r="E3221" s="110" t="s">
        <v>3298</v>
      </c>
      <c r="F3221" s="111" t="s">
        <v>60</v>
      </c>
      <c r="G3221" s="3">
        <f t="shared" si="51"/>
        <v>0.1013</v>
      </c>
    </row>
    <row r="3222" spans="1:7" x14ac:dyDescent="0.25">
      <c r="A3222" s="10"/>
      <c r="B3222" s="10"/>
      <c r="C3222" s="10"/>
      <c r="D3222" s="10"/>
      <c r="E3222" s="110" t="s">
        <v>3299</v>
      </c>
      <c r="F3222" s="111" t="s">
        <v>60</v>
      </c>
      <c r="G3222" s="3">
        <f t="shared" si="51"/>
        <v>0.1013</v>
      </c>
    </row>
    <row r="3223" spans="1:7" x14ac:dyDescent="0.25">
      <c r="A3223" s="10"/>
      <c r="B3223" s="10"/>
      <c r="C3223" s="10"/>
      <c r="D3223" s="10"/>
      <c r="E3223" s="110" t="s">
        <v>3300</v>
      </c>
      <c r="F3223" s="111" t="s">
        <v>60</v>
      </c>
      <c r="G3223" s="3">
        <f t="shared" si="51"/>
        <v>0.1013</v>
      </c>
    </row>
    <row r="3224" spans="1:7" x14ac:dyDescent="0.25">
      <c r="A3224" s="10"/>
      <c r="B3224" s="10"/>
      <c r="C3224" s="10"/>
      <c r="D3224" s="10"/>
      <c r="E3224" s="113" t="s">
        <v>3301</v>
      </c>
      <c r="F3224" s="111" t="s">
        <v>60</v>
      </c>
      <c r="G3224" s="3">
        <f t="shared" si="51"/>
        <v>0.1013</v>
      </c>
    </row>
    <row r="3225" spans="1:7" x14ac:dyDescent="0.25">
      <c r="A3225" s="10"/>
      <c r="B3225" s="10"/>
      <c r="C3225" s="10"/>
      <c r="D3225" s="10"/>
      <c r="E3225" s="110" t="s">
        <v>3302</v>
      </c>
      <c r="F3225" s="111" t="s">
        <v>96</v>
      </c>
      <c r="G3225" s="3">
        <f t="shared" si="51"/>
        <v>0.1086</v>
      </c>
    </row>
    <row r="3226" spans="1:7" x14ac:dyDescent="0.25">
      <c r="A3226" s="10"/>
      <c r="B3226" s="10"/>
      <c r="C3226" s="10"/>
      <c r="D3226" s="10"/>
      <c r="E3226" s="110" t="s">
        <v>3303</v>
      </c>
      <c r="F3226" s="111" t="s">
        <v>96</v>
      </c>
      <c r="G3226" s="3">
        <f t="shared" si="51"/>
        <v>0.1086</v>
      </c>
    </row>
    <row r="3227" spans="1:7" x14ac:dyDescent="0.25">
      <c r="A3227" s="10"/>
      <c r="B3227" s="10"/>
      <c r="C3227" s="10"/>
      <c r="D3227" s="10"/>
      <c r="E3227" s="110" t="s">
        <v>3304</v>
      </c>
      <c r="F3227" s="111" t="s">
        <v>60</v>
      </c>
      <c r="G3227" s="3">
        <f t="shared" si="51"/>
        <v>0.1013</v>
      </c>
    </row>
    <row r="3228" spans="1:7" x14ac:dyDescent="0.25">
      <c r="A3228" s="10"/>
      <c r="B3228" s="10"/>
      <c r="C3228" s="10"/>
      <c r="D3228" s="10"/>
      <c r="E3228" s="113" t="s">
        <v>3305</v>
      </c>
      <c r="F3228" s="111" t="s">
        <v>54</v>
      </c>
      <c r="G3228" s="3">
        <f t="shared" si="51"/>
        <v>7.9699999999999993E-2</v>
      </c>
    </row>
    <row r="3229" spans="1:7" x14ac:dyDescent="0.25">
      <c r="A3229" s="10"/>
      <c r="B3229" s="10"/>
      <c r="C3229" s="10"/>
      <c r="D3229" s="10"/>
      <c r="E3229" s="110" t="s">
        <v>3306</v>
      </c>
      <c r="F3229" s="111" t="s">
        <v>96</v>
      </c>
      <c r="G3229" s="3">
        <f t="shared" si="51"/>
        <v>0.1086</v>
      </c>
    </row>
    <row r="3230" spans="1:7" x14ac:dyDescent="0.25">
      <c r="A3230" s="10"/>
      <c r="B3230" s="10"/>
      <c r="C3230" s="10"/>
      <c r="D3230" s="10"/>
      <c r="E3230" s="110" t="s">
        <v>3307</v>
      </c>
      <c r="F3230" s="111" t="s">
        <v>96</v>
      </c>
      <c r="G3230" s="3">
        <f t="shared" si="51"/>
        <v>0.1086</v>
      </c>
    </row>
    <row r="3231" spans="1:7" x14ac:dyDescent="0.25">
      <c r="A3231" s="10"/>
      <c r="B3231" s="10"/>
      <c r="C3231" s="10"/>
      <c r="D3231" s="10"/>
      <c r="E3231" s="110" t="s">
        <v>3308</v>
      </c>
      <c r="F3231" s="111" t="s">
        <v>96</v>
      </c>
      <c r="G3231" s="3">
        <f t="shared" si="51"/>
        <v>0.1086</v>
      </c>
    </row>
    <row r="3232" spans="1:7" x14ac:dyDescent="0.25">
      <c r="A3232" s="10"/>
      <c r="B3232" s="10"/>
      <c r="C3232" s="10"/>
      <c r="D3232" s="10"/>
      <c r="E3232" s="113" t="s">
        <v>3309</v>
      </c>
      <c r="F3232" s="111" t="s">
        <v>96</v>
      </c>
      <c r="G3232" s="3">
        <f t="shared" si="51"/>
        <v>0.1086</v>
      </c>
    </row>
    <row r="3233" spans="1:7" x14ac:dyDescent="0.25">
      <c r="A3233" s="10"/>
      <c r="B3233" s="10"/>
      <c r="C3233" s="10"/>
      <c r="D3233" s="10"/>
      <c r="E3233" s="110" t="s">
        <v>3310</v>
      </c>
      <c r="F3233" s="111" t="s">
        <v>96</v>
      </c>
      <c r="G3233" s="3">
        <f t="shared" si="51"/>
        <v>0.1086</v>
      </c>
    </row>
    <row r="3234" spans="1:7" x14ac:dyDescent="0.25">
      <c r="A3234" s="10"/>
      <c r="B3234" s="10"/>
      <c r="C3234" s="10"/>
      <c r="D3234" s="10"/>
      <c r="E3234" s="110" t="s">
        <v>3311</v>
      </c>
      <c r="F3234" s="111" t="s">
        <v>54</v>
      </c>
      <c r="G3234" s="3">
        <f t="shared" si="51"/>
        <v>7.9699999999999993E-2</v>
      </c>
    </row>
    <row r="3235" spans="1:7" x14ac:dyDescent="0.25">
      <c r="A3235" s="10"/>
      <c r="B3235" s="10"/>
      <c r="C3235" s="10"/>
      <c r="D3235" s="10"/>
      <c r="E3235" s="116" t="s">
        <v>3312</v>
      </c>
      <c r="F3235" s="111" t="s">
        <v>96</v>
      </c>
      <c r="G3235" s="3">
        <f t="shared" si="51"/>
        <v>0.1086</v>
      </c>
    </row>
    <row r="3236" spans="1:7" x14ac:dyDescent="0.25">
      <c r="A3236" s="10"/>
      <c r="B3236" s="10"/>
      <c r="C3236" s="10"/>
      <c r="D3236" s="10"/>
      <c r="E3236" s="110" t="s">
        <v>3313</v>
      </c>
      <c r="F3236" s="111" t="s">
        <v>96</v>
      </c>
      <c r="G3236" s="3">
        <f t="shared" si="51"/>
        <v>0.1086</v>
      </c>
    </row>
    <row r="3237" spans="1:7" x14ac:dyDescent="0.25">
      <c r="A3237" s="10"/>
      <c r="B3237" s="10"/>
      <c r="C3237" s="10"/>
      <c r="D3237" s="10"/>
      <c r="E3237" s="110" t="s">
        <v>3314</v>
      </c>
      <c r="F3237" s="111" t="s">
        <v>96</v>
      </c>
      <c r="G3237" s="3">
        <f t="shared" si="51"/>
        <v>0.1086</v>
      </c>
    </row>
    <row r="3238" spans="1:7" x14ac:dyDescent="0.25">
      <c r="A3238" s="10"/>
      <c r="B3238" s="10"/>
      <c r="C3238" s="10"/>
      <c r="D3238" s="10"/>
      <c r="E3238" s="124" t="s">
        <v>3315</v>
      </c>
      <c r="F3238" s="111" t="s">
        <v>96</v>
      </c>
      <c r="G3238" s="3">
        <f t="shared" si="51"/>
        <v>0.1086</v>
      </c>
    </row>
    <row r="3239" spans="1:7" x14ac:dyDescent="0.25">
      <c r="A3239" s="10"/>
      <c r="B3239" s="10"/>
      <c r="C3239" s="10"/>
      <c r="D3239" s="10"/>
      <c r="E3239" s="110" t="s">
        <v>3316</v>
      </c>
      <c r="F3239" s="111" t="s">
        <v>96</v>
      </c>
      <c r="G3239" s="3">
        <f t="shared" si="51"/>
        <v>0.1086</v>
      </c>
    </row>
    <row r="3240" spans="1:7" x14ac:dyDescent="0.25">
      <c r="A3240" s="10"/>
      <c r="B3240" s="10"/>
      <c r="C3240" s="10"/>
      <c r="D3240" s="10"/>
      <c r="E3240" s="110" t="s">
        <v>3317</v>
      </c>
      <c r="F3240" s="111" t="s">
        <v>96</v>
      </c>
      <c r="G3240" s="3">
        <f t="shared" si="51"/>
        <v>0.1086</v>
      </c>
    </row>
    <row r="3241" spans="1:7" x14ac:dyDescent="0.25">
      <c r="A3241" s="10"/>
      <c r="B3241" s="10"/>
      <c r="C3241" s="10"/>
      <c r="D3241" s="10"/>
      <c r="E3241" s="110" t="s">
        <v>3318</v>
      </c>
      <c r="F3241" s="111" t="s">
        <v>96</v>
      </c>
      <c r="G3241" s="3">
        <f t="shared" si="51"/>
        <v>0.1086</v>
      </c>
    </row>
    <row r="3242" spans="1:7" x14ac:dyDescent="0.25">
      <c r="A3242" s="10"/>
      <c r="B3242" s="10"/>
      <c r="C3242" s="10"/>
      <c r="D3242" s="10"/>
      <c r="E3242" s="110" t="s">
        <v>3319</v>
      </c>
      <c r="F3242" s="111" t="s">
        <v>96</v>
      </c>
      <c r="G3242" s="3">
        <f t="shared" si="51"/>
        <v>0.1086</v>
      </c>
    </row>
    <row r="3243" spans="1:7" x14ac:dyDescent="0.25">
      <c r="A3243" s="10"/>
      <c r="B3243" s="10"/>
      <c r="C3243" s="10"/>
      <c r="D3243" s="10"/>
      <c r="E3243" s="110" t="s">
        <v>3320</v>
      </c>
      <c r="F3243" s="111" t="s">
        <v>96</v>
      </c>
      <c r="G3243" s="3">
        <f t="shared" si="51"/>
        <v>0.1086</v>
      </c>
    </row>
    <row r="3244" spans="1:7" x14ac:dyDescent="0.25">
      <c r="A3244" s="10"/>
      <c r="B3244" s="10"/>
      <c r="C3244" s="10"/>
      <c r="D3244" s="10"/>
      <c r="E3244" s="113" t="s">
        <v>3321</v>
      </c>
      <c r="F3244" s="111" t="s">
        <v>96</v>
      </c>
      <c r="G3244" s="3">
        <f t="shared" si="51"/>
        <v>0.1086</v>
      </c>
    </row>
    <row r="3245" spans="1:7" x14ac:dyDescent="0.25">
      <c r="A3245" s="10"/>
      <c r="B3245" s="10"/>
      <c r="C3245" s="10"/>
      <c r="D3245" s="10"/>
      <c r="E3245" s="110" t="s">
        <v>3322</v>
      </c>
      <c r="F3245" s="111" t="s">
        <v>96</v>
      </c>
      <c r="G3245" s="3">
        <f t="shared" si="51"/>
        <v>0.1086</v>
      </c>
    </row>
    <row r="3246" spans="1:7" x14ac:dyDescent="0.25">
      <c r="A3246" s="10"/>
      <c r="B3246" s="10"/>
      <c r="C3246" s="10"/>
      <c r="D3246" s="10"/>
      <c r="E3246" s="110" t="s">
        <v>3323</v>
      </c>
      <c r="F3246" s="111" t="s">
        <v>60</v>
      </c>
      <c r="G3246" s="3">
        <f t="shared" si="51"/>
        <v>0.1013</v>
      </c>
    </row>
    <row r="3247" spans="1:7" x14ac:dyDescent="0.25">
      <c r="A3247" s="10"/>
      <c r="B3247" s="10"/>
      <c r="C3247" s="10"/>
      <c r="D3247" s="10"/>
      <c r="E3247" s="110" t="s">
        <v>3324</v>
      </c>
      <c r="F3247" s="111" t="s">
        <v>96</v>
      </c>
      <c r="G3247" s="3">
        <f t="shared" si="51"/>
        <v>0.1086</v>
      </c>
    </row>
    <row r="3248" spans="1:7" x14ac:dyDescent="0.25">
      <c r="A3248" s="10"/>
      <c r="B3248" s="10"/>
      <c r="C3248" s="10"/>
      <c r="D3248" s="10"/>
      <c r="E3248" s="110" t="s">
        <v>3325</v>
      </c>
      <c r="F3248" s="111" t="s">
        <v>54</v>
      </c>
      <c r="G3248" s="3">
        <f t="shared" si="51"/>
        <v>7.9699999999999993E-2</v>
      </c>
    </row>
    <row r="3249" spans="1:7" x14ac:dyDescent="0.25">
      <c r="A3249" s="10"/>
      <c r="B3249" s="10"/>
      <c r="C3249" s="10"/>
      <c r="D3249" s="10"/>
      <c r="E3249" s="110" t="s">
        <v>3326</v>
      </c>
      <c r="F3249" s="111" t="s">
        <v>60</v>
      </c>
      <c r="G3249" s="3">
        <f t="shared" si="51"/>
        <v>0.1013</v>
      </c>
    </row>
    <row r="3250" spans="1:7" x14ac:dyDescent="0.25">
      <c r="A3250" s="10"/>
      <c r="B3250" s="10"/>
      <c r="C3250" s="10"/>
      <c r="D3250" s="10"/>
      <c r="E3250" s="110" t="s">
        <v>3327</v>
      </c>
      <c r="F3250" s="111" t="s">
        <v>49</v>
      </c>
      <c r="G3250" s="3">
        <f t="shared" si="51"/>
        <v>0.10979999999999999</v>
      </c>
    </row>
    <row r="3251" spans="1:7" x14ac:dyDescent="0.25">
      <c r="A3251" s="10"/>
      <c r="B3251" s="10"/>
      <c r="C3251" s="10"/>
      <c r="D3251" s="10"/>
      <c r="E3251" s="117" t="s">
        <v>3328</v>
      </c>
      <c r="F3251" s="111" t="s">
        <v>96</v>
      </c>
      <c r="G3251" s="3">
        <f t="shared" si="51"/>
        <v>0.1086</v>
      </c>
    </row>
    <row r="3252" spans="1:7" x14ac:dyDescent="0.25">
      <c r="A3252" s="10"/>
      <c r="B3252" s="10"/>
      <c r="C3252" s="10"/>
      <c r="D3252" s="10"/>
      <c r="E3252" s="124" t="s">
        <v>3329</v>
      </c>
      <c r="F3252" s="111" t="s">
        <v>60</v>
      </c>
      <c r="G3252" s="3">
        <f t="shared" si="51"/>
        <v>0.1013</v>
      </c>
    </row>
    <row r="3253" spans="1:7" x14ac:dyDescent="0.25">
      <c r="A3253" s="10"/>
      <c r="B3253" s="10"/>
      <c r="C3253" s="10"/>
      <c r="D3253" s="10"/>
      <c r="E3253" s="113" t="s">
        <v>3330</v>
      </c>
      <c r="F3253" s="111" t="s">
        <v>60</v>
      </c>
      <c r="G3253" s="3">
        <f t="shared" si="51"/>
        <v>0.1013</v>
      </c>
    </row>
    <row r="3254" spans="1:7" x14ac:dyDescent="0.25">
      <c r="A3254" s="10"/>
      <c r="B3254" s="10"/>
      <c r="C3254" s="10"/>
      <c r="D3254" s="10"/>
      <c r="E3254" s="110" t="s">
        <v>3331</v>
      </c>
      <c r="F3254" s="111" t="s">
        <v>49</v>
      </c>
      <c r="G3254" s="3">
        <f t="shared" si="51"/>
        <v>0.10979999999999999</v>
      </c>
    </row>
    <row r="3255" spans="1:7" x14ac:dyDescent="0.25">
      <c r="A3255" s="10"/>
      <c r="B3255" s="10"/>
      <c r="C3255" s="10"/>
      <c r="D3255" s="10"/>
      <c r="E3255" s="110" t="s">
        <v>3332</v>
      </c>
      <c r="F3255" s="111" t="s">
        <v>55</v>
      </c>
      <c r="G3255" s="3">
        <f t="shared" si="51"/>
        <v>7.7100000000000002E-2</v>
      </c>
    </row>
    <row r="3256" spans="1:7" x14ac:dyDescent="0.25">
      <c r="A3256" s="10"/>
      <c r="B3256" s="10"/>
      <c r="C3256" s="10"/>
      <c r="D3256" s="10"/>
      <c r="E3256" s="110" t="s">
        <v>3333</v>
      </c>
      <c r="F3256" s="111" t="s">
        <v>96</v>
      </c>
      <c r="G3256" s="3">
        <f t="shared" si="51"/>
        <v>0.1086</v>
      </c>
    </row>
    <row r="3257" spans="1:7" x14ac:dyDescent="0.25">
      <c r="A3257" s="10"/>
      <c r="B3257" s="10"/>
      <c r="C3257" s="10"/>
      <c r="D3257" s="10"/>
      <c r="E3257" s="110" t="s">
        <v>3334</v>
      </c>
      <c r="F3257" s="111" t="s">
        <v>96</v>
      </c>
      <c r="G3257" s="3">
        <f t="shared" si="51"/>
        <v>0.1086</v>
      </c>
    </row>
    <row r="3258" spans="1:7" x14ac:dyDescent="0.25">
      <c r="A3258" s="10"/>
      <c r="B3258" s="10"/>
      <c r="C3258" s="10"/>
      <c r="D3258" s="10"/>
      <c r="E3258" s="110" t="s">
        <v>3335</v>
      </c>
      <c r="F3258" s="111" t="s">
        <v>55</v>
      </c>
      <c r="G3258" s="3">
        <f t="shared" si="51"/>
        <v>7.7100000000000002E-2</v>
      </c>
    </row>
    <row r="3259" spans="1:7" x14ac:dyDescent="0.25">
      <c r="A3259" s="10"/>
      <c r="B3259" s="10"/>
      <c r="C3259" s="10"/>
      <c r="D3259" s="10"/>
      <c r="E3259" s="113" t="s">
        <v>3336</v>
      </c>
      <c r="F3259" s="111" t="s">
        <v>49</v>
      </c>
      <c r="G3259" s="3">
        <f t="shared" si="51"/>
        <v>0.10979999999999999</v>
      </c>
    </row>
    <row r="3260" spans="1:7" x14ac:dyDescent="0.25">
      <c r="A3260" s="10"/>
      <c r="B3260" s="10"/>
      <c r="C3260" s="10"/>
      <c r="D3260" s="10"/>
      <c r="E3260" s="110" t="s">
        <v>3337</v>
      </c>
      <c r="F3260" s="111" t="s">
        <v>96</v>
      </c>
      <c r="G3260" s="3">
        <f t="shared" si="51"/>
        <v>0.1086</v>
      </c>
    </row>
    <row r="3261" spans="1:7" x14ac:dyDescent="0.25">
      <c r="A3261" s="10"/>
      <c r="B3261" s="10"/>
      <c r="C3261" s="10"/>
      <c r="D3261" s="10"/>
      <c r="E3261" s="110" t="s">
        <v>3338</v>
      </c>
      <c r="F3261" s="111" t="s">
        <v>96</v>
      </c>
      <c r="G3261" s="3">
        <f t="shared" si="51"/>
        <v>0.1086</v>
      </c>
    </row>
    <row r="3262" spans="1:7" x14ac:dyDescent="0.25">
      <c r="A3262" s="10"/>
      <c r="B3262" s="10"/>
      <c r="C3262" s="10"/>
      <c r="D3262" s="10"/>
      <c r="E3262" s="110" t="s">
        <v>3339</v>
      </c>
      <c r="F3262" s="111" t="s">
        <v>96</v>
      </c>
      <c r="G3262" s="3">
        <f t="shared" si="51"/>
        <v>0.1086</v>
      </c>
    </row>
    <row r="3263" spans="1:7" x14ac:dyDescent="0.25">
      <c r="A3263" s="10"/>
      <c r="B3263" s="10"/>
      <c r="C3263" s="10"/>
      <c r="D3263" s="10"/>
      <c r="E3263" s="124" t="s">
        <v>3340</v>
      </c>
      <c r="F3263" s="111" t="s">
        <v>96</v>
      </c>
      <c r="G3263" s="3">
        <f t="shared" si="51"/>
        <v>0.1086</v>
      </c>
    </row>
    <row r="3264" spans="1:7" x14ac:dyDescent="0.25">
      <c r="A3264" s="10"/>
      <c r="B3264" s="10"/>
      <c r="C3264" s="10"/>
      <c r="D3264" s="10"/>
      <c r="E3264" s="116" t="s">
        <v>3341</v>
      </c>
      <c r="F3264" s="111" t="s">
        <v>49</v>
      </c>
      <c r="G3264" s="3">
        <f t="shared" si="51"/>
        <v>0.10979999999999999</v>
      </c>
    </row>
    <row r="3265" spans="1:7" x14ac:dyDescent="0.25">
      <c r="A3265" s="10"/>
      <c r="B3265" s="10"/>
      <c r="C3265" s="10"/>
      <c r="D3265" s="10"/>
      <c r="E3265" s="113" t="s">
        <v>3342</v>
      </c>
      <c r="F3265" s="111" t="s">
        <v>96</v>
      </c>
      <c r="G3265" s="3">
        <f t="shared" si="51"/>
        <v>0.1086</v>
      </c>
    </row>
    <row r="3266" spans="1:7" x14ac:dyDescent="0.25">
      <c r="A3266" s="10"/>
      <c r="B3266" s="10"/>
      <c r="C3266" s="10"/>
      <c r="D3266" s="10"/>
      <c r="E3266" s="113" t="s">
        <v>3343</v>
      </c>
      <c r="F3266" s="111" t="s">
        <v>96</v>
      </c>
      <c r="G3266" s="3">
        <f t="shared" si="51"/>
        <v>0.1086</v>
      </c>
    </row>
    <row r="3267" spans="1:7" x14ac:dyDescent="0.25">
      <c r="A3267" s="10"/>
      <c r="B3267" s="10"/>
      <c r="C3267" s="10"/>
      <c r="D3267" s="10"/>
      <c r="E3267" s="116" t="s">
        <v>3344</v>
      </c>
      <c r="F3267" s="111" t="s">
        <v>96</v>
      </c>
      <c r="G3267" s="3">
        <f t="shared" si="51"/>
        <v>0.1086</v>
      </c>
    </row>
    <row r="3268" spans="1:7" x14ac:dyDescent="0.25">
      <c r="A3268" s="10"/>
      <c r="B3268" s="10"/>
      <c r="C3268" s="10"/>
      <c r="D3268" s="10"/>
      <c r="E3268" s="110" t="s">
        <v>3345</v>
      </c>
      <c r="F3268" s="111" t="s">
        <v>96</v>
      </c>
      <c r="G3268" s="3">
        <f t="shared" si="51"/>
        <v>0.1086</v>
      </c>
    </row>
    <row r="3269" spans="1:7" x14ac:dyDescent="0.25">
      <c r="A3269" s="10"/>
      <c r="B3269" s="10"/>
      <c r="C3269" s="10"/>
      <c r="D3269" s="10"/>
      <c r="E3269" s="113" t="s">
        <v>3346</v>
      </c>
      <c r="F3269" s="111" t="s">
        <v>96</v>
      </c>
      <c r="G3269" s="3">
        <f t="shared" si="51"/>
        <v>0.1086</v>
      </c>
    </row>
    <row r="3270" spans="1:7" x14ac:dyDescent="0.25">
      <c r="A3270" s="10"/>
      <c r="B3270" s="10"/>
      <c r="C3270" s="10"/>
      <c r="D3270" s="10"/>
      <c r="E3270" s="110" t="s">
        <v>3347</v>
      </c>
      <c r="F3270" s="111" t="s">
        <v>96</v>
      </c>
      <c r="G3270" s="3">
        <f t="shared" si="51"/>
        <v>0.1086</v>
      </c>
    </row>
    <row r="3271" spans="1:7" x14ac:dyDescent="0.25">
      <c r="A3271" s="10"/>
      <c r="B3271" s="10"/>
      <c r="C3271" s="10"/>
      <c r="D3271" s="10"/>
      <c r="E3271" s="116" t="s">
        <v>3348</v>
      </c>
      <c r="F3271" s="111" t="s">
        <v>54</v>
      </c>
      <c r="G3271" s="3">
        <f t="shared" ref="G3271:G3334" si="52">VLOOKUP(F3271,$A$4:$B$27,2,FALSE)</f>
        <v>7.9699999999999993E-2</v>
      </c>
    </row>
    <row r="3272" spans="1:7" x14ac:dyDescent="0.25">
      <c r="A3272" s="10"/>
      <c r="B3272" s="10"/>
      <c r="C3272" s="10"/>
      <c r="D3272" s="10"/>
      <c r="E3272" s="119" t="s">
        <v>3349</v>
      </c>
      <c r="F3272" s="111" t="s">
        <v>54</v>
      </c>
      <c r="G3272" s="3">
        <f t="shared" si="52"/>
        <v>7.9699999999999993E-2</v>
      </c>
    </row>
    <row r="3273" spans="1:7" x14ac:dyDescent="0.25">
      <c r="A3273" s="10"/>
      <c r="B3273" s="10"/>
      <c r="C3273" s="10"/>
      <c r="D3273" s="10"/>
      <c r="E3273" s="116" t="s">
        <v>3350</v>
      </c>
      <c r="F3273" s="111" t="s">
        <v>96</v>
      </c>
      <c r="G3273" s="3">
        <f t="shared" si="52"/>
        <v>0.1086</v>
      </c>
    </row>
    <row r="3274" spans="1:7" x14ac:dyDescent="0.25">
      <c r="A3274" s="10"/>
      <c r="B3274" s="10"/>
      <c r="C3274" s="10"/>
      <c r="D3274" s="10"/>
      <c r="E3274" s="123" t="s">
        <v>3351</v>
      </c>
      <c r="F3274" s="111" t="s">
        <v>60</v>
      </c>
      <c r="G3274" s="3">
        <f t="shared" si="52"/>
        <v>0.1013</v>
      </c>
    </row>
    <row r="3275" spans="1:7" x14ac:dyDescent="0.25">
      <c r="A3275" s="10"/>
      <c r="B3275" s="10"/>
      <c r="C3275" s="10"/>
      <c r="D3275" s="10"/>
      <c r="E3275" s="110" t="s">
        <v>3352</v>
      </c>
      <c r="F3275" s="111" t="s">
        <v>60</v>
      </c>
      <c r="G3275" s="3">
        <f t="shared" si="52"/>
        <v>0.1013</v>
      </c>
    </row>
    <row r="3276" spans="1:7" x14ac:dyDescent="0.25">
      <c r="A3276" s="10"/>
      <c r="B3276" s="10"/>
      <c r="C3276" s="10"/>
      <c r="D3276" s="10"/>
      <c r="E3276" s="110" t="s">
        <v>3353</v>
      </c>
      <c r="F3276" s="111" t="s">
        <v>96</v>
      </c>
      <c r="G3276" s="3">
        <f t="shared" si="52"/>
        <v>0.1086</v>
      </c>
    </row>
    <row r="3277" spans="1:7" x14ac:dyDescent="0.25">
      <c r="A3277" s="10"/>
      <c r="B3277" s="10"/>
      <c r="C3277" s="10"/>
      <c r="D3277" s="10"/>
      <c r="E3277" s="113" t="s">
        <v>3354</v>
      </c>
      <c r="F3277" s="111" t="s">
        <v>96</v>
      </c>
      <c r="G3277" s="3">
        <f t="shared" si="52"/>
        <v>0.1086</v>
      </c>
    </row>
    <row r="3278" spans="1:7" x14ac:dyDescent="0.25">
      <c r="A3278" s="10"/>
      <c r="B3278" s="10"/>
      <c r="C3278" s="10"/>
      <c r="D3278" s="10"/>
      <c r="E3278" s="116" t="s">
        <v>3355</v>
      </c>
      <c r="F3278" s="111" t="s">
        <v>96</v>
      </c>
      <c r="G3278" s="3">
        <f t="shared" si="52"/>
        <v>0.1086</v>
      </c>
    </row>
    <row r="3279" spans="1:7" x14ac:dyDescent="0.25">
      <c r="A3279" s="10"/>
      <c r="B3279" s="10"/>
      <c r="C3279" s="10"/>
      <c r="D3279" s="10"/>
      <c r="E3279" s="113" t="s">
        <v>3356</v>
      </c>
      <c r="F3279" s="111" t="s">
        <v>96</v>
      </c>
      <c r="G3279" s="3">
        <f t="shared" si="52"/>
        <v>0.1086</v>
      </c>
    </row>
    <row r="3280" spans="1:7" x14ac:dyDescent="0.25">
      <c r="A3280" s="10"/>
      <c r="B3280" s="10"/>
      <c r="C3280" s="10"/>
      <c r="D3280" s="10"/>
      <c r="E3280" s="119" t="s">
        <v>3357</v>
      </c>
      <c r="F3280" s="111" t="s">
        <v>96</v>
      </c>
      <c r="G3280" s="3">
        <f t="shared" si="52"/>
        <v>0.1086</v>
      </c>
    </row>
    <row r="3281" spans="1:7" x14ac:dyDescent="0.25">
      <c r="A3281" s="10"/>
      <c r="B3281" s="10"/>
      <c r="C3281" s="10"/>
      <c r="D3281" s="10"/>
      <c r="E3281" s="110" t="s">
        <v>3358</v>
      </c>
      <c r="F3281" s="111" t="s">
        <v>96</v>
      </c>
      <c r="G3281" s="3">
        <f t="shared" si="52"/>
        <v>0.1086</v>
      </c>
    </row>
    <row r="3282" spans="1:7" x14ac:dyDescent="0.25">
      <c r="A3282" s="10"/>
      <c r="B3282" s="10"/>
      <c r="C3282" s="10"/>
      <c r="D3282" s="10"/>
      <c r="E3282" s="110" t="s">
        <v>3359</v>
      </c>
      <c r="F3282" s="111" t="s">
        <v>96</v>
      </c>
      <c r="G3282" s="3">
        <f t="shared" si="52"/>
        <v>0.1086</v>
      </c>
    </row>
    <row r="3283" spans="1:7" x14ac:dyDescent="0.25">
      <c r="A3283" s="10"/>
      <c r="B3283" s="10"/>
      <c r="C3283" s="10"/>
      <c r="D3283" s="10"/>
      <c r="E3283" s="110" t="s">
        <v>3360</v>
      </c>
      <c r="F3283" s="111" t="s">
        <v>96</v>
      </c>
      <c r="G3283" s="3">
        <f t="shared" si="52"/>
        <v>0.1086</v>
      </c>
    </row>
    <row r="3284" spans="1:7" x14ac:dyDescent="0.25">
      <c r="A3284" s="10"/>
      <c r="B3284" s="10"/>
      <c r="C3284" s="10"/>
      <c r="D3284" s="10"/>
      <c r="E3284" s="116" t="s">
        <v>3361</v>
      </c>
      <c r="F3284" s="111" t="s">
        <v>60</v>
      </c>
      <c r="G3284" s="3">
        <f t="shared" si="52"/>
        <v>0.1013</v>
      </c>
    </row>
    <row r="3285" spans="1:7" x14ac:dyDescent="0.25">
      <c r="A3285" s="10"/>
      <c r="B3285" s="10"/>
      <c r="C3285" s="10"/>
      <c r="D3285" s="10"/>
      <c r="E3285" s="124" t="s">
        <v>3362</v>
      </c>
      <c r="F3285" s="111" t="s">
        <v>60</v>
      </c>
      <c r="G3285" s="3">
        <f t="shared" si="52"/>
        <v>0.1013</v>
      </c>
    </row>
    <row r="3286" spans="1:7" x14ac:dyDescent="0.25">
      <c r="A3286" s="10"/>
      <c r="B3286" s="10"/>
      <c r="C3286" s="10"/>
      <c r="D3286" s="10"/>
      <c r="E3286" s="110" t="s">
        <v>3363</v>
      </c>
      <c r="F3286" s="111" t="s">
        <v>60</v>
      </c>
      <c r="G3286" s="3">
        <f t="shared" si="52"/>
        <v>0.1013</v>
      </c>
    </row>
    <row r="3287" spans="1:7" x14ac:dyDescent="0.25">
      <c r="A3287" s="10"/>
      <c r="B3287" s="10"/>
      <c r="C3287" s="10"/>
      <c r="D3287" s="10"/>
      <c r="E3287" s="110" t="s">
        <v>3364</v>
      </c>
      <c r="F3287" s="111" t="s">
        <v>96</v>
      </c>
      <c r="G3287" s="3">
        <f t="shared" si="52"/>
        <v>0.1086</v>
      </c>
    </row>
    <row r="3288" spans="1:7" x14ac:dyDescent="0.25">
      <c r="A3288" s="10"/>
      <c r="B3288" s="10"/>
      <c r="C3288" s="10"/>
      <c r="D3288" s="10"/>
      <c r="E3288" s="110" t="s">
        <v>3365</v>
      </c>
      <c r="F3288" s="111" t="s">
        <v>96</v>
      </c>
      <c r="G3288" s="3">
        <f t="shared" si="52"/>
        <v>0.1086</v>
      </c>
    </row>
    <row r="3289" spans="1:7" x14ac:dyDescent="0.25">
      <c r="A3289" s="10"/>
      <c r="B3289" s="10"/>
      <c r="C3289" s="10"/>
      <c r="D3289" s="10"/>
      <c r="E3289" s="110" t="s">
        <v>3366</v>
      </c>
      <c r="F3289" s="111" t="s">
        <v>57</v>
      </c>
      <c r="G3289" s="3">
        <f t="shared" si="52"/>
        <v>7.9699999999999993E-2</v>
      </c>
    </row>
    <row r="3290" spans="1:7" x14ac:dyDescent="0.25">
      <c r="A3290" s="10"/>
      <c r="B3290" s="10"/>
      <c r="C3290" s="10"/>
      <c r="D3290" s="10"/>
      <c r="E3290" s="113" t="s">
        <v>3367</v>
      </c>
      <c r="F3290" s="111" t="s">
        <v>49</v>
      </c>
      <c r="G3290" s="3">
        <f t="shared" si="52"/>
        <v>0.10979999999999999</v>
      </c>
    </row>
    <row r="3291" spans="1:7" x14ac:dyDescent="0.25">
      <c r="A3291" s="10"/>
      <c r="B3291" s="10"/>
      <c r="C3291" s="10"/>
      <c r="D3291" s="10"/>
      <c r="E3291" s="110" t="s">
        <v>3368</v>
      </c>
      <c r="F3291" s="111" t="s">
        <v>79</v>
      </c>
      <c r="G3291" s="3">
        <f t="shared" si="52"/>
        <v>9.9400000000000002E-2</v>
      </c>
    </row>
    <row r="3292" spans="1:7" x14ac:dyDescent="0.25">
      <c r="A3292" s="10"/>
      <c r="B3292" s="10"/>
      <c r="C3292" s="10"/>
      <c r="D3292" s="10"/>
      <c r="E3292" s="123" t="s">
        <v>3369</v>
      </c>
      <c r="F3292" s="111" t="s">
        <v>96</v>
      </c>
      <c r="G3292" s="3">
        <f t="shared" si="52"/>
        <v>0.1086</v>
      </c>
    </row>
    <row r="3293" spans="1:7" x14ac:dyDescent="0.25">
      <c r="A3293" s="10"/>
      <c r="B3293" s="10"/>
      <c r="C3293" s="10"/>
      <c r="D3293" s="10"/>
      <c r="E3293" s="113" t="s">
        <v>3370</v>
      </c>
      <c r="F3293" s="111" t="s">
        <v>60</v>
      </c>
      <c r="G3293" s="3">
        <f t="shared" si="52"/>
        <v>0.1013</v>
      </c>
    </row>
    <row r="3294" spans="1:7" x14ac:dyDescent="0.25">
      <c r="A3294" s="10"/>
      <c r="B3294" s="10"/>
      <c r="C3294" s="10"/>
      <c r="D3294" s="10"/>
      <c r="E3294" s="110" t="s">
        <v>3371</v>
      </c>
      <c r="F3294" s="111" t="s">
        <v>346</v>
      </c>
      <c r="G3294" s="3">
        <f t="shared" si="52"/>
        <v>0.1086</v>
      </c>
    </row>
    <row r="3295" spans="1:7" x14ac:dyDescent="0.25">
      <c r="A3295" s="10"/>
      <c r="B3295" s="10"/>
      <c r="C3295" s="10"/>
      <c r="D3295" s="10"/>
      <c r="E3295" s="110" t="s">
        <v>3372</v>
      </c>
      <c r="F3295" s="111" t="s">
        <v>79</v>
      </c>
      <c r="G3295" s="3">
        <f t="shared" si="52"/>
        <v>9.9400000000000002E-2</v>
      </c>
    </row>
    <row r="3296" spans="1:7" x14ac:dyDescent="0.25">
      <c r="A3296" s="10"/>
      <c r="B3296" s="10"/>
      <c r="C3296" s="10"/>
      <c r="D3296" s="10"/>
      <c r="E3296" s="110" t="s">
        <v>3373</v>
      </c>
      <c r="F3296" s="111" t="s">
        <v>52</v>
      </c>
      <c r="G3296" s="3">
        <f t="shared" si="52"/>
        <v>9.7000000000000003E-2</v>
      </c>
    </row>
    <row r="3297" spans="1:7" x14ac:dyDescent="0.25">
      <c r="A3297" s="10"/>
      <c r="B3297" s="10"/>
      <c r="C3297" s="10"/>
      <c r="D3297" s="10"/>
      <c r="E3297" s="110" t="s">
        <v>3374</v>
      </c>
      <c r="F3297" s="111" t="s">
        <v>52</v>
      </c>
      <c r="G3297" s="3">
        <f t="shared" si="52"/>
        <v>9.7000000000000003E-2</v>
      </c>
    </row>
    <row r="3298" spans="1:7" x14ac:dyDescent="0.25">
      <c r="A3298" s="10"/>
      <c r="B3298" s="10"/>
      <c r="C3298" s="10"/>
      <c r="D3298" s="10"/>
      <c r="E3298" s="110" t="s">
        <v>3375</v>
      </c>
      <c r="F3298" s="111" t="s">
        <v>96</v>
      </c>
      <c r="G3298" s="3">
        <f t="shared" si="52"/>
        <v>0.1086</v>
      </c>
    </row>
    <row r="3299" spans="1:7" x14ac:dyDescent="0.25">
      <c r="A3299" s="10"/>
      <c r="B3299" s="10"/>
      <c r="C3299" s="10"/>
      <c r="D3299" s="10"/>
      <c r="E3299" s="122" t="s">
        <v>3376</v>
      </c>
      <c r="F3299" s="111" t="s">
        <v>96</v>
      </c>
      <c r="G3299" s="3">
        <f t="shared" si="52"/>
        <v>0.1086</v>
      </c>
    </row>
    <row r="3300" spans="1:7" x14ac:dyDescent="0.25">
      <c r="A3300" s="10"/>
      <c r="B3300" s="10"/>
      <c r="C3300" s="10"/>
      <c r="D3300" s="10"/>
      <c r="E3300" s="110" t="s">
        <v>3377</v>
      </c>
      <c r="F3300" s="111" t="s">
        <v>96</v>
      </c>
      <c r="G3300" s="3">
        <f t="shared" si="52"/>
        <v>0.1086</v>
      </c>
    </row>
    <row r="3301" spans="1:7" x14ac:dyDescent="0.25">
      <c r="A3301" s="10"/>
      <c r="B3301" s="10"/>
      <c r="C3301" s="10"/>
      <c r="D3301" s="10"/>
      <c r="E3301" s="113" t="s">
        <v>3378</v>
      </c>
      <c r="F3301" s="111" t="s">
        <v>96</v>
      </c>
      <c r="G3301" s="3">
        <f t="shared" si="52"/>
        <v>0.1086</v>
      </c>
    </row>
    <row r="3302" spans="1:7" x14ac:dyDescent="0.25">
      <c r="A3302" s="10"/>
      <c r="B3302" s="10"/>
      <c r="C3302" s="10"/>
      <c r="D3302" s="10"/>
      <c r="E3302" s="123" t="s">
        <v>3379</v>
      </c>
      <c r="F3302" s="111" t="s">
        <v>96</v>
      </c>
      <c r="G3302" s="3">
        <f t="shared" si="52"/>
        <v>0.1086</v>
      </c>
    </row>
    <row r="3303" spans="1:7" x14ac:dyDescent="0.25">
      <c r="A3303" s="10"/>
      <c r="B3303" s="10"/>
      <c r="C3303" s="10"/>
      <c r="D3303" s="10"/>
      <c r="E3303" s="123" t="s">
        <v>3380</v>
      </c>
      <c r="F3303" s="111" t="s">
        <v>96</v>
      </c>
      <c r="G3303" s="3">
        <f t="shared" si="52"/>
        <v>0.1086</v>
      </c>
    </row>
    <row r="3304" spans="1:7" x14ac:dyDescent="0.25">
      <c r="A3304" s="10"/>
      <c r="B3304" s="10"/>
      <c r="C3304" s="10"/>
      <c r="D3304" s="10"/>
      <c r="E3304" s="113" t="s">
        <v>3381</v>
      </c>
      <c r="F3304" s="111" t="s">
        <v>96</v>
      </c>
      <c r="G3304" s="3">
        <f t="shared" si="52"/>
        <v>0.1086</v>
      </c>
    </row>
    <row r="3305" spans="1:7" x14ac:dyDescent="0.25">
      <c r="A3305" s="10"/>
      <c r="B3305" s="10"/>
      <c r="C3305" s="10"/>
      <c r="D3305" s="10"/>
      <c r="E3305" s="119" t="s">
        <v>3382</v>
      </c>
      <c r="F3305" s="111" t="s">
        <v>57</v>
      </c>
      <c r="G3305" s="3">
        <f t="shared" si="52"/>
        <v>7.9699999999999993E-2</v>
      </c>
    </row>
    <row r="3306" spans="1:7" x14ac:dyDescent="0.25">
      <c r="A3306" s="10"/>
      <c r="B3306" s="10"/>
      <c r="C3306" s="10"/>
      <c r="D3306" s="10"/>
      <c r="E3306" s="113" t="s">
        <v>3383</v>
      </c>
      <c r="F3306" s="111" t="s">
        <v>57</v>
      </c>
      <c r="G3306" s="3">
        <f t="shared" si="52"/>
        <v>7.9699999999999993E-2</v>
      </c>
    </row>
    <row r="3307" spans="1:7" x14ac:dyDescent="0.25">
      <c r="A3307" s="10"/>
      <c r="B3307" s="10"/>
      <c r="C3307" s="10"/>
      <c r="D3307" s="10"/>
      <c r="E3307" s="119" t="s">
        <v>3384</v>
      </c>
      <c r="F3307" s="111" t="s">
        <v>96</v>
      </c>
      <c r="G3307" s="3">
        <f t="shared" si="52"/>
        <v>0.1086</v>
      </c>
    </row>
    <row r="3308" spans="1:7" x14ac:dyDescent="0.25">
      <c r="A3308" s="10"/>
      <c r="B3308" s="10"/>
      <c r="C3308" s="10"/>
      <c r="D3308" s="10"/>
      <c r="E3308" s="119" t="s">
        <v>3385</v>
      </c>
      <c r="F3308" s="111" t="s">
        <v>96</v>
      </c>
      <c r="G3308" s="3">
        <f t="shared" si="52"/>
        <v>0.1086</v>
      </c>
    </row>
    <row r="3309" spans="1:7" x14ac:dyDescent="0.25">
      <c r="A3309" s="10"/>
      <c r="B3309" s="10"/>
      <c r="C3309" s="10"/>
      <c r="D3309" s="10"/>
      <c r="E3309" s="113" t="s">
        <v>3386</v>
      </c>
      <c r="F3309" s="111" t="s">
        <v>60</v>
      </c>
      <c r="G3309" s="3">
        <f t="shared" si="52"/>
        <v>0.1013</v>
      </c>
    </row>
    <row r="3310" spans="1:7" x14ac:dyDescent="0.25">
      <c r="A3310" s="10"/>
      <c r="B3310" s="10"/>
      <c r="C3310" s="10"/>
      <c r="D3310" s="10"/>
      <c r="E3310" s="116" t="s">
        <v>3387</v>
      </c>
      <c r="F3310" s="111" t="s">
        <v>96</v>
      </c>
      <c r="G3310" s="3">
        <f t="shared" si="52"/>
        <v>0.1086</v>
      </c>
    </row>
    <row r="3311" spans="1:7" x14ac:dyDescent="0.25">
      <c r="A3311" s="10"/>
      <c r="B3311" s="10"/>
      <c r="C3311" s="10"/>
      <c r="D3311" s="10"/>
      <c r="E3311" s="110" t="s">
        <v>3388</v>
      </c>
      <c r="F3311" s="111" t="s">
        <v>96</v>
      </c>
      <c r="G3311" s="3">
        <f t="shared" si="52"/>
        <v>0.1086</v>
      </c>
    </row>
    <row r="3312" spans="1:7" x14ac:dyDescent="0.25">
      <c r="A3312" s="10"/>
      <c r="B3312" s="10"/>
      <c r="C3312" s="10"/>
      <c r="D3312" s="10"/>
      <c r="E3312" s="110" t="s">
        <v>3389</v>
      </c>
      <c r="F3312" s="111" t="s">
        <v>96</v>
      </c>
      <c r="G3312" s="3">
        <f t="shared" si="52"/>
        <v>0.1086</v>
      </c>
    </row>
    <row r="3313" spans="1:7" x14ac:dyDescent="0.25">
      <c r="A3313" s="10"/>
      <c r="B3313" s="10"/>
      <c r="C3313" s="10"/>
      <c r="D3313" s="10"/>
      <c r="E3313" s="122" t="s">
        <v>3390</v>
      </c>
      <c r="F3313" s="111" t="s">
        <v>96</v>
      </c>
      <c r="G3313" s="3">
        <f t="shared" si="52"/>
        <v>0.1086</v>
      </c>
    </row>
    <row r="3314" spans="1:7" x14ac:dyDescent="0.25">
      <c r="A3314" s="10"/>
      <c r="B3314" s="10"/>
      <c r="C3314" s="10"/>
      <c r="D3314" s="10"/>
      <c r="E3314" s="110" t="s">
        <v>3391</v>
      </c>
      <c r="F3314" s="111" t="s">
        <v>96</v>
      </c>
      <c r="G3314" s="3">
        <f t="shared" si="52"/>
        <v>0.1086</v>
      </c>
    </row>
    <row r="3315" spans="1:7" x14ac:dyDescent="0.25">
      <c r="A3315" s="10"/>
      <c r="B3315" s="10"/>
      <c r="C3315" s="10"/>
      <c r="D3315" s="10"/>
      <c r="E3315" s="122" t="s">
        <v>3392</v>
      </c>
      <c r="F3315" s="111" t="s">
        <v>96</v>
      </c>
      <c r="G3315" s="3">
        <f t="shared" si="52"/>
        <v>0.1086</v>
      </c>
    </row>
    <row r="3316" spans="1:7" x14ac:dyDescent="0.25">
      <c r="A3316" s="10"/>
      <c r="B3316" s="10"/>
      <c r="C3316" s="10"/>
      <c r="D3316" s="10"/>
      <c r="E3316" s="110" t="s">
        <v>3393</v>
      </c>
      <c r="F3316" s="111" t="s">
        <v>96</v>
      </c>
      <c r="G3316" s="3">
        <f t="shared" si="52"/>
        <v>0.1086</v>
      </c>
    </row>
    <row r="3317" spans="1:7" x14ac:dyDescent="0.25">
      <c r="A3317" s="10"/>
      <c r="B3317" s="10"/>
      <c r="C3317" s="10"/>
      <c r="D3317" s="10"/>
      <c r="E3317" s="110" t="s">
        <v>3394</v>
      </c>
      <c r="F3317" s="111" t="s">
        <v>96</v>
      </c>
      <c r="G3317" s="3">
        <f t="shared" si="52"/>
        <v>0.1086</v>
      </c>
    </row>
    <row r="3318" spans="1:7" x14ac:dyDescent="0.25">
      <c r="A3318" s="10"/>
      <c r="B3318" s="10"/>
      <c r="C3318" s="10"/>
      <c r="D3318" s="10"/>
      <c r="E3318" s="110" t="s">
        <v>3395</v>
      </c>
      <c r="F3318" s="111" t="s">
        <v>96</v>
      </c>
      <c r="G3318" s="3">
        <f t="shared" si="52"/>
        <v>0.1086</v>
      </c>
    </row>
    <row r="3319" spans="1:7" x14ac:dyDescent="0.25">
      <c r="A3319" s="10"/>
      <c r="B3319" s="10"/>
      <c r="C3319" s="10"/>
      <c r="D3319" s="10"/>
      <c r="E3319" s="110" t="s">
        <v>3396</v>
      </c>
      <c r="F3319" s="111" t="s">
        <v>96</v>
      </c>
      <c r="G3319" s="3">
        <f t="shared" si="52"/>
        <v>0.1086</v>
      </c>
    </row>
    <row r="3320" spans="1:7" x14ac:dyDescent="0.25">
      <c r="A3320" s="10"/>
      <c r="B3320" s="10"/>
      <c r="C3320" s="10"/>
      <c r="D3320" s="10"/>
      <c r="E3320" s="110" t="s">
        <v>3397</v>
      </c>
      <c r="F3320" s="111" t="s">
        <v>96</v>
      </c>
      <c r="G3320" s="3">
        <f t="shared" si="52"/>
        <v>0.1086</v>
      </c>
    </row>
    <row r="3321" spans="1:7" x14ac:dyDescent="0.25">
      <c r="A3321" s="10"/>
      <c r="B3321" s="10"/>
      <c r="C3321" s="10"/>
      <c r="D3321" s="10"/>
      <c r="E3321" s="110" t="s">
        <v>3398</v>
      </c>
      <c r="F3321" s="111" t="s">
        <v>96</v>
      </c>
      <c r="G3321" s="3">
        <f t="shared" si="52"/>
        <v>0.1086</v>
      </c>
    </row>
    <row r="3322" spans="1:7" x14ac:dyDescent="0.25">
      <c r="A3322" s="10"/>
      <c r="B3322" s="10"/>
      <c r="C3322" s="10"/>
      <c r="D3322" s="10"/>
      <c r="E3322" s="110" t="s">
        <v>3399</v>
      </c>
      <c r="F3322" s="111" t="s">
        <v>60</v>
      </c>
      <c r="G3322" s="3">
        <f t="shared" si="52"/>
        <v>0.1013</v>
      </c>
    </row>
    <row r="3323" spans="1:7" x14ac:dyDescent="0.25">
      <c r="A3323" s="10"/>
      <c r="B3323" s="10"/>
      <c r="C3323" s="10"/>
      <c r="D3323" s="10"/>
      <c r="E3323" s="113" t="s">
        <v>3400</v>
      </c>
      <c r="F3323" s="111" t="s">
        <v>96</v>
      </c>
      <c r="G3323" s="3">
        <f t="shared" si="52"/>
        <v>0.1086</v>
      </c>
    </row>
    <row r="3324" spans="1:7" x14ac:dyDescent="0.25">
      <c r="A3324" s="10"/>
      <c r="B3324" s="10"/>
      <c r="C3324" s="10"/>
      <c r="D3324" s="10"/>
      <c r="E3324" s="110" t="s">
        <v>3401</v>
      </c>
      <c r="F3324" s="111" t="s">
        <v>96</v>
      </c>
      <c r="G3324" s="3">
        <f t="shared" si="52"/>
        <v>0.1086</v>
      </c>
    </row>
    <row r="3325" spans="1:7" x14ac:dyDescent="0.25">
      <c r="A3325" s="10"/>
      <c r="B3325" s="10"/>
      <c r="C3325" s="10"/>
      <c r="D3325" s="10"/>
      <c r="E3325" s="116" t="s">
        <v>3402</v>
      </c>
      <c r="F3325" s="111" t="s">
        <v>60</v>
      </c>
      <c r="G3325" s="3">
        <f t="shared" si="52"/>
        <v>0.1013</v>
      </c>
    </row>
    <row r="3326" spans="1:7" x14ac:dyDescent="0.25">
      <c r="A3326" s="10"/>
      <c r="B3326" s="10"/>
      <c r="C3326" s="10"/>
      <c r="D3326" s="10"/>
      <c r="E3326" s="110" t="s">
        <v>3403</v>
      </c>
      <c r="F3326" s="111" t="s">
        <v>96</v>
      </c>
      <c r="G3326" s="3">
        <f t="shared" si="52"/>
        <v>0.1086</v>
      </c>
    </row>
    <row r="3327" spans="1:7" x14ac:dyDescent="0.25">
      <c r="A3327" s="10"/>
      <c r="B3327" s="10"/>
      <c r="C3327" s="10"/>
      <c r="D3327" s="10"/>
      <c r="E3327" s="116" t="s">
        <v>3404</v>
      </c>
      <c r="F3327" s="111" t="s">
        <v>96</v>
      </c>
      <c r="G3327" s="3">
        <f t="shared" si="52"/>
        <v>0.1086</v>
      </c>
    </row>
    <row r="3328" spans="1:7" x14ac:dyDescent="0.25">
      <c r="A3328" s="10"/>
      <c r="B3328" s="10"/>
      <c r="C3328" s="10"/>
      <c r="D3328" s="10"/>
      <c r="E3328" s="116" t="s">
        <v>3405</v>
      </c>
      <c r="F3328" s="111" t="s">
        <v>60</v>
      </c>
      <c r="G3328" s="3">
        <f t="shared" si="52"/>
        <v>0.1013</v>
      </c>
    </row>
    <row r="3329" spans="1:7" x14ac:dyDescent="0.25">
      <c r="A3329" s="10"/>
      <c r="B3329" s="10"/>
      <c r="C3329" s="10"/>
      <c r="D3329" s="10"/>
      <c r="E3329" s="116" t="s">
        <v>3406</v>
      </c>
      <c r="F3329" s="111" t="s">
        <v>60</v>
      </c>
      <c r="G3329" s="3">
        <f t="shared" si="52"/>
        <v>0.1013</v>
      </c>
    </row>
    <row r="3330" spans="1:7" x14ac:dyDescent="0.25">
      <c r="A3330" s="10"/>
      <c r="B3330" s="10"/>
      <c r="C3330" s="10"/>
      <c r="D3330" s="10"/>
      <c r="E3330" s="116" t="s">
        <v>3407</v>
      </c>
      <c r="F3330" s="111" t="s">
        <v>96</v>
      </c>
      <c r="G3330" s="3">
        <f t="shared" si="52"/>
        <v>0.1086</v>
      </c>
    </row>
    <row r="3331" spans="1:7" x14ac:dyDescent="0.25">
      <c r="A3331" s="10"/>
      <c r="B3331" s="10"/>
      <c r="C3331" s="10"/>
      <c r="D3331" s="10"/>
      <c r="E3331" s="116" t="s">
        <v>3408</v>
      </c>
      <c r="F3331" s="111" t="s">
        <v>96</v>
      </c>
      <c r="G3331" s="3">
        <f t="shared" si="52"/>
        <v>0.1086</v>
      </c>
    </row>
    <row r="3332" spans="1:7" x14ac:dyDescent="0.25">
      <c r="A3332" s="10"/>
      <c r="B3332" s="10"/>
      <c r="C3332" s="10"/>
      <c r="D3332" s="10"/>
      <c r="E3332" s="116" t="s">
        <v>3409</v>
      </c>
      <c r="F3332" s="111" t="s">
        <v>105</v>
      </c>
      <c r="G3332" s="3">
        <f t="shared" si="52"/>
        <v>0</v>
      </c>
    </row>
    <row r="3333" spans="1:7" x14ac:dyDescent="0.25">
      <c r="A3333" s="10"/>
      <c r="B3333" s="10"/>
      <c r="C3333" s="10"/>
      <c r="D3333" s="10"/>
      <c r="E3333" s="110" t="s">
        <v>3410</v>
      </c>
      <c r="F3333" s="111" t="s">
        <v>110</v>
      </c>
      <c r="G3333" s="3">
        <f t="shared" si="52"/>
        <v>9.3100000000000002E-2</v>
      </c>
    </row>
    <row r="3334" spans="1:7" x14ac:dyDescent="0.25">
      <c r="A3334" s="10"/>
      <c r="B3334" s="10"/>
      <c r="C3334" s="10"/>
      <c r="D3334" s="10"/>
      <c r="E3334" s="110" t="s">
        <v>3411</v>
      </c>
      <c r="F3334" s="111" t="s">
        <v>110</v>
      </c>
      <c r="G3334" s="3">
        <f t="shared" si="52"/>
        <v>9.3100000000000002E-2</v>
      </c>
    </row>
    <row r="3335" spans="1:7" x14ac:dyDescent="0.25">
      <c r="A3335" s="10"/>
      <c r="B3335" s="10"/>
      <c r="C3335" s="10"/>
      <c r="D3335" s="10"/>
      <c r="E3335" s="110" t="s">
        <v>3412</v>
      </c>
      <c r="F3335" s="111" t="s">
        <v>110</v>
      </c>
      <c r="G3335" s="3">
        <f t="shared" ref="G3335:G3398" si="53">VLOOKUP(F3335,$A$4:$B$27,2,FALSE)</f>
        <v>9.3100000000000002E-2</v>
      </c>
    </row>
    <row r="3336" spans="1:7" x14ac:dyDescent="0.25">
      <c r="A3336" s="10"/>
      <c r="B3336" s="10"/>
      <c r="C3336" s="10"/>
      <c r="D3336" s="10"/>
      <c r="E3336" s="110" t="s">
        <v>3413</v>
      </c>
      <c r="F3336" s="111" t="s">
        <v>96</v>
      </c>
      <c r="G3336" s="3">
        <f t="shared" si="53"/>
        <v>0.1086</v>
      </c>
    </row>
    <row r="3337" spans="1:7" x14ac:dyDescent="0.25">
      <c r="A3337" s="10"/>
      <c r="B3337" s="10"/>
      <c r="C3337" s="10"/>
      <c r="D3337" s="10"/>
      <c r="E3337" s="110" t="s">
        <v>3414</v>
      </c>
      <c r="F3337" s="111" t="s">
        <v>96</v>
      </c>
      <c r="G3337" s="3">
        <f t="shared" si="53"/>
        <v>0.1086</v>
      </c>
    </row>
    <row r="3338" spans="1:7" x14ac:dyDescent="0.25">
      <c r="A3338" s="10"/>
      <c r="B3338" s="10"/>
      <c r="C3338" s="10"/>
      <c r="D3338" s="10"/>
      <c r="E3338" s="110" t="s">
        <v>3415</v>
      </c>
      <c r="F3338" s="111" t="s">
        <v>60</v>
      </c>
      <c r="G3338" s="3">
        <f t="shared" si="53"/>
        <v>0.1013</v>
      </c>
    </row>
    <row r="3339" spans="1:7" x14ac:dyDescent="0.25">
      <c r="A3339" s="10"/>
      <c r="B3339" s="10"/>
      <c r="C3339" s="10"/>
      <c r="D3339" s="10"/>
      <c r="E3339" s="116" t="s">
        <v>3416</v>
      </c>
      <c r="F3339" s="111" t="s">
        <v>96</v>
      </c>
      <c r="G3339" s="3">
        <f t="shared" si="53"/>
        <v>0.1086</v>
      </c>
    </row>
    <row r="3340" spans="1:7" x14ac:dyDescent="0.25">
      <c r="A3340" s="10"/>
      <c r="B3340" s="10"/>
      <c r="C3340" s="10"/>
      <c r="D3340" s="10"/>
      <c r="E3340" s="113" t="s">
        <v>3417</v>
      </c>
      <c r="F3340" s="111" t="s">
        <v>96</v>
      </c>
      <c r="G3340" s="3">
        <f t="shared" si="53"/>
        <v>0.1086</v>
      </c>
    </row>
    <row r="3341" spans="1:7" x14ac:dyDescent="0.25">
      <c r="A3341" s="10"/>
      <c r="B3341" s="10"/>
      <c r="C3341" s="10"/>
      <c r="D3341" s="10"/>
      <c r="E3341" s="113" t="s">
        <v>3418</v>
      </c>
      <c r="F3341" s="111" t="s">
        <v>96</v>
      </c>
      <c r="G3341" s="3">
        <f t="shared" si="53"/>
        <v>0.1086</v>
      </c>
    </row>
    <row r="3342" spans="1:7" x14ac:dyDescent="0.25">
      <c r="A3342" s="10"/>
      <c r="B3342" s="10"/>
      <c r="C3342" s="10"/>
      <c r="D3342" s="10"/>
      <c r="E3342" s="113" t="s">
        <v>3419</v>
      </c>
      <c r="F3342" s="111" t="s">
        <v>96</v>
      </c>
      <c r="G3342" s="3">
        <f t="shared" si="53"/>
        <v>0.1086</v>
      </c>
    </row>
    <row r="3343" spans="1:7" x14ac:dyDescent="0.25">
      <c r="A3343" s="10"/>
      <c r="B3343" s="10"/>
      <c r="C3343" s="10"/>
      <c r="D3343" s="10"/>
      <c r="E3343" s="125" t="s">
        <v>3420</v>
      </c>
      <c r="F3343" s="111" t="s">
        <v>96</v>
      </c>
      <c r="G3343" s="3">
        <f t="shared" si="53"/>
        <v>0.1086</v>
      </c>
    </row>
    <row r="3344" spans="1:7" x14ac:dyDescent="0.25">
      <c r="A3344" s="10"/>
      <c r="B3344" s="10"/>
      <c r="C3344" s="10"/>
      <c r="D3344" s="10"/>
      <c r="E3344" s="113" t="s">
        <v>3421</v>
      </c>
      <c r="F3344" s="111" t="s">
        <v>60</v>
      </c>
      <c r="G3344" s="3">
        <f t="shared" si="53"/>
        <v>0.1013</v>
      </c>
    </row>
    <row r="3345" spans="1:7" x14ac:dyDescent="0.25">
      <c r="A3345" s="10"/>
      <c r="B3345" s="10"/>
      <c r="C3345" s="10"/>
      <c r="D3345" s="10"/>
      <c r="E3345" s="113" t="s">
        <v>3422</v>
      </c>
      <c r="F3345" s="111" t="s">
        <v>96</v>
      </c>
      <c r="G3345" s="3">
        <f t="shared" si="53"/>
        <v>0.1086</v>
      </c>
    </row>
    <row r="3346" spans="1:7" x14ac:dyDescent="0.25">
      <c r="A3346" s="10"/>
      <c r="B3346" s="10"/>
      <c r="C3346" s="10"/>
      <c r="D3346" s="10"/>
      <c r="E3346" s="113" t="s">
        <v>3423</v>
      </c>
      <c r="F3346" s="111" t="s">
        <v>96</v>
      </c>
      <c r="G3346" s="3">
        <f t="shared" si="53"/>
        <v>0.1086</v>
      </c>
    </row>
    <row r="3347" spans="1:7" x14ac:dyDescent="0.25">
      <c r="A3347" s="10"/>
      <c r="B3347" s="10"/>
      <c r="C3347" s="10"/>
      <c r="D3347" s="10"/>
      <c r="E3347" s="113" t="s">
        <v>3424</v>
      </c>
      <c r="F3347" s="111" t="s">
        <v>96</v>
      </c>
      <c r="G3347" s="3">
        <f t="shared" si="53"/>
        <v>0.1086</v>
      </c>
    </row>
    <row r="3348" spans="1:7" x14ac:dyDescent="0.25">
      <c r="A3348" s="10"/>
      <c r="B3348" s="10"/>
      <c r="C3348" s="10"/>
      <c r="D3348" s="10"/>
      <c r="E3348" s="113" t="s">
        <v>3425</v>
      </c>
      <c r="F3348" s="111" t="s">
        <v>96</v>
      </c>
      <c r="G3348" s="3">
        <f t="shared" si="53"/>
        <v>0.1086</v>
      </c>
    </row>
    <row r="3349" spans="1:7" x14ac:dyDescent="0.25">
      <c r="A3349" s="10"/>
      <c r="B3349" s="10"/>
      <c r="C3349" s="10"/>
      <c r="D3349" s="10"/>
      <c r="E3349" s="113" t="s">
        <v>3426</v>
      </c>
      <c r="F3349" s="111" t="s">
        <v>96</v>
      </c>
      <c r="G3349" s="3">
        <f t="shared" si="53"/>
        <v>0.1086</v>
      </c>
    </row>
    <row r="3350" spans="1:7" x14ac:dyDescent="0.25">
      <c r="A3350" s="10"/>
      <c r="B3350" s="10"/>
      <c r="C3350" s="10"/>
      <c r="D3350" s="10"/>
      <c r="E3350" s="113" t="s">
        <v>3427</v>
      </c>
      <c r="F3350" s="111" t="s">
        <v>96</v>
      </c>
      <c r="G3350" s="3">
        <f t="shared" si="53"/>
        <v>0.1086</v>
      </c>
    </row>
    <row r="3351" spans="1:7" x14ac:dyDescent="0.25">
      <c r="A3351" s="10"/>
      <c r="B3351" s="10"/>
      <c r="C3351" s="10"/>
      <c r="D3351" s="10"/>
      <c r="E3351" s="113" t="s">
        <v>3428</v>
      </c>
      <c r="F3351" s="111" t="s">
        <v>96</v>
      </c>
      <c r="G3351" s="3">
        <f t="shared" si="53"/>
        <v>0.1086</v>
      </c>
    </row>
    <row r="3352" spans="1:7" x14ac:dyDescent="0.25">
      <c r="A3352" s="10"/>
      <c r="B3352" s="10"/>
      <c r="C3352" s="10"/>
      <c r="D3352" s="10"/>
      <c r="E3352" s="113" t="s">
        <v>3429</v>
      </c>
      <c r="F3352" s="111" t="s">
        <v>96</v>
      </c>
      <c r="G3352" s="3">
        <f t="shared" si="53"/>
        <v>0.1086</v>
      </c>
    </row>
    <row r="3353" spans="1:7" x14ac:dyDescent="0.25">
      <c r="A3353" s="10"/>
      <c r="B3353" s="10"/>
      <c r="C3353" s="10"/>
      <c r="D3353" s="10"/>
      <c r="E3353" s="113" t="s">
        <v>3430</v>
      </c>
      <c r="F3353" s="111" t="s">
        <v>96</v>
      </c>
      <c r="G3353" s="3">
        <f t="shared" si="53"/>
        <v>0.1086</v>
      </c>
    </row>
    <row r="3354" spans="1:7" x14ac:dyDescent="0.25">
      <c r="A3354" s="10"/>
      <c r="B3354" s="10"/>
      <c r="C3354" s="10"/>
      <c r="D3354" s="10"/>
      <c r="E3354" s="113" t="s">
        <v>3431</v>
      </c>
      <c r="F3354" s="111" t="s">
        <v>96</v>
      </c>
      <c r="G3354" s="3">
        <f t="shared" si="53"/>
        <v>0.1086</v>
      </c>
    </row>
    <row r="3355" spans="1:7" x14ac:dyDescent="0.25">
      <c r="A3355" s="10"/>
      <c r="B3355" s="10"/>
      <c r="C3355" s="10"/>
      <c r="D3355" s="10"/>
      <c r="E3355" s="113" t="s">
        <v>3432</v>
      </c>
      <c r="F3355" s="111" t="s">
        <v>96</v>
      </c>
      <c r="G3355" s="3">
        <f t="shared" si="53"/>
        <v>0.1086</v>
      </c>
    </row>
    <row r="3356" spans="1:7" x14ac:dyDescent="0.25">
      <c r="A3356" s="10"/>
      <c r="B3356" s="10"/>
      <c r="C3356" s="10"/>
      <c r="D3356" s="10"/>
      <c r="E3356" s="113" t="s">
        <v>3433</v>
      </c>
      <c r="F3356" s="111" t="s">
        <v>96</v>
      </c>
      <c r="G3356" s="3">
        <f t="shared" si="53"/>
        <v>0.1086</v>
      </c>
    </row>
    <row r="3357" spans="1:7" x14ac:dyDescent="0.25">
      <c r="A3357" s="10"/>
      <c r="B3357" s="10"/>
      <c r="C3357" s="10"/>
      <c r="D3357" s="10"/>
      <c r="E3357" s="113" t="s">
        <v>3434</v>
      </c>
      <c r="F3357" s="111" t="s">
        <v>96</v>
      </c>
      <c r="G3357" s="3">
        <f t="shared" si="53"/>
        <v>0.1086</v>
      </c>
    </row>
    <row r="3358" spans="1:7" x14ac:dyDescent="0.25">
      <c r="A3358" s="10"/>
      <c r="B3358" s="10"/>
      <c r="C3358" s="10"/>
      <c r="D3358" s="10"/>
      <c r="E3358" s="113" t="s">
        <v>3435</v>
      </c>
      <c r="F3358" s="111" t="s">
        <v>96</v>
      </c>
      <c r="G3358" s="3">
        <f t="shared" si="53"/>
        <v>0.1086</v>
      </c>
    </row>
    <row r="3359" spans="1:7" x14ac:dyDescent="0.25">
      <c r="A3359" s="10"/>
      <c r="B3359" s="10"/>
      <c r="C3359" s="10"/>
      <c r="D3359" s="10"/>
      <c r="E3359" s="113" t="s">
        <v>3436</v>
      </c>
      <c r="F3359" s="111" t="s">
        <v>96</v>
      </c>
      <c r="G3359" s="3">
        <f t="shared" si="53"/>
        <v>0.1086</v>
      </c>
    </row>
    <row r="3360" spans="1:7" x14ac:dyDescent="0.25">
      <c r="A3360" s="10"/>
      <c r="B3360" s="10"/>
      <c r="C3360" s="10"/>
      <c r="D3360" s="10"/>
      <c r="E3360" s="113" t="s">
        <v>3437</v>
      </c>
      <c r="F3360" s="111" t="s">
        <v>96</v>
      </c>
      <c r="G3360" s="3">
        <f t="shared" si="53"/>
        <v>0.1086</v>
      </c>
    </row>
    <row r="3361" spans="1:7" x14ac:dyDescent="0.25">
      <c r="A3361" s="10"/>
      <c r="B3361" s="10"/>
      <c r="C3361" s="10"/>
      <c r="D3361" s="10"/>
      <c r="E3361" s="113" t="s">
        <v>3438</v>
      </c>
      <c r="F3361" s="111" t="s">
        <v>96</v>
      </c>
      <c r="G3361" s="3">
        <f t="shared" si="53"/>
        <v>0.1086</v>
      </c>
    </row>
    <row r="3362" spans="1:7" x14ac:dyDescent="0.25">
      <c r="A3362" s="10"/>
      <c r="B3362" s="10"/>
      <c r="C3362" s="10"/>
      <c r="D3362" s="10"/>
      <c r="E3362" s="113" t="s">
        <v>3439</v>
      </c>
      <c r="F3362" s="111" t="s">
        <v>96</v>
      </c>
      <c r="G3362" s="3">
        <f t="shared" si="53"/>
        <v>0.1086</v>
      </c>
    </row>
    <row r="3363" spans="1:7" x14ac:dyDescent="0.25">
      <c r="A3363" s="10"/>
      <c r="B3363" s="10"/>
      <c r="C3363" s="10"/>
      <c r="D3363" s="10"/>
      <c r="E3363" s="113" t="s">
        <v>3440</v>
      </c>
      <c r="F3363" s="111" t="s">
        <v>96</v>
      </c>
      <c r="G3363" s="3">
        <f t="shared" si="53"/>
        <v>0.1086</v>
      </c>
    </row>
    <row r="3364" spans="1:7" x14ac:dyDescent="0.25">
      <c r="A3364" s="10"/>
      <c r="B3364" s="10"/>
      <c r="C3364" s="10"/>
      <c r="D3364" s="10"/>
      <c r="E3364" s="113" t="s">
        <v>3441</v>
      </c>
      <c r="F3364" s="111" t="s">
        <v>96</v>
      </c>
      <c r="G3364" s="3">
        <f t="shared" si="53"/>
        <v>0.1086</v>
      </c>
    </row>
    <row r="3365" spans="1:7" x14ac:dyDescent="0.25">
      <c r="A3365" s="10"/>
      <c r="B3365" s="10"/>
      <c r="C3365" s="10"/>
      <c r="D3365" s="10"/>
      <c r="E3365" s="113" t="s">
        <v>3442</v>
      </c>
      <c r="F3365" s="111" t="s">
        <v>60</v>
      </c>
      <c r="G3365" s="3">
        <f t="shared" si="53"/>
        <v>0.1013</v>
      </c>
    </row>
    <row r="3366" spans="1:7" x14ac:dyDescent="0.25">
      <c r="A3366" s="10"/>
      <c r="B3366" s="10"/>
      <c r="C3366" s="10"/>
      <c r="D3366" s="10"/>
      <c r="E3366" s="113" t="s">
        <v>3443</v>
      </c>
      <c r="F3366" s="111" t="s">
        <v>96</v>
      </c>
      <c r="G3366" s="3">
        <f t="shared" si="53"/>
        <v>0.1086</v>
      </c>
    </row>
    <row r="3367" spans="1:7" x14ac:dyDescent="0.25">
      <c r="A3367" s="10"/>
      <c r="B3367" s="10"/>
      <c r="C3367" s="10"/>
      <c r="D3367" s="10"/>
      <c r="E3367" s="113" t="s">
        <v>3444</v>
      </c>
      <c r="F3367" s="111" t="s">
        <v>96</v>
      </c>
      <c r="G3367" s="3">
        <f t="shared" si="53"/>
        <v>0.1086</v>
      </c>
    </row>
    <row r="3368" spans="1:7" x14ac:dyDescent="0.25">
      <c r="A3368" s="10"/>
      <c r="B3368" s="10"/>
      <c r="C3368" s="10"/>
      <c r="D3368" s="10"/>
      <c r="E3368" s="113" t="s">
        <v>3445</v>
      </c>
      <c r="F3368" s="111" t="s">
        <v>52</v>
      </c>
      <c r="G3368" s="3">
        <f t="shared" si="53"/>
        <v>9.7000000000000003E-2</v>
      </c>
    </row>
    <row r="3369" spans="1:7" x14ac:dyDescent="0.25">
      <c r="A3369" s="10"/>
      <c r="B3369" s="10"/>
      <c r="C3369" s="10"/>
      <c r="D3369" s="10"/>
      <c r="E3369" s="110" t="s">
        <v>3446</v>
      </c>
      <c r="F3369" s="111" t="s">
        <v>96</v>
      </c>
      <c r="G3369" s="3">
        <f t="shared" si="53"/>
        <v>0.1086</v>
      </c>
    </row>
    <row r="3370" spans="1:7" x14ac:dyDescent="0.25">
      <c r="A3370" s="10"/>
      <c r="B3370" s="10"/>
      <c r="C3370" s="10"/>
      <c r="D3370" s="10"/>
      <c r="E3370" s="110" t="s">
        <v>3447</v>
      </c>
      <c r="F3370" s="111" t="s">
        <v>96</v>
      </c>
      <c r="G3370" s="3">
        <f t="shared" si="53"/>
        <v>0.1086</v>
      </c>
    </row>
    <row r="3371" spans="1:7" x14ac:dyDescent="0.25">
      <c r="A3371" s="10"/>
      <c r="B3371" s="10"/>
      <c r="C3371" s="10"/>
      <c r="D3371" s="10"/>
      <c r="E3371" s="110" t="s">
        <v>3448</v>
      </c>
      <c r="F3371" s="111" t="s">
        <v>96</v>
      </c>
      <c r="G3371" s="3">
        <f t="shared" si="53"/>
        <v>0.1086</v>
      </c>
    </row>
    <row r="3372" spans="1:7" x14ac:dyDescent="0.25">
      <c r="A3372" s="10"/>
      <c r="B3372" s="10"/>
      <c r="C3372" s="10"/>
      <c r="D3372" s="10"/>
      <c r="E3372" s="116" t="s">
        <v>3449</v>
      </c>
      <c r="F3372" s="111" t="s">
        <v>96</v>
      </c>
      <c r="G3372" s="3">
        <f t="shared" si="53"/>
        <v>0.1086</v>
      </c>
    </row>
    <row r="3373" spans="1:7" x14ac:dyDescent="0.25">
      <c r="A3373" s="10"/>
      <c r="B3373" s="10"/>
      <c r="C3373" s="10"/>
      <c r="D3373" s="10"/>
      <c r="E3373" s="116" t="s">
        <v>3450</v>
      </c>
      <c r="F3373" s="111" t="s">
        <v>96</v>
      </c>
      <c r="G3373" s="3">
        <f t="shared" si="53"/>
        <v>0.1086</v>
      </c>
    </row>
    <row r="3374" spans="1:7" x14ac:dyDescent="0.25">
      <c r="A3374" s="10"/>
      <c r="B3374" s="10"/>
      <c r="C3374" s="10"/>
      <c r="D3374" s="10"/>
      <c r="E3374" s="113" t="s">
        <v>3451</v>
      </c>
      <c r="F3374" s="111" t="s">
        <v>96</v>
      </c>
      <c r="G3374" s="3">
        <f t="shared" si="53"/>
        <v>0.1086</v>
      </c>
    </row>
    <row r="3375" spans="1:7" x14ac:dyDescent="0.25">
      <c r="A3375" s="10"/>
      <c r="B3375" s="10"/>
      <c r="C3375" s="10"/>
      <c r="D3375" s="10"/>
      <c r="E3375" s="110" t="s">
        <v>3452</v>
      </c>
      <c r="F3375" s="111" t="s">
        <v>96</v>
      </c>
      <c r="G3375" s="3">
        <f t="shared" si="53"/>
        <v>0.1086</v>
      </c>
    </row>
    <row r="3376" spans="1:7" x14ac:dyDescent="0.25">
      <c r="A3376" s="10"/>
      <c r="B3376" s="10"/>
      <c r="C3376" s="10"/>
      <c r="D3376" s="10"/>
      <c r="E3376" s="116" t="s">
        <v>3453</v>
      </c>
      <c r="F3376" s="111" t="s">
        <v>96</v>
      </c>
      <c r="G3376" s="3">
        <f t="shared" si="53"/>
        <v>0.1086</v>
      </c>
    </row>
    <row r="3377" spans="1:7" x14ac:dyDescent="0.25">
      <c r="A3377" s="10"/>
      <c r="B3377" s="10"/>
      <c r="C3377" s="10"/>
      <c r="D3377" s="10"/>
      <c r="E3377" s="116" t="s">
        <v>3454</v>
      </c>
      <c r="F3377" s="111" t="s">
        <v>96</v>
      </c>
      <c r="G3377" s="3">
        <f t="shared" si="53"/>
        <v>0.1086</v>
      </c>
    </row>
    <row r="3378" spans="1:7" x14ac:dyDescent="0.25">
      <c r="A3378" s="10"/>
      <c r="B3378" s="10"/>
      <c r="C3378" s="10"/>
      <c r="D3378" s="10"/>
      <c r="E3378" s="113" t="s">
        <v>3455</v>
      </c>
      <c r="F3378" s="111" t="s">
        <v>96</v>
      </c>
      <c r="G3378" s="3">
        <f t="shared" si="53"/>
        <v>0.1086</v>
      </c>
    </row>
    <row r="3379" spans="1:7" x14ac:dyDescent="0.25">
      <c r="A3379" s="10"/>
      <c r="B3379" s="10"/>
      <c r="C3379" s="10"/>
      <c r="D3379" s="10"/>
      <c r="E3379" s="116" t="s">
        <v>3456</v>
      </c>
      <c r="F3379" s="111" t="s">
        <v>96</v>
      </c>
      <c r="G3379" s="3">
        <f t="shared" si="53"/>
        <v>0.1086</v>
      </c>
    </row>
    <row r="3380" spans="1:7" x14ac:dyDescent="0.25">
      <c r="A3380" s="10"/>
      <c r="B3380" s="10"/>
      <c r="C3380" s="10"/>
      <c r="D3380" s="10"/>
      <c r="E3380" s="113" t="s">
        <v>3457</v>
      </c>
      <c r="F3380" s="111" t="s">
        <v>96</v>
      </c>
      <c r="G3380" s="3">
        <f t="shared" si="53"/>
        <v>0.1086</v>
      </c>
    </row>
    <row r="3381" spans="1:7" x14ac:dyDescent="0.25">
      <c r="A3381" s="10"/>
      <c r="B3381" s="10"/>
      <c r="C3381" s="10"/>
      <c r="D3381" s="10"/>
      <c r="E3381" s="113" t="s">
        <v>3458</v>
      </c>
      <c r="F3381" s="111" t="s">
        <v>96</v>
      </c>
      <c r="G3381" s="3">
        <f t="shared" si="53"/>
        <v>0.1086</v>
      </c>
    </row>
    <row r="3382" spans="1:7" x14ac:dyDescent="0.25">
      <c r="A3382" s="10"/>
      <c r="B3382" s="10"/>
      <c r="C3382" s="10"/>
      <c r="D3382" s="10"/>
      <c r="E3382" s="110" t="s">
        <v>3459</v>
      </c>
      <c r="F3382" s="111" t="s">
        <v>96</v>
      </c>
      <c r="G3382" s="3">
        <f t="shared" si="53"/>
        <v>0.1086</v>
      </c>
    </row>
    <row r="3383" spans="1:7" x14ac:dyDescent="0.25">
      <c r="A3383" s="10"/>
      <c r="B3383" s="10"/>
      <c r="C3383" s="10"/>
      <c r="D3383" s="10"/>
      <c r="E3383" s="110" t="s">
        <v>3460</v>
      </c>
      <c r="F3383" s="111" t="s">
        <v>96</v>
      </c>
      <c r="G3383" s="3">
        <f t="shared" si="53"/>
        <v>0.1086</v>
      </c>
    </row>
    <row r="3384" spans="1:7" x14ac:dyDescent="0.25">
      <c r="A3384" s="10"/>
      <c r="B3384" s="10"/>
      <c r="C3384" s="10"/>
      <c r="D3384" s="10"/>
      <c r="E3384" s="116" t="s">
        <v>3461</v>
      </c>
      <c r="F3384" s="111" t="s">
        <v>60</v>
      </c>
      <c r="G3384" s="3">
        <f t="shared" si="53"/>
        <v>0.1013</v>
      </c>
    </row>
    <row r="3385" spans="1:7" x14ac:dyDescent="0.25">
      <c r="A3385" s="10"/>
      <c r="B3385" s="10"/>
      <c r="C3385" s="10"/>
      <c r="D3385" s="10"/>
      <c r="E3385" s="110" t="s">
        <v>3462</v>
      </c>
      <c r="F3385" s="111" t="s">
        <v>57</v>
      </c>
      <c r="G3385" s="3">
        <f t="shared" si="53"/>
        <v>7.9699999999999993E-2</v>
      </c>
    </row>
    <row r="3386" spans="1:7" x14ac:dyDescent="0.25">
      <c r="A3386" s="10"/>
      <c r="B3386" s="10"/>
      <c r="C3386" s="10"/>
      <c r="D3386" s="10"/>
      <c r="E3386" s="119" t="s">
        <v>3463</v>
      </c>
      <c r="F3386" s="111" t="s">
        <v>110</v>
      </c>
      <c r="G3386" s="3">
        <f t="shared" si="53"/>
        <v>9.3100000000000002E-2</v>
      </c>
    </row>
    <row r="3387" spans="1:7" x14ac:dyDescent="0.25">
      <c r="A3387" s="10"/>
      <c r="B3387" s="10"/>
      <c r="C3387" s="10"/>
      <c r="D3387" s="10"/>
      <c r="E3387" s="116" t="s">
        <v>3464</v>
      </c>
      <c r="F3387" s="111" t="s">
        <v>96</v>
      </c>
      <c r="G3387" s="3">
        <f t="shared" si="53"/>
        <v>0.1086</v>
      </c>
    </row>
    <row r="3388" spans="1:7" x14ac:dyDescent="0.25">
      <c r="A3388" s="10"/>
      <c r="B3388" s="10"/>
      <c r="C3388" s="10"/>
      <c r="D3388" s="10"/>
      <c r="E3388" s="110" t="s">
        <v>3465</v>
      </c>
      <c r="F3388" s="111" t="s">
        <v>60</v>
      </c>
      <c r="G3388" s="3">
        <f t="shared" si="53"/>
        <v>0.1013</v>
      </c>
    </row>
    <row r="3389" spans="1:7" x14ac:dyDescent="0.25">
      <c r="A3389" s="10"/>
      <c r="B3389" s="10"/>
      <c r="C3389" s="10"/>
      <c r="D3389" s="10"/>
      <c r="E3389" s="110" t="s">
        <v>3466</v>
      </c>
      <c r="F3389" s="111" t="s">
        <v>346</v>
      </c>
      <c r="G3389" s="3">
        <f t="shared" si="53"/>
        <v>0.1086</v>
      </c>
    </row>
    <row r="3390" spans="1:7" x14ac:dyDescent="0.25">
      <c r="A3390" s="10"/>
      <c r="B3390" s="10"/>
      <c r="C3390" s="10"/>
      <c r="D3390" s="10"/>
      <c r="E3390" s="110" t="s">
        <v>3467</v>
      </c>
      <c r="F3390" s="111" t="s">
        <v>79</v>
      </c>
      <c r="G3390" s="3">
        <f t="shared" si="53"/>
        <v>9.9400000000000002E-2</v>
      </c>
    </row>
    <row r="3391" spans="1:7" x14ac:dyDescent="0.25">
      <c r="A3391" s="10"/>
      <c r="B3391" s="10"/>
      <c r="C3391" s="10"/>
      <c r="D3391" s="10"/>
      <c r="E3391" s="110" t="s">
        <v>3468</v>
      </c>
      <c r="F3391" s="111" t="s">
        <v>79</v>
      </c>
      <c r="G3391" s="3">
        <f t="shared" si="53"/>
        <v>9.9400000000000002E-2</v>
      </c>
    </row>
    <row r="3392" spans="1:7" x14ac:dyDescent="0.25">
      <c r="A3392" s="10"/>
      <c r="B3392" s="10"/>
      <c r="C3392" s="10"/>
      <c r="D3392" s="10"/>
      <c r="E3392" s="110" t="s">
        <v>3469</v>
      </c>
      <c r="F3392" s="111" t="s">
        <v>79</v>
      </c>
      <c r="G3392" s="3">
        <f t="shared" si="53"/>
        <v>9.9400000000000002E-2</v>
      </c>
    </row>
    <row r="3393" spans="1:7" x14ac:dyDescent="0.25">
      <c r="A3393" s="10"/>
      <c r="B3393" s="10"/>
      <c r="C3393" s="10"/>
      <c r="D3393" s="10"/>
      <c r="E3393" s="110" t="s">
        <v>3470</v>
      </c>
      <c r="F3393" s="111" t="s">
        <v>346</v>
      </c>
      <c r="G3393" s="3">
        <f t="shared" si="53"/>
        <v>0.1086</v>
      </c>
    </row>
    <row r="3394" spans="1:7" x14ac:dyDescent="0.25">
      <c r="A3394" s="10"/>
      <c r="B3394" s="10"/>
      <c r="C3394" s="10"/>
      <c r="D3394" s="10"/>
      <c r="E3394" s="115" t="s">
        <v>3471</v>
      </c>
      <c r="F3394" s="111" t="s">
        <v>346</v>
      </c>
      <c r="G3394" s="3">
        <f t="shared" si="53"/>
        <v>0.1086</v>
      </c>
    </row>
    <row r="3395" spans="1:7" x14ac:dyDescent="0.25">
      <c r="A3395" s="10"/>
      <c r="B3395" s="10"/>
      <c r="C3395" s="10"/>
      <c r="D3395" s="10"/>
      <c r="E3395" s="110" t="s">
        <v>3472</v>
      </c>
      <c r="F3395" s="111" t="s">
        <v>79</v>
      </c>
      <c r="G3395" s="3">
        <f t="shared" si="53"/>
        <v>9.9400000000000002E-2</v>
      </c>
    </row>
    <row r="3396" spans="1:7" x14ac:dyDescent="0.25">
      <c r="A3396" s="10"/>
      <c r="B3396" s="10"/>
      <c r="C3396" s="10"/>
      <c r="D3396" s="10"/>
      <c r="E3396" s="110" t="s">
        <v>3473</v>
      </c>
      <c r="F3396" s="111" t="s">
        <v>346</v>
      </c>
      <c r="G3396" s="3">
        <f t="shared" si="53"/>
        <v>0.1086</v>
      </c>
    </row>
    <row r="3397" spans="1:7" x14ac:dyDescent="0.25">
      <c r="A3397" s="10"/>
      <c r="B3397" s="10"/>
      <c r="C3397" s="10"/>
      <c r="D3397" s="10"/>
      <c r="E3397" s="110" t="s">
        <v>3474</v>
      </c>
      <c r="F3397" s="111" t="s">
        <v>79</v>
      </c>
      <c r="G3397" s="3">
        <f t="shared" si="53"/>
        <v>9.9400000000000002E-2</v>
      </c>
    </row>
    <row r="3398" spans="1:7" x14ac:dyDescent="0.25">
      <c r="A3398" s="10"/>
      <c r="B3398" s="10"/>
      <c r="C3398" s="10"/>
      <c r="D3398" s="10"/>
      <c r="E3398" s="116" t="s">
        <v>3475</v>
      </c>
      <c r="F3398" s="111" t="s">
        <v>79</v>
      </c>
      <c r="G3398" s="3">
        <f t="shared" si="53"/>
        <v>9.9400000000000002E-2</v>
      </c>
    </row>
    <row r="3399" spans="1:7" x14ac:dyDescent="0.25">
      <c r="A3399" s="10"/>
      <c r="B3399" s="10"/>
      <c r="C3399" s="10"/>
      <c r="D3399" s="10"/>
      <c r="E3399" s="116" t="s">
        <v>3476</v>
      </c>
      <c r="F3399" s="111" t="s">
        <v>105</v>
      </c>
      <c r="G3399" s="3">
        <f t="shared" ref="G3399:G3462" si="54">VLOOKUP(F3399,$A$4:$B$27,2,FALSE)</f>
        <v>0</v>
      </c>
    </row>
    <row r="3400" spans="1:7" x14ac:dyDescent="0.25">
      <c r="A3400" s="10"/>
      <c r="B3400" s="10"/>
      <c r="C3400" s="10"/>
      <c r="D3400" s="10"/>
      <c r="E3400" s="110" t="s">
        <v>3477</v>
      </c>
      <c r="F3400" s="111" t="s">
        <v>96</v>
      </c>
      <c r="G3400" s="3">
        <f t="shared" si="54"/>
        <v>0.1086</v>
      </c>
    </row>
    <row r="3401" spans="1:7" x14ac:dyDescent="0.25">
      <c r="A3401" s="10"/>
      <c r="B3401" s="10"/>
      <c r="C3401" s="10"/>
      <c r="D3401" s="10"/>
      <c r="E3401" s="110" t="s">
        <v>3478</v>
      </c>
      <c r="F3401" s="111" t="s">
        <v>96</v>
      </c>
      <c r="G3401" s="3">
        <f t="shared" si="54"/>
        <v>0.1086</v>
      </c>
    </row>
    <row r="3402" spans="1:7" x14ac:dyDescent="0.25">
      <c r="A3402" s="10"/>
      <c r="B3402" s="10"/>
      <c r="C3402" s="10"/>
      <c r="D3402" s="10"/>
      <c r="E3402" s="116" t="s">
        <v>3479</v>
      </c>
      <c r="F3402" s="111" t="s">
        <v>96</v>
      </c>
      <c r="G3402" s="3">
        <f t="shared" si="54"/>
        <v>0.1086</v>
      </c>
    </row>
    <row r="3403" spans="1:7" x14ac:dyDescent="0.25">
      <c r="A3403" s="10"/>
      <c r="B3403" s="10"/>
      <c r="C3403" s="10"/>
      <c r="D3403" s="10"/>
      <c r="E3403" s="110" t="s">
        <v>3480</v>
      </c>
      <c r="F3403" s="111" t="s">
        <v>96</v>
      </c>
      <c r="G3403" s="3">
        <f t="shared" si="54"/>
        <v>0.1086</v>
      </c>
    </row>
    <row r="3404" spans="1:7" x14ac:dyDescent="0.25">
      <c r="A3404" s="10"/>
      <c r="B3404" s="10"/>
      <c r="C3404" s="10"/>
      <c r="D3404" s="10"/>
      <c r="E3404" s="110" t="s">
        <v>3481</v>
      </c>
      <c r="F3404" s="111" t="s">
        <v>96</v>
      </c>
      <c r="G3404" s="3">
        <f t="shared" si="54"/>
        <v>0.1086</v>
      </c>
    </row>
    <row r="3405" spans="1:7" x14ac:dyDescent="0.25">
      <c r="A3405" s="10"/>
      <c r="B3405" s="10"/>
      <c r="C3405" s="10"/>
      <c r="D3405" s="10"/>
      <c r="E3405" s="119" t="s">
        <v>3482</v>
      </c>
      <c r="F3405" s="111" t="s">
        <v>96</v>
      </c>
      <c r="G3405" s="3">
        <f t="shared" si="54"/>
        <v>0.1086</v>
      </c>
    </row>
    <row r="3406" spans="1:7" x14ac:dyDescent="0.25">
      <c r="A3406" s="10"/>
      <c r="B3406" s="10"/>
      <c r="C3406" s="10"/>
      <c r="D3406" s="10"/>
      <c r="E3406" s="110" t="s">
        <v>3483</v>
      </c>
      <c r="F3406" s="111" t="s">
        <v>96</v>
      </c>
      <c r="G3406" s="3">
        <f t="shared" si="54"/>
        <v>0.1086</v>
      </c>
    </row>
    <row r="3407" spans="1:7" x14ac:dyDescent="0.25">
      <c r="A3407" s="10"/>
      <c r="B3407" s="10"/>
      <c r="C3407" s="10"/>
      <c r="D3407" s="10"/>
      <c r="E3407" s="110" t="s">
        <v>3484</v>
      </c>
      <c r="F3407" s="111" t="s">
        <v>96</v>
      </c>
      <c r="G3407" s="3">
        <f t="shared" si="54"/>
        <v>0.1086</v>
      </c>
    </row>
    <row r="3408" spans="1:7" x14ac:dyDescent="0.25">
      <c r="A3408" s="10"/>
      <c r="B3408" s="10"/>
      <c r="C3408" s="10"/>
      <c r="D3408" s="10"/>
      <c r="E3408" s="110" t="s">
        <v>3485</v>
      </c>
      <c r="F3408" s="111" t="s">
        <v>96</v>
      </c>
      <c r="G3408" s="3">
        <f t="shared" si="54"/>
        <v>0.1086</v>
      </c>
    </row>
    <row r="3409" spans="1:7" x14ac:dyDescent="0.25">
      <c r="A3409" s="10"/>
      <c r="B3409" s="10"/>
      <c r="C3409" s="10"/>
      <c r="D3409" s="10"/>
      <c r="E3409" s="110" t="s">
        <v>3486</v>
      </c>
      <c r="F3409" s="111" t="s">
        <v>96</v>
      </c>
      <c r="G3409" s="3">
        <f t="shared" si="54"/>
        <v>0.1086</v>
      </c>
    </row>
    <row r="3410" spans="1:7" x14ac:dyDescent="0.25">
      <c r="A3410" s="10"/>
      <c r="B3410" s="10"/>
      <c r="C3410" s="10"/>
      <c r="D3410" s="10"/>
      <c r="E3410" s="110" t="s">
        <v>3487</v>
      </c>
      <c r="F3410" s="111" t="s">
        <v>96</v>
      </c>
      <c r="G3410" s="3">
        <f t="shared" si="54"/>
        <v>0.1086</v>
      </c>
    </row>
    <row r="3411" spans="1:7" x14ac:dyDescent="0.25">
      <c r="A3411" s="10"/>
      <c r="B3411" s="10"/>
      <c r="C3411" s="10"/>
      <c r="D3411" s="10"/>
      <c r="E3411" s="110" t="s">
        <v>3488</v>
      </c>
      <c r="F3411" s="111" t="s">
        <v>96</v>
      </c>
      <c r="G3411" s="3">
        <f t="shared" si="54"/>
        <v>0.1086</v>
      </c>
    </row>
    <row r="3412" spans="1:7" x14ac:dyDescent="0.25">
      <c r="A3412" s="10"/>
      <c r="B3412" s="10"/>
      <c r="C3412" s="10"/>
      <c r="D3412" s="10"/>
      <c r="E3412" s="110" t="s">
        <v>3489</v>
      </c>
      <c r="F3412" s="111" t="s">
        <v>96</v>
      </c>
      <c r="G3412" s="3">
        <f t="shared" si="54"/>
        <v>0.1086</v>
      </c>
    </row>
    <row r="3413" spans="1:7" x14ac:dyDescent="0.25">
      <c r="A3413" s="10"/>
      <c r="B3413" s="10"/>
      <c r="C3413" s="10"/>
      <c r="D3413" s="10"/>
      <c r="E3413" s="116" t="s">
        <v>3490</v>
      </c>
      <c r="F3413" s="111" t="s">
        <v>96</v>
      </c>
      <c r="G3413" s="3">
        <f t="shared" si="54"/>
        <v>0.1086</v>
      </c>
    </row>
    <row r="3414" spans="1:7" x14ac:dyDescent="0.25">
      <c r="A3414" s="10"/>
      <c r="B3414" s="10"/>
      <c r="C3414" s="10"/>
      <c r="D3414" s="10"/>
      <c r="E3414" s="110" t="s">
        <v>3491</v>
      </c>
      <c r="F3414" s="111" t="s">
        <v>96</v>
      </c>
      <c r="G3414" s="3">
        <f t="shared" si="54"/>
        <v>0.1086</v>
      </c>
    </row>
    <row r="3415" spans="1:7" x14ac:dyDescent="0.25">
      <c r="A3415" s="10"/>
      <c r="B3415" s="10"/>
      <c r="C3415" s="10"/>
      <c r="D3415" s="10"/>
      <c r="E3415" s="116" t="s">
        <v>3492</v>
      </c>
      <c r="F3415" s="111" t="s">
        <v>60</v>
      </c>
      <c r="G3415" s="3">
        <f t="shared" si="54"/>
        <v>0.1013</v>
      </c>
    </row>
    <row r="3416" spans="1:7" x14ac:dyDescent="0.25">
      <c r="A3416" s="10"/>
      <c r="B3416" s="10"/>
      <c r="C3416" s="10"/>
      <c r="D3416" s="10"/>
      <c r="E3416" s="110" t="s">
        <v>3493</v>
      </c>
      <c r="F3416" s="111" t="s">
        <v>60</v>
      </c>
      <c r="G3416" s="3">
        <f t="shared" si="54"/>
        <v>0.1013</v>
      </c>
    </row>
    <row r="3417" spans="1:7" x14ac:dyDescent="0.25">
      <c r="A3417" s="10"/>
      <c r="B3417" s="10"/>
      <c r="C3417" s="10"/>
      <c r="D3417" s="10"/>
      <c r="E3417" s="110" t="s">
        <v>3494</v>
      </c>
      <c r="F3417" s="111" t="s">
        <v>96</v>
      </c>
      <c r="G3417" s="3">
        <f t="shared" si="54"/>
        <v>0.1086</v>
      </c>
    </row>
    <row r="3418" spans="1:7" x14ac:dyDescent="0.25">
      <c r="A3418" s="10"/>
      <c r="B3418" s="10"/>
      <c r="C3418" s="10"/>
      <c r="D3418" s="10"/>
      <c r="E3418" s="116" t="s">
        <v>3495</v>
      </c>
      <c r="F3418" s="111" t="s">
        <v>52</v>
      </c>
      <c r="G3418" s="3">
        <f t="shared" si="54"/>
        <v>9.7000000000000003E-2</v>
      </c>
    </row>
    <row r="3419" spans="1:7" x14ac:dyDescent="0.25">
      <c r="A3419" s="10"/>
      <c r="B3419" s="10"/>
      <c r="C3419" s="10"/>
      <c r="D3419" s="10"/>
      <c r="E3419" s="110" t="s">
        <v>3496</v>
      </c>
      <c r="F3419" s="111" t="s">
        <v>52</v>
      </c>
      <c r="G3419" s="3">
        <f t="shared" si="54"/>
        <v>9.7000000000000003E-2</v>
      </c>
    </row>
    <row r="3420" spans="1:7" x14ac:dyDescent="0.25">
      <c r="A3420" s="10"/>
      <c r="B3420" s="10"/>
      <c r="C3420" s="10"/>
      <c r="D3420" s="10"/>
      <c r="E3420" s="110" t="s">
        <v>3497</v>
      </c>
      <c r="F3420" s="111" t="s">
        <v>96</v>
      </c>
      <c r="G3420" s="3">
        <f t="shared" si="54"/>
        <v>0.1086</v>
      </c>
    </row>
    <row r="3421" spans="1:7" x14ac:dyDescent="0.25">
      <c r="A3421" s="10"/>
      <c r="B3421" s="10"/>
      <c r="C3421" s="10"/>
      <c r="D3421" s="10"/>
      <c r="E3421" s="116" t="s">
        <v>3498</v>
      </c>
      <c r="F3421" s="111" t="s">
        <v>96</v>
      </c>
      <c r="G3421" s="3">
        <f t="shared" si="54"/>
        <v>0.1086</v>
      </c>
    </row>
    <row r="3422" spans="1:7" x14ac:dyDescent="0.25">
      <c r="A3422" s="10"/>
      <c r="B3422" s="10"/>
      <c r="C3422" s="10"/>
      <c r="D3422" s="10"/>
      <c r="E3422" s="110" t="s">
        <v>3499</v>
      </c>
      <c r="F3422" s="111" t="s">
        <v>96</v>
      </c>
      <c r="G3422" s="3">
        <f t="shared" si="54"/>
        <v>0.1086</v>
      </c>
    </row>
    <row r="3423" spans="1:7" x14ac:dyDescent="0.25">
      <c r="A3423" s="10"/>
      <c r="B3423" s="10"/>
      <c r="C3423" s="10"/>
      <c r="D3423" s="10"/>
      <c r="E3423" s="116" t="s">
        <v>3500</v>
      </c>
      <c r="F3423" s="111" t="s">
        <v>96</v>
      </c>
      <c r="G3423" s="3">
        <f t="shared" si="54"/>
        <v>0.1086</v>
      </c>
    </row>
    <row r="3424" spans="1:7" x14ac:dyDescent="0.25">
      <c r="A3424" s="10"/>
      <c r="B3424" s="10"/>
      <c r="C3424" s="10"/>
      <c r="D3424" s="10"/>
      <c r="E3424" s="116" t="s">
        <v>3501</v>
      </c>
      <c r="F3424" s="111" t="s">
        <v>96</v>
      </c>
      <c r="G3424" s="3">
        <f t="shared" si="54"/>
        <v>0.1086</v>
      </c>
    </row>
    <row r="3425" spans="1:7" x14ac:dyDescent="0.25">
      <c r="A3425" s="10"/>
      <c r="B3425" s="10"/>
      <c r="C3425" s="10"/>
      <c r="D3425" s="10"/>
      <c r="E3425" s="116" t="s">
        <v>3502</v>
      </c>
      <c r="F3425" s="111" t="s">
        <v>96</v>
      </c>
      <c r="G3425" s="3">
        <f t="shared" si="54"/>
        <v>0.1086</v>
      </c>
    </row>
    <row r="3426" spans="1:7" x14ac:dyDescent="0.25">
      <c r="A3426" s="10"/>
      <c r="B3426" s="10"/>
      <c r="C3426" s="10"/>
      <c r="D3426" s="10"/>
      <c r="E3426" s="110" t="s">
        <v>3503</v>
      </c>
      <c r="F3426" s="111" t="s">
        <v>96</v>
      </c>
      <c r="G3426" s="3">
        <f t="shared" si="54"/>
        <v>0.1086</v>
      </c>
    </row>
    <row r="3427" spans="1:7" x14ac:dyDescent="0.25">
      <c r="A3427" s="10"/>
      <c r="B3427" s="10"/>
      <c r="C3427" s="10"/>
      <c r="D3427" s="10"/>
      <c r="E3427" s="116" t="s">
        <v>3504</v>
      </c>
      <c r="F3427" s="111" t="s">
        <v>96</v>
      </c>
      <c r="G3427" s="3">
        <f t="shared" si="54"/>
        <v>0.1086</v>
      </c>
    </row>
    <row r="3428" spans="1:7" x14ac:dyDescent="0.25">
      <c r="A3428" s="10"/>
      <c r="B3428" s="10"/>
      <c r="C3428" s="10"/>
      <c r="D3428" s="10"/>
      <c r="E3428" s="110" t="s">
        <v>3505</v>
      </c>
      <c r="F3428" s="111" t="s">
        <v>96</v>
      </c>
      <c r="G3428" s="3">
        <f t="shared" si="54"/>
        <v>0.1086</v>
      </c>
    </row>
    <row r="3429" spans="1:7" x14ac:dyDescent="0.25">
      <c r="A3429" s="10"/>
      <c r="B3429" s="10"/>
      <c r="C3429" s="10"/>
      <c r="D3429" s="10"/>
      <c r="E3429" s="110" t="s">
        <v>3506</v>
      </c>
      <c r="F3429" s="111" t="s">
        <v>55</v>
      </c>
      <c r="G3429" s="3">
        <f t="shared" si="54"/>
        <v>7.7100000000000002E-2</v>
      </c>
    </row>
    <row r="3430" spans="1:7" x14ac:dyDescent="0.25">
      <c r="A3430" s="10"/>
      <c r="B3430" s="10"/>
      <c r="C3430" s="10"/>
      <c r="D3430" s="10"/>
      <c r="E3430" s="110" t="s">
        <v>3507</v>
      </c>
      <c r="F3430" s="111" t="s">
        <v>346</v>
      </c>
      <c r="G3430" s="3">
        <f t="shared" si="54"/>
        <v>0.1086</v>
      </c>
    </row>
    <row r="3431" spans="1:7" x14ac:dyDescent="0.25">
      <c r="A3431" s="10"/>
      <c r="B3431" s="10"/>
      <c r="C3431" s="10"/>
      <c r="D3431" s="10"/>
      <c r="E3431" s="110" t="s">
        <v>3508</v>
      </c>
      <c r="F3431" s="111" t="s">
        <v>49</v>
      </c>
      <c r="G3431" s="3">
        <f t="shared" si="54"/>
        <v>0.10979999999999999</v>
      </c>
    </row>
    <row r="3432" spans="1:7" x14ac:dyDescent="0.25">
      <c r="A3432" s="10"/>
      <c r="B3432" s="10"/>
      <c r="C3432" s="10"/>
      <c r="D3432" s="10"/>
      <c r="E3432" s="110" t="s">
        <v>3509</v>
      </c>
      <c r="F3432" s="111" t="s">
        <v>49</v>
      </c>
      <c r="G3432" s="3">
        <f t="shared" si="54"/>
        <v>0.10979999999999999</v>
      </c>
    </row>
    <row r="3433" spans="1:7" x14ac:dyDescent="0.25">
      <c r="A3433" s="10"/>
      <c r="B3433" s="10"/>
      <c r="C3433" s="10"/>
      <c r="D3433" s="10"/>
      <c r="E3433" s="110" t="s">
        <v>3510</v>
      </c>
      <c r="F3433" s="111" t="s">
        <v>49</v>
      </c>
      <c r="G3433" s="3">
        <f t="shared" si="54"/>
        <v>0.10979999999999999</v>
      </c>
    </row>
    <row r="3434" spans="1:7" x14ac:dyDescent="0.25">
      <c r="A3434" s="10"/>
      <c r="B3434" s="10"/>
      <c r="C3434" s="10"/>
      <c r="D3434" s="10"/>
      <c r="E3434" s="110" t="s">
        <v>3511</v>
      </c>
      <c r="F3434" s="111" t="s">
        <v>47</v>
      </c>
      <c r="G3434" s="3">
        <f t="shared" si="54"/>
        <v>0.1086</v>
      </c>
    </row>
    <row r="3435" spans="1:7" x14ac:dyDescent="0.25">
      <c r="A3435" s="10"/>
      <c r="B3435" s="10"/>
      <c r="C3435" s="10"/>
      <c r="D3435" s="10"/>
      <c r="E3435" s="110" t="s">
        <v>3512</v>
      </c>
      <c r="F3435" s="111" t="s">
        <v>60</v>
      </c>
      <c r="G3435" s="3">
        <f t="shared" si="54"/>
        <v>0.1013</v>
      </c>
    </row>
    <row r="3436" spans="1:7" x14ac:dyDescent="0.25">
      <c r="A3436" s="10"/>
      <c r="B3436" s="10"/>
      <c r="C3436" s="10"/>
      <c r="D3436" s="10"/>
      <c r="E3436" s="110" t="s">
        <v>3513</v>
      </c>
      <c r="F3436" s="111" t="s">
        <v>96</v>
      </c>
      <c r="G3436" s="3">
        <f t="shared" si="54"/>
        <v>0.1086</v>
      </c>
    </row>
    <row r="3437" spans="1:7" x14ac:dyDescent="0.25">
      <c r="A3437" s="10"/>
      <c r="B3437" s="10"/>
      <c r="C3437" s="10"/>
      <c r="D3437" s="10"/>
      <c r="E3437" s="110" t="s">
        <v>3514</v>
      </c>
      <c r="F3437" s="111" t="s">
        <v>49</v>
      </c>
      <c r="G3437" s="3">
        <f t="shared" si="54"/>
        <v>0.10979999999999999</v>
      </c>
    </row>
    <row r="3438" spans="1:7" x14ac:dyDescent="0.25">
      <c r="A3438" s="10"/>
      <c r="B3438" s="10"/>
      <c r="C3438" s="10"/>
      <c r="D3438" s="10"/>
      <c r="E3438" s="110" t="s">
        <v>3515</v>
      </c>
      <c r="F3438" s="111" t="s">
        <v>49</v>
      </c>
      <c r="G3438" s="3">
        <f t="shared" si="54"/>
        <v>0.10979999999999999</v>
      </c>
    </row>
    <row r="3439" spans="1:7" x14ac:dyDescent="0.25">
      <c r="A3439" s="10"/>
      <c r="B3439" s="10"/>
      <c r="C3439" s="10"/>
      <c r="D3439" s="10"/>
      <c r="E3439" s="110" t="s">
        <v>3516</v>
      </c>
      <c r="F3439" s="111" t="s">
        <v>49</v>
      </c>
      <c r="G3439" s="3">
        <f t="shared" si="54"/>
        <v>0.10979999999999999</v>
      </c>
    </row>
    <row r="3440" spans="1:7" x14ac:dyDescent="0.25">
      <c r="A3440" s="10"/>
      <c r="B3440" s="10"/>
      <c r="C3440" s="10"/>
      <c r="D3440" s="10"/>
      <c r="E3440" s="110" t="s">
        <v>3517</v>
      </c>
      <c r="F3440" s="111" t="s">
        <v>60</v>
      </c>
      <c r="G3440" s="3">
        <f t="shared" si="54"/>
        <v>0.1013</v>
      </c>
    </row>
    <row r="3441" spans="1:7" x14ac:dyDescent="0.25">
      <c r="A3441" s="10"/>
      <c r="B3441" s="10"/>
      <c r="C3441" s="10"/>
      <c r="D3441" s="10"/>
      <c r="E3441" s="119" t="s">
        <v>3518</v>
      </c>
      <c r="F3441" s="111" t="s">
        <v>96</v>
      </c>
      <c r="G3441" s="3">
        <f t="shared" si="54"/>
        <v>0.1086</v>
      </c>
    </row>
    <row r="3442" spans="1:7" x14ac:dyDescent="0.25">
      <c r="A3442" s="10"/>
      <c r="B3442" s="10"/>
      <c r="C3442" s="10"/>
      <c r="D3442" s="10"/>
      <c r="E3442" s="119" t="s">
        <v>3519</v>
      </c>
      <c r="F3442" s="111" t="s">
        <v>60</v>
      </c>
      <c r="G3442" s="3">
        <f t="shared" si="54"/>
        <v>0.1013</v>
      </c>
    </row>
    <row r="3443" spans="1:7" x14ac:dyDescent="0.25">
      <c r="A3443" s="10"/>
      <c r="B3443" s="10"/>
      <c r="C3443" s="10"/>
      <c r="D3443" s="10"/>
      <c r="E3443" s="110" t="s">
        <v>3520</v>
      </c>
      <c r="F3443" s="111" t="s">
        <v>5957</v>
      </c>
      <c r="G3443" s="3">
        <f t="shared" si="54"/>
        <v>1.17E-2</v>
      </c>
    </row>
    <row r="3444" spans="1:7" x14ac:dyDescent="0.25">
      <c r="A3444" s="10"/>
      <c r="B3444" s="10"/>
      <c r="C3444" s="10"/>
      <c r="D3444" s="10"/>
      <c r="E3444" s="110" t="s">
        <v>3521</v>
      </c>
      <c r="F3444" s="111" t="s">
        <v>5957</v>
      </c>
      <c r="G3444" s="3">
        <f t="shared" si="54"/>
        <v>1.17E-2</v>
      </c>
    </row>
    <row r="3445" spans="1:7" x14ac:dyDescent="0.25">
      <c r="A3445" s="10"/>
      <c r="B3445" s="10"/>
      <c r="C3445" s="10"/>
      <c r="D3445" s="10"/>
      <c r="E3445" s="110" t="s">
        <v>3522</v>
      </c>
      <c r="F3445" s="111" t="s">
        <v>5957</v>
      </c>
      <c r="G3445" s="3">
        <f t="shared" si="54"/>
        <v>1.17E-2</v>
      </c>
    </row>
    <row r="3446" spans="1:7" x14ac:dyDescent="0.25">
      <c r="A3446" s="10"/>
      <c r="B3446" s="10"/>
      <c r="C3446" s="10"/>
      <c r="D3446" s="10"/>
      <c r="E3446" s="116" t="s">
        <v>3523</v>
      </c>
      <c r="F3446" s="111" t="s">
        <v>105</v>
      </c>
      <c r="G3446" s="3">
        <f t="shared" si="54"/>
        <v>0</v>
      </c>
    </row>
    <row r="3447" spans="1:7" x14ac:dyDescent="0.25">
      <c r="A3447" s="10"/>
      <c r="B3447" s="10"/>
      <c r="C3447" s="10"/>
      <c r="D3447" s="10"/>
      <c r="E3447" s="110" t="s">
        <v>3524</v>
      </c>
      <c r="F3447" s="111" t="s">
        <v>5957</v>
      </c>
      <c r="G3447" s="3">
        <f t="shared" si="54"/>
        <v>1.17E-2</v>
      </c>
    </row>
    <row r="3448" spans="1:7" x14ac:dyDescent="0.25">
      <c r="A3448" s="10"/>
      <c r="B3448" s="10"/>
      <c r="C3448" s="10"/>
      <c r="D3448" s="10"/>
      <c r="E3448" s="116" t="s">
        <v>3525</v>
      </c>
      <c r="F3448" s="111" t="s">
        <v>105</v>
      </c>
      <c r="G3448" s="3">
        <f t="shared" si="54"/>
        <v>0</v>
      </c>
    </row>
    <row r="3449" spans="1:7" x14ac:dyDescent="0.25">
      <c r="A3449" s="10"/>
      <c r="B3449" s="10"/>
      <c r="C3449" s="10"/>
      <c r="D3449" s="10"/>
      <c r="E3449" s="119" t="s">
        <v>3526</v>
      </c>
      <c r="F3449" s="111" t="s">
        <v>105</v>
      </c>
      <c r="G3449" s="3">
        <f t="shared" si="54"/>
        <v>0</v>
      </c>
    </row>
    <row r="3450" spans="1:7" x14ac:dyDescent="0.25">
      <c r="A3450" s="10"/>
      <c r="B3450" s="10"/>
      <c r="C3450" s="10"/>
      <c r="D3450" s="10"/>
      <c r="E3450" s="110" t="s">
        <v>3527</v>
      </c>
      <c r="F3450" s="111" t="s">
        <v>105</v>
      </c>
      <c r="G3450" s="3">
        <f t="shared" si="54"/>
        <v>0</v>
      </c>
    </row>
    <row r="3451" spans="1:7" x14ac:dyDescent="0.25">
      <c r="A3451" s="10"/>
      <c r="B3451" s="10"/>
      <c r="C3451" s="10"/>
      <c r="D3451" s="10"/>
      <c r="E3451" s="110" t="s">
        <v>3528</v>
      </c>
      <c r="F3451" s="111" t="s">
        <v>5957</v>
      </c>
      <c r="G3451" s="3">
        <f t="shared" si="54"/>
        <v>1.17E-2</v>
      </c>
    </row>
    <row r="3452" spans="1:7" x14ac:dyDescent="0.25">
      <c r="A3452" s="10"/>
      <c r="B3452" s="10"/>
      <c r="C3452" s="10"/>
      <c r="D3452" s="10"/>
      <c r="E3452" s="110" t="s">
        <v>3529</v>
      </c>
      <c r="F3452" s="111" t="s">
        <v>5957</v>
      </c>
      <c r="G3452" s="3">
        <f t="shared" si="54"/>
        <v>1.17E-2</v>
      </c>
    </row>
    <row r="3453" spans="1:7" x14ac:dyDescent="0.25">
      <c r="A3453" s="10"/>
      <c r="B3453" s="10"/>
      <c r="C3453" s="10"/>
      <c r="D3453" s="10"/>
      <c r="E3453" s="110" t="s">
        <v>3530</v>
      </c>
      <c r="F3453" s="111" t="s">
        <v>5957</v>
      </c>
      <c r="G3453" s="3">
        <f t="shared" si="54"/>
        <v>1.17E-2</v>
      </c>
    </row>
    <row r="3454" spans="1:7" x14ac:dyDescent="0.25">
      <c r="A3454" s="10"/>
      <c r="B3454" s="10"/>
      <c r="C3454" s="10"/>
      <c r="D3454" s="10"/>
      <c r="E3454" s="110" t="s">
        <v>3531</v>
      </c>
      <c r="F3454" s="111" t="s">
        <v>5957</v>
      </c>
      <c r="G3454" s="3">
        <f t="shared" si="54"/>
        <v>1.17E-2</v>
      </c>
    </row>
    <row r="3455" spans="1:7" x14ac:dyDescent="0.25">
      <c r="A3455" s="10"/>
      <c r="B3455" s="10"/>
      <c r="C3455" s="10"/>
      <c r="D3455" s="10"/>
      <c r="E3455" s="110" t="s">
        <v>3532</v>
      </c>
      <c r="F3455" s="111" t="s">
        <v>5957</v>
      </c>
      <c r="G3455" s="3">
        <f t="shared" si="54"/>
        <v>1.17E-2</v>
      </c>
    </row>
    <row r="3456" spans="1:7" x14ac:dyDescent="0.25">
      <c r="A3456" s="10"/>
      <c r="B3456" s="10"/>
      <c r="C3456" s="10"/>
      <c r="D3456" s="10"/>
      <c r="E3456" s="110" t="s">
        <v>3533</v>
      </c>
      <c r="F3456" s="111" t="s">
        <v>5957</v>
      </c>
      <c r="G3456" s="3">
        <f t="shared" si="54"/>
        <v>1.17E-2</v>
      </c>
    </row>
    <row r="3457" spans="1:7" x14ac:dyDescent="0.25">
      <c r="A3457" s="10"/>
      <c r="B3457" s="10"/>
      <c r="C3457" s="10"/>
      <c r="D3457" s="10"/>
      <c r="E3457" s="116" t="s">
        <v>3534</v>
      </c>
      <c r="F3457" s="111" t="s">
        <v>105</v>
      </c>
      <c r="G3457" s="3">
        <f t="shared" si="54"/>
        <v>0</v>
      </c>
    </row>
    <row r="3458" spans="1:7" x14ac:dyDescent="0.25">
      <c r="A3458" s="10"/>
      <c r="B3458" s="10"/>
      <c r="C3458" s="10"/>
      <c r="D3458" s="10"/>
      <c r="E3458" s="116" t="s">
        <v>3535</v>
      </c>
      <c r="F3458" s="111" t="s">
        <v>105</v>
      </c>
      <c r="G3458" s="3">
        <f t="shared" si="54"/>
        <v>0</v>
      </c>
    </row>
    <row r="3459" spans="1:7" x14ac:dyDescent="0.25">
      <c r="A3459" s="10"/>
      <c r="B3459" s="10"/>
      <c r="C3459" s="10"/>
      <c r="D3459" s="10"/>
      <c r="E3459" s="110" t="s">
        <v>3536</v>
      </c>
      <c r="F3459" s="111" t="s">
        <v>5957</v>
      </c>
      <c r="G3459" s="3">
        <f t="shared" si="54"/>
        <v>1.17E-2</v>
      </c>
    </row>
    <row r="3460" spans="1:7" x14ac:dyDescent="0.25">
      <c r="A3460" s="10"/>
      <c r="B3460" s="10"/>
      <c r="C3460" s="10"/>
      <c r="D3460" s="10"/>
      <c r="E3460" s="110" t="s">
        <v>3537</v>
      </c>
      <c r="F3460" s="111" t="s">
        <v>105</v>
      </c>
      <c r="G3460" s="3">
        <f t="shared" si="54"/>
        <v>0</v>
      </c>
    </row>
    <row r="3461" spans="1:7" x14ac:dyDescent="0.25">
      <c r="A3461" s="10"/>
      <c r="B3461" s="10"/>
      <c r="C3461" s="10"/>
      <c r="D3461" s="10"/>
      <c r="E3461" s="116" t="s">
        <v>3538</v>
      </c>
      <c r="F3461" s="111" t="s">
        <v>105</v>
      </c>
      <c r="G3461" s="3">
        <f t="shared" si="54"/>
        <v>0</v>
      </c>
    </row>
    <row r="3462" spans="1:7" x14ac:dyDescent="0.25">
      <c r="A3462" s="10"/>
      <c r="B3462" s="10"/>
      <c r="C3462" s="10"/>
      <c r="D3462" s="10"/>
      <c r="E3462" s="110" t="s">
        <v>3539</v>
      </c>
      <c r="F3462" s="111" t="s">
        <v>105</v>
      </c>
      <c r="G3462" s="3">
        <f t="shared" si="54"/>
        <v>0</v>
      </c>
    </row>
    <row r="3463" spans="1:7" x14ac:dyDescent="0.25">
      <c r="A3463" s="10"/>
      <c r="B3463" s="10"/>
      <c r="C3463" s="10"/>
      <c r="D3463" s="10"/>
      <c r="E3463" s="110" t="s">
        <v>3540</v>
      </c>
      <c r="F3463" s="111" t="s">
        <v>5957</v>
      </c>
      <c r="G3463" s="3">
        <f t="shared" ref="G3463:G3526" si="55">VLOOKUP(F3463,$A$4:$B$27,2,FALSE)</f>
        <v>1.17E-2</v>
      </c>
    </row>
    <row r="3464" spans="1:7" x14ac:dyDescent="0.25">
      <c r="A3464" s="10"/>
      <c r="B3464" s="10"/>
      <c r="C3464" s="10"/>
      <c r="D3464" s="10"/>
      <c r="E3464" s="110" t="s">
        <v>3541</v>
      </c>
      <c r="F3464" s="111" t="s">
        <v>5957</v>
      </c>
      <c r="G3464" s="3">
        <f t="shared" si="55"/>
        <v>1.17E-2</v>
      </c>
    </row>
    <row r="3465" spans="1:7" x14ac:dyDescent="0.25">
      <c r="A3465" s="10"/>
      <c r="B3465" s="10"/>
      <c r="C3465" s="10"/>
      <c r="D3465" s="10"/>
      <c r="E3465" s="116" t="s">
        <v>3542</v>
      </c>
      <c r="F3465" s="111" t="s">
        <v>105</v>
      </c>
      <c r="G3465" s="3">
        <f t="shared" si="55"/>
        <v>0</v>
      </c>
    </row>
    <row r="3466" spans="1:7" x14ac:dyDescent="0.25">
      <c r="A3466" s="10"/>
      <c r="B3466" s="10"/>
      <c r="C3466" s="10"/>
      <c r="D3466" s="10"/>
      <c r="E3466" s="110" t="s">
        <v>3543</v>
      </c>
      <c r="F3466" s="111" t="s">
        <v>5957</v>
      </c>
      <c r="G3466" s="3">
        <f t="shared" si="55"/>
        <v>1.17E-2</v>
      </c>
    </row>
    <row r="3467" spans="1:7" x14ac:dyDescent="0.25">
      <c r="A3467" s="10"/>
      <c r="B3467" s="10"/>
      <c r="C3467" s="10"/>
      <c r="D3467" s="10"/>
      <c r="E3467" s="110" t="s">
        <v>3544</v>
      </c>
      <c r="F3467" s="111" t="s">
        <v>105</v>
      </c>
      <c r="G3467" s="3">
        <f t="shared" si="55"/>
        <v>0</v>
      </c>
    </row>
    <row r="3468" spans="1:7" x14ac:dyDescent="0.25">
      <c r="A3468" s="10"/>
      <c r="B3468" s="10"/>
      <c r="C3468" s="10"/>
      <c r="D3468" s="10"/>
      <c r="E3468" s="116" t="s">
        <v>3545</v>
      </c>
      <c r="F3468" s="111" t="s">
        <v>5957</v>
      </c>
      <c r="G3468" s="3">
        <f t="shared" si="55"/>
        <v>1.17E-2</v>
      </c>
    </row>
    <row r="3469" spans="1:7" x14ac:dyDescent="0.25">
      <c r="A3469" s="10"/>
      <c r="B3469" s="10"/>
      <c r="C3469" s="10"/>
      <c r="D3469" s="10"/>
      <c r="E3469" s="110" t="s">
        <v>3546</v>
      </c>
      <c r="F3469" s="111" t="s">
        <v>105</v>
      </c>
      <c r="G3469" s="3">
        <f t="shared" si="55"/>
        <v>0</v>
      </c>
    </row>
    <row r="3470" spans="1:7" x14ac:dyDescent="0.25">
      <c r="A3470" s="10"/>
      <c r="B3470" s="10"/>
      <c r="C3470" s="10"/>
      <c r="D3470" s="10"/>
      <c r="E3470" s="110" t="s">
        <v>3547</v>
      </c>
      <c r="F3470" s="111" t="s">
        <v>5957</v>
      </c>
      <c r="G3470" s="3">
        <f t="shared" si="55"/>
        <v>1.17E-2</v>
      </c>
    </row>
    <row r="3471" spans="1:7" x14ac:dyDescent="0.25">
      <c r="A3471" s="10"/>
      <c r="B3471" s="10"/>
      <c r="C3471" s="10"/>
      <c r="D3471" s="10"/>
      <c r="E3471" s="110" t="s">
        <v>3548</v>
      </c>
      <c r="F3471" s="111" t="s">
        <v>5957</v>
      </c>
      <c r="G3471" s="3">
        <f t="shared" si="55"/>
        <v>1.17E-2</v>
      </c>
    </row>
    <row r="3472" spans="1:7" x14ac:dyDescent="0.25">
      <c r="A3472" s="10"/>
      <c r="B3472" s="10"/>
      <c r="C3472" s="10"/>
      <c r="D3472" s="10"/>
      <c r="E3472" s="110" t="s">
        <v>3549</v>
      </c>
      <c r="F3472" s="111" t="s">
        <v>5957</v>
      </c>
      <c r="G3472" s="3">
        <f t="shared" si="55"/>
        <v>1.17E-2</v>
      </c>
    </row>
    <row r="3473" spans="1:7" x14ac:dyDescent="0.25">
      <c r="A3473" s="10"/>
      <c r="B3473" s="10"/>
      <c r="C3473" s="10"/>
      <c r="D3473" s="10"/>
      <c r="E3473" s="110" t="s">
        <v>3550</v>
      </c>
      <c r="F3473" s="111" t="s">
        <v>5957</v>
      </c>
      <c r="G3473" s="3">
        <f t="shared" si="55"/>
        <v>1.17E-2</v>
      </c>
    </row>
    <row r="3474" spans="1:7" x14ac:dyDescent="0.25">
      <c r="A3474" s="10"/>
      <c r="B3474" s="10"/>
      <c r="C3474" s="10"/>
      <c r="D3474" s="10"/>
      <c r="E3474" s="110" t="s">
        <v>3551</v>
      </c>
      <c r="F3474" s="111" t="s">
        <v>105</v>
      </c>
      <c r="G3474" s="3">
        <f t="shared" si="55"/>
        <v>0</v>
      </c>
    </row>
    <row r="3475" spans="1:7" x14ac:dyDescent="0.25">
      <c r="A3475" s="10"/>
      <c r="B3475" s="10"/>
      <c r="C3475" s="10"/>
      <c r="D3475" s="10"/>
      <c r="E3475" s="110" t="s">
        <v>3552</v>
      </c>
      <c r="F3475" s="111" t="s">
        <v>5957</v>
      </c>
      <c r="G3475" s="3">
        <f t="shared" si="55"/>
        <v>1.17E-2</v>
      </c>
    </row>
    <row r="3476" spans="1:7" x14ac:dyDescent="0.25">
      <c r="A3476" s="10"/>
      <c r="B3476" s="10"/>
      <c r="C3476" s="10"/>
      <c r="D3476" s="10"/>
      <c r="E3476" s="110" t="s">
        <v>3553</v>
      </c>
      <c r="F3476" s="111" t="s">
        <v>105</v>
      </c>
      <c r="G3476" s="3">
        <f t="shared" si="55"/>
        <v>0</v>
      </c>
    </row>
    <row r="3477" spans="1:7" x14ac:dyDescent="0.25">
      <c r="A3477" s="10"/>
      <c r="B3477" s="10"/>
      <c r="C3477" s="10"/>
      <c r="D3477" s="10"/>
      <c r="E3477" s="116" t="s">
        <v>3554</v>
      </c>
      <c r="F3477" s="111" t="s">
        <v>5957</v>
      </c>
      <c r="G3477" s="3">
        <f t="shared" si="55"/>
        <v>1.17E-2</v>
      </c>
    </row>
    <row r="3478" spans="1:7" x14ac:dyDescent="0.25">
      <c r="A3478" s="10"/>
      <c r="B3478" s="10"/>
      <c r="C3478" s="10"/>
      <c r="D3478" s="10"/>
      <c r="E3478" s="116" t="s">
        <v>3555</v>
      </c>
      <c r="F3478" s="111" t="s">
        <v>5957</v>
      </c>
      <c r="G3478" s="3">
        <f t="shared" si="55"/>
        <v>1.17E-2</v>
      </c>
    </row>
    <row r="3479" spans="1:7" x14ac:dyDescent="0.25">
      <c r="A3479" s="10"/>
      <c r="B3479" s="10"/>
      <c r="C3479" s="10"/>
      <c r="D3479" s="10"/>
      <c r="E3479" s="110" t="s">
        <v>3556</v>
      </c>
      <c r="F3479" s="111" t="s">
        <v>5957</v>
      </c>
      <c r="G3479" s="3">
        <f t="shared" si="55"/>
        <v>1.17E-2</v>
      </c>
    </row>
    <row r="3480" spans="1:7" x14ac:dyDescent="0.25">
      <c r="A3480" s="10"/>
      <c r="B3480" s="10"/>
      <c r="C3480" s="10"/>
      <c r="D3480" s="10"/>
      <c r="E3480" s="122" t="s">
        <v>3557</v>
      </c>
      <c r="F3480" s="111" t="s">
        <v>5957</v>
      </c>
      <c r="G3480" s="3">
        <f t="shared" si="55"/>
        <v>1.17E-2</v>
      </c>
    </row>
    <row r="3481" spans="1:7" x14ac:dyDescent="0.25">
      <c r="A3481" s="10"/>
      <c r="B3481" s="10"/>
      <c r="C3481" s="10"/>
      <c r="D3481" s="10"/>
      <c r="E3481" s="110" t="s">
        <v>3558</v>
      </c>
      <c r="F3481" s="111" t="s">
        <v>5957</v>
      </c>
      <c r="G3481" s="3">
        <f t="shared" si="55"/>
        <v>1.17E-2</v>
      </c>
    </row>
    <row r="3482" spans="1:7" x14ac:dyDescent="0.25">
      <c r="A3482" s="10"/>
      <c r="B3482" s="10"/>
      <c r="C3482" s="10"/>
      <c r="D3482" s="10"/>
      <c r="E3482" s="115" t="s">
        <v>3559</v>
      </c>
      <c r="F3482" s="111" t="s">
        <v>105</v>
      </c>
      <c r="G3482" s="3">
        <f t="shared" si="55"/>
        <v>0</v>
      </c>
    </row>
    <row r="3483" spans="1:7" x14ac:dyDescent="0.25">
      <c r="A3483" s="10"/>
      <c r="B3483" s="10"/>
      <c r="C3483" s="10"/>
      <c r="D3483" s="10"/>
      <c r="E3483" s="110" t="s">
        <v>3560</v>
      </c>
      <c r="F3483" s="111" t="s">
        <v>105</v>
      </c>
      <c r="G3483" s="3">
        <f t="shared" si="55"/>
        <v>0</v>
      </c>
    </row>
    <row r="3484" spans="1:7" x14ac:dyDescent="0.25">
      <c r="A3484" s="10"/>
      <c r="B3484" s="10"/>
      <c r="C3484" s="10"/>
      <c r="D3484" s="10"/>
      <c r="E3484" s="110" t="s">
        <v>3561</v>
      </c>
      <c r="F3484" s="111" t="s">
        <v>105</v>
      </c>
      <c r="G3484" s="3">
        <f t="shared" si="55"/>
        <v>0</v>
      </c>
    </row>
    <row r="3485" spans="1:7" x14ac:dyDescent="0.25">
      <c r="A3485" s="10"/>
      <c r="B3485" s="10"/>
      <c r="C3485" s="10"/>
      <c r="D3485" s="10"/>
      <c r="E3485" s="116" t="s">
        <v>3562</v>
      </c>
      <c r="F3485" s="111" t="s">
        <v>5957</v>
      </c>
      <c r="G3485" s="3">
        <f t="shared" si="55"/>
        <v>1.17E-2</v>
      </c>
    </row>
    <row r="3486" spans="1:7" x14ac:dyDescent="0.25">
      <c r="A3486" s="10"/>
      <c r="B3486" s="10"/>
      <c r="C3486" s="10"/>
      <c r="D3486" s="10"/>
      <c r="E3486" s="116" t="s">
        <v>3563</v>
      </c>
      <c r="F3486" s="111" t="s">
        <v>105</v>
      </c>
      <c r="G3486" s="3">
        <f t="shared" si="55"/>
        <v>0</v>
      </c>
    </row>
    <row r="3487" spans="1:7" x14ac:dyDescent="0.25">
      <c r="A3487" s="10"/>
      <c r="B3487" s="10"/>
      <c r="C3487" s="10"/>
      <c r="D3487" s="10"/>
      <c r="E3487" s="110" t="s">
        <v>3564</v>
      </c>
      <c r="F3487" s="111" t="s">
        <v>105</v>
      </c>
      <c r="G3487" s="3">
        <f t="shared" si="55"/>
        <v>0</v>
      </c>
    </row>
    <row r="3488" spans="1:7" x14ac:dyDescent="0.25">
      <c r="A3488" s="10"/>
      <c r="B3488" s="10"/>
      <c r="C3488" s="10"/>
      <c r="D3488" s="10"/>
      <c r="E3488" s="110" t="s">
        <v>3565</v>
      </c>
      <c r="F3488" s="111" t="s">
        <v>5957</v>
      </c>
      <c r="G3488" s="3">
        <f t="shared" si="55"/>
        <v>1.17E-2</v>
      </c>
    </row>
    <row r="3489" spans="1:7" x14ac:dyDescent="0.25">
      <c r="A3489" s="10"/>
      <c r="B3489" s="10"/>
      <c r="C3489" s="10"/>
      <c r="D3489" s="10"/>
      <c r="E3489" s="122" t="s">
        <v>3566</v>
      </c>
      <c r="F3489" s="111" t="s">
        <v>105</v>
      </c>
      <c r="G3489" s="3">
        <f t="shared" si="55"/>
        <v>0</v>
      </c>
    </row>
    <row r="3490" spans="1:7" x14ac:dyDescent="0.25">
      <c r="A3490" s="10"/>
      <c r="B3490" s="10"/>
      <c r="C3490" s="10"/>
      <c r="D3490" s="10"/>
      <c r="E3490" s="115" t="s">
        <v>3567</v>
      </c>
      <c r="F3490" s="111" t="s">
        <v>5957</v>
      </c>
      <c r="G3490" s="3">
        <f t="shared" si="55"/>
        <v>1.17E-2</v>
      </c>
    </row>
    <row r="3491" spans="1:7" x14ac:dyDescent="0.25">
      <c r="A3491" s="10"/>
      <c r="B3491" s="10"/>
      <c r="C3491" s="10"/>
      <c r="D3491" s="10"/>
      <c r="E3491" s="110" t="s">
        <v>3568</v>
      </c>
      <c r="F3491" s="111" t="s">
        <v>5957</v>
      </c>
      <c r="G3491" s="3">
        <f t="shared" si="55"/>
        <v>1.17E-2</v>
      </c>
    </row>
    <row r="3492" spans="1:7" x14ac:dyDescent="0.25">
      <c r="A3492" s="10"/>
      <c r="B3492" s="10"/>
      <c r="C3492" s="10"/>
      <c r="D3492" s="10"/>
      <c r="E3492" s="110" t="s">
        <v>3569</v>
      </c>
      <c r="F3492" s="111" t="s">
        <v>105</v>
      </c>
      <c r="G3492" s="3">
        <f t="shared" si="55"/>
        <v>0</v>
      </c>
    </row>
    <row r="3493" spans="1:7" x14ac:dyDescent="0.25">
      <c r="A3493" s="10"/>
      <c r="B3493" s="10"/>
      <c r="C3493" s="10"/>
      <c r="D3493" s="10"/>
      <c r="E3493" s="119" t="s">
        <v>3570</v>
      </c>
      <c r="F3493" s="111" t="s">
        <v>105</v>
      </c>
      <c r="G3493" s="3">
        <f t="shared" si="55"/>
        <v>0</v>
      </c>
    </row>
    <row r="3494" spans="1:7" x14ac:dyDescent="0.25">
      <c r="A3494" s="10"/>
      <c r="B3494" s="10"/>
      <c r="C3494" s="10"/>
      <c r="D3494" s="10"/>
      <c r="E3494" s="116" t="s">
        <v>3571</v>
      </c>
      <c r="F3494" s="111" t="s">
        <v>105</v>
      </c>
      <c r="G3494" s="3">
        <f t="shared" si="55"/>
        <v>0</v>
      </c>
    </row>
    <row r="3495" spans="1:7" x14ac:dyDescent="0.25">
      <c r="A3495" s="10"/>
      <c r="B3495" s="10"/>
      <c r="C3495" s="10"/>
      <c r="D3495" s="10"/>
      <c r="E3495" s="119" t="s">
        <v>3572</v>
      </c>
      <c r="F3495" s="111" t="s">
        <v>105</v>
      </c>
      <c r="G3495" s="3">
        <f t="shared" si="55"/>
        <v>0</v>
      </c>
    </row>
    <row r="3496" spans="1:7" x14ac:dyDescent="0.25">
      <c r="A3496" s="10"/>
      <c r="B3496" s="10"/>
      <c r="C3496" s="10"/>
      <c r="D3496" s="10"/>
      <c r="E3496" s="119" t="s">
        <v>3573</v>
      </c>
      <c r="F3496" s="111" t="s">
        <v>5957</v>
      </c>
      <c r="G3496" s="3">
        <f t="shared" si="55"/>
        <v>1.17E-2</v>
      </c>
    </row>
    <row r="3497" spans="1:7" x14ac:dyDescent="0.25">
      <c r="A3497" s="10"/>
      <c r="B3497" s="10"/>
      <c r="C3497" s="10"/>
      <c r="D3497" s="10"/>
      <c r="E3497" s="110" t="s">
        <v>3574</v>
      </c>
      <c r="F3497" s="111" t="s">
        <v>105</v>
      </c>
      <c r="G3497" s="3">
        <f t="shared" si="55"/>
        <v>0</v>
      </c>
    </row>
    <row r="3498" spans="1:7" x14ac:dyDescent="0.25">
      <c r="A3498" s="10"/>
      <c r="B3498" s="10"/>
      <c r="C3498" s="10"/>
      <c r="D3498" s="10"/>
      <c r="E3498" s="110" t="s">
        <v>3575</v>
      </c>
      <c r="F3498" s="111" t="s">
        <v>5957</v>
      </c>
      <c r="G3498" s="3">
        <f t="shared" si="55"/>
        <v>1.17E-2</v>
      </c>
    </row>
    <row r="3499" spans="1:7" x14ac:dyDescent="0.25">
      <c r="A3499" s="10"/>
      <c r="B3499" s="10"/>
      <c r="C3499" s="10"/>
      <c r="D3499" s="10"/>
      <c r="E3499" s="116" t="s">
        <v>3576</v>
      </c>
      <c r="F3499" s="111" t="s">
        <v>105</v>
      </c>
      <c r="G3499" s="3">
        <f t="shared" si="55"/>
        <v>0</v>
      </c>
    </row>
    <row r="3500" spans="1:7" x14ac:dyDescent="0.25">
      <c r="A3500" s="10"/>
      <c r="B3500" s="10"/>
      <c r="C3500" s="10"/>
      <c r="D3500" s="10"/>
      <c r="E3500" s="116" t="s">
        <v>3577</v>
      </c>
      <c r="F3500" s="111" t="s">
        <v>5957</v>
      </c>
      <c r="G3500" s="3">
        <f t="shared" si="55"/>
        <v>1.17E-2</v>
      </c>
    </row>
    <row r="3501" spans="1:7" x14ac:dyDescent="0.25">
      <c r="A3501" s="10"/>
      <c r="B3501" s="10"/>
      <c r="C3501" s="10"/>
      <c r="D3501" s="10"/>
      <c r="E3501" s="122" t="s">
        <v>3578</v>
      </c>
      <c r="F3501" s="111" t="s">
        <v>105</v>
      </c>
      <c r="G3501" s="3">
        <f t="shared" si="55"/>
        <v>0</v>
      </c>
    </row>
    <row r="3502" spans="1:7" x14ac:dyDescent="0.25">
      <c r="A3502" s="10"/>
      <c r="B3502" s="10"/>
      <c r="C3502" s="10"/>
      <c r="D3502" s="10"/>
      <c r="E3502" s="116" t="s">
        <v>3579</v>
      </c>
      <c r="F3502" s="111" t="s">
        <v>105</v>
      </c>
      <c r="G3502" s="3">
        <f t="shared" si="55"/>
        <v>0</v>
      </c>
    </row>
    <row r="3503" spans="1:7" x14ac:dyDescent="0.25">
      <c r="A3503" s="10"/>
      <c r="B3503" s="10"/>
      <c r="C3503" s="10"/>
      <c r="D3503" s="10"/>
      <c r="E3503" s="110" t="s">
        <v>3580</v>
      </c>
      <c r="F3503" s="111" t="s">
        <v>5957</v>
      </c>
      <c r="G3503" s="3">
        <f t="shared" si="55"/>
        <v>1.17E-2</v>
      </c>
    </row>
    <row r="3504" spans="1:7" x14ac:dyDescent="0.25">
      <c r="A3504" s="10"/>
      <c r="B3504" s="10"/>
      <c r="C3504" s="10"/>
      <c r="D3504" s="10"/>
      <c r="E3504" s="110" t="s">
        <v>3581</v>
      </c>
      <c r="F3504" s="111" t="s">
        <v>5957</v>
      </c>
      <c r="G3504" s="3">
        <f t="shared" si="55"/>
        <v>1.17E-2</v>
      </c>
    </row>
    <row r="3505" spans="1:7" x14ac:dyDescent="0.25">
      <c r="A3505" s="10"/>
      <c r="B3505" s="10"/>
      <c r="C3505" s="10"/>
      <c r="D3505" s="10"/>
      <c r="E3505" s="110" t="s">
        <v>3582</v>
      </c>
      <c r="F3505" s="111" t="s">
        <v>105</v>
      </c>
      <c r="G3505" s="3">
        <f t="shared" si="55"/>
        <v>0</v>
      </c>
    </row>
    <row r="3506" spans="1:7" x14ac:dyDescent="0.25">
      <c r="A3506" s="10"/>
      <c r="B3506" s="10"/>
      <c r="C3506" s="10"/>
      <c r="D3506" s="10"/>
      <c r="E3506" s="110" t="s">
        <v>3583</v>
      </c>
      <c r="F3506" s="111" t="s">
        <v>5957</v>
      </c>
      <c r="G3506" s="3">
        <f t="shared" si="55"/>
        <v>1.17E-2</v>
      </c>
    </row>
    <row r="3507" spans="1:7" x14ac:dyDescent="0.25">
      <c r="A3507" s="10"/>
      <c r="B3507" s="10"/>
      <c r="C3507" s="10"/>
      <c r="D3507" s="10"/>
      <c r="E3507" s="110" t="s">
        <v>3584</v>
      </c>
      <c r="F3507" s="111" t="s">
        <v>105</v>
      </c>
      <c r="G3507" s="3">
        <f t="shared" si="55"/>
        <v>0</v>
      </c>
    </row>
    <row r="3508" spans="1:7" x14ac:dyDescent="0.25">
      <c r="A3508" s="10"/>
      <c r="B3508" s="10"/>
      <c r="C3508" s="10"/>
      <c r="D3508" s="10"/>
      <c r="E3508" s="115" t="s">
        <v>3585</v>
      </c>
      <c r="F3508" s="111" t="s">
        <v>105</v>
      </c>
      <c r="G3508" s="3">
        <f t="shared" si="55"/>
        <v>0</v>
      </c>
    </row>
    <row r="3509" spans="1:7" x14ac:dyDescent="0.25">
      <c r="A3509" s="10"/>
      <c r="B3509" s="10"/>
      <c r="C3509" s="10"/>
      <c r="D3509" s="10"/>
      <c r="E3509" s="115" t="s">
        <v>3586</v>
      </c>
      <c r="F3509" s="111" t="s">
        <v>5957</v>
      </c>
      <c r="G3509" s="3">
        <f t="shared" si="55"/>
        <v>1.17E-2</v>
      </c>
    </row>
    <row r="3510" spans="1:7" x14ac:dyDescent="0.25">
      <c r="A3510" s="10"/>
      <c r="B3510" s="10"/>
      <c r="C3510" s="10"/>
      <c r="D3510" s="10"/>
      <c r="E3510" s="116" t="s">
        <v>3587</v>
      </c>
      <c r="F3510" s="111" t="s">
        <v>5957</v>
      </c>
      <c r="G3510" s="3">
        <f t="shared" si="55"/>
        <v>1.17E-2</v>
      </c>
    </row>
    <row r="3511" spans="1:7" x14ac:dyDescent="0.25">
      <c r="A3511" s="10"/>
      <c r="B3511" s="10"/>
      <c r="C3511" s="10"/>
      <c r="D3511" s="10"/>
      <c r="E3511" s="110" t="s">
        <v>3588</v>
      </c>
      <c r="F3511" s="111" t="s">
        <v>105</v>
      </c>
      <c r="G3511" s="3">
        <f t="shared" si="55"/>
        <v>0</v>
      </c>
    </row>
    <row r="3512" spans="1:7" x14ac:dyDescent="0.25">
      <c r="A3512" s="10"/>
      <c r="B3512" s="10"/>
      <c r="C3512" s="10"/>
      <c r="D3512" s="10"/>
      <c r="E3512" s="110" t="s">
        <v>3589</v>
      </c>
      <c r="F3512" s="111" t="s">
        <v>105</v>
      </c>
      <c r="G3512" s="3">
        <f t="shared" si="55"/>
        <v>0</v>
      </c>
    </row>
    <row r="3513" spans="1:7" x14ac:dyDescent="0.25">
      <c r="A3513" s="10"/>
      <c r="B3513" s="10"/>
      <c r="C3513" s="10"/>
      <c r="D3513" s="10"/>
      <c r="E3513" s="110" t="s">
        <v>3590</v>
      </c>
      <c r="F3513" s="111" t="s">
        <v>105</v>
      </c>
      <c r="G3513" s="3">
        <f t="shared" si="55"/>
        <v>0</v>
      </c>
    </row>
    <row r="3514" spans="1:7" x14ac:dyDescent="0.25">
      <c r="A3514" s="10"/>
      <c r="B3514" s="10"/>
      <c r="C3514" s="10"/>
      <c r="D3514" s="10"/>
      <c r="E3514" s="110" t="s">
        <v>3591</v>
      </c>
      <c r="F3514" s="111" t="s">
        <v>105</v>
      </c>
      <c r="G3514" s="3">
        <f t="shared" si="55"/>
        <v>0</v>
      </c>
    </row>
    <row r="3515" spans="1:7" x14ac:dyDescent="0.25">
      <c r="A3515" s="10"/>
      <c r="B3515" s="10"/>
      <c r="C3515" s="10"/>
      <c r="D3515" s="10"/>
      <c r="E3515" s="110" t="s">
        <v>3592</v>
      </c>
      <c r="F3515" s="111" t="s">
        <v>5957</v>
      </c>
      <c r="G3515" s="3">
        <f t="shared" si="55"/>
        <v>1.17E-2</v>
      </c>
    </row>
    <row r="3516" spans="1:7" x14ac:dyDescent="0.25">
      <c r="A3516" s="10"/>
      <c r="B3516" s="10"/>
      <c r="C3516" s="10"/>
      <c r="D3516" s="10"/>
      <c r="E3516" s="110" t="s">
        <v>3593</v>
      </c>
      <c r="F3516" s="111" t="s">
        <v>105</v>
      </c>
      <c r="G3516" s="3">
        <f t="shared" si="55"/>
        <v>0</v>
      </c>
    </row>
    <row r="3517" spans="1:7" x14ac:dyDescent="0.25">
      <c r="A3517" s="10"/>
      <c r="B3517" s="10"/>
      <c r="C3517" s="10"/>
      <c r="D3517" s="10"/>
      <c r="E3517" s="110" t="s">
        <v>3594</v>
      </c>
      <c r="F3517" s="111" t="s">
        <v>5957</v>
      </c>
      <c r="G3517" s="3">
        <f t="shared" si="55"/>
        <v>1.17E-2</v>
      </c>
    </row>
    <row r="3518" spans="1:7" x14ac:dyDescent="0.25">
      <c r="A3518" s="10"/>
      <c r="B3518" s="10"/>
      <c r="C3518" s="10"/>
      <c r="D3518" s="10"/>
      <c r="E3518" s="119" t="s">
        <v>3595</v>
      </c>
      <c r="F3518" s="111" t="s">
        <v>5957</v>
      </c>
      <c r="G3518" s="3">
        <f t="shared" si="55"/>
        <v>1.17E-2</v>
      </c>
    </row>
    <row r="3519" spans="1:7" x14ac:dyDescent="0.25">
      <c r="A3519" s="10"/>
      <c r="B3519" s="10"/>
      <c r="C3519" s="10"/>
      <c r="D3519" s="10"/>
      <c r="E3519" s="110" t="s">
        <v>3596</v>
      </c>
      <c r="F3519" s="111" t="s">
        <v>105</v>
      </c>
      <c r="G3519" s="3">
        <f t="shared" si="55"/>
        <v>0</v>
      </c>
    </row>
    <row r="3520" spans="1:7" x14ac:dyDescent="0.25">
      <c r="A3520" s="10"/>
      <c r="B3520" s="10"/>
      <c r="C3520" s="10"/>
      <c r="D3520" s="10"/>
      <c r="E3520" s="110" t="s">
        <v>3597</v>
      </c>
      <c r="F3520" s="111" t="s">
        <v>105</v>
      </c>
      <c r="G3520" s="3">
        <f t="shared" si="55"/>
        <v>0</v>
      </c>
    </row>
    <row r="3521" spans="1:7" x14ac:dyDescent="0.25">
      <c r="A3521" s="10"/>
      <c r="B3521" s="10"/>
      <c r="C3521" s="10"/>
      <c r="D3521" s="10"/>
      <c r="E3521" s="110" t="s">
        <v>3598</v>
      </c>
      <c r="F3521" s="111" t="s">
        <v>105</v>
      </c>
      <c r="G3521" s="3">
        <f t="shared" si="55"/>
        <v>0</v>
      </c>
    </row>
    <row r="3522" spans="1:7" x14ac:dyDescent="0.25">
      <c r="A3522" s="10"/>
      <c r="B3522" s="10"/>
      <c r="C3522" s="10"/>
      <c r="D3522" s="10"/>
      <c r="E3522" s="110" t="s">
        <v>3599</v>
      </c>
      <c r="F3522" s="111" t="s">
        <v>105</v>
      </c>
      <c r="G3522" s="3">
        <f t="shared" si="55"/>
        <v>0</v>
      </c>
    </row>
    <row r="3523" spans="1:7" x14ac:dyDescent="0.25">
      <c r="A3523" s="10"/>
      <c r="B3523" s="10"/>
      <c r="C3523" s="10"/>
      <c r="D3523" s="10"/>
      <c r="E3523" s="110" t="s">
        <v>3600</v>
      </c>
      <c r="F3523" s="111" t="s">
        <v>105</v>
      </c>
      <c r="G3523" s="3">
        <f t="shared" si="55"/>
        <v>0</v>
      </c>
    </row>
    <row r="3524" spans="1:7" x14ac:dyDescent="0.25">
      <c r="A3524" s="10"/>
      <c r="B3524" s="10"/>
      <c r="C3524" s="10"/>
      <c r="D3524" s="10"/>
      <c r="E3524" s="122" t="s">
        <v>3601</v>
      </c>
      <c r="F3524" s="111" t="s">
        <v>105</v>
      </c>
      <c r="G3524" s="3">
        <f t="shared" si="55"/>
        <v>0</v>
      </c>
    </row>
    <row r="3525" spans="1:7" x14ac:dyDescent="0.25">
      <c r="A3525" s="10"/>
      <c r="B3525" s="10"/>
      <c r="C3525" s="10"/>
      <c r="D3525" s="10"/>
      <c r="E3525" s="110" t="s">
        <v>3602</v>
      </c>
      <c r="F3525" s="111" t="s">
        <v>105</v>
      </c>
      <c r="G3525" s="3">
        <f t="shared" si="55"/>
        <v>0</v>
      </c>
    </row>
    <row r="3526" spans="1:7" x14ac:dyDescent="0.25">
      <c r="A3526" s="10"/>
      <c r="B3526" s="10"/>
      <c r="C3526" s="10"/>
      <c r="D3526" s="10"/>
      <c r="E3526" s="110" t="s">
        <v>3603</v>
      </c>
      <c r="F3526" s="111" t="s">
        <v>105</v>
      </c>
      <c r="G3526" s="3">
        <f t="shared" si="55"/>
        <v>0</v>
      </c>
    </row>
    <row r="3527" spans="1:7" x14ac:dyDescent="0.25">
      <c r="A3527" s="10"/>
      <c r="B3527" s="10"/>
      <c r="C3527" s="10"/>
      <c r="D3527" s="10"/>
      <c r="E3527" s="122" t="s">
        <v>3604</v>
      </c>
      <c r="F3527" s="111" t="s">
        <v>105</v>
      </c>
      <c r="G3527" s="3">
        <f t="shared" ref="G3527:G3590" si="56">VLOOKUP(F3527,$A$4:$B$27,2,FALSE)</f>
        <v>0</v>
      </c>
    </row>
    <row r="3528" spans="1:7" x14ac:dyDescent="0.25">
      <c r="A3528" s="10"/>
      <c r="B3528" s="10"/>
      <c r="C3528" s="10"/>
      <c r="D3528" s="10"/>
      <c r="E3528" s="122" t="s">
        <v>3605</v>
      </c>
      <c r="F3528" s="111" t="s">
        <v>105</v>
      </c>
      <c r="G3528" s="3">
        <f t="shared" si="56"/>
        <v>0</v>
      </c>
    </row>
    <row r="3529" spans="1:7" x14ac:dyDescent="0.25">
      <c r="A3529" s="10"/>
      <c r="B3529" s="10"/>
      <c r="C3529" s="10"/>
      <c r="D3529" s="10"/>
      <c r="E3529" s="110" t="s">
        <v>3606</v>
      </c>
      <c r="F3529" s="111" t="s">
        <v>105</v>
      </c>
      <c r="G3529" s="3">
        <f t="shared" si="56"/>
        <v>0</v>
      </c>
    </row>
    <row r="3530" spans="1:7" x14ac:dyDescent="0.25">
      <c r="A3530" s="10"/>
      <c r="B3530" s="10"/>
      <c r="C3530" s="10"/>
      <c r="D3530" s="10"/>
      <c r="E3530" s="110" t="s">
        <v>3607</v>
      </c>
      <c r="F3530" s="111" t="s">
        <v>105</v>
      </c>
      <c r="G3530" s="3">
        <f t="shared" si="56"/>
        <v>0</v>
      </c>
    </row>
    <row r="3531" spans="1:7" x14ac:dyDescent="0.25">
      <c r="A3531" s="10"/>
      <c r="B3531" s="10"/>
      <c r="C3531" s="10"/>
      <c r="D3531" s="10"/>
      <c r="E3531" s="116" t="s">
        <v>3608</v>
      </c>
      <c r="F3531" s="111" t="s">
        <v>5957</v>
      </c>
      <c r="G3531" s="3">
        <f t="shared" si="56"/>
        <v>1.17E-2</v>
      </c>
    </row>
    <row r="3532" spans="1:7" x14ac:dyDescent="0.25">
      <c r="A3532" s="10"/>
      <c r="B3532" s="10"/>
      <c r="C3532" s="10"/>
      <c r="D3532" s="10"/>
      <c r="E3532" s="119" t="s">
        <v>3609</v>
      </c>
      <c r="F3532" s="111" t="s">
        <v>105</v>
      </c>
      <c r="G3532" s="3">
        <f t="shared" si="56"/>
        <v>0</v>
      </c>
    </row>
    <row r="3533" spans="1:7" x14ac:dyDescent="0.25">
      <c r="A3533" s="10"/>
      <c r="B3533" s="10"/>
      <c r="C3533" s="10"/>
      <c r="D3533" s="10"/>
      <c r="E3533" s="110" t="s">
        <v>3610</v>
      </c>
      <c r="F3533" s="111" t="s">
        <v>105</v>
      </c>
      <c r="G3533" s="3">
        <f t="shared" si="56"/>
        <v>0</v>
      </c>
    </row>
    <row r="3534" spans="1:7" x14ac:dyDescent="0.25">
      <c r="A3534" s="10"/>
      <c r="B3534" s="10"/>
      <c r="C3534" s="10"/>
      <c r="D3534" s="10"/>
      <c r="E3534" s="110" t="s">
        <v>3611</v>
      </c>
      <c r="F3534" s="111" t="s">
        <v>105</v>
      </c>
      <c r="G3534" s="3">
        <f t="shared" si="56"/>
        <v>0</v>
      </c>
    </row>
    <row r="3535" spans="1:7" x14ac:dyDescent="0.25">
      <c r="A3535" s="10"/>
      <c r="B3535" s="10"/>
      <c r="C3535" s="10"/>
      <c r="D3535" s="10"/>
      <c r="E3535" s="110" t="s">
        <v>3612</v>
      </c>
      <c r="F3535" s="111" t="s">
        <v>105</v>
      </c>
      <c r="G3535" s="3">
        <f t="shared" si="56"/>
        <v>0</v>
      </c>
    </row>
    <row r="3536" spans="1:7" x14ac:dyDescent="0.25">
      <c r="A3536" s="10"/>
      <c r="B3536" s="10"/>
      <c r="C3536" s="10"/>
      <c r="D3536" s="10"/>
      <c r="E3536" s="118" t="s">
        <v>3613</v>
      </c>
      <c r="F3536" s="111" t="s">
        <v>105</v>
      </c>
      <c r="G3536" s="3">
        <f t="shared" si="56"/>
        <v>0</v>
      </c>
    </row>
    <row r="3537" spans="1:7" x14ac:dyDescent="0.25">
      <c r="A3537" s="10"/>
      <c r="B3537" s="10"/>
      <c r="C3537" s="10"/>
      <c r="D3537" s="10"/>
      <c r="E3537" s="110" t="s">
        <v>3614</v>
      </c>
      <c r="F3537" s="111" t="s">
        <v>105</v>
      </c>
      <c r="G3537" s="3">
        <f t="shared" si="56"/>
        <v>0</v>
      </c>
    </row>
    <row r="3538" spans="1:7" x14ac:dyDescent="0.25">
      <c r="A3538" s="10"/>
      <c r="B3538" s="10"/>
      <c r="C3538" s="10"/>
      <c r="D3538" s="10"/>
      <c r="E3538" s="110" t="s">
        <v>3615</v>
      </c>
      <c r="F3538" s="111" t="s">
        <v>5957</v>
      </c>
      <c r="G3538" s="3">
        <f t="shared" si="56"/>
        <v>1.17E-2</v>
      </c>
    </row>
    <row r="3539" spans="1:7" x14ac:dyDescent="0.25">
      <c r="A3539" s="10"/>
      <c r="B3539" s="10"/>
      <c r="C3539" s="10"/>
      <c r="D3539" s="10"/>
      <c r="E3539" s="110" t="s">
        <v>3616</v>
      </c>
      <c r="F3539" s="111" t="s">
        <v>5957</v>
      </c>
      <c r="G3539" s="3">
        <f t="shared" si="56"/>
        <v>1.17E-2</v>
      </c>
    </row>
    <row r="3540" spans="1:7" x14ac:dyDescent="0.25">
      <c r="A3540" s="10"/>
      <c r="B3540" s="10"/>
      <c r="C3540" s="10"/>
      <c r="D3540" s="10"/>
      <c r="E3540" s="110" t="s">
        <v>3617</v>
      </c>
      <c r="F3540" s="111" t="s">
        <v>5957</v>
      </c>
      <c r="G3540" s="3">
        <f t="shared" si="56"/>
        <v>1.17E-2</v>
      </c>
    </row>
    <row r="3541" spans="1:7" x14ac:dyDescent="0.25">
      <c r="A3541" s="10"/>
      <c r="B3541" s="10"/>
      <c r="C3541" s="10"/>
      <c r="D3541" s="10"/>
      <c r="E3541" s="110" t="s">
        <v>3618</v>
      </c>
      <c r="F3541" s="111" t="s">
        <v>5957</v>
      </c>
      <c r="G3541" s="3">
        <f t="shared" si="56"/>
        <v>1.17E-2</v>
      </c>
    </row>
    <row r="3542" spans="1:7" x14ac:dyDescent="0.25">
      <c r="A3542" s="10"/>
      <c r="B3542" s="10"/>
      <c r="C3542" s="10"/>
      <c r="D3542" s="10"/>
      <c r="E3542" s="116" t="s">
        <v>3619</v>
      </c>
      <c r="F3542" s="111" t="s">
        <v>5957</v>
      </c>
      <c r="G3542" s="3">
        <f t="shared" si="56"/>
        <v>1.17E-2</v>
      </c>
    </row>
    <row r="3543" spans="1:7" x14ac:dyDescent="0.25">
      <c r="A3543" s="10"/>
      <c r="B3543" s="10"/>
      <c r="C3543" s="10"/>
      <c r="D3543" s="10"/>
      <c r="E3543" s="119" t="s">
        <v>3620</v>
      </c>
      <c r="F3543" s="111" t="s">
        <v>5957</v>
      </c>
      <c r="G3543" s="3">
        <f t="shared" si="56"/>
        <v>1.17E-2</v>
      </c>
    </row>
    <row r="3544" spans="1:7" x14ac:dyDescent="0.25">
      <c r="A3544" s="10"/>
      <c r="B3544" s="10"/>
      <c r="C3544" s="10"/>
      <c r="D3544" s="10"/>
      <c r="E3544" s="110" t="s">
        <v>3621</v>
      </c>
      <c r="F3544" s="111" t="s">
        <v>105</v>
      </c>
      <c r="G3544" s="3">
        <f t="shared" si="56"/>
        <v>0</v>
      </c>
    </row>
    <row r="3545" spans="1:7" x14ac:dyDescent="0.25">
      <c r="A3545" s="10"/>
      <c r="B3545" s="10"/>
      <c r="C3545" s="10"/>
      <c r="D3545" s="10"/>
      <c r="E3545" s="119" t="s">
        <v>3622</v>
      </c>
      <c r="F3545" s="111" t="s">
        <v>5957</v>
      </c>
      <c r="G3545" s="3">
        <f t="shared" si="56"/>
        <v>1.17E-2</v>
      </c>
    </row>
    <row r="3546" spans="1:7" x14ac:dyDescent="0.25">
      <c r="A3546" s="10"/>
      <c r="B3546" s="10"/>
      <c r="C3546" s="10"/>
      <c r="D3546" s="10"/>
      <c r="E3546" s="110" t="s">
        <v>3623</v>
      </c>
      <c r="F3546" s="111" t="s">
        <v>105</v>
      </c>
      <c r="G3546" s="3">
        <f t="shared" si="56"/>
        <v>0</v>
      </c>
    </row>
    <row r="3547" spans="1:7" x14ac:dyDescent="0.25">
      <c r="A3547" s="10"/>
      <c r="B3547" s="10"/>
      <c r="C3547" s="10"/>
      <c r="D3547" s="10"/>
      <c r="E3547" s="110" t="s">
        <v>3624</v>
      </c>
      <c r="F3547" s="111" t="s">
        <v>5957</v>
      </c>
      <c r="G3547" s="3">
        <f t="shared" si="56"/>
        <v>1.17E-2</v>
      </c>
    </row>
    <row r="3548" spans="1:7" x14ac:dyDescent="0.25">
      <c r="A3548" s="10"/>
      <c r="B3548" s="10"/>
      <c r="C3548" s="10"/>
      <c r="D3548" s="10"/>
      <c r="E3548" s="110" t="s">
        <v>3625</v>
      </c>
      <c r="F3548" s="111" t="s">
        <v>5957</v>
      </c>
      <c r="G3548" s="3">
        <f t="shared" si="56"/>
        <v>1.17E-2</v>
      </c>
    </row>
    <row r="3549" spans="1:7" x14ac:dyDescent="0.25">
      <c r="A3549" s="10"/>
      <c r="B3549" s="10"/>
      <c r="C3549" s="10"/>
      <c r="D3549" s="10"/>
      <c r="E3549" s="110" t="s">
        <v>3626</v>
      </c>
      <c r="F3549" s="111" t="s">
        <v>105</v>
      </c>
      <c r="G3549" s="3">
        <f t="shared" si="56"/>
        <v>0</v>
      </c>
    </row>
    <row r="3550" spans="1:7" x14ac:dyDescent="0.25">
      <c r="A3550" s="10"/>
      <c r="B3550" s="10"/>
      <c r="C3550" s="10"/>
      <c r="D3550" s="10"/>
      <c r="E3550" s="110" t="s">
        <v>3627</v>
      </c>
      <c r="F3550" s="111" t="s">
        <v>5957</v>
      </c>
      <c r="G3550" s="3">
        <f t="shared" si="56"/>
        <v>1.17E-2</v>
      </c>
    </row>
    <row r="3551" spans="1:7" x14ac:dyDescent="0.25">
      <c r="A3551" s="10"/>
      <c r="B3551" s="10"/>
      <c r="C3551" s="10"/>
      <c r="D3551" s="10"/>
      <c r="E3551" s="110" t="s">
        <v>3628</v>
      </c>
      <c r="F3551" s="111" t="s">
        <v>105</v>
      </c>
      <c r="G3551" s="3">
        <f t="shared" si="56"/>
        <v>0</v>
      </c>
    </row>
    <row r="3552" spans="1:7" x14ac:dyDescent="0.25">
      <c r="A3552" s="10"/>
      <c r="B3552" s="10"/>
      <c r="C3552" s="10"/>
      <c r="D3552" s="10"/>
      <c r="E3552" s="119" t="s">
        <v>3629</v>
      </c>
      <c r="F3552" s="111" t="s">
        <v>5957</v>
      </c>
      <c r="G3552" s="3">
        <f t="shared" si="56"/>
        <v>1.17E-2</v>
      </c>
    </row>
    <row r="3553" spans="1:7" x14ac:dyDescent="0.25">
      <c r="A3553" s="10"/>
      <c r="B3553" s="10"/>
      <c r="C3553" s="10"/>
      <c r="D3553" s="10"/>
      <c r="E3553" s="110" t="s">
        <v>3630</v>
      </c>
      <c r="F3553" s="111" t="s">
        <v>5957</v>
      </c>
      <c r="G3553" s="3">
        <f t="shared" si="56"/>
        <v>1.17E-2</v>
      </c>
    </row>
    <row r="3554" spans="1:7" x14ac:dyDescent="0.25">
      <c r="A3554" s="10"/>
      <c r="B3554" s="10"/>
      <c r="C3554" s="10"/>
      <c r="D3554" s="10"/>
      <c r="E3554" s="116" t="s">
        <v>3631</v>
      </c>
      <c r="F3554" s="111" t="s">
        <v>105</v>
      </c>
      <c r="G3554" s="3">
        <f t="shared" si="56"/>
        <v>0</v>
      </c>
    </row>
    <row r="3555" spans="1:7" x14ac:dyDescent="0.25">
      <c r="A3555" s="10"/>
      <c r="B3555" s="10"/>
      <c r="C3555" s="10"/>
      <c r="D3555" s="10"/>
      <c r="E3555" s="110" t="s">
        <v>3632</v>
      </c>
      <c r="F3555" s="111" t="s">
        <v>5957</v>
      </c>
      <c r="G3555" s="3">
        <f t="shared" si="56"/>
        <v>1.17E-2</v>
      </c>
    </row>
    <row r="3556" spans="1:7" x14ac:dyDescent="0.25">
      <c r="A3556" s="10"/>
      <c r="B3556" s="10"/>
      <c r="C3556" s="10"/>
      <c r="D3556" s="10"/>
      <c r="E3556" s="110" t="s">
        <v>3633</v>
      </c>
      <c r="F3556" s="111" t="s">
        <v>105</v>
      </c>
      <c r="G3556" s="3">
        <f t="shared" si="56"/>
        <v>0</v>
      </c>
    </row>
    <row r="3557" spans="1:7" x14ac:dyDescent="0.25">
      <c r="A3557" s="10"/>
      <c r="B3557" s="10"/>
      <c r="C3557" s="10"/>
      <c r="D3557" s="10"/>
      <c r="E3557" s="110" t="s">
        <v>3634</v>
      </c>
      <c r="F3557" s="111" t="s">
        <v>105</v>
      </c>
      <c r="G3557" s="3">
        <f t="shared" si="56"/>
        <v>0</v>
      </c>
    </row>
    <row r="3558" spans="1:7" x14ac:dyDescent="0.25">
      <c r="A3558" s="10"/>
      <c r="B3558" s="10"/>
      <c r="C3558" s="10"/>
      <c r="D3558" s="10"/>
      <c r="E3558" s="110" t="s">
        <v>3635</v>
      </c>
      <c r="F3558" s="111" t="s">
        <v>105</v>
      </c>
      <c r="G3558" s="3">
        <f t="shared" si="56"/>
        <v>0</v>
      </c>
    </row>
    <row r="3559" spans="1:7" x14ac:dyDescent="0.25">
      <c r="A3559" s="10"/>
      <c r="B3559" s="10"/>
      <c r="C3559" s="10"/>
      <c r="D3559" s="10"/>
      <c r="E3559" s="110" t="s">
        <v>3636</v>
      </c>
      <c r="F3559" s="111" t="s">
        <v>5957</v>
      </c>
      <c r="G3559" s="3">
        <f t="shared" si="56"/>
        <v>1.17E-2</v>
      </c>
    </row>
    <row r="3560" spans="1:7" x14ac:dyDescent="0.25">
      <c r="A3560" s="10"/>
      <c r="B3560" s="10"/>
      <c r="C3560" s="10"/>
      <c r="D3560" s="10"/>
      <c r="E3560" s="110" t="s">
        <v>3637</v>
      </c>
      <c r="F3560" s="111" t="s">
        <v>105</v>
      </c>
      <c r="G3560" s="3">
        <f t="shared" si="56"/>
        <v>0</v>
      </c>
    </row>
    <row r="3561" spans="1:7" x14ac:dyDescent="0.25">
      <c r="A3561" s="10"/>
      <c r="B3561" s="10"/>
      <c r="C3561" s="10"/>
      <c r="D3561" s="10"/>
      <c r="E3561" s="116" t="s">
        <v>3638</v>
      </c>
      <c r="F3561" s="111" t="s">
        <v>5957</v>
      </c>
      <c r="G3561" s="3">
        <f t="shared" si="56"/>
        <v>1.17E-2</v>
      </c>
    </row>
    <row r="3562" spans="1:7" x14ac:dyDescent="0.25">
      <c r="A3562" s="10"/>
      <c r="B3562" s="10"/>
      <c r="C3562" s="10"/>
      <c r="D3562" s="10"/>
      <c r="E3562" s="110" t="s">
        <v>3639</v>
      </c>
      <c r="F3562" s="111" t="s">
        <v>5957</v>
      </c>
      <c r="G3562" s="3">
        <f t="shared" si="56"/>
        <v>1.17E-2</v>
      </c>
    </row>
    <row r="3563" spans="1:7" x14ac:dyDescent="0.25">
      <c r="A3563" s="10"/>
      <c r="B3563" s="10"/>
      <c r="C3563" s="10"/>
      <c r="D3563" s="10"/>
      <c r="E3563" s="110" t="s">
        <v>3640</v>
      </c>
      <c r="F3563" s="111" t="s">
        <v>105</v>
      </c>
      <c r="G3563" s="3">
        <f t="shared" si="56"/>
        <v>0</v>
      </c>
    </row>
    <row r="3564" spans="1:7" x14ac:dyDescent="0.25">
      <c r="A3564" s="10"/>
      <c r="B3564" s="10"/>
      <c r="C3564" s="10"/>
      <c r="D3564" s="10"/>
      <c r="E3564" s="110" t="s">
        <v>3641</v>
      </c>
      <c r="F3564" s="111" t="s">
        <v>105</v>
      </c>
      <c r="G3564" s="3">
        <f t="shared" si="56"/>
        <v>0</v>
      </c>
    </row>
    <row r="3565" spans="1:7" x14ac:dyDescent="0.25">
      <c r="A3565" s="10"/>
      <c r="B3565" s="10"/>
      <c r="C3565" s="10"/>
      <c r="D3565" s="10"/>
      <c r="E3565" s="116" t="s">
        <v>3642</v>
      </c>
      <c r="F3565" s="111" t="s">
        <v>105</v>
      </c>
      <c r="G3565" s="3">
        <f t="shared" si="56"/>
        <v>0</v>
      </c>
    </row>
    <row r="3566" spans="1:7" x14ac:dyDescent="0.25">
      <c r="A3566" s="10"/>
      <c r="B3566" s="10"/>
      <c r="C3566" s="10"/>
      <c r="D3566" s="10"/>
      <c r="E3566" s="110" t="s">
        <v>3643</v>
      </c>
      <c r="F3566" s="111" t="s">
        <v>105</v>
      </c>
      <c r="G3566" s="3">
        <f t="shared" si="56"/>
        <v>0</v>
      </c>
    </row>
    <row r="3567" spans="1:7" x14ac:dyDescent="0.25">
      <c r="A3567" s="10"/>
      <c r="B3567" s="10"/>
      <c r="C3567" s="10"/>
      <c r="D3567" s="10"/>
      <c r="E3567" s="110" t="s">
        <v>3644</v>
      </c>
      <c r="F3567" s="111" t="s">
        <v>5957</v>
      </c>
      <c r="G3567" s="3">
        <f t="shared" si="56"/>
        <v>1.17E-2</v>
      </c>
    </row>
    <row r="3568" spans="1:7" x14ac:dyDescent="0.25">
      <c r="A3568" s="10"/>
      <c r="B3568" s="10"/>
      <c r="C3568" s="10"/>
      <c r="D3568" s="10"/>
      <c r="E3568" s="116" t="s">
        <v>3645</v>
      </c>
      <c r="F3568" s="111" t="s">
        <v>5957</v>
      </c>
      <c r="G3568" s="3">
        <f t="shared" si="56"/>
        <v>1.17E-2</v>
      </c>
    </row>
    <row r="3569" spans="1:7" x14ac:dyDescent="0.25">
      <c r="A3569" s="10"/>
      <c r="B3569" s="10"/>
      <c r="C3569" s="10"/>
      <c r="D3569" s="10"/>
      <c r="E3569" s="110" t="s">
        <v>3646</v>
      </c>
      <c r="F3569" s="111" t="s">
        <v>5957</v>
      </c>
      <c r="G3569" s="3">
        <f t="shared" si="56"/>
        <v>1.17E-2</v>
      </c>
    </row>
    <row r="3570" spans="1:7" x14ac:dyDescent="0.25">
      <c r="A3570" s="10"/>
      <c r="B3570" s="10"/>
      <c r="C3570" s="10"/>
      <c r="D3570" s="10"/>
      <c r="E3570" s="110" t="s">
        <v>3647</v>
      </c>
      <c r="F3570" s="111" t="s">
        <v>5957</v>
      </c>
      <c r="G3570" s="3">
        <f t="shared" si="56"/>
        <v>1.17E-2</v>
      </c>
    </row>
    <row r="3571" spans="1:7" x14ac:dyDescent="0.25">
      <c r="A3571" s="10"/>
      <c r="B3571" s="10"/>
      <c r="C3571" s="10"/>
      <c r="D3571" s="10"/>
      <c r="E3571" s="116" t="s">
        <v>3648</v>
      </c>
      <c r="F3571" s="111" t="s">
        <v>5957</v>
      </c>
      <c r="G3571" s="3">
        <f t="shared" si="56"/>
        <v>1.17E-2</v>
      </c>
    </row>
    <row r="3572" spans="1:7" x14ac:dyDescent="0.25">
      <c r="A3572" s="10"/>
      <c r="B3572" s="10"/>
      <c r="C3572" s="10"/>
      <c r="D3572" s="10"/>
      <c r="E3572" s="110" t="s">
        <v>3649</v>
      </c>
      <c r="F3572" s="111" t="s">
        <v>5957</v>
      </c>
      <c r="G3572" s="3">
        <f t="shared" si="56"/>
        <v>1.17E-2</v>
      </c>
    </row>
    <row r="3573" spans="1:7" x14ac:dyDescent="0.25">
      <c r="A3573" s="10"/>
      <c r="B3573" s="10"/>
      <c r="C3573" s="10"/>
      <c r="D3573" s="10"/>
      <c r="E3573" s="110" t="s">
        <v>3650</v>
      </c>
      <c r="F3573" s="111" t="s">
        <v>105</v>
      </c>
      <c r="G3573" s="3">
        <f t="shared" si="56"/>
        <v>0</v>
      </c>
    </row>
    <row r="3574" spans="1:7" x14ac:dyDescent="0.25">
      <c r="A3574" s="10"/>
      <c r="B3574" s="10"/>
      <c r="C3574" s="10"/>
      <c r="D3574" s="10"/>
      <c r="E3574" s="110" t="s">
        <v>3651</v>
      </c>
      <c r="F3574" s="111" t="s">
        <v>5957</v>
      </c>
      <c r="G3574" s="3">
        <f t="shared" si="56"/>
        <v>1.17E-2</v>
      </c>
    </row>
    <row r="3575" spans="1:7" x14ac:dyDescent="0.25">
      <c r="A3575" s="10"/>
      <c r="B3575" s="10"/>
      <c r="C3575" s="10"/>
      <c r="D3575" s="10"/>
      <c r="E3575" s="110" t="s">
        <v>3652</v>
      </c>
      <c r="F3575" s="111" t="s">
        <v>105</v>
      </c>
      <c r="G3575" s="3">
        <f t="shared" si="56"/>
        <v>0</v>
      </c>
    </row>
    <row r="3576" spans="1:7" x14ac:dyDescent="0.25">
      <c r="A3576" s="10"/>
      <c r="B3576" s="10"/>
      <c r="C3576" s="10"/>
      <c r="D3576" s="10"/>
      <c r="E3576" s="110" t="s">
        <v>3653</v>
      </c>
      <c r="F3576" s="111" t="s">
        <v>105</v>
      </c>
      <c r="G3576" s="3">
        <f t="shared" si="56"/>
        <v>0</v>
      </c>
    </row>
    <row r="3577" spans="1:7" x14ac:dyDescent="0.25">
      <c r="A3577" s="10"/>
      <c r="B3577" s="10"/>
      <c r="C3577" s="10"/>
      <c r="D3577" s="10"/>
      <c r="E3577" s="110" t="s">
        <v>3654</v>
      </c>
      <c r="F3577" s="111" t="s">
        <v>105</v>
      </c>
      <c r="G3577" s="3">
        <f t="shared" si="56"/>
        <v>0</v>
      </c>
    </row>
    <row r="3578" spans="1:7" x14ac:dyDescent="0.25">
      <c r="A3578" s="10"/>
      <c r="B3578" s="10"/>
      <c r="C3578" s="10"/>
      <c r="D3578" s="10"/>
      <c r="E3578" s="110" t="s">
        <v>3655</v>
      </c>
      <c r="F3578" s="111" t="s">
        <v>105</v>
      </c>
      <c r="G3578" s="3">
        <f t="shared" si="56"/>
        <v>0</v>
      </c>
    </row>
    <row r="3579" spans="1:7" x14ac:dyDescent="0.25">
      <c r="A3579" s="10"/>
      <c r="B3579" s="10"/>
      <c r="C3579" s="10"/>
      <c r="D3579" s="10"/>
      <c r="E3579" s="112" t="s">
        <v>3656</v>
      </c>
      <c r="F3579" s="111" t="s">
        <v>105</v>
      </c>
      <c r="G3579" s="3">
        <f t="shared" si="56"/>
        <v>0</v>
      </c>
    </row>
    <row r="3580" spans="1:7" x14ac:dyDescent="0.25">
      <c r="A3580" s="10"/>
      <c r="B3580" s="10"/>
      <c r="C3580" s="10"/>
      <c r="D3580" s="10"/>
      <c r="E3580" s="110" t="s">
        <v>3657</v>
      </c>
      <c r="F3580" s="111" t="s">
        <v>105</v>
      </c>
      <c r="G3580" s="3">
        <f t="shared" si="56"/>
        <v>0</v>
      </c>
    </row>
    <row r="3581" spans="1:7" x14ac:dyDescent="0.25">
      <c r="A3581" s="10"/>
      <c r="B3581" s="10"/>
      <c r="C3581" s="10"/>
      <c r="D3581" s="10"/>
      <c r="E3581" s="110" t="s">
        <v>3658</v>
      </c>
      <c r="F3581" s="111" t="s">
        <v>105</v>
      </c>
      <c r="G3581" s="3">
        <f t="shared" si="56"/>
        <v>0</v>
      </c>
    </row>
    <row r="3582" spans="1:7" x14ac:dyDescent="0.25">
      <c r="A3582" s="10"/>
      <c r="B3582" s="10"/>
      <c r="C3582" s="10"/>
      <c r="D3582" s="10"/>
      <c r="E3582" s="116" t="s">
        <v>3659</v>
      </c>
      <c r="F3582" s="111" t="s">
        <v>110</v>
      </c>
      <c r="G3582" s="3">
        <f t="shared" si="56"/>
        <v>9.3100000000000002E-2</v>
      </c>
    </row>
    <row r="3583" spans="1:7" x14ac:dyDescent="0.25">
      <c r="A3583" s="10"/>
      <c r="B3583" s="10"/>
      <c r="C3583" s="10"/>
      <c r="D3583" s="10"/>
      <c r="E3583" s="110" t="s">
        <v>3660</v>
      </c>
      <c r="F3583" s="111" t="s">
        <v>110</v>
      </c>
      <c r="G3583" s="3">
        <f t="shared" si="56"/>
        <v>9.3100000000000002E-2</v>
      </c>
    </row>
    <row r="3584" spans="1:7" x14ac:dyDescent="0.25">
      <c r="A3584" s="10"/>
      <c r="B3584" s="10"/>
      <c r="C3584" s="10"/>
      <c r="D3584" s="10"/>
      <c r="E3584" s="110" t="s">
        <v>3661</v>
      </c>
      <c r="F3584" s="111" t="s">
        <v>110</v>
      </c>
      <c r="G3584" s="3">
        <f t="shared" si="56"/>
        <v>9.3100000000000002E-2</v>
      </c>
    </row>
    <row r="3585" spans="1:7" x14ac:dyDescent="0.25">
      <c r="A3585" s="10"/>
      <c r="B3585" s="10"/>
      <c r="C3585" s="10"/>
      <c r="D3585" s="10"/>
      <c r="E3585" s="116" t="s">
        <v>3662</v>
      </c>
      <c r="F3585" s="111" t="s">
        <v>110</v>
      </c>
      <c r="G3585" s="3">
        <f t="shared" si="56"/>
        <v>9.3100000000000002E-2</v>
      </c>
    </row>
    <row r="3586" spans="1:7" x14ac:dyDescent="0.25">
      <c r="A3586" s="10"/>
      <c r="B3586" s="10"/>
      <c r="C3586" s="10"/>
      <c r="D3586" s="10"/>
      <c r="E3586" s="110" t="s">
        <v>3663</v>
      </c>
      <c r="F3586" s="111" t="s">
        <v>5957</v>
      </c>
      <c r="G3586" s="3">
        <f t="shared" si="56"/>
        <v>1.17E-2</v>
      </c>
    </row>
    <row r="3587" spans="1:7" x14ac:dyDescent="0.25">
      <c r="A3587" s="10"/>
      <c r="B3587" s="10"/>
      <c r="C3587" s="10"/>
      <c r="D3587" s="10"/>
      <c r="E3587" s="110" t="s">
        <v>3664</v>
      </c>
      <c r="F3587" s="111" t="s">
        <v>105</v>
      </c>
      <c r="G3587" s="3">
        <f t="shared" si="56"/>
        <v>0</v>
      </c>
    </row>
    <row r="3588" spans="1:7" x14ac:dyDescent="0.25">
      <c r="A3588" s="10"/>
      <c r="B3588" s="10"/>
      <c r="C3588" s="10"/>
      <c r="D3588" s="10"/>
      <c r="E3588" s="110" t="s">
        <v>3665</v>
      </c>
      <c r="F3588" s="111" t="s">
        <v>110</v>
      </c>
      <c r="G3588" s="3">
        <f t="shared" si="56"/>
        <v>9.3100000000000002E-2</v>
      </c>
    </row>
    <row r="3589" spans="1:7" x14ac:dyDescent="0.25">
      <c r="A3589" s="10"/>
      <c r="B3589" s="10"/>
      <c r="C3589" s="10"/>
      <c r="D3589" s="10"/>
      <c r="E3589" s="116" t="s">
        <v>3666</v>
      </c>
      <c r="F3589" s="111" t="s">
        <v>105</v>
      </c>
      <c r="G3589" s="3">
        <f t="shared" si="56"/>
        <v>0</v>
      </c>
    </row>
    <row r="3590" spans="1:7" x14ac:dyDescent="0.25">
      <c r="A3590" s="10"/>
      <c r="B3590" s="10"/>
      <c r="C3590" s="10"/>
      <c r="D3590" s="10"/>
      <c r="E3590" s="110" t="s">
        <v>3667</v>
      </c>
      <c r="F3590" s="111" t="s">
        <v>105</v>
      </c>
      <c r="G3590" s="3">
        <f t="shared" si="56"/>
        <v>0</v>
      </c>
    </row>
    <row r="3591" spans="1:7" x14ac:dyDescent="0.25">
      <c r="A3591" s="10"/>
      <c r="B3591" s="10"/>
      <c r="C3591" s="10"/>
      <c r="D3591" s="10"/>
      <c r="E3591" s="116" t="s">
        <v>3668</v>
      </c>
      <c r="F3591" s="111" t="s">
        <v>105</v>
      </c>
      <c r="G3591" s="3">
        <f t="shared" ref="G3591:G3654" si="57">VLOOKUP(F3591,$A$4:$B$27,2,FALSE)</f>
        <v>0</v>
      </c>
    </row>
    <row r="3592" spans="1:7" x14ac:dyDescent="0.25">
      <c r="A3592" s="10"/>
      <c r="B3592" s="10"/>
      <c r="C3592" s="10"/>
      <c r="D3592" s="10"/>
      <c r="E3592" s="110" t="s">
        <v>3669</v>
      </c>
      <c r="F3592" s="111" t="s">
        <v>5957</v>
      </c>
      <c r="G3592" s="3">
        <f t="shared" si="57"/>
        <v>1.17E-2</v>
      </c>
    </row>
    <row r="3593" spans="1:7" x14ac:dyDescent="0.25">
      <c r="A3593" s="10"/>
      <c r="B3593" s="10"/>
      <c r="C3593" s="10"/>
      <c r="D3593" s="10"/>
      <c r="E3593" s="110" t="s">
        <v>3670</v>
      </c>
      <c r="F3593" s="111" t="s">
        <v>5957</v>
      </c>
      <c r="G3593" s="3">
        <f t="shared" si="57"/>
        <v>1.17E-2</v>
      </c>
    </row>
    <row r="3594" spans="1:7" x14ac:dyDescent="0.25">
      <c r="A3594" s="10"/>
      <c r="B3594" s="10"/>
      <c r="C3594" s="10"/>
      <c r="D3594" s="10"/>
      <c r="E3594" s="110" t="s">
        <v>3671</v>
      </c>
      <c r="F3594" s="111" t="s">
        <v>5957</v>
      </c>
      <c r="G3594" s="3">
        <f t="shared" si="57"/>
        <v>1.17E-2</v>
      </c>
    </row>
    <row r="3595" spans="1:7" x14ac:dyDescent="0.25">
      <c r="A3595" s="10"/>
      <c r="B3595" s="10"/>
      <c r="C3595" s="10"/>
      <c r="D3595" s="10"/>
      <c r="E3595" s="110" t="s">
        <v>3672</v>
      </c>
      <c r="F3595" s="111" t="s">
        <v>456</v>
      </c>
      <c r="G3595" s="3">
        <f t="shared" si="57"/>
        <v>1</v>
      </c>
    </row>
    <row r="3596" spans="1:7" x14ac:dyDescent="0.25">
      <c r="A3596" s="10"/>
      <c r="B3596" s="10"/>
      <c r="C3596" s="10"/>
      <c r="D3596" s="10"/>
      <c r="E3596" s="110" t="s">
        <v>3673</v>
      </c>
      <c r="F3596" s="111" t="s">
        <v>456</v>
      </c>
      <c r="G3596" s="3">
        <f t="shared" si="57"/>
        <v>1</v>
      </c>
    </row>
    <row r="3597" spans="1:7" x14ac:dyDescent="0.25">
      <c r="A3597" s="10"/>
      <c r="B3597" s="10"/>
      <c r="C3597" s="10"/>
      <c r="D3597" s="9"/>
      <c r="E3597" s="110" t="s">
        <v>3674</v>
      </c>
      <c r="F3597" s="111" t="s">
        <v>456</v>
      </c>
      <c r="G3597" s="3">
        <f t="shared" si="57"/>
        <v>1</v>
      </c>
    </row>
    <row r="3598" spans="1:7" x14ac:dyDescent="0.25">
      <c r="A3598" s="10"/>
      <c r="B3598" s="10"/>
      <c r="C3598" s="10"/>
      <c r="D3598" s="9"/>
      <c r="E3598" s="116" t="s">
        <v>3675</v>
      </c>
      <c r="F3598" s="111" t="s">
        <v>456</v>
      </c>
      <c r="G3598" s="3">
        <f t="shared" si="57"/>
        <v>1</v>
      </c>
    </row>
    <row r="3599" spans="1:7" x14ac:dyDescent="0.25">
      <c r="A3599" s="10"/>
      <c r="B3599" s="10"/>
      <c r="C3599" s="10"/>
      <c r="D3599" s="10"/>
      <c r="E3599" s="110" t="s">
        <v>3676</v>
      </c>
      <c r="F3599" s="111" t="s">
        <v>456</v>
      </c>
      <c r="G3599" s="3">
        <f t="shared" si="57"/>
        <v>1</v>
      </c>
    </row>
    <row r="3600" spans="1:7" x14ac:dyDescent="0.25">
      <c r="A3600" s="10"/>
      <c r="B3600" s="10"/>
      <c r="C3600" s="10"/>
      <c r="D3600" s="10"/>
      <c r="E3600" s="110" t="s">
        <v>3677</v>
      </c>
      <c r="F3600" s="111" t="s">
        <v>456</v>
      </c>
      <c r="G3600" s="3">
        <f t="shared" si="57"/>
        <v>1</v>
      </c>
    </row>
    <row r="3601" spans="1:7" x14ac:dyDescent="0.25">
      <c r="A3601" s="10"/>
      <c r="B3601" s="10"/>
      <c r="C3601" s="10"/>
      <c r="D3601" s="10"/>
      <c r="E3601" s="113" t="s">
        <v>3678</v>
      </c>
      <c r="F3601" s="111" t="s">
        <v>456</v>
      </c>
      <c r="G3601" s="3">
        <f t="shared" si="57"/>
        <v>1</v>
      </c>
    </row>
    <row r="3602" spans="1:7" x14ac:dyDescent="0.25">
      <c r="A3602" s="10"/>
      <c r="B3602" s="10"/>
      <c r="C3602" s="10"/>
      <c r="D3602" s="10"/>
      <c r="E3602" s="110" t="s">
        <v>3679</v>
      </c>
      <c r="F3602" s="111" t="s">
        <v>361</v>
      </c>
      <c r="G3602" s="3">
        <f t="shared" si="57"/>
        <v>1</v>
      </c>
    </row>
    <row r="3603" spans="1:7" x14ac:dyDescent="0.25">
      <c r="A3603" s="10"/>
      <c r="B3603" s="10"/>
      <c r="C3603" s="10"/>
      <c r="D3603" s="10"/>
      <c r="E3603" s="110" t="s">
        <v>3680</v>
      </c>
      <c r="F3603" s="111" t="s">
        <v>361</v>
      </c>
      <c r="G3603" s="3">
        <f t="shared" si="57"/>
        <v>1</v>
      </c>
    </row>
    <row r="3604" spans="1:7" x14ac:dyDescent="0.25">
      <c r="A3604" s="10"/>
      <c r="B3604" s="10"/>
      <c r="C3604" s="10"/>
      <c r="D3604" s="10"/>
      <c r="E3604" s="110" t="s">
        <v>3681</v>
      </c>
      <c r="F3604" s="111" t="s">
        <v>456</v>
      </c>
      <c r="G3604" s="3">
        <f t="shared" si="57"/>
        <v>1</v>
      </c>
    </row>
    <row r="3605" spans="1:7" x14ac:dyDescent="0.25">
      <c r="A3605" s="10"/>
      <c r="B3605" s="10"/>
      <c r="C3605" s="10"/>
      <c r="D3605" s="10"/>
      <c r="E3605" s="110" t="s">
        <v>3682</v>
      </c>
      <c r="F3605" s="111" t="s">
        <v>361</v>
      </c>
      <c r="G3605" s="3">
        <f t="shared" si="57"/>
        <v>1</v>
      </c>
    </row>
    <row r="3606" spans="1:7" x14ac:dyDescent="0.25">
      <c r="A3606" s="10"/>
      <c r="B3606" s="10"/>
      <c r="C3606" s="10"/>
      <c r="D3606" s="10"/>
      <c r="E3606" s="110" t="s">
        <v>3683</v>
      </c>
      <c r="F3606" s="111" t="s">
        <v>361</v>
      </c>
      <c r="G3606" s="3">
        <f t="shared" si="57"/>
        <v>1</v>
      </c>
    </row>
    <row r="3607" spans="1:7" x14ac:dyDescent="0.25">
      <c r="A3607" s="10"/>
      <c r="B3607" s="10"/>
      <c r="C3607" s="10"/>
      <c r="D3607" s="10"/>
      <c r="E3607" s="110" t="s">
        <v>3684</v>
      </c>
      <c r="F3607" s="111" t="s">
        <v>456</v>
      </c>
      <c r="G3607" s="3">
        <f t="shared" si="57"/>
        <v>1</v>
      </c>
    </row>
    <row r="3608" spans="1:7" x14ac:dyDescent="0.25">
      <c r="A3608" s="10"/>
      <c r="B3608" s="10"/>
      <c r="C3608" s="10"/>
      <c r="D3608" s="10"/>
      <c r="E3608" s="116" t="s">
        <v>3685</v>
      </c>
      <c r="F3608" s="111" t="s">
        <v>456</v>
      </c>
      <c r="G3608" s="3">
        <f t="shared" si="57"/>
        <v>1</v>
      </c>
    </row>
    <row r="3609" spans="1:7" x14ac:dyDescent="0.25">
      <c r="A3609" s="10"/>
      <c r="B3609" s="10"/>
      <c r="C3609" s="10"/>
      <c r="D3609" s="10"/>
      <c r="E3609" s="119" t="s">
        <v>3686</v>
      </c>
      <c r="F3609" s="111" t="s">
        <v>456</v>
      </c>
      <c r="G3609" s="3">
        <f t="shared" si="57"/>
        <v>1</v>
      </c>
    </row>
    <row r="3610" spans="1:7" x14ac:dyDescent="0.25">
      <c r="A3610" s="10"/>
      <c r="B3610" s="10"/>
      <c r="C3610" s="10"/>
      <c r="D3610" s="10"/>
      <c r="E3610" s="110" t="s">
        <v>3687</v>
      </c>
      <c r="F3610" s="111" t="s">
        <v>456</v>
      </c>
      <c r="G3610" s="3">
        <f t="shared" si="57"/>
        <v>1</v>
      </c>
    </row>
    <row r="3611" spans="1:7" x14ac:dyDescent="0.25">
      <c r="A3611" s="10"/>
      <c r="B3611" s="10"/>
      <c r="C3611" s="10"/>
      <c r="D3611" s="10"/>
      <c r="E3611" s="113" t="s">
        <v>3688</v>
      </c>
      <c r="F3611" s="111" t="s">
        <v>456</v>
      </c>
      <c r="G3611" s="3">
        <f t="shared" si="57"/>
        <v>1</v>
      </c>
    </row>
    <row r="3612" spans="1:7" x14ac:dyDescent="0.25">
      <c r="A3612" s="10"/>
      <c r="B3612" s="10"/>
      <c r="C3612" s="10"/>
      <c r="D3612" s="10"/>
      <c r="E3612" s="110" t="s">
        <v>3689</v>
      </c>
      <c r="F3612" s="111" t="s">
        <v>361</v>
      </c>
      <c r="G3612" s="3">
        <f t="shared" si="57"/>
        <v>1</v>
      </c>
    </row>
    <row r="3613" spans="1:7" x14ac:dyDescent="0.25">
      <c r="A3613" s="10"/>
      <c r="B3613" s="10"/>
      <c r="C3613" s="10"/>
      <c r="D3613" s="10"/>
      <c r="E3613" s="116" t="s">
        <v>3690</v>
      </c>
      <c r="F3613" s="111" t="s">
        <v>456</v>
      </c>
      <c r="G3613" s="3">
        <f t="shared" si="57"/>
        <v>1</v>
      </c>
    </row>
    <row r="3614" spans="1:7" x14ac:dyDescent="0.25">
      <c r="A3614" s="10"/>
      <c r="B3614" s="10"/>
      <c r="C3614" s="10"/>
      <c r="D3614" s="10"/>
      <c r="E3614" s="116" t="s">
        <v>3691</v>
      </c>
      <c r="F3614" s="111" t="s">
        <v>361</v>
      </c>
      <c r="G3614" s="3">
        <f t="shared" si="57"/>
        <v>1</v>
      </c>
    </row>
    <row r="3615" spans="1:7" x14ac:dyDescent="0.25">
      <c r="A3615" s="10"/>
      <c r="B3615" s="10"/>
      <c r="C3615" s="10"/>
      <c r="D3615" s="10"/>
      <c r="E3615" s="110" t="s">
        <v>3692</v>
      </c>
      <c r="F3615" s="111" t="s">
        <v>456</v>
      </c>
      <c r="G3615" s="3">
        <f t="shared" si="57"/>
        <v>1</v>
      </c>
    </row>
    <row r="3616" spans="1:7" x14ac:dyDescent="0.25">
      <c r="A3616" s="10"/>
      <c r="B3616" s="10"/>
      <c r="C3616" s="10"/>
      <c r="D3616" s="10"/>
      <c r="E3616" s="116" t="s">
        <v>3693</v>
      </c>
      <c r="F3616" s="111" t="s">
        <v>361</v>
      </c>
      <c r="G3616" s="3">
        <f t="shared" si="57"/>
        <v>1</v>
      </c>
    </row>
    <row r="3617" spans="1:7" x14ac:dyDescent="0.25">
      <c r="A3617" s="10"/>
      <c r="B3617" s="10"/>
      <c r="C3617" s="10"/>
      <c r="D3617" s="10"/>
      <c r="E3617" s="110" t="s">
        <v>3694</v>
      </c>
      <c r="F3617" s="111" t="s">
        <v>361</v>
      </c>
      <c r="G3617" s="3">
        <f t="shared" si="57"/>
        <v>1</v>
      </c>
    </row>
    <row r="3618" spans="1:7" x14ac:dyDescent="0.25">
      <c r="A3618" s="10"/>
      <c r="B3618" s="10"/>
      <c r="C3618" s="10"/>
      <c r="D3618" s="10"/>
      <c r="E3618" s="119" t="s">
        <v>3695</v>
      </c>
      <c r="F3618" s="111" t="s">
        <v>361</v>
      </c>
      <c r="G3618" s="3">
        <f t="shared" si="57"/>
        <v>1</v>
      </c>
    </row>
    <row r="3619" spans="1:7" x14ac:dyDescent="0.25">
      <c r="A3619" s="10"/>
      <c r="B3619" s="10"/>
      <c r="C3619" s="10"/>
      <c r="D3619" s="10"/>
      <c r="E3619" s="110" t="s">
        <v>3696</v>
      </c>
      <c r="F3619" s="111" t="s">
        <v>456</v>
      </c>
      <c r="G3619" s="3">
        <f t="shared" si="57"/>
        <v>1</v>
      </c>
    </row>
    <row r="3620" spans="1:7" x14ac:dyDescent="0.25">
      <c r="A3620" s="10"/>
      <c r="B3620" s="10"/>
      <c r="C3620" s="10"/>
      <c r="D3620" s="10"/>
      <c r="E3620" s="119" t="s">
        <v>3697</v>
      </c>
      <c r="F3620" s="111" t="s">
        <v>456</v>
      </c>
      <c r="G3620" s="3">
        <f t="shared" si="57"/>
        <v>1</v>
      </c>
    </row>
    <row r="3621" spans="1:7" x14ac:dyDescent="0.25">
      <c r="A3621" s="10"/>
      <c r="B3621" s="10"/>
      <c r="C3621" s="10"/>
      <c r="D3621" s="10"/>
      <c r="E3621" s="119" t="s">
        <v>3698</v>
      </c>
      <c r="F3621" s="111" t="s">
        <v>456</v>
      </c>
      <c r="G3621" s="3">
        <f t="shared" si="57"/>
        <v>1</v>
      </c>
    </row>
    <row r="3622" spans="1:7" x14ac:dyDescent="0.25">
      <c r="A3622" s="10"/>
      <c r="B3622" s="10"/>
      <c r="C3622" s="10"/>
      <c r="D3622" s="10"/>
      <c r="E3622" s="110" t="s">
        <v>3699</v>
      </c>
      <c r="F3622" s="111" t="s">
        <v>456</v>
      </c>
      <c r="G3622" s="3">
        <f t="shared" si="57"/>
        <v>1</v>
      </c>
    </row>
    <row r="3623" spans="1:7" x14ac:dyDescent="0.25">
      <c r="A3623" s="10"/>
      <c r="B3623" s="10"/>
      <c r="C3623" s="10"/>
      <c r="D3623" s="10"/>
      <c r="E3623" s="110" t="s">
        <v>3700</v>
      </c>
      <c r="F3623" s="111" t="s">
        <v>456</v>
      </c>
      <c r="G3623" s="3">
        <f t="shared" si="57"/>
        <v>1</v>
      </c>
    </row>
    <row r="3624" spans="1:7" x14ac:dyDescent="0.25">
      <c r="A3624" s="10"/>
      <c r="B3624" s="10"/>
      <c r="C3624" s="10"/>
      <c r="D3624" s="10"/>
      <c r="E3624" s="110" t="s">
        <v>3701</v>
      </c>
      <c r="F3624" s="111" t="s">
        <v>456</v>
      </c>
      <c r="G3624" s="3">
        <f t="shared" si="57"/>
        <v>1</v>
      </c>
    </row>
    <row r="3625" spans="1:7" x14ac:dyDescent="0.25">
      <c r="A3625" s="10"/>
      <c r="B3625" s="10"/>
      <c r="C3625" s="10"/>
      <c r="D3625" s="10"/>
      <c r="E3625" s="110" t="s">
        <v>3702</v>
      </c>
      <c r="F3625" s="111" t="s">
        <v>361</v>
      </c>
      <c r="G3625" s="3">
        <f t="shared" si="57"/>
        <v>1</v>
      </c>
    </row>
    <row r="3626" spans="1:7" x14ac:dyDescent="0.25">
      <c r="A3626" s="10"/>
      <c r="B3626" s="10"/>
      <c r="C3626" s="10"/>
      <c r="D3626" s="10"/>
      <c r="E3626" s="120" t="s">
        <v>3703</v>
      </c>
      <c r="F3626" s="111" t="s">
        <v>456</v>
      </c>
      <c r="G3626" s="3">
        <f t="shared" si="57"/>
        <v>1</v>
      </c>
    </row>
    <row r="3627" spans="1:7" x14ac:dyDescent="0.25">
      <c r="A3627" s="10"/>
      <c r="B3627" s="10"/>
      <c r="C3627" s="10"/>
      <c r="D3627" s="10"/>
      <c r="E3627" s="116" t="s">
        <v>3704</v>
      </c>
      <c r="F3627" s="111" t="s">
        <v>361</v>
      </c>
      <c r="G3627" s="3">
        <f t="shared" si="57"/>
        <v>1</v>
      </c>
    </row>
    <row r="3628" spans="1:7" x14ac:dyDescent="0.25">
      <c r="A3628" s="10"/>
      <c r="B3628" s="10"/>
      <c r="C3628" s="10"/>
      <c r="D3628" s="10"/>
      <c r="E3628" s="110" t="s">
        <v>3705</v>
      </c>
      <c r="F3628" s="111" t="s">
        <v>361</v>
      </c>
      <c r="G3628" s="3">
        <f t="shared" si="57"/>
        <v>1</v>
      </c>
    </row>
    <row r="3629" spans="1:7" x14ac:dyDescent="0.25">
      <c r="A3629" s="10"/>
      <c r="B3629" s="10"/>
      <c r="C3629" s="10"/>
      <c r="D3629" s="10"/>
      <c r="E3629" s="110" t="s">
        <v>3706</v>
      </c>
      <c r="F3629" s="111" t="s">
        <v>456</v>
      </c>
      <c r="G3629" s="3">
        <f t="shared" si="57"/>
        <v>1</v>
      </c>
    </row>
    <row r="3630" spans="1:7" x14ac:dyDescent="0.25">
      <c r="A3630" s="10"/>
      <c r="B3630" s="10"/>
      <c r="C3630" s="10"/>
      <c r="D3630" s="10"/>
      <c r="E3630" s="110" t="s">
        <v>3707</v>
      </c>
      <c r="F3630" s="111" t="s">
        <v>361</v>
      </c>
      <c r="G3630" s="3">
        <f t="shared" si="57"/>
        <v>1</v>
      </c>
    </row>
    <row r="3631" spans="1:7" x14ac:dyDescent="0.25">
      <c r="A3631" s="10"/>
      <c r="B3631" s="10"/>
      <c r="C3631" s="10"/>
      <c r="D3631" s="10"/>
      <c r="E3631" s="110" t="s">
        <v>3708</v>
      </c>
      <c r="F3631" s="111" t="s">
        <v>361</v>
      </c>
      <c r="G3631" s="3">
        <f t="shared" si="57"/>
        <v>1</v>
      </c>
    </row>
    <row r="3632" spans="1:7" x14ac:dyDescent="0.25">
      <c r="A3632" s="10"/>
      <c r="B3632" s="10"/>
      <c r="C3632" s="10"/>
      <c r="D3632" s="10"/>
      <c r="E3632" s="110" t="s">
        <v>3709</v>
      </c>
      <c r="F3632" s="111" t="s">
        <v>456</v>
      </c>
      <c r="G3632" s="3">
        <f t="shared" si="57"/>
        <v>1</v>
      </c>
    </row>
    <row r="3633" spans="1:7" x14ac:dyDescent="0.25">
      <c r="A3633" s="10"/>
      <c r="B3633" s="10"/>
      <c r="C3633" s="10"/>
      <c r="D3633" s="10"/>
      <c r="E3633" s="110" t="s">
        <v>3710</v>
      </c>
      <c r="F3633" s="111" t="s">
        <v>456</v>
      </c>
      <c r="G3633" s="3">
        <f t="shared" si="57"/>
        <v>1</v>
      </c>
    </row>
    <row r="3634" spans="1:7" x14ac:dyDescent="0.25">
      <c r="A3634" s="10"/>
      <c r="B3634" s="10"/>
      <c r="C3634" s="10"/>
      <c r="D3634" s="10"/>
      <c r="E3634" s="113" t="s">
        <v>3711</v>
      </c>
      <c r="F3634" s="111" t="s">
        <v>456</v>
      </c>
      <c r="G3634" s="3">
        <f t="shared" si="57"/>
        <v>1</v>
      </c>
    </row>
    <row r="3635" spans="1:7" x14ac:dyDescent="0.25">
      <c r="A3635" s="10"/>
      <c r="B3635" s="10"/>
      <c r="C3635" s="10"/>
      <c r="D3635" s="10"/>
      <c r="E3635" s="110" t="s">
        <v>3712</v>
      </c>
      <c r="F3635" s="111" t="s">
        <v>456</v>
      </c>
      <c r="G3635" s="3">
        <f t="shared" si="57"/>
        <v>1</v>
      </c>
    </row>
    <row r="3636" spans="1:7" x14ac:dyDescent="0.25">
      <c r="A3636" s="10"/>
      <c r="B3636" s="10"/>
      <c r="C3636" s="10"/>
      <c r="D3636" s="10"/>
      <c r="E3636" s="116" t="s">
        <v>3713</v>
      </c>
      <c r="F3636" s="111" t="s">
        <v>456</v>
      </c>
      <c r="G3636" s="3">
        <f t="shared" si="57"/>
        <v>1</v>
      </c>
    </row>
    <row r="3637" spans="1:7" x14ac:dyDescent="0.25">
      <c r="A3637" s="10"/>
      <c r="B3637" s="10"/>
      <c r="C3637" s="10"/>
      <c r="D3637" s="10"/>
      <c r="E3637" s="110" t="s">
        <v>3714</v>
      </c>
      <c r="F3637" s="111" t="s">
        <v>456</v>
      </c>
      <c r="G3637" s="3">
        <f t="shared" si="57"/>
        <v>1</v>
      </c>
    </row>
    <row r="3638" spans="1:7" x14ac:dyDescent="0.25">
      <c r="A3638" s="10"/>
      <c r="B3638" s="10"/>
      <c r="C3638" s="10"/>
      <c r="D3638" s="10"/>
      <c r="E3638" s="116" t="s">
        <v>3715</v>
      </c>
      <c r="F3638" s="111" t="s">
        <v>456</v>
      </c>
      <c r="G3638" s="3">
        <f t="shared" si="57"/>
        <v>1</v>
      </c>
    </row>
    <row r="3639" spans="1:7" x14ac:dyDescent="0.25">
      <c r="A3639" s="10"/>
      <c r="B3639" s="10"/>
      <c r="C3639" s="10"/>
      <c r="D3639" s="10"/>
      <c r="E3639" s="110" t="s">
        <v>3716</v>
      </c>
      <c r="F3639" s="111" t="s">
        <v>456</v>
      </c>
      <c r="G3639" s="3">
        <f t="shared" si="57"/>
        <v>1</v>
      </c>
    </row>
    <row r="3640" spans="1:7" x14ac:dyDescent="0.25">
      <c r="A3640" s="10"/>
      <c r="B3640" s="10"/>
      <c r="C3640" s="10"/>
      <c r="D3640" s="10"/>
      <c r="E3640" s="110" t="s">
        <v>3717</v>
      </c>
      <c r="F3640" s="111" t="s">
        <v>456</v>
      </c>
      <c r="G3640" s="3">
        <f t="shared" si="57"/>
        <v>1</v>
      </c>
    </row>
    <row r="3641" spans="1:7" x14ac:dyDescent="0.25">
      <c r="A3641" s="10"/>
      <c r="B3641" s="10"/>
      <c r="C3641" s="10"/>
      <c r="D3641" s="10"/>
      <c r="E3641" s="110" t="s">
        <v>3718</v>
      </c>
      <c r="F3641" s="111" t="s">
        <v>361</v>
      </c>
      <c r="G3641" s="3">
        <f t="shared" si="57"/>
        <v>1</v>
      </c>
    </row>
    <row r="3642" spans="1:7" x14ac:dyDescent="0.25">
      <c r="A3642" s="10"/>
      <c r="B3642" s="10"/>
      <c r="C3642" s="10"/>
      <c r="D3642" s="10"/>
      <c r="E3642" s="110" t="s">
        <v>3719</v>
      </c>
      <c r="F3642" s="111" t="s">
        <v>456</v>
      </c>
      <c r="G3642" s="3">
        <f t="shared" si="57"/>
        <v>1</v>
      </c>
    </row>
    <row r="3643" spans="1:7" x14ac:dyDescent="0.25">
      <c r="A3643" s="10"/>
      <c r="B3643" s="10"/>
      <c r="C3643" s="10"/>
      <c r="D3643" s="10"/>
      <c r="E3643" s="110" t="s">
        <v>3720</v>
      </c>
      <c r="F3643" s="111" t="s">
        <v>456</v>
      </c>
      <c r="G3643" s="3">
        <f t="shared" si="57"/>
        <v>1</v>
      </c>
    </row>
    <row r="3644" spans="1:7" x14ac:dyDescent="0.25">
      <c r="A3644" s="10"/>
      <c r="B3644" s="10"/>
      <c r="C3644" s="10"/>
      <c r="D3644" s="10"/>
      <c r="E3644" s="110" t="s">
        <v>3721</v>
      </c>
      <c r="F3644" s="111" t="s">
        <v>456</v>
      </c>
      <c r="G3644" s="3">
        <f t="shared" si="57"/>
        <v>1</v>
      </c>
    </row>
    <row r="3645" spans="1:7" x14ac:dyDescent="0.25">
      <c r="A3645" s="10"/>
      <c r="B3645" s="10"/>
      <c r="C3645" s="10"/>
      <c r="D3645" s="10"/>
      <c r="E3645" s="116" t="s">
        <v>3722</v>
      </c>
      <c r="F3645" s="111" t="s">
        <v>456</v>
      </c>
      <c r="G3645" s="3">
        <f t="shared" si="57"/>
        <v>1</v>
      </c>
    </row>
    <row r="3646" spans="1:7" x14ac:dyDescent="0.25">
      <c r="A3646" s="10"/>
      <c r="B3646" s="10"/>
      <c r="C3646" s="10"/>
      <c r="D3646" s="10"/>
      <c r="E3646" s="110" t="s">
        <v>3723</v>
      </c>
      <c r="F3646" s="111" t="s">
        <v>456</v>
      </c>
      <c r="G3646" s="3">
        <f t="shared" si="57"/>
        <v>1</v>
      </c>
    </row>
    <row r="3647" spans="1:7" x14ac:dyDescent="0.25">
      <c r="A3647" s="10"/>
      <c r="B3647" s="10"/>
      <c r="C3647" s="10"/>
      <c r="D3647" s="10"/>
      <c r="E3647" s="110" t="s">
        <v>3724</v>
      </c>
      <c r="F3647" s="111" t="s">
        <v>456</v>
      </c>
      <c r="G3647" s="3">
        <f t="shared" si="57"/>
        <v>1</v>
      </c>
    </row>
    <row r="3648" spans="1:7" x14ac:dyDescent="0.25">
      <c r="A3648" s="10"/>
      <c r="B3648" s="10"/>
      <c r="C3648" s="10"/>
      <c r="D3648" s="10"/>
      <c r="E3648" s="110" t="s">
        <v>3725</v>
      </c>
      <c r="F3648" s="111" t="s">
        <v>456</v>
      </c>
      <c r="G3648" s="3">
        <f t="shared" si="57"/>
        <v>1</v>
      </c>
    </row>
    <row r="3649" spans="1:7" x14ac:dyDescent="0.25">
      <c r="A3649" s="10"/>
      <c r="B3649" s="10"/>
      <c r="C3649" s="10"/>
      <c r="D3649" s="10"/>
      <c r="E3649" s="119" t="s">
        <v>3726</v>
      </c>
      <c r="F3649" s="111" t="s">
        <v>456</v>
      </c>
      <c r="G3649" s="3">
        <f t="shared" si="57"/>
        <v>1</v>
      </c>
    </row>
    <row r="3650" spans="1:7" x14ac:dyDescent="0.25">
      <c r="A3650" s="10"/>
      <c r="B3650" s="10"/>
      <c r="C3650" s="10"/>
      <c r="D3650" s="10"/>
      <c r="E3650" s="123" t="s">
        <v>3727</v>
      </c>
      <c r="F3650" s="111" t="s">
        <v>456</v>
      </c>
      <c r="G3650" s="3">
        <f t="shared" si="57"/>
        <v>1</v>
      </c>
    </row>
    <row r="3651" spans="1:7" x14ac:dyDescent="0.25">
      <c r="A3651" s="10"/>
      <c r="B3651" s="10"/>
      <c r="C3651" s="10"/>
      <c r="D3651" s="10"/>
      <c r="E3651" s="110" t="s">
        <v>3728</v>
      </c>
      <c r="F3651" s="111" t="s">
        <v>456</v>
      </c>
      <c r="G3651" s="3">
        <f t="shared" si="57"/>
        <v>1</v>
      </c>
    </row>
    <row r="3652" spans="1:7" x14ac:dyDescent="0.25">
      <c r="A3652" s="10"/>
      <c r="B3652" s="10"/>
      <c r="C3652" s="10"/>
      <c r="D3652" s="10"/>
      <c r="E3652" s="110" t="s">
        <v>3729</v>
      </c>
      <c r="F3652" s="111" t="s">
        <v>456</v>
      </c>
      <c r="G3652" s="3">
        <f t="shared" si="57"/>
        <v>1</v>
      </c>
    </row>
    <row r="3653" spans="1:7" x14ac:dyDescent="0.25">
      <c r="A3653" s="10"/>
      <c r="B3653" s="10"/>
      <c r="C3653" s="10"/>
      <c r="D3653" s="10"/>
      <c r="E3653" s="110" t="s">
        <v>3730</v>
      </c>
      <c r="F3653" s="111" t="s">
        <v>456</v>
      </c>
      <c r="G3653" s="3">
        <f t="shared" si="57"/>
        <v>1</v>
      </c>
    </row>
    <row r="3654" spans="1:7" x14ac:dyDescent="0.25">
      <c r="A3654" s="10"/>
      <c r="B3654" s="10"/>
      <c r="C3654" s="10"/>
      <c r="D3654" s="10"/>
      <c r="E3654" s="110" t="s">
        <v>3731</v>
      </c>
      <c r="F3654" s="111" t="s">
        <v>456</v>
      </c>
      <c r="G3654" s="3">
        <f t="shared" si="57"/>
        <v>1</v>
      </c>
    </row>
    <row r="3655" spans="1:7" x14ac:dyDescent="0.25">
      <c r="A3655" s="10"/>
      <c r="B3655" s="10"/>
      <c r="C3655" s="10"/>
      <c r="D3655" s="10"/>
      <c r="E3655" s="116" t="s">
        <v>3732</v>
      </c>
      <c r="F3655" s="111" t="s">
        <v>456</v>
      </c>
      <c r="G3655" s="3">
        <f t="shared" ref="G3655:G3718" si="58">VLOOKUP(F3655,$A$4:$B$27,2,FALSE)</f>
        <v>1</v>
      </c>
    </row>
    <row r="3656" spans="1:7" x14ac:dyDescent="0.25">
      <c r="A3656" s="10"/>
      <c r="B3656" s="10"/>
      <c r="C3656" s="10"/>
      <c r="D3656" s="10"/>
      <c r="E3656" s="113" t="s">
        <v>3733</v>
      </c>
      <c r="F3656" s="111" t="s">
        <v>456</v>
      </c>
      <c r="G3656" s="3">
        <f t="shared" si="58"/>
        <v>1</v>
      </c>
    </row>
    <row r="3657" spans="1:7" x14ac:dyDescent="0.25">
      <c r="A3657" s="10"/>
      <c r="B3657" s="10"/>
      <c r="C3657" s="10"/>
      <c r="D3657" s="10"/>
      <c r="E3657" s="110" t="s">
        <v>3734</v>
      </c>
      <c r="F3657" s="111" t="s">
        <v>361</v>
      </c>
      <c r="G3657" s="3">
        <f t="shared" si="58"/>
        <v>1</v>
      </c>
    </row>
    <row r="3658" spans="1:7" x14ac:dyDescent="0.25">
      <c r="A3658" s="10"/>
      <c r="B3658" s="10"/>
      <c r="C3658" s="10"/>
      <c r="D3658" s="10"/>
      <c r="E3658" s="110" t="s">
        <v>3735</v>
      </c>
      <c r="F3658" s="111" t="s">
        <v>456</v>
      </c>
      <c r="G3658" s="3">
        <f t="shared" si="58"/>
        <v>1</v>
      </c>
    </row>
    <row r="3659" spans="1:7" x14ac:dyDescent="0.25">
      <c r="A3659" s="10"/>
      <c r="B3659" s="10"/>
      <c r="C3659" s="10"/>
      <c r="D3659" s="10"/>
      <c r="E3659" s="110" t="s">
        <v>3736</v>
      </c>
      <c r="F3659" s="111" t="s">
        <v>456</v>
      </c>
      <c r="G3659" s="3">
        <f t="shared" si="58"/>
        <v>1</v>
      </c>
    </row>
    <row r="3660" spans="1:7" x14ac:dyDescent="0.25">
      <c r="A3660" s="10"/>
      <c r="B3660" s="10"/>
      <c r="C3660" s="10"/>
      <c r="D3660" s="10"/>
      <c r="E3660" s="110" t="s">
        <v>3737</v>
      </c>
      <c r="F3660" s="111" t="s">
        <v>456</v>
      </c>
      <c r="G3660" s="3">
        <f t="shared" si="58"/>
        <v>1</v>
      </c>
    </row>
    <row r="3661" spans="1:7" x14ac:dyDescent="0.25">
      <c r="A3661" s="10"/>
      <c r="B3661" s="10"/>
      <c r="C3661" s="10"/>
      <c r="D3661" s="10"/>
      <c r="E3661" s="110" t="s">
        <v>3738</v>
      </c>
      <c r="F3661" s="111" t="s">
        <v>456</v>
      </c>
      <c r="G3661" s="3">
        <f t="shared" si="58"/>
        <v>1</v>
      </c>
    </row>
    <row r="3662" spans="1:7" x14ac:dyDescent="0.25">
      <c r="A3662" s="10"/>
      <c r="B3662" s="10"/>
      <c r="C3662" s="10"/>
      <c r="D3662" s="10"/>
      <c r="E3662" s="116" t="s">
        <v>3739</v>
      </c>
      <c r="F3662" s="111" t="s">
        <v>361</v>
      </c>
      <c r="G3662" s="3">
        <f t="shared" si="58"/>
        <v>1</v>
      </c>
    </row>
    <row r="3663" spans="1:7" x14ac:dyDescent="0.25">
      <c r="A3663" s="10"/>
      <c r="B3663" s="10"/>
      <c r="C3663" s="10"/>
      <c r="D3663" s="10"/>
      <c r="E3663" s="113" t="s">
        <v>3740</v>
      </c>
      <c r="F3663" s="111" t="s">
        <v>456</v>
      </c>
      <c r="G3663" s="3">
        <f t="shared" si="58"/>
        <v>1</v>
      </c>
    </row>
    <row r="3664" spans="1:7" x14ac:dyDescent="0.25">
      <c r="A3664" s="10"/>
      <c r="B3664" s="10"/>
      <c r="C3664" s="10"/>
      <c r="D3664" s="10"/>
      <c r="E3664" s="110" t="s">
        <v>3741</v>
      </c>
      <c r="F3664" s="111" t="s">
        <v>456</v>
      </c>
      <c r="G3664" s="3">
        <f t="shared" si="58"/>
        <v>1</v>
      </c>
    </row>
    <row r="3665" spans="1:7" x14ac:dyDescent="0.25">
      <c r="A3665" s="10"/>
      <c r="B3665" s="10"/>
      <c r="C3665" s="10"/>
      <c r="D3665" s="10"/>
      <c r="E3665" s="110" t="s">
        <v>3742</v>
      </c>
      <c r="F3665" s="111" t="s">
        <v>361</v>
      </c>
      <c r="G3665" s="3">
        <f t="shared" si="58"/>
        <v>1</v>
      </c>
    </row>
    <row r="3666" spans="1:7" x14ac:dyDescent="0.25">
      <c r="A3666" s="10"/>
      <c r="B3666" s="10"/>
      <c r="C3666" s="10"/>
      <c r="D3666" s="10"/>
      <c r="E3666" s="110" t="s">
        <v>3743</v>
      </c>
      <c r="F3666" s="111" t="s">
        <v>456</v>
      </c>
      <c r="G3666" s="3">
        <f t="shared" si="58"/>
        <v>1</v>
      </c>
    </row>
    <row r="3667" spans="1:7" x14ac:dyDescent="0.25">
      <c r="A3667" s="10"/>
      <c r="B3667" s="10"/>
      <c r="C3667" s="10"/>
      <c r="D3667" s="10"/>
      <c r="E3667" s="110" t="s">
        <v>3744</v>
      </c>
      <c r="F3667" s="111" t="s">
        <v>456</v>
      </c>
      <c r="G3667" s="3">
        <f t="shared" si="58"/>
        <v>1</v>
      </c>
    </row>
    <row r="3668" spans="1:7" x14ac:dyDescent="0.25">
      <c r="A3668" s="10"/>
      <c r="B3668" s="10"/>
      <c r="C3668" s="10"/>
      <c r="D3668" s="10"/>
      <c r="E3668" s="110" t="s">
        <v>3745</v>
      </c>
      <c r="F3668" s="111" t="s">
        <v>361</v>
      </c>
      <c r="G3668" s="3">
        <f t="shared" si="58"/>
        <v>1</v>
      </c>
    </row>
    <row r="3669" spans="1:7" x14ac:dyDescent="0.25">
      <c r="A3669" s="10"/>
      <c r="B3669" s="10"/>
      <c r="C3669" s="10"/>
      <c r="D3669" s="10"/>
      <c r="E3669" s="119" t="s">
        <v>3746</v>
      </c>
      <c r="F3669" s="111" t="s">
        <v>456</v>
      </c>
      <c r="G3669" s="3">
        <f t="shared" si="58"/>
        <v>1</v>
      </c>
    </row>
    <row r="3670" spans="1:7" x14ac:dyDescent="0.25">
      <c r="A3670" s="10"/>
      <c r="B3670" s="10"/>
      <c r="C3670" s="10"/>
      <c r="D3670" s="10"/>
      <c r="E3670" s="116" t="s">
        <v>3747</v>
      </c>
      <c r="F3670" s="111" t="s">
        <v>361</v>
      </c>
      <c r="G3670" s="3">
        <f t="shared" si="58"/>
        <v>1</v>
      </c>
    </row>
    <row r="3671" spans="1:7" x14ac:dyDescent="0.25">
      <c r="A3671" s="10"/>
      <c r="B3671" s="10"/>
      <c r="C3671" s="10"/>
      <c r="D3671" s="10"/>
      <c r="E3671" s="115" t="s">
        <v>3748</v>
      </c>
      <c r="F3671" s="111" t="s">
        <v>60</v>
      </c>
      <c r="G3671" s="3">
        <f t="shared" si="58"/>
        <v>0.1013</v>
      </c>
    </row>
    <row r="3672" spans="1:7" x14ac:dyDescent="0.25">
      <c r="A3672" s="10"/>
      <c r="B3672" s="10"/>
      <c r="C3672" s="10"/>
      <c r="D3672" s="10"/>
      <c r="E3672" s="110" t="s">
        <v>3749</v>
      </c>
      <c r="F3672" s="111" t="s">
        <v>71</v>
      </c>
      <c r="G3672" s="3">
        <f t="shared" si="58"/>
        <v>0.11899999999999999</v>
      </c>
    </row>
    <row r="3673" spans="1:7" x14ac:dyDescent="0.25">
      <c r="A3673" s="10"/>
      <c r="B3673" s="10"/>
      <c r="C3673" s="10"/>
      <c r="D3673" s="10"/>
      <c r="E3673" s="110" t="s">
        <v>3750</v>
      </c>
      <c r="F3673" s="111" t="s">
        <v>54</v>
      </c>
      <c r="G3673" s="3">
        <f t="shared" si="58"/>
        <v>7.9699999999999993E-2</v>
      </c>
    </row>
    <row r="3674" spans="1:7" x14ac:dyDescent="0.25">
      <c r="A3674" s="10"/>
      <c r="B3674" s="10"/>
      <c r="C3674" s="10"/>
      <c r="D3674" s="10"/>
      <c r="E3674" s="110" t="s">
        <v>3751</v>
      </c>
      <c r="F3674" s="111" t="s">
        <v>105</v>
      </c>
      <c r="G3674" s="3">
        <f t="shared" si="58"/>
        <v>0</v>
      </c>
    </row>
    <row r="3675" spans="1:7" x14ac:dyDescent="0.25">
      <c r="A3675" s="10"/>
      <c r="B3675" s="10"/>
      <c r="C3675" s="10"/>
      <c r="D3675" s="10"/>
      <c r="E3675" s="110" t="s">
        <v>3752</v>
      </c>
      <c r="F3675" s="111" t="s">
        <v>96</v>
      </c>
      <c r="G3675" s="3">
        <f t="shared" si="58"/>
        <v>0.1086</v>
      </c>
    </row>
    <row r="3676" spans="1:7" x14ac:dyDescent="0.25">
      <c r="A3676" s="10"/>
      <c r="B3676" s="10"/>
      <c r="C3676" s="10"/>
      <c r="D3676" s="10"/>
      <c r="E3676" s="110" t="s">
        <v>3753</v>
      </c>
      <c r="F3676" s="111" t="s">
        <v>60</v>
      </c>
      <c r="G3676" s="3">
        <f t="shared" si="58"/>
        <v>0.1013</v>
      </c>
    </row>
    <row r="3677" spans="1:7" x14ac:dyDescent="0.25">
      <c r="A3677" s="10"/>
      <c r="B3677" s="10"/>
      <c r="C3677" s="10"/>
      <c r="D3677" s="10"/>
      <c r="E3677" s="116" t="s">
        <v>3754</v>
      </c>
      <c r="F3677" s="111" t="s">
        <v>57</v>
      </c>
      <c r="G3677" s="3">
        <f t="shared" si="58"/>
        <v>7.9699999999999993E-2</v>
      </c>
    </row>
    <row r="3678" spans="1:7" x14ac:dyDescent="0.25">
      <c r="A3678" s="10"/>
      <c r="B3678" s="10"/>
      <c r="C3678" s="10"/>
      <c r="D3678" s="10"/>
      <c r="E3678" s="120" t="s">
        <v>3755</v>
      </c>
      <c r="F3678" s="111" t="s">
        <v>668</v>
      </c>
      <c r="G3678" s="3">
        <f t="shared" si="58"/>
        <v>0</v>
      </c>
    </row>
    <row r="3679" spans="1:7" x14ac:dyDescent="0.25">
      <c r="A3679" s="10"/>
      <c r="B3679" s="10"/>
      <c r="C3679" s="10"/>
      <c r="D3679" s="10"/>
      <c r="E3679" s="110" t="s">
        <v>3756</v>
      </c>
      <c r="F3679" s="111" t="s">
        <v>60</v>
      </c>
      <c r="G3679" s="3">
        <f t="shared" si="58"/>
        <v>0.1013</v>
      </c>
    </row>
    <row r="3680" spans="1:7" x14ac:dyDescent="0.25">
      <c r="A3680" s="10"/>
      <c r="B3680" s="10"/>
      <c r="C3680" s="10"/>
      <c r="D3680" s="10"/>
      <c r="E3680" s="110" t="s">
        <v>3757</v>
      </c>
      <c r="F3680" s="111" t="s">
        <v>60</v>
      </c>
      <c r="G3680" s="3">
        <f t="shared" si="58"/>
        <v>0.1013</v>
      </c>
    </row>
    <row r="3681" spans="1:7" x14ac:dyDescent="0.25">
      <c r="A3681" s="10"/>
      <c r="B3681" s="10"/>
      <c r="C3681" s="10"/>
      <c r="D3681" s="10"/>
      <c r="E3681" s="113" t="s">
        <v>3758</v>
      </c>
      <c r="F3681" s="111" t="s">
        <v>60</v>
      </c>
      <c r="G3681" s="3">
        <f t="shared" si="58"/>
        <v>0.1013</v>
      </c>
    </row>
    <row r="3682" spans="1:7" x14ac:dyDescent="0.25">
      <c r="A3682" s="10"/>
      <c r="B3682" s="10"/>
      <c r="C3682" s="10"/>
      <c r="D3682" s="10"/>
      <c r="E3682" s="116" t="s">
        <v>3759</v>
      </c>
      <c r="F3682" s="111" t="s">
        <v>105</v>
      </c>
      <c r="G3682" s="3">
        <f t="shared" si="58"/>
        <v>0</v>
      </c>
    </row>
    <row r="3683" spans="1:7" x14ac:dyDescent="0.25">
      <c r="A3683" s="10"/>
      <c r="B3683" s="10"/>
      <c r="C3683" s="10"/>
      <c r="D3683" s="10"/>
      <c r="E3683" s="116" t="s">
        <v>3760</v>
      </c>
      <c r="F3683" s="111" t="s">
        <v>105</v>
      </c>
      <c r="G3683" s="3">
        <f t="shared" si="58"/>
        <v>0</v>
      </c>
    </row>
    <row r="3684" spans="1:7" x14ac:dyDescent="0.25">
      <c r="A3684" s="10"/>
      <c r="B3684" s="10"/>
      <c r="C3684" s="10"/>
      <c r="D3684" s="10"/>
      <c r="E3684" s="113" t="s">
        <v>3761</v>
      </c>
      <c r="F3684" s="111" t="s">
        <v>105</v>
      </c>
      <c r="G3684" s="3">
        <f t="shared" si="58"/>
        <v>0</v>
      </c>
    </row>
    <row r="3685" spans="1:7" x14ac:dyDescent="0.25">
      <c r="A3685" s="10"/>
      <c r="B3685" s="10"/>
      <c r="C3685" s="10"/>
      <c r="D3685" s="10"/>
      <c r="E3685" s="110" t="s">
        <v>3762</v>
      </c>
      <c r="F3685" s="111" t="s">
        <v>60</v>
      </c>
      <c r="G3685" s="3">
        <f t="shared" si="58"/>
        <v>0.1013</v>
      </c>
    </row>
    <row r="3686" spans="1:7" x14ac:dyDescent="0.25">
      <c r="A3686" s="10"/>
      <c r="B3686" s="10"/>
      <c r="C3686" s="10"/>
      <c r="D3686" s="10"/>
      <c r="E3686" s="110" t="s">
        <v>3763</v>
      </c>
      <c r="F3686" s="111" t="s">
        <v>60</v>
      </c>
      <c r="G3686" s="3">
        <f t="shared" si="58"/>
        <v>0.1013</v>
      </c>
    </row>
    <row r="3687" spans="1:7" x14ac:dyDescent="0.25">
      <c r="A3687" s="10"/>
      <c r="B3687" s="10"/>
      <c r="C3687" s="10"/>
      <c r="D3687" s="10"/>
      <c r="E3687" s="110" t="s">
        <v>3764</v>
      </c>
      <c r="F3687" s="111" t="s">
        <v>60</v>
      </c>
      <c r="G3687" s="3">
        <f t="shared" si="58"/>
        <v>0.1013</v>
      </c>
    </row>
    <row r="3688" spans="1:7" x14ac:dyDescent="0.25">
      <c r="A3688" s="10"/>
      <c r="B3688" s="10"/>
      <c r="C3688" s="10"/>
      <c r="D3688" s="10"/>
      <c r="E3688" s="116" t="s">
        <v>3765</v>
      </c>
      <c r="F3688" s="111" t="s">
        <v>60</v>
      </c>
      <c r="G3688" s="3">
        <f t="shared" si="58"/>
        <v>0.1013</v>
      </c>
    </row>
    <row r="3689" spans="1:7" x14ac:dyDescent="0.25">
      <c r="A3689" s="10"/>
      <c r="B3689" s="10"/>
      <c r="C3689" s="10"/>
      <c r="D3689" s="10"/>
      <c r="E3689" s="110" t="s">
        <v>3766</v>
      </c>
      <c r="F3689" s="111" t="s">
        <v>60</v>
      </c>
      <c r="G3689" s="3">
        <f t="shared" si="58"/>
        <v>0.1013</v>
      </c>
    </row>
    <row r="3690" spans="1:7" x14ac:dyDescent="0.25">
      <c r="A3690" s="10"/>
      <c r="B3690" s="10"/>
      <c r="C3690" s="10"/>
      <c r="D3690" s="10"/>
      <c r="E3690" s="110" t="s">
        <v>3767</v>
      </c>
      <c r="F3690" s="111" t="s">
        <v>60</v>
      </c>
      <c r="G3690" s="3">
        <f t="shared" si="58"/>
        <v>0.1013</v>
      </c>
    </row>
    <row r="3691" spans="1:7" x14ac:dyDescent="0.25">
      <c r="A3691" s="10"/>
      <c r="B3691" s="10"/>
      <c r="C3691" s="10"/>
      <c r="D3691" s="10"/>
      <c r="E3691" s="110" t="s">
        <v>3768</v>
      </c>
      <c r="F3691" s="111" t="s">
        <v>105</v>
      </c>
      <c r="G3691" s="3">
        <f t="shared" si="58"/>
        <v>0</v>
      </c>
    </row>
    <row r="3692" spans="1:7" x14ac:dyDescent="0.25">
      <c r="A3692" s="10"/>
      <c r="B3692" s="10"/>
      <c r="C3692" s="10"/>
      <c r="D3692" s="10"/>
      <c r="E3692" s="116" t="s">
        <v>3769</v>
      </c>
      <c r="F3692" s="111" t="s">
        <v>3770</v>
      </c>
      <c r="G3692" s="3">
        <f t="shared" si="58"/>
        <v>0.1487</v>
      </c>
    </row>
    <row r="3693" spans="1:7" x14ac:dyDescent="0.25">
      <c r="A3693" s="10"/>
      <c r="B3693" s="10"/>
      <c r="C3693" s="10"/>
      <c r="D3693" s="10"/>
      <c r="E3693" s="110" t="s">
        <v>3771</v>
      </c>
      <c r="F3693" s="111" t="s">
        <v>60</v>
      </c>
      <c r="G3693" s="3">
        <f t="shared" si="58"/>
        <v>0.1013</v>
      </c>
    </row>
    <row r="3694" spans="1:7" x14ac:dyDescent="0.25">
      <c r="A3694" s="10"/>
      <c r="B3694" s="10"/>
      <c r="C3694" s="10"/>
      <c r="D3694" s="10"/>
      <c r="E3694" s="110" t="s">
        <v>3772</v>
      </c>
      <c r="F3694" s="111" t="s">
        <v>105</v>
      </c>
      <c r="G3694" s="3">
        <f t="shared" si="58"/>
        <v>0</v>
      </c>
    </row>
    <row r="3695" spans="1:7" x14ac:dyDescent="0.25">
      <c r="A3695" s="10"/>
      <c r="B3695" s="10"/>
      <c r="C3695" s="10"/>
      <c r="D3695" s="10"/>
      <c r="E3695" s="110" t="s">
        <v>3773</v>
      </c>
      <c r="F3695" s="111" t="s">
        <v>60</v>
      </c>
      <c r="G3695" s="3">
        <f t="shared" si="58"/>
        <v>0.1013</v>
      </c>
    </row>
    <row r="3696" spans="1:7" x14ac:dyDescent="0.25">
      <c r="A3696" s="10"/>
      <c r="B3696" s="10"/>
      <c r="C3696" s="10"/>
      <c r="D3696" s="10"/>
      <c r="E3696" s="110" t="s">
        <v>3774</v>
      </c>
      <c r="F3696" s="111" t="s">
        <v>668</v>
      </c>
      <c r="G3696" s="3">
        <f t="shared" si="58"/>
        <v>0</v>
      </c>
    </row>
    <row r="3697" spans="1:7" x14ac:dyDescent="0.25">
      <c r="A3697" s="10"/>
      <c r="B3697" s="10"/>
      <c r="C3697" s="10"/>
      <c r="D3697" s="10"/>
      <c r="E3697" s="110" t="s">
        <v>3775</v>
      </c>
      <c r="F3697" s="111" t="s">
        <v>60</v>
      </c>
      <c r="G3697" s="3">
        <f t="shared" si="58"/>
        <v>0.1013</v>
      </c>
    </row>
    <row r="3698" spans="1:7" x14ac:dyDescent="0.25">
      <c r="A3698" s="10"/>
      <c r="B3698" s="10"/>
      <c r="C3698" s="10"/>
      <c r="D3698" s="10"/>
      <c r="E3698" s="110" t="s">
        <v>3776</v>
      </c>
      <c r="F3698" s="111" t="s">
        <v>60</v>
      </c>
      <c r="G3698" s="3">
        <f t="shared" si="58"/>
        <v>0.1013</v>
      </c>
    </row>
    <row r="3699" spans="1:7" x14ac:dyDescent="0.25">
      <c r="A3699" s="10"/>
      <c r="B3699" s="10"/>
      <c r="C3699" s="10"/>
      <c r="D3699" s="10"/>
      <c r="E3699" s="110" t="s">
        <v>3777</v>
      </c>
      <c r="F3699" s="111" t="s">
        <v>60</v>
      </c>
      <c r="G3699" s="3">
        <f t="shared" si="58"/>
        <v>0.1013</v>
      </c>
    </row>
    <row r="3700" spans="1:7" x14ac:dyDescent="0.25">
      <c r="A3700" s="10"/>
      <c r="B3700" s="10"/>
      <c r="C3700" s="10"/>
      <c r="D3700" s="10"/>
      <c r="E3700" s="110" t="s">
        <v>3778</v>
      </c>
      <c r="F3700" s="111" t="s">
        <v>105</v>
      </c>
      <c r="G3700" s="3">
        <f t="shared" si="58"/>
        <v>0</v>
      </c>
    </row>
    <row r="3701" spans="1:7" x14ac:dyDescent="0.25">
      <c r="A3701" s="10"/>
      <c r="B3701" s="10"/>
      <c r="C3701" s="10"/>
      <c r="D3701" s="10"/>
      <c r="E3701" s="110" t="s">
        <v>3779</v>
      </c>
      <c r="F3701" s="111" t="s">
        <v>105</v>
      </c>
      <c r="G3701" s="3">
        <f t="shared" si="58"/>
        <v>0</v>
      </c>
    </row>
    <row r="3702" spans="1:7" x14ac:dyDescent="0.25">
      <c r="A3702" s="10"/>
      <c r="B3702" s="10"/>
      <c r="C3702" s="10"/>
      <c r="D3702" s="10"/>
      <c r="E3702" s="110" t="s">
        <v>3780</v>
      </c>
      <c r="F3702" s="111" t="s">
        <v>105</v>
      </c>
      <c r="G3702" s="3">
        <f t="shared" si="58"/>
        <v>0</v>
      </c>
    </row>
    <row r="3703" spans="1:7" x14ac:dyDescent="0.25">
      <c r="A3703" s="10"/>
      <c r="B3703" s="10"/>
      <c r="C3703" s="10"/>
      <c r="D3703" s="10"/>
      <c r="E3703" s="113" t="s">
        <v>3781</v>
      </c>
      <c r="F3703" s="111" t="s">
        <v>60</v>
      </c>
      <c r="G3703" s="3">
        <f t="shared" si="58"/>
        <v>0.1013</v>
      </c>
    </row>
    <row r="3704" spans="1:7" x14ac:dyDescent="0.25">
      <c r="A3704" s="10"/>
      <c r="B3704" s="10"/>
      <c r="C3704" s="10"/>
      <c r="D3704" s="10"/>
      <c r="E3704" s="116" t="s">
        <v>3782</v>
      </c>
      <c r="F3704" s="111" t="s">
        <v>57</v>
      </c>
      <c r="G3704" s="3">
        <f t="shared" si="58"/>
        <v>7.9699999999999993E-2</v>
      </c>
    </row>
    <row r="3705" spans="1:7" x14ac:dyDescent="0.25">
      <c r="A3705" s="10"/>
      <c r="B3705" s="10"/>
      <c r="C3705" s="10"/>
      <c r="D3705" s="10"/>
      <c r="E3705" s="110" t="s">
        <v>3783</v>
      </c>
      <c r="F3705" s="111" t="s">
        <v>60</v>
      </c>
      <c r="G3705" s="3">
        <f t="shared" si="58"/>
        <v>0.1013</v>
      </c>
    </row>
    <row r="3706" spans="1:7" x14ac:dyDescent="0.25">
      <c r="A3706" s="10"/>
      <c r="B3706" s="10"/>
      <c r="C3706" s="10"/>
      <c r="D3706" s="10"/>
      <c r="E3706" s="119" t="s">
        <v>3784</v>
      </c>
      <c r="F3706" s="111" t="s">
        <v>49</v>
      </c>
      <c r="G3706" s="3">
        <f t="shared" si="58"/>
        <v>0.10979999999999999</v>
      </c>
    </row>
    <row r="3707" spans="1:7" x14ac:dyDescent="0.25">
      <c r="A3707" s="10"/>
      <c r="B3707" s="10"/>
      <c r="C3707" s="10"/>
      <c r="D3707" s="10"/>
      <c r="E3707" s="116" t="s">
        <v>3785</v>
      </c>
      <c r="F3707" s="111" t="s">
        <v>105</v>
      </c>
      <c r="G3707" s="3">
        <f t="shared" si="58"/>
        <v>0</v>
      </c>
    </row>
    <row r="3708" spans="1:7" x14ac:dyDescent="0.25">
      <c r="A3708" s="10"/>
      <c r="B3708" s="10"/>
      <c r="C3708" s="10"/>
      <c r="D3708" s="10"/>
      <c r="E3708" s="110" t="s">
        <v>3786</v>
      </c>
      <c r="F3708" s="111" t="s">
        <v>60</v>
      </c>
      <c r="G3708" s="3">
        <f t="shared" si="58"/>
        <v>0.1013</v>
      </c>
    </row>
    <row r="3709" spans="1:7" x14ac:dyDescent="0.25">
      <c r="A3709" s="10"/>
      <c r="B3709" s="10"/>
      <c r="C3709" s="10"/>
      <c r="D3709" s="10"/>
      <c r="E3709" s="110" t="s">
        <v>3787</v>
      </c>
      <c r="F3709" s="111" t="s">
        <v>60</v>
      </c>
      <c r="G3709" s="3">
        <f t="shared" si="58"/>
        <v>0.1013</v>
      </c>
    </row>
    <row r="3710" spans="1:7" x14ac:dyDescent="0.25">
      <c r="A3710" s="10"/>
      <c r="B3710" s="10"/>
      <c r="C3710" s="10"/>
      <c r="D3710" s="10"/>
      <c r="E3710" s="110" t="s">
        <v>3788</v>
      </c>
      <c r="F3710" s="111" t="s">
        <v>60</v>
      </c>
      <c r="G3710" s="3">
        <f t="shared" si="58"/>
        <v>0.1013</v>
      </c>
    </row>
    <row r="3711" spans="1:7" x14ac:dyDescent="0.25">
      <c r="A3711" s="10"/>
      <c r="B3711" s="10"/>
      <c r="C3711" s="10"/>
      <c r="D3711" s="10"/>
      <c r="E3711" s="110" t="s">
        <v>3789</v>
      </c>
      <c r="F3711" s="111" t="s">
        <v>60</v>
      </c>
      <c r="G3711" s="3">
        <f t="shared" si="58"/>
        <v>0.1013</v>
      </c>
    </row>
    <row r="3712" spans="1:7" x14ac:dyDescent="0.25">
      <c r="A3712" s="10"/>
      <c r="B3712" s="10"/>
      <c r="C3712" s="10"/>
      <c r="D3712" s="10"/>
      <c r="E3712" s="110" t="s">
        <v>3790</v>
      </c>
      <c r="F3712" s="111" t="s">
        <v>60</v>
      </c>
      <c r="G3712" s="3">
        <f t="shared" si="58"/>
        <v>0.1013</v>
      </c>
    </row>
    <row r="3713" spans="1:7" x14ac:dyDescent="0.25">
      <c r="A3713" s="10"/>
      <c r="B3713" s="10"/>
      <c r="C3713" s="10"/>
      <c r="D3713" s="10"/>
      <c r="E3713" s="113" t="s">
        <v>3791</v>
      </c>
      <c r="F3713" s="111" t="s">
        <v>60</v>
      </c>
      <c r="G3713" s="3">
        <f t="shared" si="58"/>
        <v>0.1013</v>
      </c>
    </row>
    <row r="3714" spans="1:7" x14ac:dyDescent="0.25">
      <c r="A3714" s="10"/>
      <c r="B3714" s="10"/>
      <c r="C3714" s="10"/>
      <c r="D3714" s="10"/>
      <c r="E3714" s="110" t="s">
        <v>3792</v>
      </c>
      <c r="F3714" s="111" t="s">
        <v>60</v>
      </c>
      <c r="G3714" s="3">
        <f t="shared" si="58"/>
        <v>0.1013</v>
      </c>
    </row>
    <row r="3715" spans="1:7" x14ac:dyDescent="0.25">
      <c r="A3715" s="10"/>
      <c r="B3715" s="10"/>
      <c r="C3715" s="10"/>
      <c r="D3715" s="10"/>
      <c r="E3715" s="110" t="s">
        <v>3793</v>
      </c>
      <c r="F3715" s="111" t="s">
        <v>60</v>
      </c>
      <c r="G3715" s="3">
        <f t="shared" si="58"/>
        <v>0.1013</v>
      </c>
    </row>
    <row r="3716" spans="1:7" x14ac:dyDescent="0.25">
      <c r="A3716" s="10"/>
      <c r="B3716" s="10"/>
      <c r="C3716" s="10"/>
      <c r="D3716" s="10"/>
      <c r="E3716" s="110" t="s">
        <v>3794</v>
      </c>
      <c r="F3716" s="111" t="s">
        <v>60</v>
      </c>
      <c r="G3716" s="3">
        <f t="shared" si="58"/>
        <v>0.1013</v>
      </c>
    </row>
    <row r="3717" spans="1:7" x14ac:dyDescent="0.25">
      <c r="A3717" s="10"/>
      <c r="B3717" s="10"/>
      <c r="C3717" s="10"/>
      <c r="D3717" s="10"/>
      <c r="E3717" s="113" t="s">
        <v>3795</v>
      </c>
      <c r="F3717" s="111" t="s">
        <v>60</v>
      </c>
      <c r="G3717" s="3">
        <f t="shared" si="58"/>
        <v>0.1013</v>
      </c>
    </row>
    <row r="3718" spans="1:7" x14ac:dyDescent="0.25">
      <c r="A3718" s="10"/>
      <c r="B3718" s="10"/>
      <c r="C3718" s="10"/>
      <c r="D3718" s="10"/>
      <c r="E3718" s="110" t="s">
        <v>3796</v>
      </c>
      <c r="F3718" s="111" t="s">
        <v>60</v>
      </c>
      <c r="G3718" s="3">
        <f t="shared" si="58"/>
        <v>0.1013</v>
      </c>
    </row>
    <row r="3719" spans="1:7" x14ac:dyDescent="0.25">
      <c r="A3719" s="10"/>
      <c r="B3719" s="10"/>
      <c r="C3719" s="10"/>
      <c r="D3719" s="10"/>
      <c r="E3719" s="119" t="s">
        <v>3797</v>
      </c>
      <c r="F3719" s="111" t="s">
        <v>96</v>
      </c>
      <c r="G3719" s="3">
        <f t="shared" ref="G3719:G3782" si="59">VLOOKUP(F3719,$A$4:$B$27,2,FALSE)</f>
        <v>0.1086</v>
      </c>
    </row>
    <row r="3720" spans="1:7" x14ac:dyDescent="0.25">
      <c r="A3720" s="10"/>
      <c r="B3720" s="10"/>
      <c r="C3720" s="10"/>
      <c r="D3720" s="10"/>
      <c r="E3720" s="110" t="s">
        <v>3798</v>
      </c>
      <c r="F3720" s="111" t="s">
        <v>60</v>
      </c>
      <c r="G3720" s="3">
        <f t="shared" si="59"/>
        <v>0.1013</v>
      </c>
    </row>
    <row r="3721" spans="1:7" x14ac:dyDescent="0.25">
      <c r="A3721" s="10"/>
      <c r="B3721" s="10"/>
      <c r="C3721" s="10"/>
      <c r="D3721" s="10"/>
      <c r="E3721" s="116" t="s">
        <v>3799</v>
      </c>
      <c r="F3721" s="111" t="s">
        <v>105</v>
      </c>
      <c r="G3721" s="3">
        <f t="shared" si="59"/>
        <v>0</v>
      </c>
    </row>
    <row r="3722" spans="1:7" x14ac:dyDescent="0.25">
      <c r="A3722" s="10"/>
      <c r="B3722" s="10"/>
      <c r="C3722" s="10"/>
      <c r="D3722" s="10"/>
      <c r="E3722" s="110" t="s">
        <v>3800</v>
      </c>
      <c r="F3722" s="111" t="s">
        <v>60</v>
      </c>
      <c r="G3722" s="3">
        <f t="shared" si="59"/>
        <v>0.1013</v>
      </c>
    </row>
    <row r="3723" spans="1:7" x14ac:dyDescent="0.25">
      <c r="A3723" s="10"/>
      <c r="B3723" s="10"/>
      <c r="C3723" s="10"/>
      <c r="D3723" s="10"/>
      <c r="E3723" s="110" t="s">
        <v>3801</v>
      </c>
      <c r="F3723" s="111" t="s">
        <v>60</v>
      </c>
      <c r="G3723" s="3">
        <f t="shared" si="59"/>
        <v>0.1013</v>
      </c>
    </row>
    <row r="3724" spans="1:7" x14ac:dyDescent="0.25">
      <c r="A3724" s="10"/>
      <c r="B3724" s="10"/>
      <c r="C3724" s="10"/>
      <c r="D3724" s="10"/>
      <c r="E3724" s="119" t="s">
        <v>3802</v>
      </c>
      <c r="F3724" s="111" t="s">
        <v>105</v>
      </c>
      <c r="G3724" s="3">
        <f t="shared" si="59"/>
        <v>0</v>
      </c>
    </row>
    <row r="3725" spans="1:7" x14ac:dyDescent="0.25">
      <c r="A3725" s="10"/>
      <c r="B3725" s="10"/>
      <c r="C3725" s="10"/>
      <c r="D3725" s="10"/>
      <c r="E3725" s="116" t="s">
        <v>3803</v>
      </c>
      <c r="F3725" s="111" t="s">
        <v>105</v>
      </c>
      <c r="G3725" s="3">
        <f t="shared" si="59"/>
        <v>0</v>
      </c>
    </row>
    <row r="3726" spans="1:7" x14ac:dyDescent="0.25">
      <c r="A3726" s="10"/>
      <c r="B3726" s="10"/>
      <c r="C3726" s="10"/>
      <c r="D3726" s="10"/>
      <c r="E3726" s="110" t="s">
        <v>3804</v>
      </c>
      <c r="F3726" s="111" t="s">
        <v>60</v>
      </c>
      <c r="G3726" s="3">
        <f t="shared" si="59"/>
        <v>0.1013</v>
      </c>
    </row>
    <row r="3727" spans="1:7" x14ac:dyDescent="0.25">
      <c r="A3727" s="10"/>
      <c r="B3727" s="10"/>
      <c r="C3727" s="10"/>
      <c r="D3727" s="10"/>
      <c r="E3727" s="110" t="s">
        <v>3805</v>
      </c>
      <c r="F3727" s="111" t="s">
        <v>105</v>
      </c>
      <c r="G3727" s="3">
        <f t="shared" si="59"/>
        <v>0</v>
      </c>
    </row>
    <row r="3728" spans="1:7" x14ac:dyDescent="0.25">
      <c r="A3728" s="10"/>
      <c r="B3728" s="10"/>
      <c r="C3728" s="10"/>
      <c r="D3728" s="10"/>
      <c r="E3728" s="110" t="s">
        <v>3806</v>
      </c>
      <c r="F3728" s="111" t="s">
        <v>96</v>
      </c>
      <c r="G3728" s="3">
        <f t="shared" si="59"/>
        <v>0.1086</v>
      </c>
    </row>
    <row r="3729" spans="1:7" x14ac:dyDescent="0.25">
      <c r="A3729" s="10"/>
      <c r="B3729" s="10"/>
      <c r="C3729" s="10"/>
      <c r="D3729" s="10"/>
      <c r="E3729" s="119" t="s">
        <v>3807</v>
      </c>
      <c r="F3729" s="111" t="s">
        <v>60</v>
      </c>
      <c r="G3729" s="3">
        <f t="shared" si="59"/>
        <v>0.1013</v>
      </c>
    </row>
    <row r="3730" spans="1:7" x14ac:dyDescent="0.25">
      <c r="A3730" s="10"/>
      <c r="B3730" s="10"/>
      <c r="C3730" s="10"/>
      <c r="D3730" s="10"/>
      <c r="E3730" s="110" t="s">
        <v>3808</v>
      </c>
      <c r="F3730" s="111" t="s">
        <v>60</v>
      </c>
      <c r="G3730" s="3">
        <f t="shared" si="59"/>
        <v>0.1013</v>
      </c>
    </row>
    <row r="3731" spans="1:7" x14ac:dyDescent="0.25">
      <c r="A3731" s="10"/>
      <c r="B3731" s="10"/>
      <c r="C3731" s="10"/>
      <c r="D3731" s="10"/>
      <c r="E3731" s="110" t="s">
        <v>3809</v>
      </c>
      <c r="F3731" s="111" t="s">
        <v>60</v>
      </c>
      <c r="G3731" s="3">
        <f t="shared" si="59"/>
        <v>0.1013</v>
      </c>
    </row>
    <row r="3732" spans="1:7" x14ac:dyDescent="0.25">
      <c r="A3732" s="10"/>
      <c r="B3732" s="10"/>
      <c r="C3732" s="10"/>
      <c r="D3732" s="10"/>
      <c r="E3732" s="110" t="s">
        <v>3810</v>
      </c>
      <c r="F3732" s="111" t="s">
        <v>60</v>
      </c>
      <c r="G3732" s="3">
        <f t="shared" si="59"/>
        <v>0.1013</v>
      </c>
    </row>
    <row r="3733" spans="1:7" x14ac:dyDescent="0.25">
      <c r="A3733" s="10"/>
      <c r="B3733" s="10"/>
      <c r="C3733" s="10"/>
      <c r="D3733" s="10"/>
      <c r="E3733" s="116" t="s">
        <v>3811</v>
      </c>
      <c r="F3733" s="111" t="s">
        <v>60</v>
      </c>
      <c r="G3733" s="3">
        <f t="shared" si="59"/>
        <v>0.1013</v>
      </c>
    </row>
    <row r="3734" spans="1:7" x14ac:dyDescent="0.25">
      <c r="A3734" s="10"/>
      <c r="B3734" s="10"/>
      <c r="C3734" s="10"/>
      <c r="D3734" s="10"/>
      <c r="E3734" s="110" t="s">
        <v>3812</v>
      </c>
      <c r="F3734" s="111" t="s">
        <v>60</v>
      </c>
      <c r="G3734" s="3">
        <f t="shared" si="59"/>
        <v>0.1013</v>
      </c>
    </row>
    <row r="3735" spans="1:7" x14ac:dyDescent="0.25">
      <c r="A3735" s="10"/>
      <c r="B3735" s="10"/>
      <c r="C3735" s="10"/>
      <c r="D3735" s="10"/>
      <c r="E3735" s="119" t="s">
        <v>3813</v>
      </c>
      <c r="F3735" s="111" t="s">
        <v>60</v>
      </c>
      <c r="G3735" s="3">
        <f t="shared" si="59"/>
        <v>0.1013</v>
      </c>
    </row>
    <row r="3736" spans="1:7" x14ac:dyDescent="0.25">
      <c r="A3736" s="10"/>
      <c r="B3736" s="10"/>
      <c r="C3736" s="10"/>
      <c r="D3736" s="10"/>
      <c r="E3736" s="120" t="s">
        <v>3814</v>
      </c>
      <c r="F3736" s="111" t="s">
        <v>60</v>
      </c>
      <c r="G3736" s="3">
        <f t="shared" si="59"/>
        <v>0.1013</v>
      </c>
    </row>
    <row r="3737" spans="1:7" x14ac:dyDescent="0.25">
      <c r="A3737" s="10"/>
      <c r="B3737" s="10"/>
      <c r="C3737" s="10"/>
      <c r="D3737" s="10"/>
      <c r="E3737" s="110" t="s">
        <v>3815</v>
      </c>
      <c r="F3737" s="111" t="s">
        <v>60</v>
      </c>
      <c r="G3737" s="3">
        <f t="shared" si="59"/>
        <v>0.1013</v>
      </c>
    </row>
    <row r="3738" spans="1:7" x14ac:dyDescent="0.25">
      <c r="A3738" s="10"/>
      <c r="B3738" s="10"/>
      <c r="C3738" s="10"/>
      <c r="D3738" s="10"/>
      <c r="E3738" s="116" t="s">
        <v>3816</v>
      </c>
      <c r="F3738" s="111" t="s">
        <v>60</v>
      </c>
      <c r="G3738" s="3">
        <f t="shared" si="59"/>
        <v>0.1013</v>
      </c>
    </row>
    <row r="3739" spans="1:7" x14ac:dyDescent="0.25">
      <c r="A3739" s="10"/>
      <c r="B3739" s="10"/>
      <c r="C3739" s="10"/>
      <c r="D3739" s="10"/>
      <c r="E3739" s="110" t="s">
        <v>3817</v>
      </c>
      <c r="F3739" s="111" t="s">
        <v>60</v>
      </c>
      <c r="G3739" s="3">
        <f t="shared" si="59"/>
        <v>0.1013</v>
      </c>
    </row>
    <row r="3740" spans="1:7" x14ac:dyDescent="0.25">
      <c r="A3740" s="10"/>
      <c r="B3740" s="10"/>
      <c r="C3740" s="10"/>
      <c r="D3740" s="10"/>
      <c r="E3740" s="115" t="s">
        <v>3818</v>
      </c>
      <c r="F3740" s="111" t="s">
        <v>60</v>
      </c>
      <c r="G3740" s="3">
        <f t="shared" si="59"/>
        <v>0.1013</v>
      </c>
    </row>
    <row r="3741" spans="1:7" x14ac:dyDescent="0.25">
      <c r="A3741" s="10"/>
      <c r="B3741" s="10"/>
      <c r="C3741" s="10"/>
      <c r="D3741" s="10"/>
      <c r="E3741" s="115" t="s">
        <v>3819</v>
      </c>
      <c r="F3741" s="111" t="s">
        <v>105</v>
      </c>
      <c r="G3741" s="3">
        <f t="shared" si="59"/>
        <v>0</v>
      </c>
    </row>
    <row r="3742" spans="1:7" x14ac:dyDescent="0.25">
      <c r="A3742" s="10"/>
      <c r="B3742" s="10"/>
      <c r="C3742" s="10"/>
      <c r="D3742" s="10"/>
      <c r="E3742" s="115" t="s">
        <v>3820</v>
      </c>
      <c r="F3742" s="111" t="s">
        <v>105</v>
      </c>
      <c r="G3742" s="3">
        <f t="shared" si="59"/>
        <v>0</v>
      </c>
    </row>
    <row r="3743" spans="1:7" x14ac:dyDescent="0.25">
      <c r="A3743" s="10"/>
      <c r="B3743" s="10"/>
      <c r="C3743" s="10"/>
      <c r="D3743" s="10"/>
      <c r="E3743" s="115" t="s">
        <v>3821</v>
      </c>
      <c r="F3743" s="111" t="s">
        <v>60</v>
      </c>
      <c r="G3743" s="3">
        <f t="shared" si="59"/>
        <v>0.1013</v>
      </c>
    </row>
    <row r="3744" spans="1:7" x14ac:dyDescent="0.25">
      <c r="A3744" s="10"/>
      <c r="B3744" s="10"/>
      <c r="C3744" s="10"/>
      <c r="D3744" s="10"/>
      <c r="E3744" s="110" t="s">
        <v>3822</v>
      </c>
      <c r="F3744" s="111" t="s">
        <v>60</v>
      </c>
      <c r="G3744" s="3">
        <f t="shared" si="59"/>
        <v>0.1013</v>
      </c>
    </row>
    <row r="3745" spans="1:7" x14ac:dyDescent="0.25">
      <c r="A3745" s="10"/>
      <c r="B3745" s="10"/>
      <c r="C3745" s="10"/>
      <c r="D3745" s="10"/>
      <c r="E3745" s="123" t="s">
        <v>3823</v>
      </c>
      <c r="F3745" s="111" t="s">
        <v>105</v>
      </c>
      <c r="G3745" s="3">
        <f t="shared" si="59"/>
        <v>0</v>
      </c>
    </row>
    <row r="3746" spans="1:7" x14ac:dyDescent="0.25">
      <c r="A3746" s="10"/>
      <c r="B3746" s="10"/>
      <c r="C3746" s="10"/>
      <c r="D3746" s="10"/>
      <c r="E3746" s="110" t="s">
        <v>3824</v>
      </c>
      <c r="F3746" s="111" t="s">
        <v>105</v>
      </c>
      <c r="G3746" s="3">
        <f t="shared" si="59"/>
        <v>0</v>
      </c>
    </row>
    <row r="3747" spans="1:7" x14ac:dyDescent="0.25">
      <c r="A3747" s="10"/>
      <c r="B3747" s="10"/>
      <c r="C3747" s="10"/>
      <c r="D3747" s="10"/>
      <c r="E3747" s="110" t="s">
        <v>3825</v>
      </c>
      <c r="F3747" s="111" t="s">
        <v>105</v>
      </c>
      <c r="G3747" s="3">
        <f t="shared" si="59"/>
        <v>0</v>
      </c>
    </row>
    <row r="3748" spans="1:7" x14ac:dyDescent="0.25">
      <c r="A3748" s="10"/>
      <c r="B3748" s="10"/>
      <c r="C3748" s="10"/>
      <c r="D3748" s="10"/>
      <c r="E3748" s="120" t="s">
        <v>3826</v>
      </c>
      <c r="F3748" s="111" t="s">
        <v>60</v>
      </c>
      <c r="G3748" s="3">
        <f t="shared" si="59"/>
        <v>0.1013</v>
      </c>
    </row>
    <row r="3749" spans="1:7" x14ac:dyDescent="0.25">
      <c r="A3749" s="10"/>
      <c r="B3749" s="10"/>
      <c r="C3749" s="10"/>
      <c r="D3749" s="10"/>
      <c r="E3749" s="110" t="s">
        <v>3827</v>
      </c>
      <c r="F3749" s="111" t="s">
        <v>105</v>
      </c>
      <c r="G3749" s="3">
        <f t="shared" si="59"/>
        <v>0</v>
      </c>
    </row>
    <row r="3750" spans="1:7" x14ac:dyDescent="0.25">
      <c r="A3750" s="10"/>
      <c r="B3750" s="10"/>
      <c r="C3750" s="10"/>
      <c r="D3750" s="10"/>
      <c r="E3750" s="110" t="s">
        <v>3828</v>
      </c>
      <c r="F3750" s="111" t="s">
        <v>96</v>
      </c>
      <c r="G3750" s="3">
        <f t="shared" si="59"/>
        <v>0.1086</v>
      </c>
    </row>
    <row r="3751" spans="1:7" x14ac:dyDescent="0.25">
      <c r="A3751" s="10"/>
      <c r="B3751" s="10"/>
      <c r="C3751" s="10"/>
      <c r="D3751" s="10"/>
      <c r="E3751" s="110" t="s">
        <v>3829</v>
      </c>
      <c r="F3751" s="111" t="s">
        <v>96</v>
      </c>
      <c r="G3751" s="3">
        <f t="shared" si="59"/>
        <v>0.1086</v>
      </c>
    </row>
    <row r="3752" spans="1:7" x14ac:dyDescent="0.25">
      <c r="A3752" s="10"/>
      <c r="B3752" s="10"/>
      <c r="C3752" s="10"/>
      <c r="D3752" s="10"/>
      <c r="E3752" s="110" t="s">
        <v>3830</v>
      </c>
      <c r="F3752" s="111" t="s">
        <v>110</v>
      </c>
      <c r="G3752" s="3">
        <f t="shared" si="59"/>
        <v>9.3100000000000002E-2</v>
      </c>
    </row>
    <row r="3753" spans="1:7" x14ac:dyDescent="0.25">
      <c r="A3753" s="10"/>
      <c r="B3753" s="10"/>
      <c r="C3753" s="10"/>
      <c r="D3753" s="10"/>
      <c r="E3753" s="123" t="s">
        <v>3831</v>
      </c>
      <c r="F3753" s="111" t="s">
        <v>57</v>
      </c>
      <c r="G3753" s="3">
        <f t="shared" si="59"/>
        <v>7.9699999999999993E-2</v>
      </c>
    </row>
    <row r="3754" spans="1:7" x14ac:dyDescent="0.25">
      <c r="A3754" s="10"/>
      <c r="B3754" s="10"/>
      <c r="C3754" s="10"/>
      <c r="D3754" s="10"/>
      <c r="E3754" s="110" t="s">
        <v>3832</v>
      </c>
      <c r="F3754" s="111" t="s">
        <v>105</v>
      </c>
      <c r="G3754" s="3">
        <f t="shared" si="59"/>
        <v>0</v>
      </c>
    </row>
    <row r="3755" spans="1:7" x14ac:dyDescent="0.25">
      <c r="A3755" s="10"/>
      <c r="B3755" s="10"/>
      <c r="C3755" s="10"/>
      <c r="D3755" s="10"/>
      <c r="E3755" s="110" t="s">
        <v>3833</v>
      </c>
      <c r="F3755" s="111" t="s">
        <v>105</v>
      </c>
      <c r="G3755" s="3">
        <f t="shared" si="59"/>
        <v>0</v>
      </c>
    </row>
    <row r="3756" spans="1:7" x14ac:dyDescent="0.25">
      <c r="A3756" s="10"/>
      <c r="B3756" s="10"/>
      <c r="C3756" s="10"/>
      <c r="D3756" s="10"/>
      <c r="E3756" s="110" t="s">
        <v>3834</v>
      </c>
      <c r="F3756" s="111" t="s">
        <v>54</v>
      </c>
      <c r="G3756" s="3">
        <f t="shared" si="59"/>
        <v>7.9699999999999993E-2</v>
      </c>
    </row>
    <row r="3757" spans="1:7" x14ac:dyDescent="0.25">
      <c r="A3757" s="10"/>
      <c r="B3757" s="10"/>
      <c r="C3757" s="10"/>
      <c r="D3757" s="10"/>
      <c r="E3757" s="110" t="s">
        <v>3835</v>
      </c>
      <c r="F3757" s="111" t="s">
        <v>60</v>
      </c>
      <c r="G3757" s="3">
        <f t="shared" si="59"/>
        <v>0.1013</v>
      </c>
    </row>
    <row r="3758" spans="1:7" x14ac:dyDescent="0.25">
      <c r="A3758" s="10"/>
      <c r="B3758" s="10"/>
      <c r="C3758" s="10"/>
      <c r="D3758" s="10"/>
      <c r="E3758" s="110" t="s">
        <v>3836</v>
      </c>
      <c r="F3758" s="111" t="s">
        <v>60</v>
      </c>
      <c r="G3758" s="3">
        <f t="shared" si="59"/>
        <v>0.1013</v>
      </c>
    </row>
    <row r="3759" spans="1:7" x14ac:dyDescent="0.25">
      <c r="A3759" s="10"/>
      <c r="B3759" s="10"/>
      <c r="C3759" s="10"/>
      <c r="D3759" s="10"/>
      <c r="E3759" s="116" t="s">
        <v>3837</v>
      </c>
      <c r="F3759" s="111" t="s">
        <v>105</v>
      </c>
      <c r="G3759" s="3">
        <f t="shared" si="59"/>
        <v>0</v>
      </c>
    </row>
    <row r="3760" spans="1:7" x14ac:dyDescent="0.25">
      <c r="A3760" s="10"/>
      <c r="B3760" s="10"/>
      <c r="C3760" s="10"/>
      <c r="D3760" s="10"/>
      <c r="E3760" s="110" t="s">
        <v>3838</v>
      </c>
      <c r="F3760" s="111" t="s">
        <v>60</v>
      </c>
      <c r="G3760" s="3">
        <f t="shared" si="59"/>
        <v>0.1013</v>
      </c>
    </row>
    <row r="3761" spans="1:7" x14ac:dyDescent="0.25">
      <c r="A3761" s="10"/>
      <c r="B3761" s="10"/>
      <c r="C3761" s="10"/>
      <c r="D3761" s="10"/>
      <c r="E3761" s="110" t="s">
        <v>3839</v>
      </c>
      <c r="F3761" s="111" t="s">
        <v>60</v>
      </c>
      <c r="G3761" s="3">
        <f t="shared" si="59"/>
        <v>0.1013</v>
      </c>
    </row>
    <row r="3762" spans="1:7" x14ac:dyDescent="0.25">
      <c r="A3762" s="10"/>
      <c r="B3762" s="10"/>
      <c r="C3762" s="10"/>
      <c r="D3762" s="10"/>
      <c r="E3762" s="115" t="s">
        <v>3840</v>
      </c>
      <c r="F3762" s="111" t="s">
        <v>60</v>
      </c>
      <c r="G3762" s="3">
        <f t="shared" si="59"/>
        <v>0.1013</v>
      </c>
    </row>
    <row r="3763" spans="1:7" x14ac:dyDescent="0.25">
      <c r="A3763" s="10"/>
      <c r="B3763" s="10"/>
      <c r="C3763" s="10"/>
      <c r="D3763" s="10"/>
      <c r="E3763" s="113" t="s">
        <v>3841</v>
      </c>
      <c r="F3763" s="111" t="s">
        <v>60</v>
      </c>
      <c r="G3763" s="3">
        <f t="shared" si="59"/>
        <v>0.1013</v>
      </c>
    </row>
    <row r="3764" spans="1:7" x14ac:dyDescent="0.25">
      <c r="A3764" s="10"/>
      <c r="B3764" s="10"/>
      <c r="C3764" s="10"/>
      <c r="D3764" s="10"/>
      <c r="E3764" s="116" t="s">
        <v>3842</v>
      </c>
      <c r="F3764" s="111" t="s">
        <v>105</v>
      </c>
      <c r="G3764" s="3">
        <f t="shared" si="59"/>
        <v>0</v>
      </c>
    </row>
    <row r="3765" spans="1:7" x14ac:dyDescent="0.25">
      <c r="A3765" s="10"/>
      <c r="B3765" s="10"/>
      <c r="C3765" s="10"/>
      <c r="D3765" s="10"/>
      <c r="E3765" s="110" t="s">
        <v>3843</v>
      </c>
      <c r="F3765" s="111" t="s">
        <v>60</v>
      </c>
      <c r="G3765" s="3">
        <f t="shared" si="59"/>
        <v>0.1013</v>
      </c>
    </row>
    <row r="3766" spans="1:7" x14ac:dyDescent="0.25">
      <c r="A3766" s="10"/>
      <c r="B3766" s="10"/>
      <c r="C3766" s="10"/>
      <c r="D3766" s="10"/>
      <c r="E3766" s="110" t="s">
        <v>3844</v>
      </c>
      <c r="F3766" s="111" t="s">
        <v>60</v>
      </c>
      <c r="G3766" s="3">
        <f t="shared" si="59"/>
        <v>0.1013</v>
      </c>
    </row>
    <row r="3767" spans="1:7" x14ac:dyDescent="0.25">
      <c r="A3767" s="10"/>
      <c r="B3767" s="10"/>
      <c r="C3767" s="10"/>
      <c r="D3767" s="10"/>
      <c r="E3767" s="113" t="s">
        <v>3845</v>
      </c>
      <c r="F3767" s="111" t="s">
        <v>105</v>
      </c>
      <c r="G3767" s="3">
        <f t="shared" si="59"/>
        <v>0</v>
      </c>
    </row>
    <row r="3768" spans="1:7" x14ac:dyDescent="0.25">
      <c r="A3768" s="10"/>
      <c r="B3768" s="10"/>
      <c r="C3768" s="10"/>
      <c r="D3768" s="10"/>
      <c r="E3768" s="113" t="s">
        <v>3846</v>
      </c>
      <c r="F3768" s="111" t="s">
        <v>60</v>
      </c>
      <c r="G3768" s="3">
        <f t="shared" si="59"/>
        <v>0.1013</v>
      </c>
    </row>
    <row r="3769" spans="1:7" x14ac:dyDescent="0.25">
      <c r="A3769" s="10"/>
      <c r="B3769" s="10"/>
      <c r="C3769" s="10"/>
      <c r="D3769" s="10"/>
      <c r="E3769" s="113" t="s">
        <v>3847</v>
      </c>
      <c r="F3769" s="111" t="s">
        <v>60</v>
      </c>
      <c r="G3769" s="3">
        <f t="shared" si="59"/>
        <v>0.1013</v>
      </c>
    </row>
    <row r="3770" spans="1:7" x14ac:dyDescent="0.25">
      <c r="A3770" s="10"/>
      <c r="B3770" s="10"/>
      <c r="C3770" s="10"/>
      <c r="D3770" s="10"/>
      <c r="E3770" s="113" t="s">
        <v>3848</v>
      </c>
      <c r="F3770" s="111" t="s">
        <v>105</v>
      </c>
      <c r="G3770" s="3">
        <f t="shared" si="59"/>
        <v>0</v>
      </c>
    </row>
    <row r="3771" spans="1:7" x14ac:dyDescent="0.25">
      <c r="A3771" s="10"/>
      <c r="B3771" s="10"/>
      <c r="C3771" s="10"/>
      <c r="D3771" s="10"/>
      <c r="E3771" s="113" t="s">
        <v>3849</v>
      </c>
      <c r="F3771" s="111" t="s">
        <v>96</v>
      </c>
      <c r="G3771" s="3">
        <f t="shared" si="59"/>
        <v>0.1086</v>
      </c>
    </row>
    <row r="3772" spans="1:7" x14ac:dyDescent="0.25">
      <c r="A3772" s="10"/>
      <c r="B3772" s="10"/>
      <c r="C3772" s="10"/>
      <c r="D3772" s="10"/>
      <c r="E3772" s="110" t="s">
        <v>3850</v>
      </c>
      <c r="F3772" s="111" t="s">
        <v>60</v>
      </c>
      <c r="G3772" s="3">
        <f t="shared" si="59"/>
        <v>0.1013</v>
      </c>
    </row>
    <row r="3773" spans="1:7" x14ac:dyDescent="0.25">
      <c r="A3773" s="10"/>
      <c r="B3773" s="10"/>
      <c r="C3773" s="10"/>
      <c r="D3773" s="10"/>
      <c r="E3773" s="110" t="s">
        <v>3851</v>
      </c>
      <c r="F3773" s="111" t="s">
        <v>60</v>
      </c>
      <c r="G3773" s="3">
        <f t="shared" si="59"/>
        <v>0.1013</v>
      </c>
    </row>
    <row r="3774" spans="1:7" x14ac:dyDescent="0.25">
      <c r="A3774" s="10"/>
      <c r="B3774" s="10"/>
      <c r="C3774" s="10"/>
      <c r="D3774" s="10"/>
      <c r="E3774" s="113" t="s">
        <v>3852</v>
      </c>
      <c r="F3774" s="111" t="s">
        <v>60</v>
      </c>
      <c r="G3774" s="3">
        <f t="shared" si="59"/>
        <v>0.1013</v>
      </c>
    </row>
    <row r="3775" spans="1:7" x14ac:dyDescent="0.25">
      <c r="A3775" s="10"/>
      <c r="B3775" s="10"/>
      <c r="C3775" s="10"/>
      <c r="D3775" s="10"/>
      <c r="E3775" s="113" t="s">
        <v>3853</v>
      </c>
      <c r="F3775" s="111" t="s">
        <v>60</v>
      </c>
      <c r="G3775" s="3">
        <f t="shared" si="59"/>
        <v>0.1013</v>
      </c>
    </row>
    <row r="3776" spans="1:7" x14ac:dyDescent="0.25">
      <c r="A3776" s="10"/>
      <c r="B3776" s="10"/>
      <c r="C3776" s="10"/>
      <c r="D3776" s="10"/>
      <c r="E3776" s="113" t="s">
        <v>3854</v>
      </c>
      <c r="F3776" s="111" t="s">
        <v>105</v>
      </c>
      <c r="G3776" s="3">
        <f t="shared" si="59"/>
        <v>0</v>
      </c>
    </row>
    <row r="3777" spans="1:7" x14ac:dyDescent="0.25">
      <c r="A3777" s="10"/>
      <c r="B3777" s="10"/>
      <c r="C3777" s="10"/>
      <c r="D3777" s="10"/>
      <c r="E3777" s="124" t="s">
        <v>3855</v>
      </c>
      <c r="F3777" s="111" t="s">
        <v>60</v>
      </c>
      <c r="G3777" s="3">
        <f t="shared" si="59"/>
        <v>0.1013</v>
      </c>
    </row>
    <row r="3778" spans="1:7" x14ac:dyDescent="0.25">
      <c r="A3778" s="10"/>
      <c r="B3778" s="10"/>
      <c r="C3778" s="10"/>
      <c r="D3778" s="10"/>
      <c r="E3778" s="116" t="s">
        <v>3856</v>
      </c>
      <c r="F3778" s="111" t="s">
        <v>60</v>
      </c>
      <c r="G3778" s="3">
        <f t="shared" si="59"/>
        <v>0.1013</v>
      </c>
    </row>
    <row r="3779" spans="1:7" x14ac:dyDescent="0.25">
      <c r="A3779" s="10"/>
      <c r="B3779" s="10"/>
      <c r="C3779" s="10"/>
      <c r="D3779" s="10"/>
      <c r="E3779" s="110" t="s">
        <v>3857</v>
      </c>
      <c r="F3779" s="111" t="s">
        <v>57</v>
      </c>
      <c r="G3779" s="3">
        <f t="shared" si="59"/>
        <v>7.9699999999999993E-2</v>
      </c>
    </row>
    <row r="3780" spans="1:7" x14ac:dyDescent="0.25">
      <c r="A3780" s="10"/>
      <c r="B3780" s="10"/>
      <c r="C3780" s="10"/>
      <c r="D3780" s="10"/>
      <c r="E3780" s="116" t="s">
        <v>3858</v>
      </c>
      <c r="F3780" s="111" t="s">
        <v>110</v>
      </c>
      <c r="G3780" s="3">
        <f t="shared" si="59"/>
        <v>9.3100000000000002E-2</v>
      </c>
    </row>
    <row r="3781" spans="1:7" x14ac:dyDescent="0.25">
      <c r="A3781" s="10"/>
      <c r="B3781" s="10"/>
      <c r="C3781" s="10"/>
      <c r="D3781" s="10"/>
      <c r="E3781" s="110" t="s">
        <v>3859</v>
      </c>
      <c r="F3781" s="111" t="s">
        <v>110</v>
      </c>
      <c r="G3781" s="3">
        <f t="shared" si="59"/>
        <v>9.3100000000000002E-2</v>
      </c>
    </row>
    <row r="3782" spans="1:7" x14ac:dyDescent="0.25">
      <c r="A3782" s="10"/>
      <c r="B3782" s="10"/>
      <c r="C3782" s="10"/>
      <c r="D3782" s="10"/>
      <c r="E3782" s="110" t="s">
        <v>3860</v>
      </c>
      <c r="F3782" s="111" t="s">
        <v>110</v>
      </c>
      <c r="G3782" s="3">
        <f t="shared" si="59"/>
        <v>9.3100000000000002E-2</v>
      </c>
    </row>
    <row r="3783" spans="1:7" x14ac:dyDescent="0.25">
      <c r="A3783" s="10"/>
      <c r="B3783" s="10"/>
      <c r="C3783" s="10"/>
      <c r="D3783" s="10"/>
      <c r="E3783" s="110" t="s">
        <v>3861</v>
      </c>
      <c r="F3783" s="111" t="s">
        <v>60</v>
      </c>
      <c r="G3783" s="3">
        <f t="shared" ref="G3783:G3846" si="60">VLOOKUP(F3783,$A$4:$B$27,2,FALSE)</f>
        <v>0.1013</v>
      </c>
    </row>
    <row r="3784" spans="1:7" x14ac:dyDescent="0.25">
      <c r="A3784" s="10"/>
      <c r="B3784" s="10"/>
      <c r="C3784" s="10"/>
      <c r="D3784" s="10"/>
      <c r="E3784" s="116" t="s">
        <v>3862</v>
      </c>
      <c r="F3784" s="111" t="s">
        <v>60</v>
      </c>
      <c r="G3784" s="3">
        <f t="shared" si="60"/>
        <v>0.1013</v>
      </c>
    </row>
    <row r="3785" spans="1:7" x14ac:dyDescent="0.25">
      <c r="A3785" s="10"/>
      <c r="B3785" s="10"/>
      <c r="C3785" s="10"/>
      <c r="D3785" s="10"/>
      <c r="E3785" s="110" t="s">
        <v>3863</v>
      </c>
      <c r="F3785" s="111" t="s">
        <v>60</v>
      </c>
      <c r="G3785" s="3">
        <f t="shared" si="60"/>
        <v>0.1013</v>
      </c>
    </row>
    <row r="3786" spans="1:7" x14ac:dyDescent="0.25">
      <c r="A3786" s="10"/>
      <c r="B3786" s="10"/>
      <c r="C3786" s="10"/>
      <c r="D3786" s="10"/>
      <c r="E3786" s="113" t="s">
        <v>3864</v>
      </c>
      <c r="F3786" s="111" t="s">
        <v>96</v>
      </c>
      <c r="G3786" s="3">
        <f t="shared" si="60"/>
        <v>0.1086</v>
      </c>
    </row>
    <row r="3787" spans="1:7" x14ac:dyDescent="0.25">
      <c r="A3787" s="10"/>
      <c r="B3787" s="10"/>
      <c r="C3787" s="10"/>
      <c r="D3787" s="10"/>
      <c r="E3787" s="110" t="s">
        <v>3865</v>
      </c>
      <c r="F3787" s="111" t="s">
        <v>60</v>
      </c>
      <c r="G3787" s="3">
        <f t="shared" si="60"/>
        <v>0.1013</v>
      </c>
    </row>
    <row r="3788" spans="1:7" x14ac:dyDescent="0.25">
      <c r="A3788" s="10"/>
      <c r="B3788" s="10"/>
      <c r="C3788" s="10"/>
      <c r="D3788" s="10"/>
      <c r="E3788" s="116" t="s">
        <v>3866</v>
      </c>
      <c r="F3788" s="111" t="s">
        <v>60</v>
      </c>
      <c r="G3788" s="3">
        <f t="shared" si="60"/>
        <v>0.1013</v>
      </c>
    </row>
    <row r="3789" spans="1:7" x14ac:dyDescent="0.25">
      <c r="A3789" s="10"/>
      <c r="B3789" s="10"/>
      <c r="C3789" s="10"/>
      <c r="D3789" s="10"/>
      <c r="E3789" s="110" t="s">
        <v>3867</v>
      </c>
      <c r="F3789" s="111" t="s">
        <v>60</v>
      </c>
      <c r="G3789" s="3">
        <f t="shared" si="60"/>
        <v>0.1013</v>
      </c>
    </row>
    <row r="3790" spans="1:7" x14ac:dyDescent="0.25">
      <c r="A3790" s="10"/>
      <c r="B3790" s="10"/>
      <c r="C3790" s="10"/>
      <c r="D3790" s="10"/>
      <c r="E3790" s="119" t="s">
        <v>3868</v>
      </c>
      <c r="F3790" s="111" t="s">
        <v>60</v>
      </c>
      <c r="G3790" s="3">
        <f t="shared" si="60"/>
        <v>0.1013</v>
      </c>
    </row>
    <row r="3791" spans="1:7" x14ac:dyDescent="0.25">
      <c r="A3791" s="10"/>
      <c r="B3791" s="10"/>
      <c r="C3791" s="10"/>
      <c r="D3791" s="10"/>
      <c r="E3791" s="110" t="s">
        <v>3869</v>
      </c>
      <c r="F3791" s="111" t="s">
        <v>60</v>
      </c>
      <c r="G3791" s="3">
        <f t="shared" si="60"/>
        <v>0.1013</v>
      </c>
    </row>
    <row r="3792" spans="1:7" x14ac:dyDescent="0.25">
      <c r="A3792" s="10"/>
      <c r="B3792" s="10"/>
      <c r="C3792" s="10"/>
      <c r="D3792" s="10"/>
      <c r="E3792" s="124" t="s">
        <v>3870</v>
      </c>
      <c r="F3792" s="111" t="s">
        <v>60</v>
      </c>
      <c r="G3792" s="3">
        <f t="shared" si="60"/>
        <v>0.1013</v>
      </c>
    </row>
    <row r="3793" spans="1:7" x14ac:dyDescent="0.25">
      <c r="A3793" s="10"/>
      <c r="B3793" s="10"/>
      <c r="C3793" s="10"/>
      <c r="D3793" s="10"/>
      <c r="E3793" s="110" t="s">
        <v>3871</v>
      </c>
      <c r="F3793" s="111" t="s">
        <v>60</v>
      </c>
      <c r="G3793" s="3">
        <f t="shared" si="60"/>
        <v>0.1013</v>
      </c>
    </row>
    <row r="3794" spans="1:7" x14ac:dyDescent="0.25">
      <c r="A3794" s="10"/>
      <c r="B3794" s="10"/>
      <c r="C3794" s="10"/>
      <c r="D3794" s="10"/>
      <c r="E3794" s="110" t="s">
        <v>3872</v>
      </c>
      <c r="F3794" s="111" t="s">
        <v>60</v>
      </c>
      <c r="G3794" s="3">
        <f t="shared" si="60"/>
        <v>0.1013</v>
      </c>
    </row>
    <row r="3795" spans="1:7" x14ac:dyDescent="0.25">
      <c r="A3795" s="10"/>
      <c r="B3795" s="10"/>
      <c r="C3795" s="10"/>
      <c r="D3795" s="10"/>
      <c r="E3795" s="113" t="s">
        <v>3873</v>
      </c>
      <c r="F3795" s="111" t="s">
        <v>110</v>
      </c>
      <c r="G3795" s="3">
        <f t="shared" si="60"/>
        <v>9.3100000000000002E-2</v>
      </c>
    </row>
    <row r="3796" spans="1:7" x14ac:dyDescent="0.25">
      <c r="A3796" s="10"/>
      <c r="B3796" s="10"/>
      <c r="C3796" s="10"/>
      <c r="D3796" s="10"/>
      <c r="E3796" s="121" t="s">
        <v>3874</v>
      </c>
      <c r="F3796" s="111" t="s">
        <v>60</v>
      </c>
      <c r="G3796" s="3">
        <f t="shared" si="60"/>
        <v>0.1013</v>
      </c>
    </row>
    <row r="3797" spans="1:7" x14ac:dyDescent="0.25">
      <c r="A3797" s="10"/>
      <c r="B3797" s="10"/>
      <c r="C3797" s="10"/>
      <c r="D3797" s="10"/>
      <c r="E3797" s="113" t="s">
        <v>3875</v>
      </c>
      <c r="F3797" s="111" t="s">
        <v>60</v>
      </c>
      <c r="G3797" s="3">
        <f t="shared" si="60"/>
        <v>0.1013</v>
      </c>
    </row>
    <row r="3798" spans="1:7" x14ac:dyDescent="0.25">
      <c r="A3798" s="10"/>
      <c r="B3798" s="10"/>
      <c r="C3798" s="10"/>
      <c r="D3798" s="10"/>
      <c r="E3798" s="113" t="s">
        <v>3876</v>
      </c>
      <c r="F3798" s="111" t="s">
        <v>60</v>
      </c>
      <c r="G3798" s="3">
        <f t="shared" si="60"/>
        <v>0.1013</v>
      </c>
    </row>
    <row r="3799" spans="1:7" x14ac:dyDescent="0.25">
      <c r="A3799" s="10"/>
      <c r="B3799" s="10"/>
      <c r="C3799" s="10"/>
      <c r="D3799" s="10"/>
      <c r="E3799" s="110" t="s">
        <v>3877</v>
      </c>
      <c r="F3799" s="111" t="s">
        <v>60</v>
      </c>
      <c r="G3799" s="3">
        <f t="shared" si="60"/>
        <v>0.1013</v>
      </c>
    </row>
    <row r="3800" spans="1:7" x14ac:dyDescent="0.25">
      <c r="A3800" s="10"/>
      <c r="B3800" s="10"/>
      <c r="C3800" s="10"/>
      <c r="D3800" s="10"/>
      <c r="E3800" s="113" t="s">
        <v>3878</v>
      </c>
      <c r="F3800" s="111" t="s">
        <v>60</v>
      </c>
      <c r="G3800" s="3">
        <f t="shared" si="60"/>
        <v>0.1013</v>
      </c>
    </row>
    <row r="3801" spans="1:7" x14ac:dyDescent="0.25">
      <c r="A3801" s="10"/>
      <c r="B3801" s="10"/>
      <c r="C3801" s="10"/>
      <c r="D3801" s="10"/>
      <c r="E3801" s="116" t="s">
        <v>3879</v>
      </c>
      <c r="F3801" s="111" t="s">
        <v>79</v>
      </c>
      <c r="G3801" s="3">
        <f t="shared" si="60"/>
        <v>9.9400000000000002E-2</v>
      </c>
    </row>
    <row r="3802" spans="1:7" x14ac:dyDescent="0.25">
      <c r="A3802" s="10"/>
      <c r="B3802" s="10"/>
      <c r="C3802" s="10"/>
      <c r="D3802" s="10"/>
      <c r="E3802" s="110" t="s">
        <v>3880</v>
      </c>
      <c r="F3802" s="111" t="s">
        <v>60</v>
      </c>
      <c r="G3802" s="3">
        <f t="shared" si="60"/>
        <v>0.1013</v>
      </c>
    </row>
    <row r="3803" spans="1:7" x14ac:dyDescent="0.25">
      <c r="A3803" s="10"/>
      <c r="B3803" s="10"/>
      <c r="C3803" s="10"/>
      <c r="D3803" s="10"/>
      <c r="E3803" s="110" t="s">
        <v>3881</v>
      </c>
      <c r="F3803" s="111" t="s">
        <v>49</v>
      </c>
      <c r="G3803" s="3">
        <f t="shared" si="60"/>
        <v>0.10979999999999999</v>
      </c>
    </row>
    <row r="3804" spans="1:7" x14ac:dyDescent="0.25">
      <c r="A3804" s="10"/>
      <c r="B3804" s="10"/>
      <c r="C3804" s="10"/>
      <c r="D3804" s="10"/>
      <c r="E3804" s="116" t="s">
        <v>3882</v>
      </c>
      <c r="F3804" s="111" t="s">
        <v>60</v>
      </c>
      <c r="G3804" s="3">
        <f t="shared" si="60"/>
        <v>0.1013</v>
      </c>
    </row>
    <row r="3805" spans="1:7" x14ac:dyDescent="0.25">
      <c r="A3805" s="10"/>
      <c r="B3805" s="10"/>
      <c r="C3805" s="10"/>
      <c r="D3805" s="10"/>
      <c r="E3805" s="110" t="s">
        <v>3883</v>
      </c>
      <c r="F3805" s="111" t="s">
        <v>60</v>
      </c>
      <c r="G3805" s="3">
        <f t="shared" si="60"/>
        <v>0.1013</v>
      </c>
    </row>
    <row r="3806" spans="1:7" x14ac:dyDescent="0.25">
      <c r="A3806" s="10"/>
      <c r="B3806" s="10"/>
      <c r="C3806" s="10"/>
      <c r="D3806" s="10"/>
      <c r="E3806" s="122" t="s">
        <v>3884</v>
      </c>
      <c r="F3806" s="111" t="s">
        <v>77</v>
      </c>
      <c r="G3806" s="3">
        <f t="shared" si="60"/>
        <v>0.10602</v>
      </c>
    </row>
    <row r="3807" spans="1:7" x14ac:dyDescent="0.25">
      <c r="A3807" s="10"/>
      <c r="B3807" s="10"/>
      <c r="C3807" s="10"/>
      <c r="D3807" s="10"/>
      <c r="E3807" s="116" t="s">
        <v>3885</v>
      </c>
      <c r="F3807" s="111" t="s">
        <v>60</v>
      </c>
      <c r="G3807" s="3">
        <f t="shared" si="60"/>
        <v>0.1013</v>
      </c>
    </row>
    <row r="3808" spans="1:7" x14ac:dyDescent="0.25">
      <c r="A3808" s="10"/>
      <c r="B3808" s="10"/>
      <c r="C3808" s="10"/>
      <c r="D3808" s="10"/>
      <c r="E3808" s="110" t="s">
        <v>3886</v>
      </c>
      <c r="F3808" s="111" t="s">
        <v>60</v>
      </c>
      <c r="G3808" s="3">
        <f t="shared" si="60"/>
        <v>0.1013</v>
      </c>
    </row>
    <row r="3809" spans="1:7" x14ac:dyDescent="0.25">
      <c r="A3809" s="10"/>
      <c r="B3809" s="10"/>
      <c r="C3809" s="10"/>
      <c r="D3809" s="10"/>
      <c r="E3809" s="110" t="s">
        <v>3887</v>
      </c>
      <c r="F3809" s="111" t="s">
        <v>60</v>
      </c>
      <c r="G3809" s="3">
        <f t="shared" si="60"/>
        <v>0.1013</v>
      </c>
    </row>
    <row r="3810" spans="1:7" x14ac:dyDescent="0.25">
      <c r="A3810" s="10"/>
      <c r="B3810" s="10"/>
      <c r="C3810" s="10"/>
      <c r="D3810" s="10"/>
      <c r="E3810" s="113" t="s">
        <v>3888</v>
      </c>
      <c r="F3810" s="111" t="s">
        <v>60</v>
      </c>
      <c r="G3810" s="3">
        <f t="shared" si="60"/>
        <v>0.1013</v>
      </c>
    </row>
    <row r="3811" spans="1:7" x14ac:dyDescent="0.25">
      <c r="A3811" s="10"/>
      <c r="B3811" s="10"/>
      <c r="C3811" s="10"/>
      <c r="D3811" s="10"/>
      <c r="E3811" s="110" t="s">
        <v>3889</v>
      </c>
      <c r="F3811" s="111" t="s">
        <v>60</v>
      </c>
      <c r="G3811" s="3">
        <f t="shared" si="60"/>
        <v>0.1013</v>
      </c>
    </row>
    <row r="3812" spans="1:7" x14ac:dyDescent="0.25">
      <c r="A3812" s="10"/>
      <c r="B3812" s="10"/>
      <c r="C3812" s="10"/>
      <c r="D3812" s="10"/>
      <c r="E3812" s="113" t="s">
        <v>3890</v>
      </c>
      <c r="F3812" s="111" t="s">
        <v>60</v>
      </c>
      <c r="G3812" s="3">
        <f t="shared" si="60"/>
        <v>0.1013</v>
      </c>
    </row>
    <row r="3813" spans="1:7" x14ac:dyDescent="0.25">
      <c r="A3813" s="10"/>
      <c r="B3813" s="10"/>
      <c r="C3813" s="10"/>
      <c r="D3813" s="10"/>
      <c r="E3813" s="113" t="s">
        <v>3891</v>
      </c>
      <c r="F3813" s="111" t="s">
        <v>57</v>
      </c>
      <c r="G3813" s="3">
        <f t="shared" si="60"/>
        <v>7.9699999999999993E-2</v>
      </c>
    </row>
    <row r="3814" spans="1:7" x14ac:dyDescent="0.25">
      <c r="A3814" s="10"/>
      <c r="B3814" s="10"/>
      <c r="C3814" s="10"/>
      <c r="D3814" s="10"/>
      <c r="E3814" s="119" t="s">
        <v>3892</v>
      </c>
      <c r="F3814" s="111" t="s">
        <v>60</v>
      </c>
      <c r="G3814" s="3">
        <f t="shared" si="60"/>
        <v>0.1013</v>
      </c>
    </row>
    <row r="3815" spans="1:7" x14ac:dyDescent="0.25">
      <c r="A3815" s="10"/>
      <c r="B3815" s="10"/>
      <c r="C3815" s="10"/>
      <c r="D3815" s="10"/>
      <c r="E3815" s="110" t="s">
        <v>3893</v>
      </c>
      <c r="F3815" s="111" t="s">
        <v>60</v>
      </c>
      <c r="G3815" s="3">
        <f t="shared" si="60"/>
        <v>0.1013</v>
      </c>
    </row>
    <row r="3816" spans="1:7" x14ac:dyDescent="0.25">
      <c r="A3816" s="10"/>
      <c r="B3816" s="10"/>
      <c r="C3816" s="10"/>
      <c r="D3816" s="10"/>
      <c r="E3816" s="115" t="s">
        <v>3894</v>
      </c>
      <c r="F3816" s="111" t="s">
        <v>60</v>
      </c>
      <c r="G3816" s="3">
        <f t="shared" si="60"/>
        <v>0.1013</v>
      </c>
    </row>
    <row r="3817" spans="1:7" x14ac:dyDescent="0.25">
      <c r="A3817" s="10"/>
      <c r="B3817" s="10"/>
      <c r="C3817" s="10"/>
      <c r="D3817" s="10"/>
      <c r="E3817" s="116" t="s">
        <v>3895</v>
      </c>
      <c r="F3817" s="111" t="s">
        <v>60</v>
      </c>
      <c r="G3817" s="3">
        <f t="shared" si="60"/>
        <v>0.1013</v>
      </c>
    </row>
    <row r="3818" spans="1:7" x14ac:dyDescent="0.25">
      <c r="A3818" s="10"/>
      <c r="B3818" s="10"/>
      <c r="C3818" s="10"/>
      <c r="D3818" s="10"/>
      <c r="E3818" s="110" t="s">
        <v>3896</v>
      </c>
      <c r="F3818" s="111" t="s">
        <v>110</v>
      </c>
      <c r="G3818" s="3">
        <f t="shared" si="60"/>
        <v>9.3100000000000002E-2</v>
      </c>
    </row>
    <row r="3819" spans="1:7" x14ac:dyDescent="0.25">
      <c r="A3819" s="10"/>
      <c r="B3819" s="10"/>
      <c r="C3819" s="10"/>
      <c r="D3819" s="10"/>
      <c r="E3819" s="110" t="s">
        <v>3897</v>
      </c>
      <c r="F3819" s="111" t="s">
        <v>60</v>
      </c>
      <c r="G3819" s="3">
        <f t="shared" si="60"/>
        <v>0.1013</v>
      </c>
    </row>
    <row r="3820" spans="1:7" x14ac:dyDescent="0.25">
      <c r="A3820" s="10"/>
      <c r="B3820" s="10"/>
      <c r="C3820" s="10"/>
      <c r="D3820" s="10"/>
      <c r="E3820" s="123" t="s">
        <v>3898</v>
      </c>
      <c r="F3820" s="111" t="s">
        <v>60</v>
      </c>
      <c r="G3820" s="3">
        <f t="shared" si="60"/>
        <v>0.1013</v>
      </c>
    </row>
    <row r="3821" spans="1:7" x14ac:dyDescent="0.25">
      <c r="A3821" s="10"/>
      <c r="B3821" s="10"/>
      <c r="C3821" s="10"/>
      <c r="D3821" s="10"/>
      <c r="E3821" s="110" t="s">
        <v>3899</v>
      </c>
      <c r="F3821" s="111" t="s">
        <v>60</v>
      </c>
      <c r="G3821" s="3">
        <f t="shared" si="60"/>
        <v>0.1013</v>
      </c>
    </row>
    <row r="3822" spans="1:7" x14ac:dyDescent="0.25">
      <c r="A3822" s="10"/>
      <c r="B3822" s="10"/>
      <c r="C3822" s="10"/>
      <c r="D3822" s="10"/>
      <c r="E3822" s="110" t="s">
        <v>3900</v>
      </c>
      <c r="F3822" s="111" t="s">
        <v>60</v>
      </c>
      <c r="G3822" s="3">
        <f t="shared" si="60"/>
        <v>0.1013</v>
      </c>
    </row>
    <row r="3823" spans="1:7" x14ac:dyDescent="0.25">
      <c r="A3823" s="10"/>
      <c r="B3823" s="10"/>
      <c r="C3823" s="10"/>
      <c r="D3823" s="10"/>
      <c r="E3823" s="110" t="s">
        <v>3901</v>
      </c>
      <c r="F3823" s="111" t="s">
        <v>60</v>
      </c>
      <c r="G3823" s="3">
        <f t="shared" si="60"/>
        <v>0.1013</v>
      </c>
    </row>
    <row r="3824" spans="1:7" x14ac:dyDescent="0.25">
      <c r="A3824" s="10"/>
      <c r="B3824" s="10"/>
      <c r="C3824" s="10"/>
      <c r="D3824" s="10"/>
      <c r="E3824" s="110" t="s">
        <v>3902</v>
      </c>
      <c r="F3824" s="111" t="s">
        <v>60</v>
      </c>
      <c r="G3824" s="3">
        <f t="shared" si="60"/>
        <v>0.1013</v>
      </c>
    </row>
    <row r="3825" spans="1:7" x14ac:dyDescent="0.25">
      <c r="A3825" s="10"/>
      <c r="B3825" s="10"/>
      <c r="C3825" s="10"/>
      <c r="D3825" s="10"/>
      <c r="E3825" s="119" t="s">
        <v>3903</v>
      </c>
      <c r="F3825" s="111" t="s">
        <v>96</v>
      </c>
      <c r="G3825" s="3">
        <f t="shared" si="60"/>
        <v>0.1086</v>
      </c>
    </row>
    <row r="3826" spans="1:7" x14ac:dyDescent="0.25">
      <c r="A3826" s="10"/>
      <c r="B3826" s="10"/>
      <c r="C3826" s="10"/>
      <c r="D3826" s="10"/>
      <c r="E3826" s="116" t="s">
        <v>3904</v>
      </c>
      <c r="F3826" s="111" t="s">
        <v>60</v>
      </c>
      <c r="G3826" s="3">
        <f t="shared" si="60"/>
        <v>0.1013</v>
      </c>
    </row>
    <row r="3827" spans="1:7" x14ac:dyDescent="0.25">
      <c r="A3827" s="10"/>
      <c r="B3827" s="10"/>
      <c r="C3827" s="10"/>
      <c r="D3827" s="10"/>
      <c r="E3827" s="110" t="s">
        <v>3905</v>
      </c>
      <c r="F3827" s="111" t="s">
        <v>60</v>
      </c>
      <c r="G3827" s="3">
        <f t="shared" si="60"/>
        <v>0.1013</v>
      </c>
    </row>
    <row r="3828" spans="1:7" x14ac:dyDescent="0.25">
      <c r="A3828" s="10"/>
      <c r="B3828" s="10"/>
      <c r="C3828" s="10"/>
      <c r="D3828" s="10"/>
      <c r="E3828" s="110" t="s">
        <v>3906</v>
      </c>
      <c r="F3828" s="111" t="s">
        <v>60</v>
      </c>
      <c r="G3828" s="3">
        <f t="shared" si="60"/>
        <v>0.1013</v>
      </c>
    </row>
    <row r="3829" spans="1:7" x14ac:dyDescent="0.25">
      <c r="A3829" s="10"/>
      <c r="B3829" s="10"/>
      <c r="C3829" s="10"/>
      <c r="D3829" s="10"/>
      <c r="E3829" s="110" t="s">
        <v>3907</v>
      </c>
      <c r="F3829" s="111" t="s">
        <v>60</v>
      </c>
      <c r="G3829" s="3">
        <f t="shared" si="60"/>
        <v>0.1013</v>
      </c>
    </row>
    <row r="3830" spans="1:7" x14ac:dyDescent="0.25">
      <c r="A3830" s="10"/>
      <c r="B3830" s="10"/>
      <c r="C3830" s="10"/>
      <c r="D3830" s="10"/>
      <c r="E3830" s="110" t="s">
        <v>3908</v>
      </c>
      <c r="F3830" s="111" t="s">
        <v>60</v>
      </c>
      <c r="G3830" s="3">
        <f t="shared" si="60"/>
        <v>0.1013</v>
      </c>
    </row>
    <row r="3831" spans="1:7" x14ac:dyDescent="0.25">
      <c r="A3831" s="10"/>
      <c r="B3831" s="10"/>
      <c r="C3831" s="10"/>
      <c r="D3831" s="10"/>
      <c r="E3831" s="116" t="s">
        <v>3909</v>
      </c>
      <c r="F3831" s="111" t="s">
        <v>96</v>
      </c>
      <c r="G3831" s="3">
        <f t="shared" si="60"/>
        <v>0.1086</v>
      </c>
    </row>
    <row r="3832" spans="1:7" x14ac:dyDescent="0.25">
      <c r="A3832" s="10"/>
      <c r="B3832" s="10"/>
      <c r="C3832" s="10"/>
      <c r="D3832" s="10"/>
      <c r="E3832" s="110" t="s">
        <v>3910</v>
      </c>
      <c r="F3832" s="111" t="s">
        <v>60</v>
      </c>
      <c r="G3832" s="3">
        <f t="shared" si="60"/>
        <v>0.1013</v>
      </c>
    </row>
    <row r="3833" spans="1:7" x14ac:dyDescent="0.25">
      <c r="A3833" s="10"/>
      <c r="B3833" s="10"/>
      <c r="C3833" s="10"/>
      <c r="D3833" s="10"/>
      <c r="E3833" s="110" t="s">
        <v>3911</v>
      </c>
      <c r="F3833" s="111" t="s">
        <v>60</v>
      </c>
      <c r="G3833" s="3">
        <f t="shared" si="60"/>
        <v>0.1013</v>
      </c>
    </row>
    <row r="3834" spans="1:7" x14ac:dyDescent="0.25">
      <c r="A3834" s="10"/>
      <c r="B3834" s="10"/>
      <c r="C3834" s="10"/>
      <c r="D3834" s="10"/>
      <c r="E3834" s="110" t="s">
        <v>3912</v>
      </c>
      <c r="F3834" s="111" t="s">
        <v>60</v>
      </c>
      <c r="G3834" s="3">
        <f t="shared" si="60"/>
        <v>0.1013</v>
      </c>
    </row>
    <row r="3835" spans="1:7" x14ac:dyDescent="0.25">
      <c r="A3835" s="10"/>
      <c r="B3835" s="10"/>
      <c r="C3835" s="10"/>
      <c r="D3835" s="10"/>
      <c r="E3835" s="110" t="s">
        <v>3913</v>
      </c>
      <c r="F3835" s="111" t="s">
        <v>60</v>
      </c>
      <c r="G3835" s="3">
        <f t="shared" si="60"/>
        <v>0.1013</v>
      </c>
    </row>
    <row r="3836" spans="1:7" x14ac:dyDescent="0.25">
      <c r="A3836" s="10"/>
      <c r="B3836" s="10"/>
      <c r="C3836" s="10"/>
      <c r="D3836" s="10"/>
      <c r="E3836" s="110" t="s">
        <v>3914</v>
      </c>
      <c r="F3836" s="111" t="s">
        <v>60</v>
      </c>
      <c r="G3836" s="3">
        <f t="shared" si="60"/>
        <v>0.1013</v>
      </c>
    </row>
    <row r="3837" spans="1:7" x14ac:dyDescent="0.25">
      <c r="A3837" s="10"/>
      <c r="B3837" s="10"/>
      <c r="C3837" s="10"/>
      <c r="D3837" s="10"/>
      <c r="E3837" s="110" t="s">
        <v>3915</v>
      </c>
      <c r="F3837" s="111" t="s">
        <v>60</v>
      </c>
      <c r="G3837" s="3">
        <f t="shared" si="60"/>
        <v>0.1013</v>
      </c>
    </row>
    <row r="3838" spans="1:7" x14ac:dyDescent="0.25">
      <c r="A3838" s="10"/>
      <c r="B3838" s="10"/>
      <c r="C3838" s="10"/>
      <c r="D3838" s="10"/>
      <c r="E3838" s="120" t="s">
        <v>3916</v>
      </c>
      <c r="F3838" s="111" t="s">
        <v>96</v>
      </c>
      <c r="G3838" s="3">
        <f t="shared" si="60"/>
        <v>0.1086</v>
      </c>
    </row>
    <row r="3839" spans="1:7" x14ac:dyDescent="0.25">
      <c r="A3839" s="10"/>
      <c r="B3839" s="10"/>
      <c r="C3839" s="10"/>
      <c r="D3839" s="10"/>
      <c r="E3839" s="110" t="s">
        <v>3917</v>
      </c>
      <c r="F3839" s="111" t="s">
        <v>96</v>
      </c>
      <c r="G3839" s="3">
        <f t="shared" si="60"/>
        <v>0.1086</v>
      </c>
    </row>
    <row r="3840" spans="1:7" x14ac:dyDescent="0.25">
      <c r="A3840" s="10"/>
      <c r="B3840" s="10"/>
      <c r="C3840" s="10"/>
      <c r="D3840" s="10"/>
      <c r="E3840" s="110" t="s">
        <v>3918</v>
      </c>
      <c r="F3840" s="111" t="s">
        <v>96</v>
      </c>
      <c r="G3840" s="3">
        <f t="shared" si="60"/>
        <v>0.1086</v>
      </c>
    </row>
    <row r="3841" spans="1:7" x14ac:dyDescent="0.25">
      <c r="A3841" s="10"/>
      <c r="B3841" s="10"/>
      <c r="C3841" s="10"/>
      <c r="D3841" s="10"/>
      <c r="E3841" s="110" t="s">
        <v>3919</v>
      </c>
      <c r="F3841" s="111" t="s">
        <v>96</v>
      </c>
      <c r="G3841" s="3">
        <f t="shared" si="60"/>
        <v>0.1086</v>
      </c>
    </row>
    <row r="3842" spans="1:7" x14ac:dyDescent="0.25">
      <c r="A3842" s="10"/>
      <c r="B3842" s="10"/>
      <c r="C3842" s="10"/>
      <c r="D3842" s="10"/>
      <c r="E3842" s="110" t="s">
        <v>3920</v>
      </c>
      <c r="F3842" s="111" t="s">
        <v>49</v>
      </c>
      <c r="G3842" s="3">
        <f t="shared" si="60"/>
        <v>0.10979999999999999</v>
      </c>
    </row>
    <row r="3843" spans="1:7" x14ac:dyDescent="0.25">
      <c r="A3843" s="10"/>
      <c r="B3843" s="10"/>
      <c r="C3843" s="10"/>
      <c r="D3843" s="10"/>
      <c r="E3843" s="116" t="s">
        <v>3921</v>
      </c>
      <c r="F3843" s="111" t="s">
        <v>60</v>
      </c>
      <c r="G3843" s="3">
        <f t="shared" si="60"/>
        <v>0.1013</v>
      </c>
    </row>
    <row r="3844" spans="1:7" x14ac:dyDescent="0.25">
      <c r="A3844" s="10"/>
      <c r="B3844" s="10"/>
      <c r="C3844" s="10"/>
      <c r="D3844" s="10"/>
      <c r="E3844" s="110" t="s">
        <v>3922</v>
      </c>
      <c r="F3844" s="111" t="s">
        <v>60</v>
      </c>
      <c r="G3844" s="3">
        <f t="shared" si="60"/>
        <v>0.1013</v>
      </c>
    </row>
    <row r="3845" spans="1:7" x14ac:dyDescent="0.25">
      <c r="A3845" s="10"/>
      <c r="B3845" s="10"/>
      <c r="C3845" s="10"/>
      <c r="D3845" s="10"/>
      <c r="E3845" s="110" t="s">
        <v>3923</v>
      </c>
      <c r="F3845" s="111" t="s">
        <v>60</v>
      </c>
      <c r="G3845" s="3">
        <f t="shared" si="60"/>
        <v>0.1013</v>
      </c>
    </row>
    <row r="3846" spans="1:7" x14ac:dyDescent="0.25">
      <c r="A3846" s="10"/>
      <c r="B3846" s="10"/>
      <c r="C3846" s="10"/>
      <c r="D3846" s="10"/>
      <c r="E3846" s="110" t="s">
        <v>3924</v>
      </c>
      <c r="F3846" s="111" t="s">
        <v>60</v>
      </c>
      <c r="G3846" s="3">
        <f t="shared" si="60"/>
        <v>0.1013</v>
      </c>
    </row>
    <row r="3847" spans="1:7" x14ac:dyDescent="0.25">
      <c r="A3847" s="10"/>
      <c r="B3847" s="10"/>
      <c r="C3847" s="10"/>
      <c r="D3847" s="10"/>
      <c r="E3847" s="110" t="s">
        <v>3925</v>
      </c>
      <c r="F3847" s="111" t="s">
        <v>60</v>
      </c>
      <c r="G3847" s="3">
        <f t="shared" ref="G3847:G3910" si="61">VLOOKUP(F3847,$A$4:$B$27,2,FALSE)</f>
        <v>0.1013</v>
      </c>
    </row>
    <row r="3848" spans="1:7" x14ac:dyDescent="0.25">
      <c r="A3848" s="10"/>
      <c r="B3848" s="10"/>
      <c r="C3848" s="10"/>
      <c r="D3848" s="10"/>
      <c r="E3848" s="110" t="s">
        <v>3926</v>
      </c>
      <c r="F3848" s="111" t="s">
        <v>60</v>
      </c>
      <c r="G3848" s="3">
        <f t="shared" si="61"/>
        <v>0.1013</v>
      </c>
    </row>
    <row r="3849" spans="1:7" x14ac:dyDescent="0.25">
      <c r="A3849" s="10"/>
      <c r="B3849" s="10"/>
      <c r="C3849" s="10"/>
      <c r="D3849" s="10"/>
      <c r="E3849" s="122" t="s">
        <v>3927</v>
      </c>
      <c r="F3849" s="111" t="s">
        <v>60</v>
      </c>
      <c r="G3849" s="3">
        <f t="shared" si="61"/>
        <v>0.1013</v>
      </c>
    </row>
    <row r="3850" spans="1:7" x14ac:dyDescent="0.25">
      <c r="A3850" s="10"/>
      <c r="B3850" s="10"/>
      <c r="C3850" s="10"/>
      <c r="D3850" s="10"/>
      <c r="E3850" s="119" t="s">
        <v>3928</v>
      </c>
      <c r="F3850" s="111" t="s">
        <v>60</v>
      </c>
      <c r="G3850" s="3">
        <f t="shared" si="61"/>
        <v>0.1013</v>
      </c>
    </row>
    <row r="3851" spans="1:7" x14ac:dyDescent="0.25">
      <c r="A3851" s="10"/>
      <c r="B3851" s="10"/>
      <c r="C3851" s="10"/>
      <c r="D3851" s="10"/>
      <c r="E3851" s="110" t="s">
        <v>3929</v>
      </c>
      <c r="F3851" s="111" t="s">
        <v>60</v>
      </c>
      <c r="G3851" s="3">
        <f t="shared" si="61"/>
        <v>0.1013</v>
      </c>
    </row>
    <row r="3852" spans="1:7" x14ac:dyDescent="0.25">
      <c r="A3852" s="10"/>
      <c r="B3852" s="10"/>
      <c r="C3852" s="10"/>
      <c r="D3852" s="10"/>
      <c r="E3852" s="110" t="s">
        <v>3930</v>
      </c>
      <c r="F3852" s="111" t="s">
        <v>60</v>
      </c>
      <c r="G3852" s="3">
        <f t="shared" si="61"/>
        <v>0.1013</v>
      </c>
    </row>
    <row r="3853" spans="1:7" x14ac:dyDescent="0.25">
      <c r="A3853" s="10"/>
      <c r="B3853" s="10"/>
      <c r="C3853" s="10"/>
      <c r="D3853" s="10"/>
      <c r="E3853" s="110" t="s">
        <v>3931</v>
      </c>
      <c r="F3853" s="111" t="s">
        <v>60</v>
      </c>
      <c r="G3853" s="3">
        <f t="shared" si="61"/>
        <v>0.1013</v>
      </c>
    </row>
    <row r="3854" spans="1:7" x14ac:dyDescent="0.25">
      <c r="A3854" s="10"/>
      <c r="B3854" s="10"/>
      <c r="C3854" s="10"/>
      <c r="D3854" s="10"/>
      <c r="E3854" s="116" t="s">
        <v>3932</v>
      </c>
      <c r="F3854" s="111" t="s">
        <v>60</v>
      </c>
      <c r="G3854" s="3">
        <f t="shared" si="61"/>
        <v>0.1013</v>
      </c>
    </row>
    <row r="3855" spans="1:7" x14ac:dyDescent="0.25">
      <c r="A3855" s="10"/>
      <c r="B3855" s="10"/>
      <c r="C3855" s="10"/>
      <c r="D3855" s="10"/>
      <c r="E3855" s="113" t="s">
        <v>3933</v>
      </c>
      <c r="F3855" s="111" t="s">
        <v>60</v>
      </c>
      <c r="G3855" s="3">
        <f t="shared" si="61"/>
        <v>0.1013</v>
      </c>
    </row>
    <row r="3856" spans="1:7" x14ac:dyDescent="0.25">
      <c r="A3856" s="10"/>
      <c r="B3856" s="10"/>
      <c r="C3856" s="10"/>
      <c r="D3856" s="10"/>
      <c r="E3856" s="110" t="s">
        <v>3934</v>
      </c>
      <c r="F3856" s="111" t="s">
        <v>60</v>
      </c>
      <c r="G3856" s="3">
        <f t="shared" si="61"/>
        <v>0.1013</v>
      </c>
    </row>
    <row r="3857" spans="1:7" x14ac:dyDescent="0.25">
      <c r="A3857" s="10"/>
      <c r="B3857" s="10"/>
      <c r="C3857" s="10"/>
      <c r="D3857" s="10"/>
      <c r="E3857" s="113" t="s">
        <v>3935</v>
      </c>
      <c r="F3857" s="111" t="s">
        <v>60</v>
      </c>
      <c r="G3857" s="3">
        <f t="shared" si="61"/>
        <v>0.1013</v>
      </c>
    </row>
    <row r="3858" spans="1:7" x14ac:dyDescent="0.25">
      <c r="A3858" s="10"/>
      <c r="B3858" s="10"/>
      <c r="C3858" s="10"/>
      <c r="D3858" s="10"/>
      <c r="E3858" s="123" t="s">
        <v>3936</v>
      </c>
      <c r="F3858" s="111" t="s">
        <v>60</v>
      </c>
      <c r="G3858" s="3">
        <f t="shared" si="61"/>
        <v>0.1013</v>
      </c>
    </row>
    <row r="3859" spans="1:7" x14ac:dyDescent="0.25">
      <c r="A3859" s="10"/>
      <c r="B3859" s="10"/>
      <c r="C3859" s="10"/>
      <c r="D3859" s="10"/>
      <c r="E3859" s="110" t="s">
        <v>3937</v>
      </c>
      <c r="F3859" s="111" t="s">
        <v>60</v>
      </c>
      <c r="G3859" s="3">
        <f t="shared" si="61"/>
        <v>0.1013</v>
      </c>
    </row>
    <row r="3860" spans="1:7" x14ac:dyDescent="0.25">
      <c r="A3860" s="10"/>
      <c r="B3860" s="10"/>
      <c r="C3860" s="10"/>
      <c r="D3860" s="10"/>
      <c r="E3860" s="110" t="s">
        <v>3938</v>
      </c>
      <c r="F3860" s="111" t="s">
        <v>60</v>
      </c>
      <c r="G3860" s="3">
        <f t="shared" si="61"/>
        <v>0.1013</v>
      </c>
    </row>
    <row r="3861" spans="1:7" x14ac:dyDescent="0.25">
      <c r="A3861" s="10"/>
      <c r="B3861" s="10"/>
      <c r="C3861" s="10"/>
      <c r="D3861" s="10"/>
      <c r="E3861" s="110" t="s">
        <v>3939</v>
      </c>
      <c r="F3861" s="111" t="s">
        <v>60</v>
      </c>
      <c r="G3861" s="3">
        <f t="shared" si="61"/>
        <v>0.1013</v>
      </c>
    </row>
    <row r="3862" spans="1:7" x14ac:dyDescent="0.25">
      <c r="A3862" s="10"/>
      <c r="B3862" s="10"/>
      <c r="C3862" s="10"/>
      <c r="D3862" s="10"/>
      <c r="E3862" s="110" t="s">
        <v>3940</v>
      </c>
      <c r="F3862" s="111" t="s">
        <v>60</v>
      </c>
      <c r="G3862" s="3">
        <f t="shared" si="61"/>
        <v>0.1013</v>
      </c>
    </row>
    <row r="3863" spans="1:7" x14ac:dyDescent="0.25">
      <c r="A3863" s="10"/>
      <c r="B3863" s="10"/>
      <c r="C3863" s="10"/>
      <c r="D3863" s="10"/>
      <c r="E3863" s="110" t="s">
        <v>3941</v>
      </c>
      <c r="F3863" s="111" t="s">
        <v>60</v>
      </c>
      <c r="G3863" s="3">
        <f t="shared" si="61"/>
        <v>0.1013</v>
      </c>
    </row>
    <row r="3864" spans="1:7" x14ac:dyDescent="0.25">
      <c r="A3864" s="10"/>
      <c r="B3864" s="10"/>
      <c r="C3864" s="10"/>
      <c r="D3864" s="10"/>
      <c r="E3864" s="123" t="s">
        <v>3942</v>
      </c>
      <c r="F3864" s="111" t="s">
        <v>60</v>
      </c>
      <c r="G3864" s="3">
        <f t="shared" si="61"/>
        <v>0.1013</v>
      </c>
    </row>
    <row r="3865" spans="1:7" x14ac:dyDescent="0.25">
      <c r="A3865" s="10"/>
      <c r="B3865" s="10"/>
      <c r="C3865" s="10"/>
      <c r="D3865" s="10"/>
      <c r="E3865" s="110" t="s">
        <v>3943</v>
      </c>
      <c r="F3865" s="111" t="s">
        <v>60</v>
      </c>
      <c r="G3865" s="3">
        <f t="shared" si="61"/>
        <v>0.1013</v>
      </c>
    </row>
    <row r="3866" spans="1:7" x14ac:dyDescent="0.25">
      <c r="A3866" s="10"/>
      <c r="B3866" s="10"/>
      <c r="C3866" s="10"/>
      <c r="D3866" s="10"/>
      <c r="E3866" s="110" t="s">
        <v>3944</v>
      </c>
      <c r="F3866" s="111" t="s">
        <v>60</v>
      </c>
      <c r="G3866" s="3">
        <f t="shared" si="61"/>
        <v>0.1013</v>
      </c>
    </row>
    <row r="3867" spans="1:7" x14ac:dyDescent="0.25">
      <c r="A3867" s="10"/>
      <c r="B3867" s="10"/>
      <c r="C3867" s="10"/>
      <c r="D3867" s="10"/>
      <c r="E3867" s="113" t="s">
        <v>3945</v>
      </c>
      <c r="F3867" s="111" t="s">
        <v>60</v>
      </c>
      <c r="G3867" s="3">
        <f t="shared" si="61"/>
        <v>0.1013</v>
      </c>
    </row>
    <row r="3868" spans="1:7" x14ac:dyDescent="0.25">
      <c r="A3868" s="10"/>
      <c r="B3868" s="10"/>
      <c r="C3868" s="10"/>
      <c r="D3868" s="10"/>
      <c r="E3868" s="113" t="s">
        <v>3946</v>
      </c>
      <c r="F3868" s="111" t="s">
        <v>96</v>
      </c>
      <c r="G3868" s="3">
        <f t="shared" si="61"/>
        <v>0.1086</v>
      </c>
    </row>
    <row r="3869" spans="1:7" x14ac:dyDescent="0.25">
      <c r="A3869" s="10"/>
      <c r="B3869" s="10"/>
      <c r="C3869" s="10"/>
      <c r="D3869" s="10"/>
      <c r="E3869" s="110" t="s">
        <v>3947</v>
      </c>
      <c r="F3869" s="111" t="s">
        <v>60</v>
      </c>
      <c r="G3869" s="3">
        <f t="shared" si="61"/>
        <v>0.1013</v>
      </c>
    </row>
    <row r="3870" spans="1:7" x14ac:dyDescent="0.25">
      <c r="A3870" s="10"/>
      <c r="B3870" s="10"/>
      <c r="C3870" s="10"/>
      <c r="D3870" s="10"/>
      <c r="E3870" s="110" t="s">
        <v>3948</v>
      </c>
      <c r="F3870" s="111" t="s">
        <v>60</v>
      </c>
      <c r="G3870" s="3">
        <f t="shared" si="61"/>
        <v>0.1013</v>
      </c>
    </row>
    <row r="3871" spans="1:7" x14ac:dyDescent="0.25">
      <c r="A3871" s="10"/>
      <c r="B3871" s="10"/>
      <c r="C3871" s="10"/>
      <c r="D3871" s="10"/>
      <c r="E3871" s="110" t="s">
        <v>3949</v>
      </c>
      <c r="F3871" s="111" t="s">
        <v>57</v>
      </c>
      <c r="G3871" s="3">
        <f t="shared" si="61"/>
        <v>7.9699999999999993E-2</v>
      </c>
    </row>
    <row r="3872" spans="1:7" x14ac:dyDescent="0.25">
      <c r="A3872" s="10"/>
      <c r="B3872" s="10"/>
      <c r="C3872" s="10"/>
      <c r="D3872" s="10"/>
      <c r="E3872" s="110" t="s">
        <v>3950</v>
      </c>
      <c r="F3872" s="111" t="s">
        <v>60</v>
      </c>
      <c r="G3872" s="3">
        <f t="shared" si="61"/>
        <v>0.1013</v>
      </c>
    </row>
    <row r="3873" spans="1:7" x14ac:dyDescent="0.25">
      <c r="A3873" s="10"/>
      <c r="B3873" s="10"/>
      <c r="C3873" s="10"/>
      <c r="D3873" s="10"/>
      <c r="E3873" s="110" t="s">
        <v>3951</v>
      </c>
      <c r="F3873" s="111" t="s">
        <v>60</v>
      </c>
      <c r="G3873" s="3">
        <f t="shared" si="61"/>
        <v>0.1013</v>
      </c>
    </row>
    <row r="3874" spans="1:7" x14ac:dyDescent="0.25">
      <c r="A3874" s="10"/>
      <c r="B3874" s="10"/>
      <c r="C3874" s="10"/>
      <c r="D3874" s="10"/>
      <c r="E3874" s="116" t="s">
        <v>3952</v>
      </c>
      <c r="F3874" s="111" t="s">
        <v>60</v>
      </c>
      <c r="G3874" s="3">
        <f t="shared" si="61"/>
        <v>0.1013</v>
      </c>
    </row>
    <row r="3875" spans="1:7" x14ac:dyDescent="0.25">
      <c r="A3875" s="10"/>
      <c r="B3875" s="10"/>
      <c r="C3875" s="10"/>
      <c r="D3875" s="10"/>
      <c r="E3875" s="110" t="s">
        <v>3953</v>
      </c>
      <c r="F3875" s="111" t="s">
        <v>60</v>
      </c>
      <c r="G3875" s="3">
        <f t="shared" si="61"/>
        <v>0.1013</v>
      </c>
    </row>
    <row r="3876" spans="1:7" x14ac:dyDescent="0.25">
      <c r="A3876" s="10"/>
      <c r="B3876" s="10"/>
      <c r="C3876" s="10"/>
      <c r="D3876" s="10"/>
      <c r="E3876" s="113" t="s">
        <v>3954</v>
      </c>
      <c r="F3876" s="111" t="s">
        <v>60</v>
      </c>
      <c r="G3876" s="3">
        <f t="shared" si="61"/>
        <v>0.1013</v>
      </c>
    </row>
    <row r="3877" spans="1:7" x14ac:dyDescent="0.25">
      <c r="A3877" s="10"/>
      <c r="B3877" s="10"/>
      <c r="C3877" s="10"/>
      <c r="D3877" s="10"/>
      <c r="E3877" s="110" t="s">
        <v>3955</v>
      </c>
      <c r="F3877" s="111" t="s">
        <v>105</v>
      </c>
      <c r="G3877" s="3">
        <f t="shared" si="61"/>
        <v>0</v>
      </c>
    </row>
    <row r="3878" spans="1:7" x14ac:dyDescent="0.25">
      <c r="A3878" s="10"/>
      <c r="B3878" s="10"/>
      <c r="C3878" s="10"/>
      <c r="D3878" s="10"/>
      <c r="E3878" s="113" t="s">
        <v>3956</v>
      </c>
      <c r="F3878" s="111" t="s">
        <v>105</v>
      </c>
      <c r="G3878" s="3">
        <f t="shared" si="61"/>
        <v>0</v>
      </c>
    </row>
    <row r="3879" spans="1:7" x14ac:dyDescent="0.25">
      <c r="A3879" s="10"/>
      <c r="B3879" s="10"/>
      <c r="C3879" s="10"/>
      <c r="D3879" s="10"/>
      <c r="E3879" s="113" t="s">
        <v>3957</v>
      </c>
      <c r="F3879" s="111" t="s">
        <v>105</v>
      </c>
      <c r="G3879" s="3">
        <f t="shared" si="61"/>
        <v>0</v>
      </c>
    </row>
    <row r="3880" spans="1:7" x14ac:dyDescent="0.25">
      <c r="A3880" s="10"/>
      <c r="B3880" s="10"/>
      <c r="C3880" s="10"/>
      <c r="D3880" s="10"/>
      <c r="E3880" s="110" t="s">
        <v>3958</v>
      </c>
      <c r="F3880" s="111" t="s">
        <v>105</v>
      </c>
      <c r="G3880" s="3">
        <f t="shared" si="61"/>
        <v>0</v>
      </c>
    </row>
    <row r="3881" spans="1:7" x14ac:dyDescent="0.25">
      <c r="A3881" s="10"/>
      <c r="B3881" s="10"/>
      <c r="C3881" s="10"/>
      <c r="D3881" s="10"/>
      <c r="E3881" s="113" t="s">
        <v>3959</v>
      </c>
      <c r="F3881" s="111" t="s">
        <v>105</v>
      </c>
      <c r="G3881" s="3">
        <f t="shared" si="61"/>
        <v>0</v>
      </c>
    </row>
    <row r="3882" spans="1:7" x14ac:dyDescent="0.25">
      <c r="A3882" s="10"/>
      <c r="B3882" s="10"/>
      <c r="C3882" s="10"/>
      <c r="D3882" s="10"/>
      <c r="E3882" s="110" t="s">
        <v>3960</v>
      </c>
      <c r="F3882" s="111" t="s">
        <v>105</v>
      </c>
      <c r="G3882" s="3">
        <f t="shared" si="61"/>
        <v>0</v>
      </c>
    </row>
    <row r="3883" spans="1:7" x14ac:dyDescent="0.25">
      <c r="A3883" s="10"/>
      <c r="B3883" s="10"/>
      <c r="C3883" s="10"/>
      <c r="D3883" s="10"/>
      <c r="E3883" s="110" t="s">
        <v>3961</v>
      </c>
      <c r="F3883" s="111" t="s">
        <v>60</v>
      </c>
      <c r="G3883" s="3">
        <f t="shared" si="61"/>
        <v>0.1013</v>
      </c>
    </row>
    <row r="3884" spans="1:7" x14ac:dyDescent="0.25">
      <c r="A3884" s="10"/>
      <c r="B3884" s="10"/>
      <c r="C3884" s="10"/>
      <c r="D3884" s="10"/>
      <c r="E3884" s="110" t="s">
        <v>3962</v>
      </c>
      <c r="F3884" s="111" t="s">
        <v>105</v>
      </c>
      <c r="G3884" s="3">
        <f t="shared" si="61"/>
        <v>0</v>
      </c>
    </row>
    <row r="3885" spans="1:7" x14ac:dyDescent="0.25">
      <c r="A3885" s="10"/>
      <c r="B3885" s="10"/>
      <c r="C3885" s="10"/>
      <c r="D3885" s="10"/>
      <c r="E3885" s="119" t="s">
        <v>3963</v>
      </c>
      <c r="F3885" s="111" t="s">
        <v>105</v>
      </c>
      <c r="G3885" s="3">
        <f t="shared" si="61"/>
        <v>0</v>
      </c>
    </row>
    <row r="3886" spans="1:7" x14ac:dyDescent="0.25">
      <c r="A3886" s="10"/>
      <c r="B3886" s="10"/>
      <c r="C3886" s="10"/>
      <c r="D3886" s="10"/>
      <c r="E3886" s="113" t="s">
        <v>3964</v>
      </c>
      <c r="F3886" s="111" t="s">
        <v>60</v>
      </c>
      <c r="G3886" s="3">
        <f t="shared" si="61"/>
        <v>0.1013</v>
      </c>
    </row>
    <row r="3887" spans="1:7" x14ac:dyDescent="0.25">
      <c r="A3887" s="10"/>
      <c r="B3887" s="10"/>
      <c r="C3887" s="10"/>
      <c r="D3887" s="10"/>
      <c r="E3887" s="110" t="s">
        <v>3965</v>
      </c>
      <c r="F3887" s="111" t="s">
        <v>60</v>
      </c>
      <c r="G3887" s="3">
        <f t="shared" si="61"/>
        <v>0.1013</v>
      </c>
    </row>
    <row r="3888" spans="1:7" x14ac:dyDescent="0.25">
      <c r="A3888" s="10"/>
      <c r="B3888" s="10"/>
      <c r="C3888" s="10"/>
      <c r="D3888" s="10"/>
      <c r="E3888" s="113" t="s">
        <v>3966</v>
      </c>
      <c r="F3888" s="111" t="s">
        <v>105</v>
      </c>
      <c r="G3888" s="3">
        <f t="shared" si="61"/>
        <v>0</v>
      </c>
    </row>
    <row r="3889" spans="1:7" x14ac:dyDescent="0.25">
      <c r="A3889" s="10"/>
      <c r="B3889" s="10"/>
      <c r="C3889" s="10"/>
      <c r="D3889" s="10"/>
      <c r="E3889" s="119" t="s">
        <v>3967</v>
      </c>
      <c r="F3889" s="111" t="s">
        <v>105</v>
      </c>
      <c r="G3889" s="3">
        <f t="shared" si="61"/>
        <v>0</v>
      </c>
    </row>
    <row r="3890" spans="1:7" x14ac:dyDescent="0.25">
      <c r="A3890" s="10"/>
      <c r="B3890" s="10"/>
      <c r="C3890" s="10"/>
      <c r="D3890" s="10"/>
      <c r="E3890" s="122" t="s">
        <v>3968</v>
      </c>
      <c r="F3890" s="111" t="s">
        <v>105</v>
      </c>
      <c r="G3890" s="3">
        <f t="shared" si="61"/>
        <v>0</v>
      </c>
    </row>
    <row r="3891" spans="1:7" x14ac:dyDescent="0.25">
      <c r="A3891" s="10"/>
      <c r="B3891" s="10"/>
      <c r="C3891" s="10"/>
      <c r="D3891" s="10"/>
      <c r="E3891" s="110" t="s">
        <v>3969</v>
      </c>
      <c r="F3891" s="111" t="s">
        <v>456</v>
      </c>
      <c r="G3891" s="3">
        <f t="shared" si="61"/>
        <v>1</v>
      </c>
    </row>
    <row r="3892" spans="1:7" x14ac:dyDescent="0.25">
      <c r="A3892" s="10"/>
      <c r="B3892" s="10"/>
      <c r="C3892" s="10"/>
      <c r="D3892" s="10"/>
      <c r="E3892" s="110" t="s">
        <v>3970</v>
      </c>
      <c r="F3892" s="111" t="s">
        <v>60</v>
      </c>
      <c r="G3892" s="3">
        <f t="shared" si="61"/>
        <v>0.1013</v>
      </c>
    </row>
    <row r="3893" spans="1:7" x14ac:dyDescent="0.25">
      <c r="A3893" s="10"/>
      <c r="B3893" s="10"/>
      <c r="C3893" s="10"/>
      <c r="D3893" s="10"/>
      <c r="E3893" s="110" t="s">
        <v>3971</v>
      </c>
      <c r="F3893" s="111" t="s">
        <v>60</v>
      </c>
      <c r="G3893" s="3">
        <f t="shared" si="61"/>
        <v>0.1013</v>
      </c>
    </row>
    <row r="3894" spans="1:7" x14ac:dyDescent="0.25">
      <c r="A3894" s="10"/>
      <c r="B3894" s="10"/>
      <c r="C3894" s="10"/>
      <c r="D3894" s="10"/>
      <c r="E3894" s="110" t="s">
        <v>3972</v>
      </c>
      <c r="F3894" s="111" t="s">
        <v>60</v>
      </c>
      <c r="G3894" s="3">
        <f t="shared" si="61"/>
        <v>0.1013</v>
      </c>
    </row>
    <row r="3895" spans="1:7" x14ac:dyDescent="0.25">
      <c r="A3895" s="10"/>
      <c r="B3895" s="10"/>
      <c r="C3895" s="10"/>
      <c r="D3895" s="10"/>
      <c r="E3895" s="110" t="s">
        <v>3973</v>
      </c>
      <c r="F3895" s="111" t="s">
        <v>105</v>
      </c>
      <c r="G3895" s="3">
        <f t="shared" si="61"/>
        <v>0</v>
      </c>
    </row>
    <row r="3896" spans="1:7" x14ac:dyDescent="0.25">
      <c r="A3896" s="10"/>
      <c r="B3896" s="10"/>
      <c r="C3896" s="10"/>
      <c r="D3896" s="10"/>
      <c r="E3896" s="110" t="s">
        <v>3974</v>
      </c>
      <c r="F3896" s="111" t="s">
        <v>668</v>
      </c>
      <c r="G3896" s="3">
        <f t="shared" si="61"/>
        <v>0</v>
      </c>
    </row>
    <row r="3897" spans="1:7" x14ac:dyDescent="0.25">
      <c r="A3897" s="10"/>
      <c r="B3897" s="10"/>
      <c r="C3897" s="10"/>
      <c r="D3897" s="10"/>
      <c r="E3897" s="128" t="s">
        <v>3975</v>
      </c>
      <c r="F3897" s="111" t="s">
        <v>60</v>
      </c>
      <c r="G3897" s="3">
        <f t="shared" si="61"/>
        <v>0.1013</v>
      </c>
    </row>
    <row r="3898" spans="1:7" x14ac:dyDescent="0.25">
      <c r="A3898" s="10"/>
      <c r="B3898" s="10"/>
      <c r="C3898" s="10"/>
      <c r="D3898" s="10"/>
      <c r="E3898" s="110" t="s">
        <v>3976</v>
      </c>
      <c r="F3898" s="111" t="s">
        <v>60</v>
      </c>
      <c r="G3898" s="3">
        <f t="shared" si="61"/>
        <v>0.1013</v>
      </c>
    </row>
    <row r="3899" spans="1:7" x14ac:dyDescent="0.25">
      <c r="A3899" s="10"/>
      <c r="B3899" s="10"/>
      <c r="C3899" s="10"/>
      <c r="D3899" s="10"/>
      <c r="E3899" s="119" t="s">
        <v>3977</v>
      </c>
      <c r="F3899" s="111" t="s">
        <v>105</v>
      </c>
      <c r="G3899" s="3">
        <f t="shared" si="61"/>
        <v>0</v>
      </c>
    </row>
    <row r="3900" spans="1:7" x14ac:dyDescent="0.25">
      <c r="A3900" s="10"/>
      <c r="B3900" s="10"/>
      <c r="C3900" s="10"/>
      <c r="D3900" s="10"/>
      <c r="E3900" s="113" t="s">
        <v>3978</v>
      </c>
      <c r="F3900" s="111" t="s">
        <v>105</v>
      </c>
      <c r="G3900" s="3">
        <f t="shared" si="61"/>
        <v>0</v>
      </c>
    </row>
    <row r="3901" spans="1:7" x14ac:dyDescent="0.25">
      <c r="A3901" s="10"/>
      <c r="B3901" s="10"/>
      <c r="C3901" s="10"/>
      <c r="D3901" s="10"/>
      <c r="E3901" s="110" t="s">
        <v>3979</v>
      </c>
      <c r="F3901" s="111" t="s">
        <v>60</v>
      </c>
      <c r="G3901" s="3">
        <f t="shared" si="61"/>
        <v>0.1013</v>
      </c>
    </row>
    <row r="3902" spans="1:7" x14ac:dyDescent="0.25">
      <c r="A3902" s="10"/>
      <c r="B3902" s="10"/>
      <c r="C3902" s="10"/>
      <c r="D3902" s="10"/>
      <c r="E3902" s="110" t="s">
        <v>3980</v>
      </c>
      <c r="F3902" s="111" t="s">
        <v>105</v>
      </c>
      <c r="G3902" s="3">
        <f t="shared" si="61"/>
        <v>0</v>
      </c>
    </row>
    <row r="3903" spans="1:7" x14ac:dyDescent="0.25">
      <c r="A3903" s="10"/>
      <c r="B3903" s="10"/>
      <c r="C3903" s="10"/>
      <c r="D3903" s="10"/>
      <c r="E3903" s="110" t="s">
        <v>3981</v>
      </c>
      <c r="F3903" s="111" t="s">
        <v>60</v>
      </c>
      <c r="G3903" s="3">
        <f t="shared" si="61"/>
        <v>0.1013</v>
      </c>
    </row>
    <row r="3904" spans="1:7" x14ac:dyDescent="0.25">
      <c r="A3904" s="10"/>
      <c r="B3904" s="10"/>
      <c r="C3904" s="10"/>
      <c r="D3904" s="10"/>
      <c r="E3904" s="110" t="s">
        <v>3982</v>
      </c>
      <c r="F3904" s="111" t="s">
        <v>105</v>
      </c>
      <c r="G3904" s="3">
        <f t="shared" si="61"/>
        <v>0</v>
      </c>
    </row>
    <row r="3905" spans="1:7" x14ac:dyDescent="0.25">
      <c r="A3905" s="10"/>
      <c r="B3905" s="10"/>
      <c r="C3905" s="10"/>
      <c r="D3905" s="10"/>
      <c r="E3905" s="110" t="s">
        <v>3983</v>
      </c>
      <c r="F3905" s="111" t="s">
        <v>105</v>
      </c>
      <c r="G3905" s="3">
        <f t="shared" si="61"/>
        <v>0</v>
      </c>
    </row>
    <row r="3906" spans="1:7" x14ac:dyDescent="0.25">
      <c r="A3906" s="10"/>
      <c r="B3906" s="10"/>
      <c r="C3906" s="10"/>
      <c r="D3906" s="10"/>
      <c r="E3906" s="110" t="s">
        <v>3984</v>
      </c>
      <c r="F3906" s="111" t="s">
        <v>105</v>
      </c>
      <c r="G3906" s="3">
        <f t="shared" si="61"/>
        <v>0</v>
      </c>
    </row>
    <row r="3907" spans="1:7" x14ac:dyDescent="0.25">
      <c r="A3907" s="10"/>
      <c r="B3907" s="10"/>
      <c r="C3907" s="10"/>
      <c r="D3907" s="10"/>
      <c r="E3907" s="116" t="s">
        <v>3985</v>
      </c>
      <c r="F3907" s="111" t="s">
        <v>105</v>
      </c>
      <c r="G3907" s="3">
        <f t="shared" si="61"/>
        <v>0</v>
      </c>
    </row>
    <row r="3908" spans="1:7" x14ac:dyDescent="0.25">
      <c r="A3908" s="10"/>
      <c r="B3908" s="10"/>
      <c r="C3908" s="10"/>
      <c r="D3908" s="10"/>
      <c r="E3908" s="110" t="s">
        <v>3986</v>
      </c>
      <c r="F3908" s="111" t="s">
        <v>60</v>
      </c>
      <c r="G3908" s="3">
        <f t="shared" si="61"/>
        <v>0.1013</v>
      </c>
    </row>
    <row r="3909" spans="1:7" x14ac:dyDescent="0.25">
      <c r="A3909" s="10"/>
      <c r="B3909" s="10"/>
      <c r="C3909" s="10"/>
      <c r="D3909" s="10"/>
      <c r="E3909" s="113" t="s">
        <v>3987</v>
      </c>
      <c r="F3909" s="111" t="s">
        <v>60</v>
      </c>
      <c r="G3909" s="3">
        <f t="shared" si="61"/>
        <v>0.1013</v>
      </c>
    </row>
    <row r="3910" spans="1:7" x14ac:dyDescent="0.25">
      <c r="A3910" s="10"/>
      <c r="B3910" s="10"/>
      <c r="C3910" s="10"/>
      <c r="D3910" s="10"/>
      <c r="E3910" s="113" t="s">
        <v>3988</v>
      </c>
      <c r="F3910" s="111" t="s">
        <v>60</v>
      </c>
      <c r="G3910" s="3">
        <f t="shared" si="61"/>
        <v>0.1013</v>
      </c>
    </row>
    <row r="3911" spans="1:7" x14ac:dyDescent="0.25">
      <c r="A3911" s="10"/>
      <c r="B3911" s="10"/>
      <c r="C3911" s="10"/>
      <c r="D3911" s="10"/>
      <c r="E3911" s="110" t="s">
        <v>3989</v>
      </c>
      <c r="F3911" s="111" t="s">
        <v>60</v>
      </c>
      <c r="G3911" s="3">
        <f t="shared" ref="G3911:G3974" si="62">VLOOKUP(F3911,$A$4:$B$27,2,FALSE)</f>
        <v>0.1013</v>
      </c>
    </row>
    <row r="3912" spans="1:7" x14ac:dyDescent="0.25">
      <c r="A3912" s="10"/>
      <c r="B3912" s="10"/>
      <c r="C3912" s="10"/>
      <c r="D3912" s="10"/>
      <c r="E3912" s="113" t="s">
        <v>3990</v>
      </c>
      <c r="F3912" s="111" t="s">
        <v>105</v>
      </c>
      <c r="G3912" s="3">
        <f t="shared" si="62"/>
        <v>0</v>
      </c>
    </row>
    <row r="3913" spans="1:7" x14ac:dyDescent="0.25">
      <c r="A3913" s="10"/>
      <c r="B3913" s="10"/>
      <c r="C3913" s="10"/>
      <c r="D3913" s="10"/>
      <c r="E3913" s="110" t="s">
        <v>3991</v>
      </c>
      <c r="F3913" s="111" t="s">
        <v>105</v>
      </c>
      <c r="G3913" s="3">
        <f t="shared" si="62"/>
        <v>0</v>
      </c>
    </row>
    <row r="3914" spans="1:7" x14ac:dyDescent="0.25">
      <c r="A3914" s="10"/>
      <c r="B3914" s="10"/>
      <c r="C3914" s="10"/>
      <c r="D3914" s="10"/>
      <c r="E3914" s="110" t="s">
        <v>3992</v>
      </c>
      <c r="F3914" s="111" t="s">
        <v>57</v>
      </c>
      <c r="G3914" s="3">
        <f t="shared" si="62"/>
        <v>7.9699999999999993E-2</v>
      </c>
    </row>
    <row r="3915" spans="1:7" x14ac:dyDescent="0.25">
      <c r="A3915" s="10"/>
      <c r="B3915" s="10"/>
      <c r="C3915" s="10"/>
      <c r="D3915" s="10"/>
      <c r="E3915" s="119" t="s">
        <v>3993</v>
      </c>
      <c r="F3915" s="111" t="s">
        <v>60</v>
      </c>
      <c r="G3915" s="3">
        <f t="shared" si="62"/>
        <v>0.1013</v>
      </c>
    </row>
    <row r="3916" spans="1:7" x14ac:dyDescent="0.25">
      <c r="A3916" s="10"/>
      <c r="B3916" s="10"/>
      <c r="C3916" s="10"/>
      <c r="D3916" s="10"/>
      <c r="E3916" s="110" t="s">
        <v>3994</v>
      </c>
      <c r="F3916" s="111" t="s">
        <v>60</v>
      </c>
      <c r="G3916" s="3">
        <f t="shared" si="62"/>
        <v>0.1013</v>
      </c>
    </row>
    <row r="3917" spans="1:7" x14ac:dyDescent="0.25">
      <c r="A3917" s="10"/>
      <c r="B3917" s="10"/>
      <c r="C3917" s="10"/>
      <c r="D3917" s="10"/>
      <c r="E3917" s="110" t="s">
        <v>3995</v>
      </c>
      <c r="F3917" s="111" t="s">
        <v>105</v>
      </c>
      <c r="G3917" s="3">
        <f t="shared" si="62"/>
        <v>0</v>
      </c>
    </row>
    <row r="3918" spans="1:7" x14ac:dyDescent="0.25">
      <c r="A3918" s="10"/>
      <c r="B3918" s="10"/>
      <c r="C3918" s="10"/>
      <c r="D3918" s="10"/>
      <c r="E3918" s="110" t="s">
        <v>3996</v>
      </c>
      <c r="F3918" s="111" t="s">
        <v>105</v>
      </c>
      <c r="G3918" s="3">
        <f t="shared" si="62"/>
        <v>0</v>
      </c>
    </row>
    <row r="3919" spans="1:7" x14ac:dyDescent="0.25">
      <c r="A3919" s="10"/>
      <c r="B3919" s="10"/>
      <c r="C3919" s="10"/>
      <c r="D3919" s="10"/>
      <c r="E3919" s="110" t="s">
        <v>3997</v>
      </c>
      <c r="F3919" s="111" t="s">
        <v>60</v>
      </c>
      <c r="G3919" s="3">
        <f t="shared" si="62"/>
        <v>0.1013</v>
      </c>
    </row>
    <row r="3920" spans="1:7" x14ac:dyDescent="0.25">
      <c r="A3920" s="10"/>
      <c r="B3920" s="10"/>
      <c r="C3920" s="10"/>
      <c r="D3920" s="10"/>
      <c r="E3920" s="119" t="s">
        <v>3998</v>
      </c>
      <c r="F3920" s="111" t="s">
        <v>60</v>
      </c>
      <c r="G3920" s="3">
        <f t="shared" si="62"/>
        <v>0.1013</v>
      </c>
    </row>
    <row r="3921" spans="1:7" x14ac:dyDescent="0.25">
      <c r="A3921" s="10"/>
      <c r="B3921" s="10"/>
      <c r="C3921" s="10"/>
      <c r="D3921" s="10"/>
      <c r="E3921" s="116" t="s">
        <v>3999</v>
      </c>
      <c r="F3921" s="111" t="s">
        <v>60</v>
      </c>
      <c r="G3921" s="3">
        <f t="shared" si="62"/>
        <v>0.1013</v>
      </c>
    </row>
    <row r="3922" spans="1:7" x14ac:dyDescent="0.25">
      <c r="A3922" s="10"/>
      <c r="B3922" s="10"/>
      <c r="C3922" s="10"/>
      <c r="D3922" s="10"/>
      <c r="E3922" s="110" t="s">
        <v>4000</v>
      </c>
      <c r="F3922" s="111" t="s">
        <v>105</v>
      </c>
      <c r="G3922" s="3">
        <f t="shared" si="62"/>
        <v>0</v>
      </c>
    </row>
    <row r="3923" spans="1:7" x14ac:dyDescent="0.25">
      <c r="A3923" s="10"/>
      <c r="B3923" s="10"/>
      <c r="C3923" s="10"/>
      <c r="D3923" s="10"/>
      <c r="E3923" s="123" t="s">
        <v>4001</v>
      </c>
      <c r="F3923" s="111" t="s">
        <v>60</v>
      </c>
      <c r="G3923" s="3">
        <f t="shared" si="62"/>
        <v>0.1013</v>
      </c>
    </row>
    <row r="3924" spans="1:7" x14ac:dyDescent="0.25">
      <c r="A3924" s="10"/>
      <c r="B3924" s="10"/>
      <c r="C3924" s="10"/>
      <c r="D3924" s="10"/>
      <c r="E3924" s="123" t="s">
        <v>4002</v>
      </c>
      <c r="F3924" s="111" t="s">
        <v>60</v>
      </c>
      <c r="G3924" s="3">
        <f t="shared" si="62"/>
        <v>0.1013</v>
      </c>
    </row>
    <row r="3925" spans="1:7" x14ac:dyDescent="0.25">
      <c r="A3925" s="10"/>
      <c r="B3925" s="10"/>
      <c r="C3925" s="10"/>
      <c r="D3925" s="10"/>
      <c r="E3925" s="110" t="s">
        <v>4003</v>
      </c>
      <c r="F3925" s="111" t="s">
        <v>60</v>
      </c>
      <c r="G3925" s="3">
        <f t="shared" si="62"/>
        <v>0.1013</v>
      </c>
    </row>
    <row r="3926" spans="1:7" x14ac:dyDescent="0.25">
      <c r="A3926" s="10"/>
      <c r="B3926" s="10"/>
      <c r="C3926" s="10"/>
      <c r="D3926" s="10"/>
      <c r="E3926" s="110" t="s">
        <v>4004</v>
      </c>
      <c r="F3926" s="111" t="s">
        <v>105</v>
      </c>
      <c r="G3926" s="3">
        <f t="shared" si="62"/>
        <v>0</v>
      </c>
    </row>
    <row r="3927" spans="1:7" x14ac:dyDescent="0.25">
      <c r="A3927" s="10"/>
      <c r="B3927" s="10"/>
      <c r="C3927" s="10"/>
      <c r="D3927" s="10"/>
      <c r="E3927" s="110" t="s">
        <v>4005</v>
      </c>
      <c r="F3927" s="111" t="s">
        <v>60</v>
      </c>
      <c r="G3927" s="3">
        <f t="shared" si="62"/>
        <v>0.1013</v>
      </c>
    </row>
    <row r="3928" spans="1:7" x14ac:dyDescent="0.25">
      <c r="A3928" s="10"/>
      <c r="B3928" s="10"/>
      <c r="C3928" s="10"/>
      <c r="D3928" s="10"/>
      <c r="E3928" s="110" t="s">
        <v>4006</v>
      </c>
      <c r="F3928" s="111" t="s">
        <v>60</v>
      </c>
      <c r="G3928" s="3">
        <f t="shared" si="62"/>
        <v>0.1013</v>
      </c>
    </row>
    <row r="3929" spans="1:7" x14ac:dyDescent="0.25">
      <c r="A3929" s="10"/>
      <c r="B3929" s="10"/>
      <c r="C3929" s="10"/>
      <c r="D3929" s="10"/>
      <c r="E3929" s="110" t="s">
        <v>4007</v>
      </c>
      <c r="F3929" s="111" t="s">
        <v>60</v>
      </c>
      <c r="G3929" s="3">
        <f t="shared" si="62"/>
        <v>0.1013</v>
      </c>
    </row>
    <row r="3930" spans="1:7" x14ac:dyDescent="0.25">
      <c r="A3930" s="10"/>
      <c r="B3930" s="10"/>
      <c r="C3930" s="10"/>
      <c r="D3930" s="10"/>
      <c r="E3930" s="113" t="s">
        <v>4008</v>
      </c>
      <c r="F3930" s="111" t="s">
        <v>105</v>
      </c>
      <c r="G3930" s="3">
        <f t="shared" si="62"/>
        <v>0</v>
      </c>
    </row>
    <row r="3931" spans="1:7" x14ac:dyDescent="0.25">
      <c r="A3931" s="10"/>
      <c r="B3931" s="10"/>
      <c r="C3931" s="10"/>
      <c r="D3931" s="10"/>
      <c r="E3931" s="110" t="s">
        <v>4009</v>
      </c>
      <c r="F3931" s="111" t="s">
        <v>60</v>
      </c>
      <c r="G3931" s="3">
        <f t="shared" si="62"/>
        <v>0.1013</v>
      </c>
    </row>
    <row r="3932" spans="1:7" x14ac:dyDescent="0.25">
      <c r="A3932" s="10"/>
      <c r="B3932" s="10"/>
      <c r="C3932" s="10"/>
      <c r="D3932" s="10"/>
      <c r="E3932" s="110" t="s">
        <v>4010</v>
      </c>
      <c r="F3932" s="111" t="s">
        <v>60</v>
      </c>
      <c r="G3932" s="3">
        <f t="shared" si="62"/>
        <v>0.1013</v>
      </c>
    </row>
    <row r="3933" spans="1:7" x14ac:dyDescent="0.25">
      <c r="A3933" s="10"/>
      <c r="B3933" s="10"/>
      <c r="C3933" s="10"/>
      <c r="D3933" s="10"/>
      <c r="E3933" s="110" t="s">
        <v>4011</v>
      </c>
      <c r="F3933" s="111" t="s">
        <v>60</v>
      </c>
      <c r="G3933" s="3">
        <f t="shared" si="62"/>
        <v>0.1013</v>
      </c>
    </row>
    <row r="3934" spans="1:7" x14ac:dyDescent="0.25">
      <c r="A3934" s="10"/>
      <c r="B3934" s="10"/>
      <c r="C3934" s="10"/>
      <c r="D3934" s="10"/>
      <c r="E3934" s="110" t="s">
        <v>4012</v>
      </c>
      <c r="F3934" s="111" t="s">
        <v>60</v>
      </c>
      <c r="G3934" s="3">
        <f t="shared" si="62"/>
        <v>0.1013</v>
      </c>
    </row>
    <row r="3935" spans="1:7" x14ac:dyDescent="0.25">
      <c r="A3935" s="10"/>
      <c r="B3935" s="10"/>
      <c r="C3935" s="10"/>
      <c r="D3935" s="10"/>
      <c r="E3935" s="116" t="s">
        <v>4013</v>
      </c>
      <c r="F3935" s="111" t="s">
        <v>60</v>
      </c>
      <c r="G3935" s="3">
        <f t="shared" si="62"/>
        <v>0.1013</v>
      </c>
    </row>
    <row r="3936" spans="1:7" x14ac:dyDescent="0.25">
      <c r="A3936" s="10"/>
      <c r="B3936" s="10"/>
      <c r="C3936" s="10"/>
      <c r="D3936" s="10"/>
      <c r="E3936" s="119" t="s">
        <v>4014</v>
      </c>
      <c r="F3936" s="111" t="s">
        <v>105</v>
      </c>
      <c r="G3936" s="3">
        <f t="shared" si="62"/>
        <v>0</v>
      </c>
    </row>
    <row r="3937" spans="1:7" x14ac:dyDescent="0.25">
      <c r="A3937" s="10"/>
      <c r="B3937" s="10"/>
      <c r="C3937" s="10"/>
      <c r="D3937" s="10"/>
      <c r="E3937" s="110" t="s">
        <v>4015</v>
      </c>
      <c r="F3937" s="111" t="s">
        <v>105</v>
      </c>
      <c r="G3937" s="3">
        <f t="shared" si="62"/>
        <v>0</v>
      </c>
    </row>
    <row r="3938" spans="1:7" x14ac:dyDescent="0.25">
      <c r="A3938" s="10"/>
      <c r="B3938" s="10"/>
      <c r="C3938" s="10"/>
      <c r="D3938" s="10"/>
      <c r="E3938" s="110" t="s">
        <v>4016</v>
      </c>
      <c r="F3938" s="111" t="s">
        <v>60</v>
      </c>
      <c r="G3938" s="3">
        <f t="shared" si="62"/>
        <v>0.1013</v>
      </c>
    </row>
    <row r="3939" spans="1:7" x14ac:dyDescent="0.25">
      <c r="A3939" s="10"/>
      <c r="B3939" s="10"/>
      <c r="C3939" s="10"/>
      <c r="D3939" s="10"/>
      <c r="E3939" s="110" t="s">
        <v>4017</v>
      </c>
      <c r="F3939" s="111" t="s">
        <v>668</v>
      </c>
      <c r="G3939" s="3">
        <f t="shared" si="62"/>
        <v>0</v>
      </c>
    </row>
    <row r="3940" spans="1:7" x14ac:dyDescent="0.25">
      <c r="A3940" s="10"/>
      <c r="B3940" s="10"/>
      <c r="C3940" s="10"/>
      <c r="D3940" s="10"/>
      <c r="E3940" s="110" t="s">
        <v>4018</v>
      </c>
      <c r="F3940" s="111" t="s">
        <v>60</v>
      </c>
      <c r="G3940" s="3">
        <f t="shared" si="62"/>
        <v>0.1013</v>
      </c>
    </row>
    <row r="3941" spans="1:7" x14ac:dyDescent="0.25">
      <c r="A3941" s="10"/>
      <c r="B3941" s="10"/>
      <c r="C3941" s="10"/>
      <c r="D3941" s="10"/>
      <c r="E3941" s="110" t="s">
        <v>4019</v>
      </c>
      <c r="F3941" s="111" t="s">
        <v>60</v>
      </c>
      <c r="G3941" s="3">
        <f t="shared" si="62"/>
        <v>0.1013</v>
      </c>
    </row>
    <row r="3942" spans="1:7" x14ac:dyDescent="0.25">
      <c r="A3942" s="10"/>
      <c r="B3942" s="10"/>
      <c r="C3942" s="10"/>
      <c r="D3942" s="10"/>
      <c r="E3942" s="110" t="s">
        <v>4020</v>
      </c>
      <c r="F3942" s="111" t="s">
        <v>105</v>
      </c>
      <c r="G3942" s="3">
        <f t="shared" si="62"/>
        <v>0</v>
      </c>
    </row>
    <row r="3943" spans="1:7" x14ac:dyDescent="0.25">
      <c r="A3943" s="10"/>
      <c r="B3943" s="10"/>
      <c r="C3943" s="10"/>
      <c r="D3943" s="10"/>
      <c r="E3943" s="116" t="s">
        <v>4021</v>
      </c>
      <c r="F3943" s="111" t="s">
        <v>105</v>
      </c>
      <c r="G3943" s="3">
        <f t="shared" si="62"/>
        <v>0</v>
      </c>
    </row>
    <row r="3944" spans="1:7" x14ac:dyDescent="0.25">
      <c r="A3944" s="10"/>
      <c r="B3944" s="10"/>
      <c r="C3944" s="10"/>
      <c r="D3944" s="10"/>
      <c r="E3944" s="110" t="s">
        <v>4022</v>
      </c>
      <c r="F3944" s="111" t="s">
        <v>60</v>
      </c>
      <c r="G3944" s="3">
        <f t="shared" si="62"/>
        <v>0.1013</v>
      </c>
    </row>
    <row r="3945" spans="1:7" x14ac:dyDescent="0.25">
      <c r="A3945" s="10"/>
      <c r="B3945" s="10"/>
      <c r="C3945" s="10"/>
      <c r="D3945" s="10"/>
      <c r="E3945" s="110" t="s">
        <v>4023</v>
      </c>
      <c r="F3945" s="111" t="s">
        <v>105</v>
      </c>
      <c r="G3945" s="3">
        <f t="shared" si="62"/>
        <v>0</v>
      </c>
    </row>
    <row r="3946" spans="1:7" x14ac:dyDescent="0.25">
      <c r="A3946" s="10"/>
      <c r="B3946" s="10"/>
      <c r="C3946" s="10"/>
      <c r="D3946" s="10"/>
      <c r="E3946" s="110" t="s">
        <v>4024</v>
      </c>
      <c r="F3946" s="111" t="s">
        <v>60</v>
      </c>
      <c r="G3946" s="3">
        <f t="shared" si="62"/>
        <v>0.1013</v>
      </c>
    </row>
    <row r="3947" spans="1:7" x14ac:dyDescent="0.25">
      <c r="A3947" s="10"/>
      <c r="B3947" s="10"/>
      <c r="C3947" s="10"/>
      <c r="D3947" s="10"/>
      <c r="E3947" s="110" t="s">
        <v>4025</v>
      </c>
      <c r="F3947" s="111" t="s">
        <v>105</v>
      </c>
      <c r="G3947" s="3">
        <f t="shared" si="62"/>
        <v>0</v>
      </c>
    </row>
    <row r="3948" spans="1:7" x14ac:dyDescent="0.25">
      <c r="A3948" s="10"/>
      <c r="B3948" s="10"/>
      <c r="C3948" s="10"/>
      <c r="D3948" s="10"/>
      <c r="E3948" s="113" t="s">
        <v>4026</v>
      </c>
      <c r="F3948" s="111" t="s">
        <v>60</v>
      </c>
      <c r="G3948" s="3">
        <f t="shared" si="62"/>
        <v>0.1013</v>
      </c>
    </row>
    <row r="3949" spans="1:7" x14ac:dyDescent="0.25">
      <c r="A3949" s="10"/>
      <c r="B3949" s="10"/>
      <c r="C3949" s="10"/>
      <c r="D3949" s="10"/>
      <c r="E3949" s="110" t="s">
        <v>4027</v>
      </c>
      <c r="F3949" s="111" t="s">
        <v>60</v>
      </c>
      <c r="G3949" s="3">
        <f t="shared" si="62"/>
        <v>0.1013</v>
      </c>
    </row>
    <row r="3950" spans="1:7" x14ac:dyDescent="0.25">
      <c r="A3950" s="10"/>
      <c r="B3950" s="10"/>
      <c r="C3950" s="10"/>
      <c r="D3950" s="10"/>
      <c r="E3950" s="110" t="s">
        <v>4028</v>
      </c>
      <c r="F3950" s="111" t="s">
        <v>60</v>
      </c>
      <c r="G3950" s="3">
        <f t="shared" si="62"/>
        <v>0.1013</v>
      </c>
    </row>
    <row r="3951" spans="1:7" x14ac:dyDescent="0.25">
      <c r="A3951" s="10"/>
      <c r="B3951" s="10"/>
      <c r="C3951" s="10"/>
      <c r="D3951" s="10"/>
      <c r="E3951" s="113" t="s">
        <v>4029</v>
      </c>
      <c r="F3951" s="111" t="s">
        <v>60</v>
      </c>
      <c r="G3951" s="3">
        <f t="shared" si="62"/>
        <v>0.1013</v>
      </c>
    </row>
    <row r="3952" spans="1:7" x14ac:dyDescent="0.25">
      <c r="A3952" s="10"/>
      <c r="B3952" s="10"/>
      <c r="C3952" s="10"/>
      <c r="D3952" s="10"/>
      <c r="E3952" s="113" t="s">
        <v>4030</v>
      </c>
      <c r="F3952" s="111" t="s">
        <v>105</v>
      </c>
      <c r="G3952" s="3">
        <f t="shared" si="62"/>
        <v>0</v>
      </c>
    </row>
    <row r="3953" spans="1:7" x14ac:dyDescent="0.25">
      <c r="A3953" s="10"/>
      <c r="B3953" s="10"/>
      <c r="C3953" s="10"/>
      <c r="D3953" s="10"/>
      <c r="E3953" s="110" t="s">
        <v>4031</v>
      </c>
      <c r="F3953" s="111" t="s">
        <v>60</v>
      </c>
      <c r="G3953" s="3">
        <f t="shared" si="62"/>
        <v>0.1013</v>
      </c>
    </row>
    <row r="3954" spans="1:7" x14ac:dyDescent="0.25">
      <c r="A3954" s="10"/>
      <c r="B3954" s="10"/>
      <c r="C3954" s="10"/>
      <c r="D3954" s="10"/>
      <c r="E3954" s="110" t="s">
        <v>4032</v>
      </c>
      <c r="F3954" s="111" t="s">
        <v>105</v>
      </c>
      <c r="G3954" s="3">
        <f t="shared" si="62"/>
        <v>0</v>
      </c>
    </row>
    <row r="3955" spans="1:7" x14ac:dyDescent="0.25">
      <c r="A3955" s="10"/>
      <c r="B3955" s="10"/>
      <c r="C3955" s="10"/>
      <c r="D3955" s="10"/>
      <c r="E3955" s="110" t="s">
        <v>4033</v>
      </c>
      <c r="F3955" s="111" t="s">
        <v>60</v>
      </c>
      <c r="G3955" s="3">
        <f t="shared" si="62"/>
        <v>0.1013</v>
      </c>
    </row>
    <row r="3956" spans="1:7" x14ac:dyDescent="0.25">
      <c r="A3956" s="10"/>
      <c r="B3956" s="10"/>
      <c r="C3956" s="10"/>
      <c r="D3956" s="10"/>
      <c r="E3956" s="110" t="s">
        <v>4034</v>
      </c>
      <c r="F3956" s="111" t="s">
        <v>105</v>
      </c>
      <c r="G3956" s="3">
        <f t="shared" si="62"/>
        <v>0</v>
      </c>
    </row>
    <row r="3957" spans="1:7" x14ac:dyDescent="0.25">
      <c r="A3957" s="10"/>
      <c r="B3957" s="10"/>
      <c r="C3957" s="10"/>
      <c r="D3957" s="10"/>
      <c r="E3957" s="110" t="s">
        <v>4035</v>
      </c>
      <c r="F3957" s="111" t="s">
        <v>60</v>
      </c>
      <c r="G3957" s="3">
        <f t="shared" si="62"/>
        <v>0.1013</v>
      </c>
    </row>
    <row r="3958" spans="1:7" x14ac:dyDescent="0.25">
      <c r="A3958" s="10"/>
      <c r="B3958" s="10"/>
      <c r="C3958" s="10"/>
      <c r="D3958" s="10"/>
      <c r="E3958" s="113" t="s">
        <v>4036</v>
      </c>
      <c r="F3958" s="111" t="s">
        <v>105</v>
      </c>
      <c r="G3958" s="3">
        <f t="shared" si="62"/>
        <v>0</v>
      </c>
    </row>
    <row r="3959" spans="1:7" x14ac:dyDescent="0.25">
      <c r="A3959" s="10"/>
      <c r="B3959" s="10"/>
      <c r="C3959" s="10"/>
      <c r="D3959" s="10"/>
      <c r="E3959" s="110" t="s">
        <v>4037</v>
      </c>
      <c r="F3959" s="111" t="s">
        <v>60</v>
      </c>
      <c r="G3959" s="3">
        <f t="shared" si="62"/>
        <v>0.1013</v>
      </c>
    </row>
    <row r="3960" spans="1:7" x14ac:dyDescent="0.25">
      <c r="A3960" s="10"/>
      <c r="B3960" s="10"/>
      <c r="C3960" s="10"/>
      <c r="D3960" s="10"/>
      <c r="E3960" s="110" t="s">
        <v>4038</v>
      </c>
      <c r="F3960" s="111" t="s">
        <v>60</v>
      </c>
      <c r="G3960" s="3">
        <f t="shared" si="62"/>
        <v>0.1013</v>
      </c>
    </row>
    <row r="3961" spans="1:7" x14ac:dyDescent="0.25">
      <c r="A3961" s="10"/>
      <c r="B3961" s="10"/>
      <c r="C3961" s="10"/>
      <c r="D3961" s="10"/>
      <c r="E3961" s="110" t="s">
        <v>4039</v>
      </c>
      <c r="F3961" s="111" t="s">
        <v>105</v>
      </c>
      <c r="G3961" s="3">
        <f t="shared" si="62"/>
        <v>0</v>
      </c>
    </row>
    <row r="3962" spans="1:7" x14ac:dyDescent="0.25">
      <c r="A3962" s="10"/>
      <c r="B3962" s="10"/>
      <c r="C3962" s="10"/>
      <c r="D3962" s="10"/>
      <c r="E3962" s="116" t="s">
        <v>4040</v>
      </c>
      <c r="F3962" s="111" t="s">
        <v>105</v>
      </c>
      <c r="G3962" s="3">
        <f t="shared" si="62"/>
        <v>0</v>
      </c>
    </row>
    <row r="3963" spans="1:7" x14ac:dyDescent="0.25">
      <c r="A3963" s="10"/>
      <c r="B3963" s="10"/>
      <c r="C3963" s="10"/>
      <c r="D3963" s="10"/>
      <c r="E3963" s="110" t="s">
        <v>4041</v>
      </c>
      <c r="F3963" s="111" t="s">
        <v>105</v>
      </c>
      <c r="G3963" s="3">
        <f t="shared" si="62"/>
        <v>0</v>
      </c>
    </row>
    <row r="3964" spans="1:7" x14ac:dyDescent="0.25">
      <c r="A3964" s="10"/>
      <c r="B3964" s="10"/>
      <c r="C3964" s="10"/>
      <c r="D3964" s="10"/>
      <c r="E3964" s="113" t="s">
        <v>4042</v>
      </c>
      <c r="F3964" s="111" t="s">
        <v>60</v>
      </c>
      <c r="G3964" s="3">
        <f t="shared" si="62"/>
        <v>0.1013</v>
      </c>
    </row>
    <row r="3965" spans="1:7" x14ac:dyDescent="0.25">
      <c r="A3965" s="10"/>
      <c r="B3965" s="10"/>
      <c r="C3965" s="10"/>
      <c r="D3965" s="10"/>
      <c r="E3965" s="110" t="s">
        <v>4043</v>
      </c>
      <c r="F3965" s="111" t="s">
        <v>60</v>
      </c>
      <c r="G3965" s="3">
        <f t="shared" si="62"/>
        <v>0.1013</v>
      </c>
    </row>
    <row r="3966" spans="1:7" x14ac:dyDescent="0.25">
      <c r="A3966" s="10"/>
      <c r="B3966" s="10"/>
      <c r="C3966" s="10"/>
      <c r="D3966" s="10"/>
      <c r="E3966" s="110" t="s">
        <v>4044</v>
      </c>
      <c r="F3966" s="111" t="s">
        <v>60</v>
      </c>
      <c r="G3966" s="3">
        <f t="shared" si="62"/>
        <v>0.1013</v>
      </c>
    </row>
    <row r="3967" spans="1:7" x14ac:dyDescent="0.25">
      <c r="A3967" s="10"/>
      <c r="B3967" s="10"/>
      <c r="C3967" s="10"/>
      <c r="D3967" s="10"/>
      <c r="E3967" s="113" t="s">
        <v>4045</v>
      </c>
      <c r="F3967" s="111" t="s">
        <v>60</v>
      </c>
      <c r="G3967" s="3">
        <f t="shared" si="62"/>
        <v>0.1013</v>
      </c>
    </row>
    <row r="3968" spans="1:7" x14ac:dyDescent="0.25">
      <c r="A3968" s="10"/>
      <c r="B3968" s="10"/>
      <c r="C3968" s="10"/>
      <c r="D3968" s="10"/>
      <c r="E3968" s="116" t="s">
        <v>4046</v>
      </c>
      <c r="F3968" s="111" t="s">
        <v>60</v>
      </c>
      <c r="G3968" s="3">
        <f t="shared" si="62"/>
        <v>0.1013</v>
      </c>
    </row>
    <row r="3969" spans="1:7" x14ac:dyDescent="0.25">
      <c r="A3969" s="10"/>
      <c r="B3969" s="10"/>
      <c r="C3969" s="10"/>
      <c r="D3969" s="10"/>
      <c r="E3969" s="110" t="s">
        <v>4047</v>
      </c>
      <c r="F3969" s="111" t="s">
        <v>105</v>
      </c>
      <c r="G3969" s="3">
        <f t="shared" si="62"/>
        <v>0</v>
      </c>
    </row>
    <row r="3970" spans="1:7" x14ac:dyDescent="0.25">
      <c r="A3970" s="10"/>
      <c r="B3970" s="10"/>
      <c r="C3970" s="10"/>
      <c r="D3970" s="10"/>
      <c r="E3970" s="110" t="s">
        <v>4048</v>
      </c>
      <c r="F3970" s="111" t="s">
        <v>60</v>
      </c>
      <c r="G3970" s="3">
        <f t="shared" si="62"/>
        <v>0.1013</v>
      </c>
    </row>
    <row r="3971" spans="1:7" x14ac:dyDescent="0.25">
      <c r="A3971" s="10"/>
      <c r="B3971" s="10"/>
      <c r="C3971" s="10"/>
      <c r="D3971" s="10"/>
      <c r="E3971" s="119" t="s">
        <v>4049</v>
      </c>
      <c r="F3971" s="111" t="s">
        <v>60</v>
      </c>
      <c r="G3971" s="3">
        <f t="shared" si="62"/>
        <v>0.1013</v>
      </c>
    </row>
    <row r="3972" spans="1:7" x14ac:dyDescent="0.25">
      <c r="A3972" s="10"/>
      <c r="B3972" s="10"/>
      <c r="C3972" s="10"/>
      <c r="D3972" s="10"/>
      <c r="E3972" s="116" t="s">
        <v>4050</v>
      </c>
      <c r="F3972" s="111" t="s">
        <v>60</v>
      </c>
      <c r="G3972" s="3">
        <f t="shared" si="62"/>
        <v>0.1013</v>
      </c>
    </row>
    <row r="3973" spans="1:7" x14ac:dyDescent="0.25">
      <c r="A3973" s="10"/>
      <c r="B3973" s="10"/>
      <c r="C3973" s="10"/>
      <c r="D3973" s="10"/>
      <c r="E3973" s="110" t="s">
        <v>4051</v>
      </c>
      <c r="F3973" s="111" t="s">
        <v>49</v>
      </c>
      <c r="G3973" s="3">
        <f t="shared" si="62"/>
        <v>0.10979999999999999</v>
      </c>
    </row>
    <row r="3974" spans="1:7" x14ac:dyDescent="0.25">
      <c r="A3974" s="10"/>
      <c r="B3974" s="10"/>
      <c r="C3974" s="10"/>
      <c r="D3974" s="10"/>
      <c r="E3974" s="119" t="s">
        <v>4052</v>
      </c>
      <c r="F3974" s="111" t="s">
        <v>60</v>
      </c>
      <c r="G3974" s="3">
        <f t="shared" si="62"/>
        <v>0.1013</v>
      </c>
    </row>
    <row r="3975" spans="1:7" x14ac:dyDescent="0.25">
      <c r="A3975" s="10"/>
      <c r="B3975" s="10"/>
      <c r="C3975" s="10"/>
      <c r="D3975" s="10"/>
      <c r="E3975" s="116" t="s">
        <v>4053</v>
      </c>
      <c r="F3975" s="111" t="s">
        <v>105</v>
      </c>
      <c r="G3975" s="3">
        <f t="shared" ref="G3975:G4038" si="63">VLOOKUP(F3975,$A$4:$B$27,2,FALSE)</f>
        <v>0</v>
      </c>
    </row>
    <row r="3976" spans="1:7" x14ac:dyDescent="0.25">
      <c r="A3976" s="10"/>
      <c r="B3976" s="10"/>
      <c r="C3976" s="10"/>
      <c r="D3976" s="10"/>
      <c r="E3976" s="117" t="s">
        <v>4054</v>
      </c>
      <c r="F3976" s="111" t="s">
        <v>105</v>
      </c>
      <c r="G3976" s="3">
        <f t="shared" si="63"/>
        <v>0</v>
      </c>
    </row>
    <row r="3977" spans="1:7" x14ac:dyDescent="0.25">
      <c r="A3977" s="10"/>
      <c r="B3977" s="10"/>
      <c r="C3977" s="10"/>
      <c r="D3977" s="10"/>
      <c r="E3977" s="110" t="s">
        <v>4055</v>
      </c>
      <c r="F3977" s="111" t="s">
        <v>105</v>
      </c>
      <c r="G3977" s="3">
        <f t="shared" si="63"/>
        <v>0</v>
      </c>
    </row>
    <row r="3978" spans="1:7" x14ac:dyDescent="0.25">
      <c r="A3978" s="10"/>
      <c r="B3978" s="10"/>
      <c r="C3978" s="10"/>
      <c r="D3978" s="10"/>
      <c r="E3978" s="110" t="s">
        <v>4056</v>
      </c>
      <c r="F3978" s="111" t="s">
        <v>105</v>
      </c>
      <c r="G3978" s="3">
        <f t="shared" si="63"/>
        <v>0</v>
      </c>
    </row>
    <row r="3979" spans="1:7" x14ac:dyDescent="0.25">
      <c r="A3979" s="10"/>
      <c r="B3979" s="10"/>
      <c r="C3979" s="10"/>
      <c r="D3979" s="10"/>
      <c r="E3979" s="116" t="s">
        <v>4057</v>
      </c>
      <c r="F3979" s="111" t="s">
        <v>60</v>
      </c>
      <c r="G3979" s="3">
        <f t="shared" si="63"/>
        <v>0.1013</v>
      </c>
    </row>
    <row r="3980" spans="1:7" x14ac:dyDescent="0.25">
      <c r="A3980" s="10"/>
      <c r="B3980" s="10"/>
      <c r="C3980" s="10"/>
      <c r="D3980" s="10"/>
      <c r="E3980" s="116" t="s">
        <v>4058</v>
      </c>
      <c r="F3980" s="111" t="s">
        <v>60</v>
      </c>
      <c r="G3980" s="3">
        <f t="shared" si="63"/>
        <v>0.1013</v>
      </c>
    </row>
    <row r="3981" spans="1:7" x14ac:dyDescent="0.25">
      <c r="A3981" s="10"/>
      <c r="B3981" s="10"/>
      <c r="C3981" s="10"/>
      <c r="D3981" s="10"/>
      <c r="E3981" s="123" t="s">
        <v>4059</v>
      </c>
      <c r="F3981" s="111" t="s">
        <v>105</v>
      </c>
      <c r="G3981" s="3">
        <f t="shared" si="63"/>
        <v>0</v>
      </c>
    </row>
    <row r="3982" spans="1:7" x14ac:dyDescent="0.25">
      <c r="A3982" s="10"/>
      <c r="B3982" s="10"/>
      <c r="C3982" s="10"/>
      <c r="D3982" s="10"/>
      <c r="E3982" s="110" t="s">
        <v>4060</v>
      </c>
      <c r="F3982" s="111" t="s">
        <v>60</v>
      </c>
      <c r="G3982" s="3">
        <f t="shared" si="63"/>
        <v>0.1013</v>
      </c>
    </row>
    <row r="3983" spans="1:7" x14ac:dyDescent="0.25">
      <c r="A3983" s="10"/>
      <c r="B3983" s="10"/>
      <c r="C3983" s="10"/>
      <c r="D3983" s="10"/>
      <c r="E3983" s="116" t="s">
        <v>4061</v>
      </c>
      <c r="F3983" s="111" t="s">
        <v>105</v>
      </c>
      <c r="G3983" s="3">
        <f t="shared" si="63"/>
        <v>0</v>
      </c>
    </row>
    <row r="3984" spans="1:7" x14ac:dyDescent="0.25">
      <c r="A3984" s="10"/>
      <c r="B3984" s="10"/>
      <c r="C3984" s="10"/>
      <c r="D3984" s="10"/>
      <c r="E3984" s="110" t="s">
        <v>4062</v>
      </c>
      <c r="F3984" s="111" t="s">
        <v>60</v>
      </c>
      <c r="G3984" s="3">
        <f t="shared" si="63"/>
        <v>0.1013</v>
      </c>
    </row>
    <row r="3985" spans="1:7" x14ac:dyDescent="0.25">
      <c r="A3985" s="10"/>
      <c r="B3985" s="10"/>
      <c r="C3985" s="10"/>
      <c r="D3985" s="10"/>
      <c r="E3985" s="110" t="s">
        <v>4063</v>
      </c>
      <c r="F3985" s="111" t="s">
        <v>60</v>
      </c>
      <c r="G3985" s="3">
        <f t="shared" si="63"/>
        <v>0.1013</v>
      </c>
    </row>
    <row r="3986" spans="1:7" x14ac:dyDescent="0.25">
      <c r="A3986" s="10"/>
      <c r="B3986" s="10"/>
      <c r="C3986" s="10"/>
      <c r="D3986" s="10"/>
      <c r="E3986" s="110" t="s">
        <v>4064</v>
      </c>
      <c r="F3986" s="111" t="s">
        <v>60</v>
      </c>
      <c r="G3986" s="3">
        <f t="shared" si="63"/>
        <v>0.1013</v>
      </c>
    </row>
    <row r="3987" spans="1:7" x14ac:dyDescent="0.25">
      <c r="A3987" s="10"/>
      <c r="B3987" s="10"/>
      <c r="C3987" s="10"/>
      <c r="D3987" s="10"/>
      <c r="E3987" s="110" t="s">
        <v>4065</v>
      </c>
      <c r="F3987" s="111" t="s">
        <v>60</v>
      </c>
      <c r="G3987" s="3">
        <f t="shared" si="63"/>
        <v>0.1013</v>
      </c>
    </row>
    <row r="3988" spans="1:7" x14ac:dyDescent="0.25">
      <c r="A3988" s="10"/>
      <c r="B3988" s="10"/>
      <c r="C3988" s="10"/>
      <c r="D3988" s="10"/>
      <c r="E3988" s="110" t="s">
        <v>4066</v>
      </c>
      <c r="F3988" s="111" t="s">
        <v>60</v>
      </c>
      <c r="G3988" s="3">
        <f t="shared" si="63"/>
        <v>0.1013</v>
      </c>
    </row>
    <row r="3989" spans="1:7" x14ac:dyDescent="0.25">
      <c r="A3989" s="10"/>
      <c r="B3989" s="10"/>
      <c r="C3989" s="10"/>
      <c r="D3989" s="10"/>
      <c r="E3989" s="110" t="s">
        <v>4067</v>
      </c>
      <c r="F3989" s="111" t="s">
        <v>60</v>
      </c>
      <c r="G3989" s="3">
        <f t="shared" si="63"/>
        <v>0.1013</v>
      </c>
    </row>
    <row r="3990" spans="1:7" x14ac:dyDescent="0.25">
      <c r="A3990" s="10"/>
      <c r="B3990" s="10"/>
      <c r="C3990" s="10"/>
      <c r="D3990" s="10"/>
      <c r="E3990" s="113" t="s">
        <v>4068</v>
      </c>
      <c r="F3990" s="111" t="s">
        <v>60</v>
      </c>
      <c r="G3990" s="3">
        <f t="shared" si="63"/>
        <v>0.1013</v>
      </c>
    </row>
    <row r="3991" spans="1:7" x14ac:dyDescent="0.25">
      <c r="A3991" s="10"/>
      <c r="B3991" s="10"/>
      <c r="C3991" s="10"/>
      <c r="D3991" s="10"/>
      <c r="E3991" s="110" t="s">
        <v>4069</v>
      </c>
      <c r="F3991" s="111" t="s">
        <v>4070</v>
      </c>
      <c r="G3991" s="3">
        <f t="shared" si="63"/>
        <v>0</v>
      </c>
    </row>
    <row r="3992" spans="1:7" x14ac:dyDescent="0.25">
      <c r="A3992" s="10"/>
      <c r="B3992" s="10"/>
      <c r="C3992" s="10"/>
      <c r="D3992" s="10"/>
      <c r="E3992" s="110" t="s">
        <v>4071</v>
      </c>
      <c r="F3992" s="111" t="s">
        <v>60</v>
      </c>
      <c r="G3992" s="3">
        <f t="shared" si="63"/>
        <v>0.1013</v>
      </c>
    </row>
    <row r="3993" spans="1:7" x14ac:dyDescent="0.25">
      <c r="A3993" s="10"/>
      <c r="B3993" s="10"/>
      <c r="C3993" s="10"/>
      <c r="D3993" s="10"/>
      <c r="E3993" s="110" t="s">
        <v>4072</v>
      </c>
      <c r="F3993" s="111" t="s">
        <v>60</v>
      </c>
      <c r="G3993" s="3">
        <f t="shared" si="63"/>
        <v>0.1013</v>
      </c>
    </row>
    <row r="3994" spans="1:7" x14ac:dyDescent="0.25">
      <c r="A3994" s="10"/>
      <c r="B3994" s="10"/>
      <c r="C3994" s="10"/>
      <c r="D3994" s="10"/>
      <c r="E3994" s="113" t="s">
        <v>4073</v>
      </c>
      <c r="F3994" s="111" t="s">
        <v>105</v>
      </c>
      <c r="G3994" s="3">
        <f t="shared" si="63"/>
        <v>0</v>
      </c>
    </row>
    <row r="3995" spans="1:7" x14ac:dyDescent="0.25">
      <c r="A3995" s="10"/>
      <c r="B3995" s="10"/>
      <c r="C3995" s="10"/>
      <c r="D3995" s="10"/>
      <c r="E3995" s="110" t="s">
        <v>4074</v>
      </c>
      <c r="F3995" s="111" t="s">
        <v>60</v>
      </c>
      <c r="G3995" s="3">
        <f t="shared" si="63"/>
        <v>0.1013</v>
      </c>
    </row>
    <row r="3996" spans="1:7" x14ac:dyDescent="0.25">
      <c r="A3996" s="10"/>
      <c r="B3996" s="10"/>
      <c r="C3996" s="10"/>
      <c r="D3996" s="10"/>
      <c r="E3996" s="110" t="s">
        <v>4075</v>
      </c>
      <c r="F3996" s="111" t="s">
        <v>105</v>
      </c>
      <c r="G3996" s="3">
        <f t="shared" si="63"/>
        <v>0</v>
      </c>
    </row>
    <row r="3997" spans="1:7" x14ac:dyDescent="0.25">
      <c r="A3997" s="10"/>
      <c r="B3997" s="10"/>
      <c r="C3997" s="10"/>
      <c r="D3997" s="10"/>
      <c r="E3997" s="110" t="s">
        <v>4076</v>
      </c>
      <c r="F3997" s="111" t="s">
        <v>60</v>
      </c>
      <c r="G3997" s="3">
        <f t="shared" si="63"/>
        <v>0.1013</v>
      </c>
    </row>
    <row r="3998" spans="1:7" x14ac:dyDescent="0.25">
      <c r="A3998" s="10"/>
      <c r="B3998" s="10"/>
      <c r="C3998" s="10"/>
      <c r="D3998" s="10"/>
      <c r="E3998" s="110" t="s">
        <v>4077</v>
      </c>
      <c r="F3998" s="111" t="s">
        <v>105</v>
      </c>
      <c r="G3998" s="3">
        <f t="shared" si="63"/>
        <v>0</v>
      </c>
    </row>
    <row r="3999" spans="1:7" x14ac:dyDescent="0.25">
      <c r="A3999" s="10"/>
      <c r="B3999" s="10"/>
      <c r="C3999" s="10"/>
      <c r="D3999" s="10"/>
      <c r="E3999" s="110" t="s">
        <v>4078</v>
      </c>
      <c r="F3999" s="111" t="s">
        <v>60</v>
      </c>
      <c r="G3999" s="3">
        <f t="shared" si="63"/>
        <v>0.1013</v>
      </c>
    </row>
    <row r="4000" spans="1:7" x14ac:dyDescent="0.25">
      <c r="A4000" s="10"/>
      <c r="B4000" s="10"/>
      <c r="C4000" s="10"/>
      <c r="D4000" s="10"/>
      <c r="E4000" s="110" t="s">
        <v>4079</v>
      </c>
      <c r="F4000" s="111" t="s">
        <v>60</v>
      </c>
      <c r="G4000" s="3">
        <f t="shared" si="63"/>
        <v>0.1013</v>
      </c>
    </row>
    <row r="4001" spans="1:7" x14ac:dyDescent="0.25">
      <c r="A4001" s="10"/>
      <c r="B4001" s="10"/>
      <c r="C4001" s="10"/>
      <c r="D4001" s="10"/>
      <c r="E4001" s="116" t="s">
        <v>4080</v>
      </c>
      <c r="F4001" s="111" t="s">
        <v>105</v>
      </c>
      <c r="G4001" s="3">
        <f t="shared" si="63"/>
        <v>0</v>
      </c>
    </row>
    <row r="4002" spans="1:7" x14ac:dyDescent="0.25">
      <c r="A4002" s="10"/>
      <c r="B4002" s="10"/>
      <c r="C4002" s="10"/>
      <c r="D4002" s="10"/>
      <c r="E4002" s="110" t="s">
        <v>4081</v>
      </c>
      <c r="F4002" s="111" t="s">
        <v>60</v>
      </c>
      <c r="G4002" s="3">
        <f t="shared" si="63"/>
        <v>0.1013</v>
      </c>
    </row>
    <row r="4003" spans="1:7" x14ac:dyDescent="0.25">
      <c r="A4003" s="10"/>
      <c r="B4003" s="10"/>
      <c r="C4003" s="10"/>
      <c r="D4003" s="10"/>
      <c r="E4003" s="116" t="s">
        <v>4082</v>
      </c>
      <c r="F4003" s="111" t="s">
        <v>60</v>
      </c>
      <c r="G4003" s="3">
        <f t="shared" si="63"/>
        <v>0.1013</v>
      </c>
    </row>
    <row r="4004" spans="1:7" x14ac:dyDescent="0.25">
      <c r="A4004" s="10"/>
      <c r="B4004" s="10"/>
      <c r="C4004" s="10"/>
      <c r="D4004" s="10"/>
      <c r="E4004" s="110" t="s">
        <v>4083</v>
      </c>
      <c r="F4004" s="111" t="s">
        <v>60</v>
      </c>
      <c r="G4004" s="3">
        <f t="shared" si="63"/>
        <v>0.1013</v>
      </c>
    </row>
    <row r="4005" spans="1:7" x14ac:dyDescent="0.25">
      <c r="A4005" s="10"/>
      <c r="B4005" s="10"/>
      <c r="C4005" s="10"/>
      <c r="D4005" s="10"/>
      <c r="E4005" s="110" t="s">
        <v>4084</v>
      </c>
      <c r="F4005" s="111" t="s">
        <v>105</v>
      </c>
      <c r="G4005" s="3">
        <f t="shared" si="63"/>
        <v>0</v>
      </c>
    </row>
    <row r="4006" spans="1:7" x14ac:dyDescent="0.25">
      <c r="A4006" s="10"/>
      <c r="B4006" s="10"/>
      <c r="C4006" s="10"/>
      <c r="D4006" s="10"/>
      <c r="E4006" s="116" t="s">
        <v>4085</v>
      </c>
      <c r="F4006" s="111" t="s">
        <v>60</v>
      </c>
      <c r="G4006" s="3">
        <f t="shared" si="63"/>
        <v>0.1013</v>
      </c>
    </row>
    <row r="4007" spans="1:7" x14ac:dyDescent="0.25">
      <c r="A4007" s="10"/>
      <c r="B4007" s="10"/>
      <c r="C4007" s="10"/>
      <c r="D4007" s="10"/>
      <c r="E4007" s="110" t="s">
        <v>4086</v>
      </c>
      <c r="F4007" s="111" t="s">
        <v>60</v>
      </c>
      <c r="G4007" s="3">
        <f t="shared" si="63"/>
        <v>0.1013</v>
      </c>
    </row>
    <row r="4008" spans="1:7" x14ac:dyDescent="0.25">
      <c r="A4008" s="10"/>
      <c r="B4008" s="10"/>
      <c r="C4008" s="10"/>
      <c r="D4008" s="10"/>
      <c r="E4008" s="110" t="s">
        <v>4087</v>
      </c>
      <c r="F4008" s="111" t="s">
        <v>105</v>
      </c>
      <c r="G4008" s="3">
        <f t="shared" si="63"/>
        <v>0</v>
      </c>
    </row>
    <row r="4009" spans="1:7" x14ac:dyDescent="0.25">
      <c r="A4009" s="10"/>
      <c r="B4009" s="10"/>
      <c r="C4009" s="10"/>
      <c r="D4009" s="10"/>
      <c r="E4009" s="110" t="s">
        <v>4088</v>
      </c>
      <c r="F4009" s="111" t="s">
        <v>60</v>
      </c>
      <c r="G4009" s="3">
        <f t="shared" si="63"/>
        <v>0.1013</v>
      </c>
    </row>
    <row r="4010" spans="1:7" x14ac:dyDescent="0.25">
      <c r="A4010" s="10"/>
      <c r="B4010" s="10"/>
      <c r="C4010" s="10"/>
      <c r="D4010" s="10"/>
      <c r="E4010" s="110" t="s">
        <v>4089</v>
      </c>
      <c r="F4010" s="111" t="s">
        <v>105</v>
      </c>
      <c r="G4010" s="3">
        <f t="shared" si="63"/>
        <v>0</v>
      </c>
    </row>
    <row r="4011" spans="1:7" x14ac:dyDescent="0.25">
      <c r="A4011" s="10"/>
      <c r="B4011" s="10"/>
      <c r="C4011" s="10"/>
      <c r="D4011" s="10"/>
      <c r="E4011" s="110" t="s">
        <v>4090</v>
      </c>
      <c r="F4011" s="111" t="s">
        <v>60</v>
      </c>
      <c r="G4011" s="3">
        <f t="shared" si="63"/>
        <v>0.1013</v>
      </c>
    </row>
    <row r="4012" spans="1:7" x14ac:dyDescent="0.25">
      <c r="A4012" s="10"/>
      <c r="B4012" s="10"/>
      <c r="C4012" s="10"/>
      <c r="D4012" s="10"/>
      <c r="E4012" s="116" t="s">
        <v>4091</v>
      </c>
      <c r="F4012" s="111" t="s">
        <v>60</v>
      </c>
      <c r="G4012" s="3">
        <f t="shared" si="63"/>
        <v>0.1013</v>
      </c>
    </row>
    <row r="4013" spans="1:7" x14ac:dyDescent="0.25">
      <c r="A4013" s="10"/>
      <c r="B4013" s="10"/>
      <c r="C4013" s="10"/>
      <c r="D4013" s="10"/>
      <c r="E4013" s="113" t="s">
        <v>4092</v>
      </c>
      <c r="F4013" s="111" t="s">
        <v>60</v>
      </c>
      <c r="G4013" s="3">
        <f t="shared" si="63"/>
        <v>0.1013</v>
      </c>
    </row>
    <row r="4014" spans="1:7" x14ac:dyDescent="0.25">
      <c r="A4014" s="10"/>
      <c r="B4014" s="10"/>
      <c r="C4014" s="10"/>
      <c r="D4014" s="10"/>
      <c r="E4014" s="113" t="s">
        <v>4093</v>
      </c>
      <c r="F4014" s="111" t="s">
        <v>60</v>
      </c>
      <c r="G4014" s="3">
        <f t="shared" si="63"/>
        <v>0.1013</v>
      </c>
    </row>
    <row r="4015" spans="1:7" x14ac:dyDescent="0.25">
      <c r="A4015" s="10"/>
      <c r="B4015" s="10"/>
      <c r="C4015" s="10"/>
      <c r="D4015" s="10"/>
      <c r="E4015" s="116" t="s">
        <v>4094</v>
      </c>
      <c r="F4015" s="111" t="s">
        <v>60</v>
      </c>
      <c r="G4015" s="3">
        <f t="shared" si="63"/>
        <v>0.1013</v>
      </c>
    </row>
    <row r="4016" spans="1:7" x14ac:dyDescent="0.25">
      <c r="A4016" s="10"/>
      <c r="B4016" s="10"/>
      <c r="C4016" s="10"/>
      <c r="D4016" s="10"/>
      <c r="E4016" s="116" t="s">
        <v>4095</v>
      </c>
      <c r="F4016" s="111" t="s">
        <v>60</v>
      </c>
      <c r="G4016" s="3">
        <f t="shared" si="63"/>
        <v>0.1013</v>
      </c>
    </row>
    <row r="4017" spans="1:7" x14ac:dyDescent="0.25">
      <c r="A4017" s="10"/>
      <c r="B4017" s="10"/>
      <c r="C4017" s="10"/>
      <c r="D4017" s="10"/>
      <c r="E4017" s="116" t="s">
        <v>4096</v>
      </c>
      <c r="F4017" s="111" t="s">
        <v>60</v>
      </c>
      <c r="G4017" s="3">
        <f t="shared" si="63"/>
        <v>0.1013</v>
      </c>
    </row>
    <row r="4018" spans="1:7" x14ac:dyDescent="0.25">
      <c r="A4018" s="10"/>
      <c r="B4018" s="10"/>
      <c r="C4018" s="10"/>
      <c r="D4018" s="10"/>
      <c r="E4018" s="110" t="s">
        <v>4097</v>
      </c>
      <c r="F4018" s="111" t="s">
        <v>60</v>
      </c>
      <c r="G4018" s="3">
        <f t="shared" si="63"/>
        <v>0.1013</v>
      </c>
    </row>
    <row r="4019" spans="1:7" x14ac:dyDescent="0.25">
      <c r="A4019" s="10"/>
      <c r="B4019" s="10"/>
      <c r="C4019" s="10"/>
      <c r="D4019" s="10"/>
      <c r="E4019" s="110" t="s">
        <v>4098</v>
      </c>
      <c r="F4019" s="111" t="s">
        <v>60</v>
      </c>
      <c r="G4019" s="3">
        <f t="shared" si="63"/>
        <v>0.1013</v>
      </c>
    </row>
    <row r="4020" spans="1:7" x14ac:dyDescent="0.25">
      <c r="A4020" s="10"/>
      <c r="B4020" s="10"/>
      <c r="C4020" s="10"/>
      <c r="D4020" s="10"/>
      <c r="E4020" s="110" t="s">
        <v>4099</v>
      </c>
      <c r="F4020" s="111" t="s">
        <v>60</v>
      </c>
      <c r="G4020" s="3">
        <f t="shared" si="63"/>
        <v>0.1013</v>
      </c>
    </row>
    <row r="4021" spans="1:7" x14ac:dyDescent="0.25">
      <c r="A4021" s="10"/>
      <c r="B4021" s="10"/>
      <c r="C4021" s="10"/>
      <c r="D4021" s="10"/>
      <c r="E4021" s="113" t="s">
        <v>4100</v>
      </c>
      <c r="F4021" s="111" t="s">
        <v>60</v>
      </c>
      <c r="G4021" s="3">
        <f t="shared" si="63"/>
        <v>0.1013</v>
      </c>
    </row>
    <row r="4022" spans="1:7" x14ac:dyDescent="0.25">
      <c r="A4022" s="10"/>
      <c r="B4022" s="10"/>
      <c r="C4022" s="10"/>
      <c r="D4022" s="10"/>
      <c r="E4022" s="113" t="s">
        <v>4101</v>
      </c>
      <c r="F4022" s="111" t="s">
        <v>668</v>
      </c>
      <c r="G4022" s="3">
        <f t="shared" si="63"/>
        <v>0</v>
      </c>
    </row>
    <row r="4023" spans="1:7" x14ac:dyDescent="0.25">
      <c r="A4023" s="10"/>
      <c r="B4023" s="10"/>
      <c r="C4023" s="10"/>
      <c r="D4023" s="10"/>
      <c r="E4023" s="113" t="s">
        <v>4102</v>
      </c>
      <c r="F4023" s="111" t="s">
        <v>60</v>
      </c>
      <c r="G4023" s="3">
        <f t="shared" si="63"/>
        <v>0.1013</v>
      </c>
    </row>
    <row r="4024" spans="1:7" x14ac:dyDescent="0.25">
      <c r="A4024" s="10"/>
      <c r="B4024" s="10"/>
      <c r="C4024" s="10"/>
      <c r="D4024" s="10"/>
      <c r="E4024" s="110" t="s">
        <v>4103</v>
      </c>
      <c r="F4024" s="111" t="s">
        <v>60</v>
      </c>
      <c r="G4024" s="3">
        <f t="shared" si="63"/>
        <v>0.1013</v>
      </c>
    </row>
    <row r="4025" spans="1:7" x14ac:dyDescent="0.25">
      <c r="A4025" s="10"/>
      <c r="B4025" s="10"/>
      <c r="C4025" s="10"/>
      <c r="D4025" s="10"/>
      <c r="E4025" s="113" t="s">
        <v>4104</v>
      </c>
      <c r="F4025" s="111" t="s">
        <v>60</v>
      </c>
      <c r="G4025" s="3">
        <f t="shared" si="63"/>
        <v>0.1013</v>
      </c>
    </row>
    <row r="4026" spans="1:7" x14ac:dyDescent="0.25">
      <c r="A4026" s="10"/>
      <c r="B4026" s="10"/>
      <c r="C4026" s="10"/>
      <c r="D4026" s="10"/>
      <c r="E4026" s="110" t="s">
        <v>4105</v>
      </c>
      <c r="F4026" s="111" t="s">
        <v>60</v>
      </c>
      <c r="G4026" s="3">
        <f t="shared" si="63"/>
        <v>0.1013</v>
      </c>
    </row>
    <row r="4027" spans="1:7" x14ac:dyDescent="0.25">
      <c r="A4027" s="10"/>
      <c r="B4027" s="10"/>
      <c r="C4027" s="10"/>
      <c r="D4027" s="10"/>
      <c r="E4027" s="110" t="s">
        <v>4106</v>
      </c>
      <c r="F4027" s="111" t="s">
        <v>105</v>
      </c>
      <c r="G4027" s="3">
        <f t="shared" si="63"/>
        <v>0</v>
      </c>
    </row>
    <row r="4028" spans="1:7" x14ac:dyDescent="0.25">
      <c r="A4028" s="10"/>
      <c r="B4028" s="10"/>
      <c r="C4028" s="10"/>
      <c r="D4028" s="10"/>
      <c r="E4028" s="113" t="s">
        <v>4107</v>
      </c>
      <c r="F4028" s="111" t="s">
        <v>105</v>
      </c>
      <c r="G4028" s="3">
        <f t="shared" si="63"/>
        <v>0</v>
      </c>
    </row>
    <row r="4029" spans="1:7" x14ac:dyDescent="0.25">
      <c r="A4029" s="10"/>
      <c r="B4029" s="10"/>
      <c r="C4029" s="10"/>
      <c r="D4029" s="10"/>
      <c r="E4029" s="116" t="s">
        <v>4108</v>
      </c>
      <c r="F4029" s="111" t="s">
        <v>105</v>
      </c>
      <c r="G4029" s="3">
        <f t="shared" si="63"/>
        <v>0</v>
      </c>
    </row>
    <row r="4030" spans="1:7" x14ac:dyDescent="0.25">
      <c r="A4030" s="10"/>
      <c r="B4030" s="10"/>
      <c r="C4030" s="10"/>
      <c r="D4030" s="10"/>
      <c r="E4030" s="113" t="s">
        <v>4109</v>
      </c>
      <c r="F4030" s="111" t="s">
        <v>105</v>
      </c>
      <c r="G4030" s="3">
        <f t="shared" si="63"/>
        <v>0</v>
      </c>
    </row>
    <row r="4031" spans="1:7" x14ac:dyDescent="0.25">
      <c r="A4031" s="10"/>
      <c r="B4031" s="10"/>
      <c r="C4031" s="10"/>
      <c r="D4031" s="10"/>
      <c r="E4031" s="113" t="s">
        <v>4110</v>
      </c>
      <c r="F4031" s="111" t="s">
        <v>105</v>
      </c>
      <c r="G4031" s="3">
        <f t="shared" si="63"/>
        <v>0</v>
      </c>
    </row>
    <row r="4032" spans="1:7" x14ac:dyDescent="0.25">
      <c r="A4032" s="10"/>
      <c r="B4032" s="10"/>
      <c r="C4032" s="10"/>
      <c r="D4032" s="10"/>
      <c r="E4032" s="116" t="s">
        <v>4111</v>
      </c>
      <c r="F4032" s="111" t="s">
        <v>105</v>
      </c>
      <c r="G4032" s="3">
        <f t="shared" si="63"/>
        <v>0</v>
      </c>
    </row>
    <row r="4033" spans="1:7" x14ac:dyDescent="0.25">
      <c r="A4033" s="10"/>
      <c r="B4033" s="10"/>
      <c r="C4033" s="10"/>
      <c r="D4033" s="10"/>
      <c r="E4033" s="110" t="s">
        <v>4112</v>
      </c>
      <c r="F4033" s="111" t="s">
        <v>105</v>
      </c>
      <c r="G4033" s="3">
        <f t="shared" si="63"/>
        <v>0</v>
      </c>
    </row>
    <row r="4034" spans="1:7" x14ac:dyDescent="0.25">
      <c r="A4034" s="10"/>
      <c r="B4034" s="10"/>
      <c r="C4034" s="10"/>
      <c r="D4034" s="10"/>
      <c r="E4034" s="113" t="s">
        <v>4113</v>
      </c>
      <c r="F4034" s="111" t="s">
        <v>60</v>
      </c>
      <c r="G4034" s="3">
        <f t="shared" si="63"/>
        <v>0.1013</v>
      </c>
    </row>
    <row r="4035" spans="1:7" x14ac:dyDescent="0.25">
      <c r="A4035" s="10"/>
      <c r="B4035" s="10"/>
      <c r="C4035" s="10"/>
      <c r="D4035" s="10"/>
      <c r="E4035" s="113" t="s">
        <v>4114</v>
      </c>
      <c r="F4035" s="111" t="s">
        <v>60</v>
      </c>
      <c r="G4035" s="3">
        <f t="shared" si="63"/>
        <v>0.1013</v>
      </c>
    </row>
    <row r="4036" spans="1:7" x14ac:dyDescent="0.25">
      <c r="A4036" s="10"/>
      <c r="B4036" s="10"/>
      <c r="C4036" s="10"/>
      <c r="D4036" s="10"/>
      <c r="E4036" s="115" t="s">
        <v>4115</v>
      </c>
      <c r="F4036" s="111" t="s">
        <v>60</v>
      </c>
      <c r="G4036" s="3">
        <f t="shared" si="63"/>
        <v>0.1013</v>
      </c>
    </row>
    <row r="4037" spans="1:7" x14ac:dyDescent="0.25">
      <c r="A4037" s="10"/>
      <c r="B4037" s="10"/>
      <c r="C4037" s="10"/>
      <c r="D4037" s="10"/>
      <c r="E4037" s="113" t="s">
        <v>4116</v>
      </c>
      <c r="F4037" s="111" t="s">
        <v>60</v>
      </c>
      <c r="G4037" s="3">
        <f t="shared" si="63"/>
        <v>0.1013</v>
      </c>
    </row>
    <row r="4038" spans="1:7" x14ac:dyDescent="0.25">
      <c r="A4038" s="10"/>
      <c r="B4038" s="10"/>
      <c r="C4038" s="10"/>
      <c r="D4038" s="10"/>
      <c r="E4038" s="110" t="s">
        <v>4117</v>
      </c>
      <c r="F4038" s="111" t="s">
        <v>105</v>
      </c>
      <c r="G4038" s="3">
        <f t="shared" si="63"/>
        <v>0</v>
      </c>
    </row>
    <row r="4039" spans="1:7" x14ac:dyDescent="0.25">
      <c r="A4039" s="10"/>
      <c r="B4039" s="10"/>
      <c r="C4039" s="10"/>
      <c r="D4039" s="10"/>
      <c r="E4039" s="113" t="s">
        <v>4118</v>
      </c>
      <c r="F4039" s="111" t="s">
        <v>60</v>
      </c>
      <c r="G4039" s="3">
        <f t="shared" ref="G4039:G4102" si="64">VLOOKUP(F4039,$A$4:$B$27,2,FALSE)</f>
        <v>0.1013</v>
      </c>
    </row>
    <row r="4040" spans="1:7" x14ac:dyDescent="0.25">
      <c r="A4040" s="10"/>
      <c r="B4040" s="10"/>
      <c r="C4040" s="10"/>
      <c r="D4040" s="10"/>
      <c r="E4040" s="116" t="s">
        <v>4119</v>
      </c>
      <c r="F4040" s="111" t="s">
        <v>105</v>
      </c>
      <c r="G4040" s="3">
        <f t="shared" si="64"/>
        <v>0</v>
      </c>
    </row>
    <row r="4041" spans="1:7" x14ac:dyDescent="0.25">
      <c r="A4041" s="10"/>
      <c r="B4041" s="10"/>
      <c r="C4041" s="10"/>
      <c r="D4041" s="10"/>
      <c r="E4041" s="110" t="s">
        <v>4120</v>
      </c>
      <c r="F4041" s="111" t="s">
        <v>60</v>
      </c>
      <c r="G4041" s="3">
        <f t="shared" si="64"/>
        <v>0.1013</v>
      </c>
    </row>
    <row r="4042" spans="1:7" x14ac:dyDescent="0.25">
      <c r="A4042" s="10"/>
      <c r="B4042" s="10"/>
      <c r="C4042" s="10"/>
      <c r="D4042" s="10"/>
      <c r="E4042" s="110" t="s">
        <v>4121</v>
      </c>
      <c r="F4042" s="111" t="s">
        <v>105</v>
      </c>
      <c r="G4042" s="3">
        <f t="shared" si="64"/>
        <v>0</v>
      </c>
    </row>
    <row r="4043" spans="1:7" x14ac:dyDescent="0.25">
      <c r="A4043" s="10"/>
      <c r="B4043" s="10"/>
      <c r="C4043" s="10"/>
      <c r="D4043" s="10"/>
      <c r="E4043" s="110" t="s">
        <v>4122</v>
      </c>
      <c r="F4043" s="111" t="s">
        <v>60</v>
      </c>
      <c r="G4043" s="3">
        <f t="shared" si="64"/>
        <v>0.1013</v>
      </c>
    </row>
    <row r="4044" spans="1:7" x14ac:dyDescent="0.25">
      <c r="A4044" s="10"/>
      <c r="B4044" s="10"/>
      <c r="C4044" s="10"/>
      <c r="D4044" s="10"/>
      <c r="E4044" s="113" t="s">
        <v>4123</v>
      </c>
      <c r="F4044" s="111" t="s">
        <v>60</v>
      </c>
      <c r="G4044" s="3">
        <f t="shared" si="64"/>
        <v>0.1013</v>
      </c>
    </row>
    <row r="4045" spans="1:7" x14ac:dyDescent="0.25">
      <c r="A4045" s="10"/>
      <c r="B4045" s="10"/>
      <c r="C4045" s="10"/>
      <c r="D4045" s="10"/>
      <c r="E4045" s="113" t="s">
        <v>4124</v>
      </c>
      <c r="F4045" s="111" t="s">
        <v>60</v>
      </c>
      <c r="G4045" s="3">
        <f t="shared" si="64"/>
        <v>0.1013</v>
      </c>
    </row>
    <row r="4046" spans="1:7" x14ac:dyDescent="0.25">
      <c r="A4046" s="10"/>
      <c r="B4046" s="10"/>
      <c r="C4046" s="10"/>
      <c r="D4046" s="10"/>
      <c r="E4046" s="110" t="s">
        <v>4125</v>
      </c>
      <c r="F4046" s="111" t="s">
        <v>105</v>
      </c>
      <c r="G4046" s="3">
        <f t="shared" si="64"/>
        <v>0</v>
      </c>
    </row>
    <row r="4047" spans="1:7" x14ac:dyDescent="0.25">
      <c r="A4047" s="10"/>
      <c r="B4047" s="10"/>
      <c r="C4047" s="10"/>
      <c r="D4047" s="10"/>
      <c r="E4047" s="116" t="s">
        <v>4126</v>
      </c>
      <c r="F4047" s="111" t="s">
        <v>105</v>
      </c>
      <c r="G4047" s="3">
        <f t="shared" si="64"/>
        <v>0</v>
      </c>
    </row>
    <row r="4048" spans="1:7" x14ac:dyDescent="0.25">
      <c r="A4048" s="10"/>
      <c r="B4048" s="10"/>
      <c r="C4048" s="10"/>
      <c r="D4048" s="10"/>
      <c r="E4048" s="110" t="s">
        <v>4127</v>
      </c>
      <c r="F4048" s="111" t="s">
        <v>60</v>
      </c>
      <c r="G4048" s="3">
        <f t="shared" si="64"/>
        <v>0.1013</v>
      </c>
    </row>
    <row r="4049" spans="1:7" x14ac:dyDescent="0.25">
      <c r="A4049" s="10"/>
      <c r="B4049" s="10"/>
      <c r="C4049" s="10"/>
      <c r="D4049" s="10"/>
      <c r="E4049" s="110" t="s">
        <v>4128</v>
      </c>
      <c r="F4049" s="111" t="s">
        <v>60</v>
      </c>
      <c r="G4049" s="3">
        <f t="shared" si="64"/>
        <v>0.1013</v>
      </c>
    </row>
    <row r="4050" spans="1:7" x14ac:dyDescent="0.25">
      <c r="A4050" s="10"/>
      <c r="B4050" s="10"/>
      <c r="C4050" s="10"/>
      <c r="D4050" s="10"/>
      <c r="E4050" s="110" t="s">
        <v>4129</v>
      </c>
      <c r="F4050" s="111" t="s">
        <v>105</v>
      </c>
      <c r="G4050" s="3">
        <f t="shared" si="64"/>
        <v>0</v>
      </c>
    </row>
    <row r="4051" spans="1:7" x14ac:dyDescent="0.25">
      <c r="A4051" s="10"/>
      <c r="B4051" s="10"/>
      <c r="C4051" s="10"/>
      <c r="D4051" s="10"/>
      <c r="E4051" s="116" t="s">
        <v>4130</v>
      </c>
      <c r="F4051" s="111" t="s">
        <v>60</v>
      </c>
      <c r="G4051" s="3">
        <f t="shared" si="64"/>
        <v>0.1013</v>
      </c>
    </row>
    <row r="4052" spans="1:7" x14ac:dyDescent="0.25">
      <c r="A4052" s="10"/>
      <c r="B4052" s="10"/>
      <c r="C4052" s="10"/>
      <c r="D4052" s="10"/>
      <c r="E4052" s="110" t="s">
        <v>4131</v>
      </c>
      <c r="F4052" s="111" t="s">
        <v>105</v>
      </c>
      <c r="G4052" s="3">
        <f t="shared" si="64"/>
        <v>0</v>
      </c>
    </row>
    <row r="4053" spans="1:7" x14ac:dyDescent="0.25">
      <c r="A4053" s="10"/>
      <c r="B4053" s="10"/>
      <c r="C4053" s="10"/>
      <c r="D4053" s="10"/>
      <c r="E4053" s="110" t="s">
        <v>4132</v>
      </c>
      <c r="F4053" s="111" t="s">
        <v>105</v>
      </c>
      <c r="G4053" s="3">
        <f t="shared" si="64"/>
        <v>0</v>
      </c>
    </row>
    <row r="4054" spans="1:7" x14ac:dyDescent="0.25">
      <c r="A4054" s="10"/>
      <c r="B4054" s="10"/>
      <c r="C4054" s="10"/>
      <c r="D4054" s="10"/>
      <c r="E4054" s="120" t="s">
        <v>4133</v>
      </c>
      <c r="F4054" s="111" t="s">
        <v>60</v>
      </c>
      <c r="G4054" s="3">
        <f t="shared" si="64"/>
        <v>0.1013</v>
      </c>
    </row>
    <row r="4055" spans="1:7" x14ac:dyDescent="0.25">
      <c r="A4055" s="10"/>
      <c r="B4055" s="10"/>
      <c r="C4055" s="10"/>
      <c r="D4055" s="10"/>
      <c r="E4055" s="116" t="s">
        <v>4134</v>
      </c>
      <c r="F4055" s="111" t="s">
        <v>105</v>
      </c>
      <c r="G4055" s="3">
        <f t="shared" si="64"/>
        <v>0</v>
      </c>
    </row>
    <row r="4056" spans="1:7" x14ac:dyDescent="0.25">
      <c r="A4056" s="10"/>
      <c r="B4056" s="10"/>
      <c r="C4056" s="10"/>
      <c r="D4056" s="10"/>
      <c r="E4056" s="110" t="s">
        <v>4135</v>
      </c>
      <c r="F4056" s="111" t="s">
        <v>105</v>
      </c>
      <c r="G4056" s="3">
        <f t="shared" si="64"/>
        <v>0</v>
      </c>
    </row>
    <row r="4057" spans="1:7" x14ac:dyDescent="0.25">
      <c r="A4057" s="10"/>
      <c r="B4057" s="10"/>
      <c r="C4057" s="10"/>
      <c r="D4057" s="10"/>
      <c r="E4057" s="116" t="s">
        <v>4136</v>
      </c>
      <c r="F4057" s="111" t="s">
        <v>60</v>
      </c>
      <c r="G4057" s="3">
        <f t="shared" si="64"/>
        <v>0.1013</v>
      </c>
    </row>
    <row r="4058" spans="1:7" x14ac:dyDescent="0.25">
      <c r="A4058" s="10"/>
      <c r="B4058" s="10"/>
      <c r="C4058" s="10"/>
      <c r="D4058" s="10"/>
      <c r="E4058" s="110" t="s">
        <v>4137</v>
      </c>
      <c r="F4058" s="111" t="s">
        <v>105</v>
      </c>
      <c r="G4058" s="3">
        <f t="shared" si="64"/>
        <v>0</v>
      </c>
    </row>
    <row r="4059" spans="1:7" x14ac:dyDescent="0.25">
      <c r="A4059" s="10"/>
      <c r="B4059" s="10"/>
      <c r="C4059" s="10"/>
      <c r="D4059" s="10"/>
      <c r="E4059" s="119" t="s">
        <v>4138</v>
      </c>
      <c r="F4059" s="111" t="s">
        <v>60</v>
      </c>
      <c r="G4059" s="3">
        <f t="shared" si="64"/>
        <v>0.1013</v>
      </c>
    </row>
    <row r="4060" spans="1:7" x14ac:dyDescent="0.25">
      <c r="A4060" s="10"/>
      <c r="B4060" s="10"/>
      <c r="C4060" s="10"/>
      <c r="D4060" s="10"/>
      <c r="E4060" s="110" t="s">
        <v>4139</v>
      </c>
      <c r="F4060" s="111" t="s">
        <v>60</v>
      </c>
      <c r="G4060" s="3">
        <f t="shared" si="64"/>
        <v>0.1013</v>
      </c>
    </row>
    <row r="4061" spans="1:7" x14ac:dyDescent="0.25">
      <c r="A4061" s="10"/>
      <c r="B4061" s="10"/>
      <c r="C4061" s="10"/>
      <c r="D4061" s="10"/>
      <c r="E4061" s="116" t="s">
        <v>4140</v>
      </c>
      <c r="F4061" s="111" t="s">
        <v>60</v>
      </c>
      <c r="G4061" s="3">
        <f t="shared" si="64"/>
        <v>0.1013</v>
      </c>
    </row>
    <row r="4062" spans="1:7" x14ac:dyDescent="0.25">
      <c r="A4062" s="10"/>
      <c r="B4062" s="10"/>
      <c r="C4062" s="10"/>
      <c r="D4062" s="10"/>
      <c r="E4062" s="110" t="s">
        <v>4141</v>
      </c>
      <c r="F4062" s="111" t="s">
        <v>60</v>
      </c>
      <c r="G4062" s="3">
        <f t="shared" si="64"/>
        <v>0.1013</v>
      </c>
    </row>
    <row r="4063" spans="1:7" x14ac:dyDescent="0.25">
      <c r="A4063" s="10"/>
      <c r="B4063" s="10"/>
      <c r="C4063" s="10"/>
      <c r="D4063" s="10"/>
      <c r="E4063" s="113" t="s">
        <v>4142</v>
      </c>
      <c r="F4063" s="111" t="s">
        <v>60</v>
      </c>
      <c r="G4063" s="3">
        <f t="shared" si="64"/>
        <v>0.1013</v>
      </c>
    </row>
    <row r="4064" spans="1:7" x14ac:dyDescent="0.25">
      <c r="A4064" s="10"/>
      <c r="B4064" s="10"/>
      <c r="C4064" s="10"/>
      <c r="D4064" s="10"/>
      <c r="E4064" s="110" t="s">
        <v>4143</v>
      </c>
      <c r="F4064" s="111" t="s">
        <v>60</v>
      </c>
      <c r="G4064" s="3">
        <f t="shared" si="64"/>
        <v>0.1013</v>
      </c>
    </row>
    <row r="4065" spans="1:7" x14ac:dyDescent="0.25">
      <c r="A4065" s="10"/>
      <c r="B4065" s="10"/>
      <c r="C4065" s="10"/>
      <c r="D4065" s="10"/>
      <c r="E4065" s="110" t="s">
        <v>4144</v>
      </c>
      <c r="F4065" s="111" t="s">
        <v>60</v>
      </c>
      <c r="G4065" s="3">
        <f t="shared" si="64"/>
        <v>0.1013</v>
      </c>
    </row>
    <row r="4066" spans="1:7" x14ac:dyDescent="0.25">
      <c r="A4066" s="10"/>
      <c r="B4066" s="10"/>
      <c r="C4066" s="10"/>
      <c r="D4066" s="10"/>
      <c r="E4066" s="110" t="s">
        <v>4145</v>
      </c>
      <c r="F4066" s="111" t="s">
        <v>110</v>
      </c>
      <c r="G4066" s="3">
        <f t="shared" si="64"/>
        <v>9.3100000000000002E-2</v>
      </c>
    </row>
    <row r="4067" spans="1:7" x14ac:dyDescent="0.25">
      <c r="A4067" s="10"/>
      <c r="B4067" s="10"/>
      <c r="C4067" s="10"/>
      <c r="D4067" s="10"/>
      <c r="E4067" s="116" t="s">
        <v>4146</v>
      </c>
      <c r="F4067" s="111" t="s">
        <v>110</v>
      </c>
      <c r="G4067" s="3">
        <f t="shared" si="64"/>
        <v>9.3100000000000002E-2</v>
      </c>
    </row>
    <row r="4068" spans="1:7" x14ac:dyDescent="0.25">
      <c r="A4068" s="10"/>
      <c r="B4068" s="10"/>
      <c r="C4068" s="10"/>
      <c r="D4068" s="10"/>
      <c r="E4068" s="122" t="s">
        <v>4147</v>
      </c>
      <c r="F4068" s="111" t="s">
        <v>110</v>
      </c>
      <c r="G4068" s="3">
        <f t="shared" si="64"/>
        <v>9.3100000000000002E-2</v>
      </c>
    </row>
    <row r="4069" spans="1:7" x14ac:dyDescent="0.25">
      <c r="A4069" s="10"/>
      <c r="B4069" s="10"/>
      <c r="C4069" s="10"/>
      <c r="D4069" s="10"/>
      <c r="E4069" s="110" t="s">
        <v>4148</v>
      </c>
      <c r="F4069" s="111" t="s">
        <v>110</v>
      </c>
      <c r="G4069" s="3">
        <f t="shared" si="64"/>
        <v>9.3100000000000002E-2</v>
      </c>
    </row>
    <row r="4070" spans="1:7" x14ac:dyDescent="0.25">
      <c r="A4070" s="10"/>
      <c r="B4070" s="10"/>
      <c r="C4070" s="10"/>
      <c r="D4070" s="10"/>
      <c r="E4070" s="110" t="s">
        <v>4149</v>
      </c>
      <c r="F4070" s="111" t="s">
        <v>60</v>
      </c>
      <c r="G4070" s="3">
        <f t="shared" si="64"/>
        <v>0.1013</v>
      </c>
    </row>
    <row r="4071" spans="1:7" x14ac:dyDescent="0.25">
      <c r="A4071" s="10"/>
      <c r="B4071" s="10"/>
      <c r="C4071" s="10"/>
      <c r="D4071" s="10"/>
      <c r="E4071" s="110" t="s">
        <v>4150</v>
      </c>
      <c r="F4071" s="111" t="s">
        <v>110</v>
      </c>
      <c r="G4071" s="3">
        <f t="shared" si="64"/>
        <v>9.3100000000000002E-2</v>
      </c>
    </row>
    <row r="4072" spans="1:7" x14ac:dyDescent="0.25">
      <c r="A4072" s="10"/>
      <c r="B4072" s="10"/>
      <c r="C4072" s="10"/>
      <c r="D4072" s="10"/>
      <c r="E4072" s="113" t="s">
        <v>4151</v>
      </c>
      <c r="F4072" s="111" t="s">
        <v>110</v>
      </c>
      <c r="G4072" s="3">
        <f t="shared" si="64"/>
        <v>9.3100000000000002E-2</v>
      </c>
    </row>
    <row r="4073" spans="1:7" x14ac:dyDescent="0.25">
      <c r="A4073" s="10"/>
      <c r="B4073" s="10"/>
      <c r="C4073" s="10"/>
      <c r="D4073" s="10"/>
      <c r="E4073" s="113" t="s">
        <v>4152</v>
      </c>
      <c r="F4073" s="111" t="s">
        <v>110</v>
      </c>
      <c r="G4073" s="3">
        <f t="shared" si="64"/>
        <v>9.3100000000000002E-2</v>
      </c>
    </row>
    <row r="4074" spans="1:7" x14ac:dyDescent="0.25">
      <c r="A4074" s="10"/>
      <c r="B4074" s="10"/>
      <c r="C4074" s="10"/>
      <c r="D4074" s="10"/>
      <c r="E4074" s="115" t="s">
        <v>4153</v>
      </c>
      <c r="F4074" s="111" t="s">
        <v>60</v>
      </c>
      <c r="G4074" s="3">
        <f t="shared" si="64"/>
        <v>0.1013</v>
      </c>
    </row>
    <row r="4075" spans="1:7" x14ac:dyDescent="0.25">
      <c r="A4075" s="10"/>
      <c r="B4075" s="10"/>
      <c r="C4075" s="10"/>
      <c r="D4075" s="10"/>
      <c r="E4075" s="116" t="s">
        <v>4154</v>
      </c>
      <c r="F4075" s="111" t="s">
        <v>110</v>
      </c>
      <c r="G4075" s="3">
        <f t="shared" si="64"/>
        <v>9.3100000000000002E-2</v>
      </c>
    </row>
    <row r="4076" spans="1:7" x14ac:dyDescent="0.25">
      <c r="A4076" s="10"/>
      <c r="B4076" s="10"/>
      <c r="C4076" s="10"/>
      <c r="D4076" s="10"/>
      <c r="E4076" s="113" t="s">
        <v>4155</v>
      </c>
      <c r="F4076" s="111" t="s">
        <v>55</v>
      </c>
      <c r="G4076" s="3">
        <f t="shared" si="64"/>
        <v>7.7100000000000002E-2</v>
      </c>
    </row>
    <row r="4077" spans="1:7" x14ac:dyDescent="0.25">
      <c r="A4077" s="10"/>
      <c r="B4077" s="10"/>
      <c r="C4077" s="10"/>
      <c r="D4077" s="10"/>
      <c r="E4077" s="110" t="s">
        <v>4156</v>
      </c>
      <c r="F4077" s="111" t="s">
        <v>60</v>
      </c>
      <c r="G4077" s="3">
        <f t="shared" si="64"/>
        <v>0.1013</v>
      </c>
    </row>
    <row r="4078" spans="1:7" x14ac:dyDescent="0.25">
      <c r="A4078" s="10"/>
      <c r="B4078" s="10"/>
      <c r="C4078" s="10"/>
      <c r="D4078" s="10"/>
      <c r="E4078" s="110" t="s">
        <v>4157</v>
      </c>
      <c r="F4078" s="111" t="s">
        <v>60</v>
      </c>
      <c r="G4078" s="3">
        <f t="shared" si="64"/>
        <v>0.1013</v>
      </c>
    </row>
    <row r="4079" spans="1:7" x14ac:dyDescent="0.25">
      <c r="A4079" s="10"/>
      <c r="B4079" s="10"/>
      <c r="C4079" s="10"/>
      <c r="D4079" s="10"/>
      <c r="E4079" s="110" t="s">
        <v>4158</v>
      </c>
      <c r="F4079" s="111" t="s">
        <v>60</v>
      </c>
      <c r="G4079" s="3">
        <f t="shared" si="64"/>
        <v>0.1013</v>
      </c>
    </row>
    <row r="4080" spans="1:7" x14ac:dyDescent="0.25">
      <c r="A4080" s="10"/>
      <c r="B4080" s="10"/>
      <c r="C4080" s="10"/>
      <c r="D4080" s="10"/>
      <c r="E4080" s="110" t="s">
        <v>4159</v>
      </c>
      <c r="F4080" s="111" t="s">
        <v>105</v>
      </c>
      <c r="G4080" s="3">
        <f t="shared" si="64"/>
        <v>0</v>
      </c>
    </row>
    <row r="4081" spans="1:7" x14ac:dyDescent="0.25">
      <c r="A4081" s="10"/>
      <c r="B4081" s="10"/>
      <c r="C4081" s="10"/>
      <c r="D4081" s="10"/>
      <c r="E4081" s="110" t="s">
        <v>4160</v>
      </c>
      <c r="F4081" s="111" t="s">
        <v>105</v>
      </c>
      <c r="G4081" s="3">
        <f t="shared" si="64"/>
        <v>0</v>
      </c>
    </row>
    <row r="4082" spans="1:7" x14ac:dyDescent="0.25">
      <c r="A4082" s="10"/>
      <c r="B4082" s="10"/>
      <c r="C4082" s="10"/>
      <c r="D4082" s="10"/>
      <c r="E4082" s="110" t="s">
        <v>4161</v>
      </c>
      <c r="F4082" s="111" t="s">
        <v>60</v>
      </c>
      <c r="G4082" s="3">
        <f t="shared" si="64"/>
        <v>0.1013</v>
      </c>
    </row>
    <row r="4083" spans="1:7" x14ac:dyDescent="0.25">
      <c r="A4083" s="10"/>
      <c r="B4083" s="10"/>
      <c r="C4083" s="10"/>
      <c r="D4083" s="10"/>
      <c r="E4083" s="110" t="s">
        <v>4162</v>
      </c>
      <c r="F4083" s="111" t="s">
        <v>60</v>
      </c>
      <c r="G4083" s="3">
        <f t="shared" si="64"/>
        <v>0.1013</v>
      </c>
    </row>
    <row r="4084" spans="1:7" x14ac:dyDescent="0.25">
      <c r="A4084" s="10"/>
      <c r="B4084" s="10"/>
      <c r="C4084" s="10"/>
      <c r="D4084" s="10"/>
      <c r="E4084" s="110" t="s">
        <v>4163</v>
      </c>
      <c r="F4084" s="111" t="s">
        <v>60</v>
      </c>
      <c r="G4084" s="3">
        <f t="shared" si="64"/>
        <v>0.1013</v>
      </c>
    </row>
    <row r="4085" spans="1:7" x14ac:dyDescent="0.25">
      <c r="A4085" s="10"/>
      <c r="B4085" s="10"/>
      <c r="C4085" s="10"/>
      <c r="D4085" s="10"/>
      <c r="E4085" s="110" t="s">
        <v>4164</v>
      </c>
      <c r="F4085" s="111" t="s">
        <v>60</v>
      </c>
      <c r="G4085" s="3">
        <f t="shared" si="64"/>
        <v>0.1013</v>
      </c>
    </row>
    <row r="4086" spans="1:7" x14ac:dyDescent="0.25">
      <c r="A4086" s="10"/>
      <c r="B4086" s="10"/>
      <c r="C4086" s="10"/>
      <c r="D4086" s="10"/>
      <c r="E4086" s="110" t="s">
        <v>4165</v>
      </c>
      <c r="F4086" s="111" t="s">
        <v>54</v>
      </c>
      <c r="G4086" s="3">
        <f t="shared" si="64"/>
        <v>7.9699999999999993E-2</v>
      </c>
    </row>
    <row r="4087" spans="1:7" x14ac:dyDescent="0.25">
      <c r="A4087" s="10"/>
      <c r="B4087" s="10"/>
      <c r="C4087" s="10"/>
      <c r="D4087" s="10"/>
      <c r="E4087" s="110" t="s">
        <v>4166</v>
      </c>
      <c r="F4087" s="111" t="s">
        <v>54</v>
      </c>
      <c r="G4087" s="3">
        <f t="shared" si="64"/>
        <v>7.9699999999999993E-2</v>
      </c>
    </row>
    <row r="4088" spans="1:7" x14ac:dyDescent="0.25">
      <c r="A4088" s="10"/>
      <c r="B4088" s="10"/>
      <c r="C4088" s="10"/>
      <c r="D4088" s="10"/>
      <c r="E4088" s="110" t="s">
        <v>4167</v>
      </c>
      <c r="F4088" s="111" t="s">
        <v>54</v>
      </c>
      <c r="G4088" s="3">
        <f t="shared" si="64"/>
        <v>7.9699999999999993E-2</v>
      </c>
    </row>
    <row r="4089" spans="1:7" x14ac:dyDescent="0.25">
      <c r="A4089" s="10"/>
      <c r="B4089" s="10"/>
      <c r="C4089" s="10"/>
      <c r="D4089" s="10"/>
      <c r="E4089" s="110" t="s">
        <v>4168</v>
      </c>
      <c r="F4089" s="111" t="s">
        <v>54</v>
      </c>
      <c r="G4089" s="3">
        <f t="shared" si="64"/>
        <v>7.9699999999999993E-2</v>
      </c>
    </row>
    <row r="4090" spans="1:7" x14ac:dyDescent="0.25">
      <c r="A4090" s="10"/>
      <c r="B4090" s="10"/>
      <c r="C4090" s="10"/>
      <c r="D4090" s="10"/>
      <c r="E4090" s="110" t="s">
        <v>4169</v>
      </c>
      <c r="F4090" s="111" t="s">
        <v>60</v>
      </c>
      <c r="G4090" s="3">
        <f t="shared" si="64"/>
        <v>0.1013</v>
      </c>
    </row>
    <row r="4091" spans="1:7" x14ac:dyDescent="0.25">
      <c r="A4091" s="10"/>
      <c r="B4091" s="10"/>
      <c r="C4091" s="10"/>
      <c r="D4091" s="10"/>
      <c r="E4091" s="110" t="s">
        <v>4170</v>
      </c>
      <c r="F4091" s="111" t="s">
        <v>54</v>
      </c>
      <c r="G4091" s="3">
        <f t="shared" si="64"/>
        <v>7.9699999999999993E-2</v>
      </c>
    </row>
    <row r="4092" spans="1:7" x14ac:dyDescent="0.25">
      <c r="A4092" s="10"/>
      <c r="B4092" s="10"/>
      <c r="C4092" s="10"/>
      <c r="D4092" s="10"/>
      <c r="E4092" s="110" t="s">
        <v>4171</v>
      </c>
      <c r="F4092" s="111" t="s">
        <v>60</v>
      </c>
      <c r="G4092" s="3">
        <f t="shared" si="64"/>
        <v>0.1013</v>
      </c>
    </row>
    <row r="4093" spans="1:7" x14ac:dyDescent="0.25">
      <c r="A4093" s="10"/>
      <c r="B4093" s="10"/>
      <c r="C4093" s="10"/>
      <c r="D4093" s="10"/>
      <c r="E4093" s="110" t="s">
        <v>4172</v>
      </c>
      <c r="F4093" s="111" t="s">
        <v>361</v>
      </c>
      <c r="G4093" s="3">
        <f t="shared" si="64"/>
        <v>1</v>
      </c>
    </row>
    <row r="4094" spans="1:7" x14ac:dyDescent="0.25">
      <c r="A4094" s="10"/>
      <c r="B4094" s="10"/>
      <c r="C4094" s="10"/>
      <c r="D4094" s="10"/>
      <c r="E4094" s="110" t="s">
        <v>4173</v>
      </c>
      <c r="F4094" s="111" t="s">
        <v>346</v>
      </c>
      <c r="G4094" s="3">
        <f t="shared" si="64"/>
        <v>0.1086</v>
      </c>
    </row>
    <row r="4095" spans="1:7" x14ac:dyDescent="0.25">
      <c r="A4095" s="10"/>
      <c r="B4095" s="10"/>
      <c r="C4095" s="10"/>
      <c r="D4095" s="10"/>
      <c r="E4095" s="110" t="s">
        <v>4174</v>
      </c>
      <c r="F4095" s="111" t="s">
        <v>346</v>
      </c>
      <c r="G4095" s="3">
        <f t="shared" si="64"/>
        <v>0.1086</v>
      </c>
    </row>
    <row r="4096" spans="1:7" x14ac:dyDescent="0.25">
      <c r="A4096" s="10"/>
      <c r="B4096" s="10"/>
      <c r="C4096" s="10"/>
      <c r="D4096" s="10"/>
      <c r="E4096" s="110" t="s">
        <v>4175</v>
      </c>
      <c r="F4096" s="111" t="s">
        <v>60</v>
      </c>
      <c r="G4096" s="3">
        <f t="shared" si="64"/>
        <v>0.1013</v>
      </c>
    </row>
    <row r="4097" spans="1:7" x14ac:dyDescent="0.25">
      <c r="A4097" s="10"/>
      <c r="B4097" s="10"/>
      <c r="C4097" s="10"/>
      <c r="D4097" s="10"/>
      <c r="E4097" s="119" t="s">
        <v>4176</v>
      </c>
      <c r="F4097" s="111" t="s">
        <v>60</v>
      </c>
      <c r="G4097" s="3">
        <f t="shared" si="64"/>
        <v>0.1013</v>
      </c>
    </row>
    <row r="4098" spans="1:7" x14ac:dyDescent="0.25">
      <c r="A4098" s="10"/>
      <c r="B4098" s="10"/>
      <c r="C4098" s="10"/>
      <c r="D4098" s="10"/>
      <c r="E4098" s="110" t="s">
        <v>4177</v>
      </c>
      <c r="F4098" s="111" t="s">
        <v>60</v>
      </c>
      <c r="G4098" s="3">
        <f t="shared" si="64"/>
        <v>0.1013</v>
      </c>
    </row>
    <row r="4099" spans="1:7" x14ac:dyDescent="0.25">
      <c r="A4099" s="10"/>
      <c r="B4099" s="10"/>
      <c r="C4099" s="10"/>
      <c r="D4099" s="10"/>
      <c r="E4099" s="110" t="s">
        <v>4178</v>
      </c>
      <c r="F4099" s="111" t="s">
        <v>54</v>
      </c>
      <c r="G4099" s="3">
        <f t="shared" si="64"/>
        <v>7.9699999999999993E-2</v>
      </c>
    </row>
    <row r="4100" spans="1:7" x14ac:dyDescent="0.25">
      <c r="A4100" s="10"/>
      <c r="B4100" s="10"/>
      <c r="C4100" s="10"/>
      <c r="D4100" s="10"/>
      <c r="E4100" s="110" t="s">
        <v>4179</v>
      </c>
      <c r="F4100" s="111" t="s">
        <v>361</v>
      </c>
      <c r="G4100" s="3">
        <f t="shared" si="64"/>
        <v>1</v>
      </c>
    </row>
    <row r="4101" spans="1:7" x14ac:dyDescent="0.25">
      <c r="A4101" s="10"/>
      <c r="B4101" s="10"/>
      <c r="C4101" s="10"/>
      <c r="D4101" s="10"/>
      <c r="E4101" s="110" t="s">
        <v>4180</v>
      </c>
      <c r="F4101" s="111" t="s">
        <v>60</v>
      </c>
      <c r="G4101" s="3">
        <f t="shared" si="64"/>
        <v>0.1013</v>
      </c>
    </row>
    <row r="4102" spans="1:7" x14ac:dyDescent="0.25">
      <c r="A4102" s="10"/>
      <c r="B4102" s="10"/>
      <c r="C4102" s="10"/>
      <c r="D4102" s="10"/>
      <c r="E4102" s="110" t="s">
        <v>4181</v>
      </c>
      <c r="F4102" s="111" t="s">
        <v>346</v>
      </c>
      <c r="G4102" s="3">
        <f t="shared" si="64"/>
        <v>0.1086</v>
      </c>
    </row>
    <row r="4103" spans="1:7" x14ac:dyDescent="0.25">
      <c r="A4103" s="10"/>
      <c r="B4103" s="10"/>
      <c r="C4103" s="10"/>
      <c r="D4103" s="10"/>
      <c r="E4103" s="110" t="s">
        <v>4182</v>
      </c>
      <c r="F4103" s="111" t="s">
        <v>346</v>
      </c>
      <c r="G4103" s="3">
        <f t="shared" ref="G4103:G4166" si="65">VLOOKUP(F4103,$A$4:$B$27,2,FALSE)</f>
        <v>0.1086</v>
      </c>
    </row>
    <row r="4104" spans="1:7" x14ac:dyDescent="0.25">
      <c r="A4104" s="10"/>
      <c r="B4104" s="10"/>
      <c r="C4104" s="10"/>
      <c r="D4104" s="10"/>
      <c r="E4104" s="110" t="s">
        <v>4183</v>
      </c>
      <c r="F4104" s="111" t="s">
        <v>54</v>
      </c>
      <c r="G4104" s="3">
        <f t="shared" si="65"/>
        <v>7.9699999999999993E-2</v>
      </c>
    </row>
    <row r="4105" spans="1:7" x14ac:dyDescent="0.25">
      <c r="A4105" s="10"/>
      <c r="B4105" s="10"/>
      <c r="C4105" s="10"/>
      <c r="D4105" s="10"/>
      <c r="E4105" s="110" t="s">
        <v>4184</v>
      </c>
      <c r="F4105" s="111" t="s">
        <v>346</v>
      </c>
      <c r="G4105" s="3">
        <f t="shared" si="65"/>
        <v>0.1086</v>
      </c>
    </row>
    <row r="4106" spans="1:7" x14ac:dyDescent="0.25">
      <c r="A4106" s="10"/>
      <c r="B4106" s="10"/>
      <c r="C4106" s="10"/>
      <c r="D4106" s="10"/>
      <c r="E4106" s="110" t="s">
        <v>4185</v>
      </c>
      <c r="F4106" s="111" t="s">
        <v>346</v>
      </c>
      <c r="G4106" s="3">
        <f t="shared" si="65"/>
        <v>0.1086</v>
      </c>
    </row>
    <row r="4107" spans="1:7" x14ac:dyDescent="0.25">
      <c r="A4107" s="10"/>
      <c r="B4107" s="10"/>
      <c r="C4107" s="10"/>
      <c r="D4107" s="10"/>
      <c r="E4107" s="110" t="s">
        <v>4186</v>
      </c>
      <c r="F4107" s="111" t="s">
        <v>54</v>
      </c>
      <c r="G4107" s="3">
        <f t="shared" si="65"/>
        <v>7.9699999999999993E-2</v>
      </c>
    </row>
    <row r="4108" spans="1:7" x14ac:dyDescent="0.25">
      <c r="A4108" s="10"/>
      <c r="B4108" s="10"/>
      <c r="C4108" s="10"/>
      <c r="D4108" s="10"/>
      <c r="E4108" s="110" t="s">
        <v>4187</v>
      </c>
      <c r="F4108" s="111" t="s">
        <v>54</v>
      </c>
      <c r="G4108" s="3">
        <f t="shared" si="65"/>
        <v>7.9699999999999993E-2</v>
      </c>
    </row>
    <row r="4109" spans="1:7" x14ac:dyDescent="0.25">
      <c r="A4109" s="10"/>
      <c r="B4109" s="10"/>
      <c r="C4109" s="10"/>
      <c r="D4109" s="10"/>
      <c r="E4109" s="110" t="s">
        <v>4188</v>
      </c>
      <c r="F4109" s="111" t="s">
        <v>60</v>
      </c>
      <c r="G4109" s="3">
        <f t="shared" si="65"/>
        <v>0.1013</v>
      </c>
    </row>
    <row r="4110" spans="1:7" x14ac:dyDescent="0.25">
      <c r="A4110" s="10"/>
      <c r="B4110" s="10"/>
      <c r="C4110" s="10"/>
      <c r="D4110" s="10"/>
      <c r="E4110" s="122" t="s">
        <v>4189</v>
      </c>
      <c r="F4110" s="111" t="s">
        <v>60</v>
      </c>
      <c r="G4110" s="3">
        <f t="shared" si="65"/>
        <v>0.1013</v>
      </c>
    </row>
    <row r="4111" spans="1:7" x14ac:dyDescent="0.25">
      <c r="A4111" s="10"/>
      <c r="B4111" s="10"/>
      <c r="C4111" s="10"/>
      <c r="D4111" s="10"/>
      <c r="E4111" s="110" t="s">
        <v>4190</v>
      </c>
      <c r="F4111" s="111" t="s">
        <v>361</v>
      </c>
      <c r="G4111" s="3">
        <f t="shared" si="65"/>
        <v>1</v>
      </c>
    </row>
    <row r="4112" spans="1:7" x14ac:dyDescent="0.25">
      <c r="A4112" s="10"/>
      <c r="B4112" s="10"/>
      <c r="C4112" s="10"/>
      <c r="D4112" s="10"/>
      <c r="E4112" s="110" t="s">
        <v>4191</v>
      </c>
      <c r="F4112" s="111" t="s">
        <v>60</v>
      </c>
      <c r="G4112" s="3">
        <f t="shared" si="65"/>
        <v>0.1013</v>
      </c>
    </row>
    <row r="4113" spans="1:7" x14ac:dyDescent="0.25">
      <c r="A4113" s="10"/>
      <c r="B4113" s="10"/>
      <c r="C4113" s="10"/>
      <c r="D4113" s="10"/>
      <c r="E4113" s="110" t="s">
        <v>4192</v>
      </c>
      <c r="F4113" s="111" t="s">
        <v>54</v>
      </c>
      <c r="G4113" s="3">
        <f t="shared" si="65"/>
        <v>7.9699999999999993E-2</v>
      </c>
    </row>
    <row r="4114" spans="1:7" x14ac:dyDescent="0.25">
      <c r="A4114" s="10"/>
      <c r="B4114" s="10"/>
      <c r="C4114" s="10"/>
      <c r="D4114" s="10"/>
      <c r="E4114" s="113" t="s">
        <v>4193</v>
      </c>
      <c r="F4114" s="111" t="s">
        <v>60</v>
      </c>
      <c r="G4114" s="3">
        <f t="shared" si="65"/>
        <v>0.1013</v>
      </c>
    </row>
    <row r="4115" spans="1:7" x14ac:dyDescent="0.25">
      <c r="A4115" s="10"/>
      <c r="B4115" s="10"/>
      <c r="C4115" s="10"/>
      <c r="D4115" s="10"/>
      <c r="E4115" s="110" t="s">
        <v>4194</v>
      </c>
      <c r="F4115" s="111" t="s">
        <v>96</v>
      </c>
      <c r="G4115" s="3">
        <f t="shared" si="65"/>
        <v>0.1086</v>
      </c>
    </row>
    <row r="4116" spans="1:7" x14ac:dyDescent="0.25">
      <c r="A4116" s="10"/>
      <c r="B4116" s="10"/>
      <c r="C4116" s="10"/>
      <c r="D4116" s="10"/>
      <c r="E4116" s="110" t="s">
        <v>4195</v>
      </c>
      <c r="F4116" s="111" t="s">
        <v>60</v>
      </c>
      <c r="G4116" s="3">
        <f t="shared" si="65"/>
        <v>0.1013</v>
      </c>
    </row>
    <row r="4117" spans="1:7" x14ac:dyDescent="0.25">
      <c r="A4117" s="10"/>
      <c r="B4117" s="10"/>
      <c r="C4117" s="10"/>
      <c r="D4117" s="10"/>
      <c r="E4117" s="110" t="s">
        <v>4196</v>
      </c>
      <c r="F4117" s="111" t="s">
        <v>60</v>
      </c>
      <c r="G4117" s="3">
        <f t="shared" si="65"/>
        <v>0.1013</v>
      </c>
    </row>
    <row r="4118" spans="1:7" x14ac:dyDescent="0.25">
      <c r="A4118" s="10"/>
      <c r="B4118" s="10"/>
      <c r="C4118" s="10"/>
      <c r="D4118" s="10"/>
      <c r="E4118" s="110" t="s">
        <v>4197</v>
      </c>
      <c r="F4118" s="111" t="s">
        <v>60</v>
      </c>
      <c r="G4118" s="3">
        <f t="shared" si="65"/>
        <v>0.1013</v>
      </c>
    </row>
    <row r="4119" spans="1:7" x14ac:dyDescent="0.25">
      <c r="A4119" s="10"/>
      <c r="B4119" s="10"/>
      <c r="C4119" s="10"/>
      <c r="D4119" s="10"/>
      <c r="E4119" s="110" t="s">
        <v>4198</v>
      </c>
      <c r="F4119" s="111" t="s">
        <v>60</v>
      </c>
      <c r="G4119" s="3">
        <f t="shared" si="65"/>
        <v>0.1013</v>
      </c>
    </row>
    <row r="4120" spans="1:7" x14ac:dyDescent="0.25">
      <c r="A4120" s="10"/>
      <c r="B4120" s="10"/>
      <c r="C4120" s="10"/>
      <c r="D4120" s="10"/>
      <c r="E4120" s="110" t="s">
        <v>4199</v>
      </c>
      <c r="F4120" s="111" t="s">
        <v>60</v>
      </c>
      <c r="G4120" s="3">
        <f t="shared" si="65"/>
        <v>0.1013</v>
      </c>
    </row>
    <row r="4121" spans="1:7" x14ac:dyDescent="0.25">
      <c r="A4121" s="10"/>
      <c r="B4121" s="10"/>
      <c r="C4121" s="10"/>
      <c r="D4121" s="10"/>
      <c r="E4121" s="110" t="s">
        <v>4200</v>
      </c>
      <c r="F4121" s="111" t="s">
        <v>96</v>
      </c>
      <c r="G4121" s="3">
        <f t="shared" si="65"/>
        <v>0.1086</v>
      </c>
    </row>
    <row r="4122" spans="1:7" x14ac:dyDescent="0.25">
      <c r="A4122" s="10"/>
      <c r="B4122" s="10"/>
      <c r="C4122" s="10"/>
      <c r="D4122" s="10"/>
      <c r="E4122" s="119" t="s">
        <v>4201</v>
      </c>
      <c r="F4122" s="111" t="s">
        <v>60</v>
      </c>
      <c r="G4122" s="3">
        <f t="shared" si="65"/>
        <v>0.1013</v>
      </c>
    </row>
    <row r="4123" spans="1:7" x14ac:dyDescent="0.25">
      <c r="A4123" s="10"/>
      <c r="B4123" s="10"/>
      <c r="C4123" s="10"/>
      <c r="D4123" s="10"/>
      <c r="E4123" s="110" t="s">
        <v>4202</v>
      </c>
      <c r="F4123" s="111" t="s">
        <v>60</v>
      </c>
      <c r="G4123" s="3">
        <f t="shared" si="65"/>
        <v>0.1013</v>
      </c>
    </row>
    <row r="4124" spans="1:7" x14ac:dyDescent="0.25">
      <c r="A4124" s="10"/>
      <c r="B4124" s="10"/>
      <c r="C4124" s="10"/>
      <c r="D4124" s="10"/>
      <c r="E4124" s="110" t="s">
        <v>4203</v>
      </c>
      <c r="F4124" s="111" t="s">
        <v>60</v>
      </c>
      <c r="G4124" s="3">
        <f t="shared" si="65"/>
        <v>0.1013</v>
      </c>
    </row>
    <row r="4125" spans="1:7" x14ac:dyDescent="0.25">
      <c r="A4125" s="10"/>
      <c r="B4125" s="10"/>
      <c r="C4125" s="10"/>
      <c r="D4125" s="10"/>
      <c r="E4125" s="116" t="s">
        <v>4204</v>
      </c>
      <c r="F4125" s="111" t="s">
        <v>60</v>
      </c>
      <c r="G4125" s="3">
        <f t="shared" si="65"/>
        <v>0.1013</v>
      </c>
    </row>
    <row r="4126" spans="1:7" x14ac:dyDescent="0.25">
      <c r="A4126" s="10"/>
      <c r="B4126" s="10"/>
      <c r="C4126" s="10"/>
      <c r="D4126" s="10"/>
      <c r="E4126" s="110" t="s">
        <v>4205</v>
      </c>
      <c r="F4126" s="111" t="s">
        <v>60</v>
      </c>
      <c r="G4126" s="3">
        <f t="shared" si="65"/>
        <v>0.1013</v>
      </c>
    </row>
    <row r="4127" spans="1:7" x14ac:dyDescent="0.25">
      <c r="A4127" s="10"/>
      <c r="B4127" s="10"/>
      <c r="C4127" s="10"/>
      <c r="D4127" s="10"/>
      <c r="E4127" s="110" t="s">
        <v>4206</v>
      </c>
      <c r="F4127" s="111" t="s">
        <v>60</v>
      </c>
      <c r="G4127" s="3">
        <f t="shared" si="65"/>
        <v>0.1013</v>
      </c>
    </row>
    <row r="4128" spans="1:7" x14ac:dyDescent="0.25">
      <c r="A4128" s="10"/>
      <c r="B4128" s="10"/>
      <c r="C4128" s="10"/>
      <c r="D4128" s="10"/>
      <c r="E4128" s="116" t="s">
        <v>4207</v>
      </c>
      <c r="F4128" s="111" t="s">
        <v>60</v>
      </c>
      <c r="G4128" s="3">
        <f t="shared" si="65"/>
        <v>0.1013</v>
      </c>
    </row>
    <row r="4129" spans="1:7" x14ac:dyDescent="0.25">
      <c r="A4129" s="10"/>
      <c r="B4129" s="10"/>
      <c r="C4129" s="10"/>
      <c r="D4129" s="10"/>
      <c r="E4129" s="110" t="s">
        <v>4208</v>
      </c>
      <c r="F4129" s="111" t="s">
        <v>60</v>
      </c>
      <c r="G4129" s="3">
        <f t="shared" si="65"/>
        <v>0.1013</v>
      </c>
    </row>
    <row r="4130" spans="1:7" x14ac:dyDescent="0.25">
      <c r="A4130" s="10"/>
      <c r="B4130" s="10"/>
      <c r="C4130" s="10"/>
      <c r="D4130" s="10"/>
      <c r="E4130" s="110" t="s">
        <v>4209</v>
      </c>
      <c r="F4130" s="111" t="s">
        <v>60</v>
      </c>
      <c r="G4130" s="3">
        <f t="shared" si="65"/>
        <v>0.1013</v>
      </c>
    </row>
    <row r="4131" spans="1:7" x14ac:dyDescent="0.25">
      <c r="A4131" s="10"/>
      <c r="B4131" s="10"/>
      <c r="C4131" s="10"/>
      <c r="D4131" s="10"/>
      <c r="E4131" s="110" t="s">
        <v>4210</v>
      </c>
      <c r="F4131" s="111" t="s">
        <v>60</v>
      </c>
      <c r="G4131" s="3">
        <f t="shared" si="65"/>
        <v>0.1013</v>
      </c>
    </row>
    <row r="4132" spans="1:7" x14ac:dyDescent="0.25">
      <c r="A4132" s="10"/>
      <c r="B4132" s="10"/>
      <c r="C4132" s="10"/>
      <c r="D4132" s="10"/>
      <c r="E4132" s="110" t="s">
        <v>4211</v>
      </c>
      <c r="F4132" s="111" t="s">
        <v>60</v>
      </c>
      <c r="G4132" s="3">
        <f t="shared" si="65"/>
        <v>0.1013</v>
      </c>
    </row>
    <row r="4133" spans="1:7" x14ac:dyDescent="0.25">
      <c r="A4133" s="10"/>
      <c r="B4133" s="10"/>
      <c r="C4133" s="10"/>
      <c r="D4133" s="10"/>
      <c r="E4133" s="119" t="s">
        <v>4212</v>
      </c>
      <c r="F4133" s="111" t="s">
        <v>60</v>
      </c>
      <c r="G4133" s="3">
        <f t="shared" si="65"/>
        <v>0.1013</v>
      </c>
    </row>
    <row r="4134" spans="1:7" x14ac:dyDescent="0.25">
      <c r="A4134" s="10"/>
      <c r="B4134" s="10"/>
      <c r="C4134" s="10"/>
      <c r="D4134" s="10"/>
      <c r="E4134" s="110" t="s">
        <v>4213</v>
      </c>
      <c r="F4134" s="111" t="s">
        <v>96</v>
      </c>
      <c r="G4134" s="3">
        <f t="shared" si="65"/>
        <v>0.1086</v>
      </c>
    </row>
    <row r="4135" spans="1:7" x14ac:dyDescent="0.25">
      <c r="A4135" s="10"/>
      <c r="B4135" s="10"/>
      <c r="C4135" s="10"/>
      <c r="D4135" s="10"/>
      <c r="E4135" s="110" t="s">
        <v>4214</v>
      </c>
      <c r="F4135" s="111" t="s">
        <v>49</v>
      </c>
      <c r="G4135" s="3">
        <f t="shared" si="65"/>
        <v>0.10979999999999999</v>
      </c>
    </row>
    <row r="4136" spans="1:7" x14ac:dyDescent="0.25">
      <c r="A4136" s="10"/>
      <c r="B4136" s="10"/>
      <c r="C4136" s="10"/>
      <c r="D4136" s="10"/>
      <c r="E4136" s="110" t="s">
        <v>4215</v>
      </c>
      <c r="F4136" s="111" t="s">
        <v>96</v>
      </c>
      <c r="G4136" s="3">
        <f t="shared" si="65"/>
        <v>0.1086</v>
      </c>
    </row>
    <row r="4137" spans="1:7" x14ac:dyDescent="0.25">
      <c r="A4137" s="10"/>
      <c r="B4137" s="10"/>
      <c r="C4137" s="10"/>
      <c r="D4137" s="10"/>
      <c r="E4137" s="119" t="s">
        <v>4216</v>
      </c>
      <c r="F4137" s="111" t="s">
        <v>60</v>
      </c>
      <c r="G4137" s="3">
        <f t="shared" si="65"/>
        <v>0.1013</v>
      </c>
    </row>
    <row r="4138" spans="1:7" x14ac:dyDescent="0.25">
      <c r="A4138" s="10"/>
      <c r="B4138" s="10"/>
      <c r="C4138" s="10"/>
      <c r="D4138" s="10"/>
      <c r="E4138" s="119" t="s">
        <v>4217</v>
      </c>
      <c r="F4138" s="111" t="s">
        <v>60</v>
      </c>
      <c r="G4138" s="3">
        <f t="shared" si="65"/>
        <v>0.1013</v>
      </c>
    </row>
    <row r="4139" spans="1:7" x14ac:dyDescent="0.25">
      <c r="A4139" s="10"/>
      <c r="B4139" s="10"/>
      <c r="C4139" s="10"/>
      <c r="D4139" s="10"/>
      <c r="E4139" s="119" t="s">
        <v>4218</v>
      </c>
      <c r="F4139" s="111" t="s">
        <v>96</v>
      </c>
      <c r="G4139" s="3">
        <f t="shared" si="65"/>
        <v>0.1086</v>
      </c>
    </row>
    <row r="4140" spans="1:7" x14ac:dyDescent="0.25">
      <c r="A4140" s="10"/>
      <c r="B4140" s="10"/>
      <c r="C4140" s="10"/>
      <c r="D4140" s="10"/>
      <c r="E4140" s="110" t="s">
        <v>4219</v>
      </c>
      <c r="F4140" s="111" t="s">
        <v>60</v>
      </c>
      <c r="G4140" s="3">
        <f t="shared" si="65"/>
        <v>0.1013</v>
      </c>
    </row>
    <row r="4141" spans="1:7" x14ac:dyDescent="0.25">
      <c r="A4141" s="10"/>
      <c r="B4141" s="10"/>
      <c r="C4141" s="10"/>
      <c r="D4141" s="10"/>
      <c r="E4141" s="110" t="s">
        <v>4220</v>
      </c>
      <c r="F4141" s="111" t="s">
        <v>96</v>
      </c>
      <c r="G4141" s="3">
        <f t="shared" si="65"/>
        <v>0.1086</v>
      </c>
    </row>
    <row r="4142" spans="1:7" x14ac:dyDescent="0.25">
      <c r="A4142" s="10"/>
      <c r="B4142" s="10"/>
      <c r="C4142" s="10"/>
      <c r="D4142" s="10"/>
      <c r="E4142" s="110" t="s">
        <v>4221</v>
      </c>
      <c r="F4142" s="111" t="s">
        <v>60</v>
      </c>
      <c r="G4142" s="3">
        <f t="shared" si="65"/>
        <v>0.1013</v>
      </c>
    </row>
    <row r="4143" spans="1:7" x14ac:dyDescent="0.25">
      <c r="A4143" s="10"/>
      <c r="B4143" s="10"/>
      <c r="C4143" s="10"/>
      <c r="D4143" s="10"/>
      <c r="E4143" s="110" t="s">
        <v>4222</v>
      </c>
      <c r="F4143" s="111" t="s">
        <v>60</v>
      </c>
      <c r="G4143" s="3">
        <f t="shared" si="65"/>
        <v>0.1013</v>
      </c>
    </row>
    <row r="4144" spans="1:7" x14ac:dyDescent="0.25">
      <c r="A4144" s="10"/>
      <c r="B4144" s="10"/>
      <c r="C4144" s="10"/>
      <c r="D4144" s="10"/>
      <c r="E4144" s="110" t="s">
        <v>4223</v>
      </c>
      <c r="F4144" s="111" t="s">
        <v>96</v>
      </c>
      <c r="G4144" s="3">
        <f t="shared" si="65"/>
        <v>0.1086</v>
      </c>
    </row>
    <row r="4145" spans="1:7" x14ac:dyDescent="0.25">
      <c r="A4145" s="10"/>
      <c r="B4145" s="10"/>
      <c r="C4145" s="10"/>
      <c r="D4145" s="10"/>
      <c r="E4145" s="110" t="s">
        <v>4224</v>
      </c>
      <c r="F4145" s="111" t="s">
        <v>54</v>
      </c>
      <c r="G4145" s="3">
        <f t="shared" si="65"/>
        <v>7.9699999999999993E-2</v>
      </c>
    </row>
    <row r="4146" spans="1:7" x14ac:dyDescent="0.25">
      <c r="A4146" s="10"/>
      <c r="B4146" s="10"/>
      <c r="C4146" s="10"/>
      <c r="D4146" s="10"/>
      <c r="E4146" s="110" t="s">
        <v>4225</v>
      </c>
      <c r="F4146" s="111" t="s">
        <v>60</v>
      </c>
      <c r="G4146" s="3">
        <f t="shared" si="65"/>
        <v>0.1013</v>
      </c>
    </row>
    <row r="4147" spans="1:7" x14ac:dyDescent="0.25">
      <c r="A4147" s="10"/>
      <c r="B4147" s="10"/>
      <c r="C4147" s="10"/>
      <c r="D4147" s="10"/>
      <c r="E4147" s="110" t="s">
        <v>4226</v>
      </c>
      <c r="F4147" s="111" t="s">
        <v>60</v>
      </c>
      <c r="G4147" s="3">
        <f t="shared" si="65"/>
        <v>0.1013</v>
      </c>
    </row>
    <row r="4148" spans="1:7" x14ac:dyDescent="0.25">
      <c r="A4148" s="10"/>
      <c r="B4148" s="10"/>
      <c r="C4148" s="10"/>
      <c r="D4148" s="10"/>
      <c r="E4148" s="110" t="s">
        <v>4227</v>
      </c>
      <c r="F4148" s="111" t="s">
        <v>60</v>
      </c>
      <c r="G4148" s="3">
        <f t="shared" si="65"/>
        <v>0.1013</v>
      </c>
    </row>
    <row r="4149" spans="1:7" x14ac:dyDescent="0.25">
      <c r="A4149" s="10"/>
      <c r="B4149" s="10"/>
      <c r="C4149" s="10"/>
      <c r="D4149" s="10"/>
      <c r="E4149" s="110" t="s">
        <v>4228</v>
      </c>
      <c r="F4149" s="111" t="s">
        <v>60</v>
      </c>
      <c r="G4149" s="3">
        <f t="shared" si="65"/>
        <v>0.1013</v>
      </c>
    </row>
    <row r="4150" spans="1:7" x14ac:dyDescent="0.25">
      <c r="A4150" s="10"/>
      <c r="B4150" s="10"/>
      <c r="C4150" s="10"/>
      <c r="D4150" s="10"/>
      <c r="E4150" s="110" t="s">
        <v>4229</v>
      </c>
      <c r="F4150" s="111" t="s">
        <v>60</v>
      </c>
      <c r="G4150" s="3">
        <f t="shared" si="65"/>
        <v>0.1013</v>
      </c>
    </row>
    <row r="4151" spans="1:7" x14ac:dyDescent="0.25">
      <c r="A4151" s="10"/>
      <c r="B4151" s="10"/>
      <c r="C4151" s="10"/>
      <c r="D4151" s="10"/>
      <c r="E4151" s="110" t="s">
        <v>4230</v>
      </c>
      <c r="F4151" s="111" t="s">
        <v>60</v>
      </c>
      <c r="G4151" s="3">
        <f t="shared" si="65"/>
        <v>0.1013</v>
      </c>
    </row>
    <row r="4152" spans="1:7" x14ac:dyDescent="0.25">
      <c r="A4152" s="10"/>
      <c r="B4152" s="10"/>
      <c r="C4152" s="10"/>
      <c r="D4152" s="10"/>
      <c r="E4152" s="110" t="s">
        <v>4231</v>
      </c>
      <c r="F4152" s="111" t="s">
        <v>60</v>
      </c>
      <c r="G4152" s="3">
        <f t="shared" si="65"/>
        <v>0.1013</v>
      </c>
    </row>
    <row r="4153" spans="1:7" x14ac:dyDescent="0.25">
      <c r="A4153" s="10"/>
      <c r="B4153" s="10"/>
      <c r="C4153" s="10"/>
      <c r="D4153" s="10"/>
      <c r="E4153" s="110" t="s">
        <v>4232</v>
      </c>
      <c r="F4153" s="111" t="s">
        <v>60</v>
      </c>
      <c r="G4153" s="3">
        <f t="shared" si="65"/>
        <v>0.1013</v>
      </c>
    </row>
    <row r="4154" spans="1:7" x14ac:dyDescent="0.25">
      <c r="A4154" s="10"/>
      <c r="B4154" s="10"/>
      <c r="C4154" s="10"/>
      <c r="D4154" s="10"/>
      <c r="E4154" s="110" t="s">
        <v>4233</v>
      </c>
      <c r="F4154" s="111" t="s">
        <v>60</v>
      </c>
      <c r="G4154" s="3">
        <f t="shared" si="65"/>
        <v>0.1013</v>
      </c>
    </row>
    <row r="4155" spans="1:7" x14ac:dyDescent="0.25">
      <c r="A4155" s="10"/>
      <c r="B4155" s="10"/>
      <c r="C4155" s="10"/>
      <c r="D4155" s="10"/>
      <c r="E4155" s="119" t="s">
        <v>4234</v>
      </c>
      <c r="F4155" s="111" t="s">
        <v>60</v>
      </c>
      <c r="G4155" s="3">
        <f t="shared" si="65"/>
        <v>0.1013</v>
      </c>
    </row>
    <row r="4156" spans="1:7" x14ac:dyDescent="0.25">
      <c r="A4156" s="10"/>
      <c r="B4156" s="10"/>
      <c r="C4156" s="10"/>
      <c r="D4156" s="10"/>
      <c r="E4156" s="110" t="s">
        <v>4235</v>
      </c>
      <c r="F4156" s="111" t="s">
        <v>60</v>
      </c>
      <c r="G4156" s="3">
        <f t="shared" si="65"/>
        <v>0.1013</v>
      </c>
    </row>
    <row r="4157" spans="1:7" x14ac:dyDescent="0.25">
      <c r="A4157" s="10"/>
      <c r="B4157" s="10"/>
      <c r="C4157" s="10"/>
      <c r="D4157" s="10"/>
      <c r="E4157" s="110" t="s">
        <v>4236</v>
      </c>
      <c r="F4157" s="111" t="s">
        <v>60</v>
      </c>
      <c r="G4157" s="3">
        <f t="shared" si="65"/>
        <v>0.1013</v>
      </c>
    </row>
    <row r="4158" spans="1:7" x14ac:dyDescent="0.25">
      <c r="A4158" s="10"/>
      <c r="B4158" s="10"/>
      <c r="C4158" s="10"/>
      <c r="D4158" s="10"/>
      <c r="E4158" s="110" t="s">
        <v>4237</v>
      </c>
      <c r="F4158" s="111" t="s">
        <v>60</v>
      </c>
      <c r="G4158" s="3">
        <f t="shared" si="65"/>
        <v>0.1013</v>
      </c>
    </row>
    <row r="4159" spans="1:7" x14ac:dyDescent="0.25">
      <c r="A4159" s="10"/>
      <c r="B4159" s="10"/>
      <c r="C4159" s="10"/>
      <c r="D4159" s="10"/>
      <c r="E4159" s="110" t="s">
        <v>4238</v>
      </c>
      <c r="F4159" s="111" t="s">
        <v>60</v>
      </c>
      <c r="G4159" s="3">
        <f t="shared" si="65"/>
        <v>0.1013</v>
      </c>
    </row>
    <row r="4160" spans="1:7" x14ac:dyDescent="0.25">
      <c r="A4160" s="10"/>
      <c r="B4160" s="10"/>
      <c r="C4160" s="10"/>
      <c r="D4160" s="10"/>
      <c r="E4160" s="110" t="s">
        <v>4239</v>
      </c>
      <c r="F4160" s="111" t="s">
        <v>60</v>
      </c>
      <c r="G4160" s="3">
        <f t="shared" si="65"/>
        <v>0.1013</v>
      </c>
    </row>
    <row r="4161" spans="1:7" x14ac:dyDescent="0.25">
      <c r="A4161" s="10"/>
      <c r="B4161" s="10"/>
      <c r="C4161" s="10"/>
      <c r="D4161" s="10"/>
      <c r="E4161" s="110" t="s">
        <v>4240</v>
      </c>
      <c r="F4161" s="111" t="s">
        <v>60</v>
      </c>
      <c r="G4161" s="3">
        <f t="shared" si="65"/>
        <v>0.1013</v>
      </c>
    </row>
    <row r="4162" spans="1:7" x14ac:dyDescent="0.25">
      <c r="A4162" s="10"/>
      <c r="B4162" s="10"/>
      <c r="C4162" s="10"/>
      <c r="D4162" s="10"/>
      <c r="E4162" s="110" t="s">
        <v>4241</v>
      </c>
      <c r="F4162" s="111" t="s">
        <v>60</v>
      </c>
      <c r="G4162" s="3">
        <f t="shared" si="65"/>
        <v>0.1013</v>
      </c>
    </row>
    <row r="4163" spans="1:7" x14ac:dyDescent="0.25">
      <c r="A4163" s="10"/>
      <c r="B4163" s="10"/>
      <c r="C4163" s="10"/>
      <c r="D4163" s="10"/>
      <c r="E4163" s="110" t="s">
        <v>4242</v>
      </c>
      <c r="F4163" s="111" t="s">
        <v>60</v>
      </c>
      <c r="G4163" s="3">
        <f t="shared" si="65"/>
        <v>0.1013</v>
      </c>
    </row>
    <row r="4164" spans="1:7" x14ac:dyDescent="0.25">
      <c r="A4164" s="10"/>
      <c r="B4164" s="10"/>
      <c r="C4164" s="10"/>
      <c r="D4164" s="10"/>
      <c r="E4164" s="110" t="s">
        <v>4243</v>
      </c>
      <c r="F4164" s="111" t="s">
        <v>60</v>
      </c>
      <c r="G4164" s="3">
        <f t="shared" si="65"/>
        <v>0.1013</v>
      </c>
    </row>
    <row r="4165" spans="1:7" x14ac:dyDescent="0.25">
      <c r="A4165" s="10"/>
      <c r="B4165" s="10"/>
      <c r="C4165" s="10"/>
      <c r="D4165" s="10"/>
      <c r="E4165" s="110" t="s">
        <v>4244</v>
      </c>
      <c r="F4165" s="111" t="s">
        <v>96</v>
      </c>
      <c r="G4165" s="3">
        <f t="shared" si="65"/>
        <v>0.1086</v>
      </c>
    </row>
    <row r="4166" spans="1:7" x14ac:dyDescent="0.25">
      <c r="A4166" s="10"/>
      <c r="B4166" s="10"/>
      <c r="C4166" s="10"/>
      <c r="D4166" s="10"/>
      <c r="E4166" s="110" t="s">
        <v>4245</v>
      </c>
      <c r="F4166" s="111" t="s">
        <v>60</v>
      </c>
      <c r="G4166" s="3">
        <f t="shared" si="65"/>
        <v>0.1013</v>
      </c>
    </row>
    <row r="4167" spans="1:7" x14ac:dyDescent="0.25">
      <c r="A4167" s="10"/>
      <c r="B4167" s="10"/>
      <c r="C4167" s="10"/>
      <c r="D4167" s="10"/>
      <c r="E4167" s="123" t="s">
        <v>4246</v>
      </c>
      <c r="F4167" s="111" t="s">
        <v>60</v>
      </c>
      <c r="G4167" s="3">
        <f t="shared" ref="G4167:G4230" si="66">VLOOKUP(F4167,$A$4:$B$27,2,FALSE)</f>
        <v>0.1013</v>
      </c>
    </row>
    <row r="4168" spans="1:7" x14ac:dyDescent="0.25">
      <c r="A4168" s="10"/>
      <c r="B4168" s="10"/>
      <c r="C4168" s="10"/>
      <c r="D4168" s="10"/>
      <c r="E4168" s="110" t="s">
        <v>4247</v>
      </c>
      <c r="F4168" s="111" t="s">
        <v>96</v>
      </c>
      <c r="G4168" s="3">
        <f t="shared" si="66"/>
        <v>0.1086</v>
      </c>
    </row>
    <row r="4169" spans="1:7" x14ac:dyDescent="0.25">
      <c r="A4169" s="10"/>
      <c r="B4169" s="10"/>
      <c r="C4169" s="10"/>
      <c r="D4169" s="10"/>
      <c r="E4169" s="110" t="s">
        <v>4248</v>
      </c>
      <c r="F4169" s="111" t="s">
        <v>60</v>
      </c>
      <c r="G4169" s="3">
        <f t="shared" si="66"/>
        <v>0.1013</v>
      </c>
    </row>
    <row r="4170" spans="1:7" x14ac:dyDescent="0.25">
      <c r="A4170" s="10"/>
      <c r="B4170" s="10"/>
      <c r="C4170" s="10"/>
      <c r="D4170" s="10"/>
      <c r="E4170" s="110" t="s">
        <v>4249</v>
      </c>
      <c r="F4170" s="111" t="s">
        <v>60</v>
      </c>
      <c r="G4170" s="3">
        <f t="shared" si="66"/>
        <v>0.1013</v>
      </c>
    </row>
    <row r="4171" spans="1:7" x14ac:dyDescent="0.25">
      <c r="A4171" s="10"/>
      <c r="B4171" s="10"/>
      <c r="C4171" s="10"/>
      <c r="D4171" s="10"/>
      <c r="E4171" s="110" t="s">
        <v>4250</v>
      </c>
      <c r="F4171" s="111" t="s">
        <v>60</v>
      </c>
      <c r="G4171" s="3">
        <f t="shared" si="66"/>
        <v>0.1013</v>
      </c>
    </row>
    <row r="4172" spans="1:7" x14ac:dyDescent="0.25">
      <c r="A4172" s="10"/>
      <c r="B4172" s="10"/>
      <c r="C4172" s="10"/>
      <c r="D4172" s="10"/>
      <c r="E4172" s="110" t="s">
        <v>4251</v>
      </c>
      <c r="F4172" s="111" t="s">
        <v>60</v>
      </c>
      <c r="G4172" s="3">
        <f t="shared" si="66"/>
        <v>0.1013</v>
      </c>
    </row>
    <row r="4173" spans="1:7" x14ac:dyDescent="0.25">
      <c r="A4173" s="10"/>
      <c r="B4173" s="10"/>
      <c r="C4173" s="10"/>
      <c r="D4173" s="10"/>
      <c r="E4173" s="116" t="s">
        <v>4252</v>
      </c>
      <c r="F4173" s="111" t="s">
        <v>96</v>
      </c>
      <c r="G4173" s="3">
        <f t="shared" si="66"/>
        <v>0.1086</v>
      </c>
    </row>
    <row r="4174" spans="1:7" x14ac:dyDescent="0.25">
      <c r="A4174" s="10"/>
      <c r="B4174" s="10"/>
      <c r="C4174" s="10"/>
      <c r="D4174" s="10"/>
      <c r="E4174" s="116" t="s">
        <v>4253</v>
      </c>
      <c r="F4174" s="111" t="s">
        <v>60</v>
      </c>
      <c r="G4174" s="3">
        <f t="shared" si="66"/>
        <v>0.1013</v>
      </c>
    </row>
    <row r="4175" spans="1:7" x14ac:dyDescent="0.25">
      <c r="A4175" s="10"/>
      <c r="B4175" s="10"/>
      <c r="C4175" s="10"/>
      <c r="D4175" s="10"/>
      <c r="E4175" s="110" t="s">
        <v>4254</v>
      </c>
      <c r="F4175" s="111" t="s">
        <v>60</v>
      </c>
      <c r="G4175" s="3">
        <f t="shared" si="66"/>
        <v>0.1013</v>
      </c>
    </row>
    <row r="4176" spans="1:7" x14ac:dyDescent="0.25">
      <c r="A4176" s="10"/>
      <c r="B4176" s="10"/>
      <c r="C4176" s="10"/>
      <c r="D4176" s="10"/>
      <c r="E4176" s="110" t="s">
        <v>4255</v>
      </c>
      <c r="F4176" s="111" t="s">
        <v>54</v>
      </c>
      <c r="G4176" s="3">
        <f t="shared" si="66"/>
        <v>7.9699999999999993E-2</v>
      </c>
    </row>
    <row r="4177" spans="1:7" x14ac:dyDescent="0.25">
      <c r="A4177" s="10"/>
      <c r="B4177" s="10"/>
      <c r="C4177" s="10"/>
      <c r="D4177" s="10"/>
      <c r="E4177" s="122" t="s">
        <v>4256</v>
      </c>
      <c r="F4177" s="111" t="s">
        <v>60</v>
      </c>
      <c r="G4177" s="3">
        <f t="shared" si="66"/>
        <v>0.1013</v>
      </c>
    </row>
    <row r="4178" spans="1:7" x14ac:dyDescent="0.25">
      <c r="A4178" s="10"/>
      <c r="B4178" s="10"/>
      <c r="C4178" s="10"/>
      <c r="D4178" s="10"/>
      <c r="E4178" s="116" t="s">
        <v>4257</v>
      </c>
      <c r="F4178" s="111" t="s">
        <v>60</v>
      </c>
      <c r="G4178" s="3">
        <f t="shared" si="66"/>
        <v>0.1013</v>
      </c>
    </row>
    <row r="4179" spans="1:7" x14ac:dyDescent="0.25">
      <c r="A4179" s="10"/>
      <c r="B4179" s="10"/>
      <c r="C4179" s="10"/>
      <c r="D4179" s="10"/>
      <c r="E4179" s="110" t="s">
        <v>4258</v>
      </c>
      <c r="F4179" s="111" t="s">
        <v>60</v>
      </c>
      <c r="G4179" s="3">
        <f t="shared" si="66"/>
        <v>0.1013</v>
      </c>
    </row>
    <row r="4180" spans="1:7" x14ac:dyDescent="0.25">
      <c r="A4180" s="10"/>
      <c r="B4180" s="10"/>
      <c r="C4180" s="10"/>
      <c r="D4180" s="10"/>
      <c r="E4180" s="119" t="s">
        <v>4259</v>
      </c>
      <c r="F4180" s="111" t="s">
        <v>60</v>
      </c>
      <c r="G4180" s="3">
        <f t="shared" si="66"/>
        <v>0.1013</v>
      </c>
    </row>
    <row r="4181" spans="1:7" x14ac:dyDescent="0.25">
      <c r="A4181" s="10"/>
      <c r="B4181" s="10"/>
      <c r="C4181" s="10"/>
      <c r="D4181" s="10"/>
      <c r="E4181" s="119" t="s">
        <v>4260</v>
      </c>
      <c r="F4181" s="111" t="s">
        <v>60</v>
      </c>
      <c r="G4181" s="3">
        <f t="shared" si="66"/>
        <v>0.1013</v>
      </c>
    </row>
    <row r="4182" spans="1:7" x14ac:dyDescent="0.25">
      <c r="A4182" s="10"/>
      <c r="B4182" s="10"/>
      <c r="C4182" s="10"/>
      <c r="D4182" s="10"/>
      <c r="E4182" s="119" t="s">
        <v>4261</v>
      </c>
      <c r="F4182" s="111" t="s">
        <v>60</v>
      </c>
      <c r="G4182" s="3">
        <f t="shared" si="66"/>
        <v>0.1013</v>
      </c>
    </row>
    <row r="4183" spans="1:7" x14ac:dyDescent="0.25">
      <c r="A4183" s="10"/>
      <c r="B4183" s="10"/>
      <c r="C4183" s="10"/>
      <c r="D4183" s="10"/>
      <c r="E4183" s="119" t="s">
        <v>4262</v>
      </c>
      <c r="F4183" s="111" t="s">
        <v>60</v>
      </c>
      <c r="G4183" s="3">
        <f t="shared" si="66"/>
        <v>0.1013</v>
      </c>
    </row>
    <row r="4184" spans="1:7" x14ac:dyDescent="0.25">
      <c r="A4184" s="10"/>
      <c r="B4184" s="10"/>
      <c r="C4184" s="10"/>
      <c r="D4184" s="10"/>
      <c r="E4184" s="116" t="s">
        <v>4263</v>
      </c>
      <c r="F4184" s="111" t="s">
        <v>60</v>
      </c>
      <c r="G4184" s="3">
        <f t="shared" si="66"/>
        <v>0.1013</v>
      </c>
    </row>
    <row r="4185" spans="1:7" x14ac:dyDescent="0.25">
      <c r="A4185" s="10"/>
      <c r="B4185" s="10"/>
      <c r="C4185" s="10"/>
      <c r="D4185" s="10"/>
      <c r="E4185" s="116" t="s">
        <v>4264</v>
      </c>
      <c r="F4185" s="111" t="s">
        <v>60</v>
      </c>
      <c r="G4185" s="3">
        <f t="shared" si="66"/>
        <v>0.1013</v>
      </c>
    </row>
    <row r="4186" spans="1:7" x14ac:dyDescent="0.25">
      <c r="A4186" s="10"/>
      <c r="B4186" s="10"/>
      <c r="C4186" s="10"/>
      <c r="D4186" s="10"/>
      <c r="E4186" s="119" t="s">
        <v>4265</v>
      </c>
      <c r="F4186" s="111" t="s">
        <v>60</v>
      </c>
      <c r="G4186" s="3">
        <f t="shared" si="66"/>
        <v>0.1013</v>
      </c>
    </row>
    <row r="4187" spans="1:7" x14ac:dyDescent="0.25">
      <c r="A4187" s="10"/>
      <c r="B4187" s="10"/>
      <c r="C4187" s="10"/>
      <c r="D4187" s="10"/>
      <c r="E4187" s="110" t="s">
        <v>4266</v>
      </c>
      <c r="F4187" s="111" t="s">
        <v>60</v>
      </c>
      <c r="G4187" s="3">
        <f t="shared" si="66"/>
        <v>0.1013</v>
      </c>
    </row>
    <row r="4188" spans="1:7" x14ac:dyDescent="0.25">
      <c r="A4188" s="10"/>
      <c r="B4188" s="10"/>
      <c r="C4188" s="10"/>
      <c r="D4188" s="10"/>
      <c r="E4188" s="110" t="s">
        <v>4267</v>
      </c>
      <c r="F4188" s="111" t="s">
        <v>60</v>
      </c>
      <c r="G4188" s="3">
        <f t="shared" si="66"/>
        <v>0.1013</v>
      </c>
    </row>
    <row r="4189" spans="1:7" x14ac:dyDescent="0.25">
      <c r="A4189" s="10"/>
      <c r="B4189" s="10"/>
      <c r="C4189" s="10"/>
      <c r="D4189" s="10"/>
      <c r="E4189" s="110" t="s">
        <v>4268</v>
      </c>
      <c r="F4189" s="111" t="s">
        <v>60</v>
      </c>
      <c r="G4189" s="3">
        <f t="shared" si="66"/>
        <v>0.1013</v>
      </c>
    </row>
    <row r="4190" spans="1:7" x14ac:dyDescent="0.25">
      <c r="A4190" s="10"/>
      <c r="B4190" s="10"/>
      <c r="C4190" s="10"/>
      <c r="D4190" s="10"/>
      <c r="E4190" s="120" t="s">
        <v>4269</v>
      </c>
      <c r="F4190" s="111" t="s">
        <v>60</v>
      </c>
      <c r="G4190" s="3">
        <f t="shared" si="66"/>
        <v>0.1013</v>
      </c>
    </row>
    <row r="4191" spans="1:7" x14ac:dyDescent="0.25">
      <c r="A4191" s="10"/>
      <c r="B4191" s="10"/>
      <c r="C4191" s="10"/>
      <c r="D4191" s="10"/>
      <c r="E4191" s="117" t="s">
        <v>4270</v>
      </c>
      <c r="F4191" s="111" t="s">
        <v>60</v>
      </c>
      <c r="G4191" s="3">
        <f t="shared" si="66"/>
        <v>0.1013</v>
      </c>
    </row>
    <row r="4192" spans="1:7" x14ac:dyDescent="0.25">
      <c r="A4192" s="10"/>
      <c r="B4192" s="10"/>
      <c r="C4192" s="10"/>
      <c r="D4192" s="10"/>
      <c r="E4192" s="110" t="s">
        <v>4271</v>
      </c>
      <c r="F4192" s="111" t="s">
        <v>60</v>
      </c>
      <c r="G4192" s="3">
        <f t="shared" si="66"/>
        <v>0.1013</v>
      </c>
    </row>
    <row r="4193" spans="1:7" x14ac:dyDescent="0.25">
      <c r="A4193" s="10"/>
      <c r="B4193" s="10"/>
      <c r="C4193" s="10"/>
      <c r="D4193" s="10"/>
      <c r="E4193" s="110" t="s">
        <v>4272</v>
      </c>
      <c r="F4193" s="111" t="s">
        <v>60</v>
      </c>
      <c r="G4193" s="3">
        <f t="shared" si="66"/>
        <v>0.1013</v>
      </c>
    </row>
    <row r="4194" spans="1:7" x14ac:dyDescent="0.25">
      <c r="A4194" s="10"/>
      <c r="B4194" s="10"/>
      <c r="C4194" s="10"/>
      <c r="D4194" s="10"/>
      <c r="E4194" s="113" t="s">
        <v>4273</v>
      </c>
      <c r="F4194" s="111" t="s">
        <v>60</v>
      </c>
      <c r="G4194" s="3">
        <f t="shared" si="66"/>
        <v>0.1013</v>
      </c>
    </row>
    <row r="4195" spans="1:7" x14ac:dyDescent="0.25">
      <c r="A4195" s="10"/>
      <c r="B4195" s="10"/>
      <c r="C4195" s="10"/>
      <c r="D4195" s="10"/>
      <c r="E4195" s="116" t="s">
        <v>4274</v>
      </c>
      <c r="F4195" s="111" t="s">
        <v>60</v>
      </c>
      <c r="G4195" s="3">
        <f t="shared" si="66"/>
        <v>0.1013</v>
      </c>
    </row>
    <row r="4196" spans="1:7" x14ac:dyDescent="0.25">
      <c r="A4196" s="10"/>
      <c r="B4196" s="10"/>
      <c r="C4196" s="10"/>
      <c r="D4196" s="10"/>
      <c r="E4196" s="110" t="s">
        <v>4275</v>
      </c>
      <c r="F4196" s="111" t="s">
        <v>60</v>
      </c>
      <c r="G4196" s="3">
        <f t="shared" si="66"/>
        <v>0.1013</v>
      </c>
    </row>
    <row r="4197" spans="1:7" x14ac:dyDescent="0.25">
      <c r="A4197" s="10"/>
      <c r="B4197" s="10"/>
      <c r="C4197" s="10"/>
      <c r="D4197" s="10"/>
      <c r="E4197" s="110" t="s">
        <v>4276</v>
      </c>
      <c r="F4197" s="111" t="s">
        <v>60</v>
      </c>
      <c r="G4197" s="3">
        <f t="shared" si="66"/>
        <v>0.1013</v>
      </c>
    </row>
    <row r="4198" spans="1:7" x14ac:dyDescent="0.25">
      <c r="A4198" s="10"/>
      <c r="B4198" s="10"/>
      <c r="C4198" s="10"/>
      <c r="D4198" s="10"/>
      <c r="E4198" s="110" t="s">
        <v>4277</v>
      </c>
      <c r="F4198" s="111" t="s">
        <v>60</v>
      </c>
      <c r="G4198" s="3">
        <f t="shared" si="66"/>
        <v>0.1013</v>
      </c>
    </row>
    <row r="4199" spans="1:7" x14ac:dyDescent="0.25">
      <c r="A4199" s="10"/>
      <c r="B4199" s="10"/>
      <c r="C4199" s="10"/>
      <c r="D4199" s="10"/>
      <c r="E4199" s="110" t="s">
        <v>4278</v>
      </c>
      <c r="F4199" s="111" t="s">
        <v>60</v>
      </c>
      <c r="G4199" s="3">
        <f t="shared" si="66"/>
        <v>0.1013</v>
      </c>
    </row>
    <row r="4200" spans="1:7" x14ac:dyDescent="0.25">
      <c r="A4200" s="10"/>
      <c r="B4200" s="10"/>
      <c r="C4200" s="10"/>
      <c r="D4200" s="10"/>
      <c r="E4200" s="110" t="s">
        <v>4279</v>
      </c>
      <c r="F4200" s="111" t="s">
        <v>60</v>
      </c>
      <c r="G4200" s="3">
        <f t="shared" si="66"/>
        <v>0.1013</v>
      </c>
    </row>
    <row r="4201" spans="1:7" x14ac:dyDescent="0.25">
      <c r="A4201" s="10"/>
      <c r="B4201" s="10"/>
      <c r="C4201" s="10"/>
      <c r="D4201" s="10"/>
      <c r="E4201" s="113" t="s">
        <v>4280</v>
      </c>
      <c r="F4201" s="111" t="s">
        <v>60</v>
      </c>
      <c r="G4201" s="3">
        <f t="shared" si="66"/>
        <v>0.1013</v>
      </c>
    </row>
    <row r="4202" spans="1:7" x14ac:dyDescent="0.25">
      <c r="A4202" s="10"/>
      <c r="B4202" s="10"/>
      <c r="C4202" s="10"/>
      <c r="D4202" s="10"/>
      <c r="E4202" s="110" t="s">
        <v>4281</v>
      </c>
      <c r="F4202" s="111" t="s">
        <v>60</v>
      </c>
      <c r="G4202" s="3">
        <f t="shared" si="66"/>
        <v>0.1013</v>
      </c>
    </row>
    <row r="4203" spans="1:7" x14ac:dyDescent="0.25">
      <c r="A4203" s="10"/>
      <c r="B4203" s="10"/>
      <c r="C4203" s="10"/>
      <c r="D4203" s="10"/>
      <c r="E4203" s="110" t="s">
        <v>4282</v>
      </c>
      <c r="F4203" s="111" t="s">
        <v>60</v>
      </c>
      <c r="G4203" s="3">
        <f t="shared" si="66"/>
        <v>0.1013</v>
      </c>
    </row>
    <row r="4204" spans="1:7" x14ac:dyDescent="0.25">
      <c r="A4204" s="10"/>
      <c r="B4204" s="10"/>
      <c r="C4204" s="10"/>
      <c r="D4204" s="10"/>
      <c r="E4204" s="110" t="s">
        <v>4283</v>
      </c>
      <c r="F4204" s="111" t="s">
        <v>60</v>
      </c>
      <c r="G4204" s="3">
        <f t="shared" si="66"/>
        <v>0.1013</v>
      </c>
    </row>
    <row r="4205" spans="1:7" x14ac:dyDescent="0.25">
      <c r="A4205" s="10"/>
      <c r="B4205" s="10"/>
      <c r="C4205" s="10"/>
      <c r="D4205" s="10"/>
      <c r="E4205" s="110" t="s">
        <v>4284</v>
      </c>
      <c r="F4205" s="111" t="s">
        <v>60</v>
      </c>
      <c r="G4205" s="3">
        <f t="shared" si="66"/>
        <v>0.1013</v>
      </c>
    </row>
    <row r="4206" spans="1:7" x14ac:dyDescent="0.25">
      <c r="A4206" s="10"/>
      <c r="B4206" s="10"/>
      <c r="C4206" s="10"/>
      <c r="D4206" s="10"/>
      <c r="E4206" s="110" t="s">
        <v>4285</v>
      </c>
      <c r="F4206" s="111" t="s">
        <v>96</v>
      </c>
      <c r="G4206" s="3">
        <f t="shared" si="66"/>
        <v>0.1086</v>
      </c>
    </row>
    <row r="4207" spans="1:7" x14ac:dyDescent="0.25">
      <c r="A4207" s="10"/>
      <c r="B4207" s="10"/>
      <c r="C4207" s="10"/>
      <c r="D4207" s="10"/>
      <c r="E4207" s="110" t="s">
        <v>4286</v>
      </c>
      <c r="F4207" s="111" t="s">
        <v>60</v>
      </c>
      <c r="G4207" s="3">
        <f t="shared" si="66"/>
        <v>0.1013</v>
      </c>
    </row>
    <row r="4208" spans="1:7" x14ac:dyDescent="0.25">
      <c r="A4208" s="10"/>
      <c r="B4208" s="10"/>
      <c r="C4208" s="10"/>
      <c r="D4208" s="10"/>
      <c r="E4208" s="113" t="s">
        <v>4287</v>
      </c>
      <c r="F4208" s="111" t="s">
        <v>60</v>
      </c>
      <c r="G4208" s="3">
        <f t="shared" si="66"/>
        <v>0.1013</v>
      </c>
    </row>
    <row r="4209" spans="1:7" x14ac:dyDescent="0.25">
      <c r="A4209" s="10"/>
      <c r="B4209" s="10"/>
      <c r="C4209" s="10"/>
      <c r="D4209" s="10"/>
      <c r="E4209" s="116" t="s">
        <v>4288</v>
      </c>
      <c r="F4209" s="111" t="s">
        <v>60</v>
      </c>
      <c r="G4209" s="3">
        <f t="shared" si="66"/>
        <v>0.1013</v>
      </c>
    </row>
    <row r="4210" spans="1:7" x14ac:dyDescent="0.25">
      <c r="A4210" s="10"/>
      <c r="B4210" s="10"/>
      <c r="C4210" s="10"/>
      <c r="D4210" s="10"/>
      <c r="E4210" s="110" t="s">
        <v>4289</v>
      </c>
      <c r="F4210" s="111" t="s">
        <v>60</v>
      </c>
      <c r="G4210" s="3">
        <f t="shared" si="66"/>
        <v>0.1013</v>
      </c>
    </row>
    <row r="4211" spans="1:7" x14ac:dyDescent="0.25">
      <c r="A4211" s="10"/>
      <c r="B4211" s="10"/>
      <c r="C4211" s="10"/>
      <c r="D4211" s="10"/>
      <c r="E4211" s="110" t="s">
        <v>4290</v>
      </c>
      <c r="F4211" s="111" t="s">
        <v>60</v>
      </c>
      <c r="G4211" s="3">
        <f t="shared" si="66"/>
        <v>0.1013</v>
      </c>
    </row>
    <row r="4212" spans="1:7" x14ac:dyDescent="0.25">
      <c r="A4212" s="10"/>
      <c r="B4212" s="10"/>
      <c r="C4212" s="10"/>
      <c r="D4212" s="10"/>
      <c r="E4212" s="110" t="s">
        <v>4291</v>
      </c>
      <c r="F4212" s="111" t="s">
        <v>60</v>
      </c>
      <c r="G4212" s="3">
        <f t="shared" si="66"/>
        <v>0.1013</v>
      </c>
    </row>
    <row r="4213" spans="1:7" x14ac:dyDescent="0.25">
      <c r="A4213" s="10"/>
      <c r="B4213" s="10"/>
      <c r="C4213" s="10"/>
      <c r="D4213" s="10"/>
      <c r="E4213" s="117" t="s">
        <v>4292</v>
      </c>
      <c r="F4213" s="111" t="s">
        <v>182</v>
      </c>
      <c r="G4213" s="3">
        <f t="shared" si="66"/>
        <v>8.7999999999999995E-2</v>
      </c>
    </row>
    <row r="4214" spans="1:7" x14ac:dyDescent="0.25">
      <c r="A4214" s="10"/>
      <c r="B4214" s="10"/>
      <c r="C4214" s="10"/>
      <c r="D4214" s="10"/>
      <c r="E4214" s="113" t="s">
        <v>4293</v>
      </c>
      <c r="F4214" s="111" t="s">
        <v>60</v>
      </c>
      <c r="G4214" s="3">
        <f t="shared" si="66"/>
        <v>0.1013</v>
      </c>
    </row>
    <row r="4215" spans="1:7" x14ac:dyDescent="0.25">
      <c r="A4215" s="10"/>
      <c r="B4215" s="10"/>
      <c r="C4215" s="10"/>
      <c r="D4215" s="10"/>
      <c r="E4215" s="110" t="s">
        <v>4294</v>
      </c>
      <c r="F4215" s="111" t="s">
        <v>60</v>
      </c>
      <c r="G4215" s="3">
        <f t="shared" si="66"/>
        <v>0.1013</v>
      </c>
    </row>
    <row r="4216" spans="1:7" x14ac:dyDescent="0.25">
      <c r="A4216" s="10"/>
      <c r="B4216" s="10"/>
      <c r="C4216" s="10"/>
      <c r="D4216" s="10"/>
      <c r="E4216" s="110" t="s">
        <v>4295</v>
      </c>
      <c r="F4216" s="111" t="s">
        <v>60</v>
      </c>
      <c r="G4216" s="3">
        <f t="shared" si="66"/>
        <v>0.1013</v>
      </c>
    </row>
    <row r="4217" spans="1:7" x14ac:dyDescent="0.25">
      <c r="A4217" s="10"/>
      <c r="B4217" s="10"/>
      <c r="C4217" s="10"/>
      <c r="D4217" s="10"/>
      <c r="E4217" s="110" t="s">
        <v>4296</v>
      </c>
      <c r="F4217" s="111" t="s">
        <v>60</v>
      </c>
      <c r="G4217" s="3">
        <f t="shared" si="66"/>
        <v>0.1013</v>
      </c>
    </row>
    <row r="4218" spans="1:7" x14ac:dyDescent="0.25">
      <c r="A4218" s="10"/>
      <c r="B4218" s="10"/>
      <c r="C4218" s="10"/>
      <c r="D4218" s="10"/>
      <c r="E4218" s="110" t="s">
        <v>4297</v>
      </c>
      <c r="F4218" s="111" t="s">
        <v>60</v>
      </c>
      <c r="G4218" s="3">
        <f t="shared" si="66"/>
        <v>0.1013</v>
      </c>
    </row>
    <row r="4219" spans="1:7" x14ac:dyDescent="0.25">
      <c r="A4219" s="10"/>
      <c r="B4219" s="10"/>
      <c r="C4219" s="10"/>
      <c r="D4219" s="10"/>
      <c r="E4219" s="110" t="s">
        <v>4298</v>
      </c>
      <c r="F4219" s="111" t="s">
        <v>60</v>
      </c>
      <c r="G4219" s="3">
        <f t="shared" si="66"/>
        <v>0.1013</v>
      </c>
    </row>
    <row r="4220" spans="1:7" x14ac:dyDescent="0.25">
      <c r="A4220" s="10"/>
      <c r="B4220" s="10"/>
      <c r="C4220" s="10"/>
      <c r="D4220" s="10"/>
      <c r="E4220" s="110" t="s">
        <v>4299</v>
      </c>
      <c r="F4220" s="111" t="s">
        <v>60</v>
      </c>
      <c r="G4220" s="3">
        <f t="shared" si="66"/>
        <v>0.1013</v>
      </c>
    </row>
    <row r="4221" spans="1:7" x14ac:dyDescent="0.25">
      <c r="A4221" s="10"/>
      <c r="B4221" s="10"/>
      <c r="C4221" s="10"/>
      <c r="D4221" s="10"/>
      <c r="E4221" s="110" t="s">
        <v>4300</v>
      </c>
      <c r="F4221" s="111" t="s">
        <v>60</v>
      </c>
      <c r="G4221" s="3">
        <f t="shared" si="66"/>
        <v>0.1013</v>
      </c>
    </row>
    <row r="4222" spans="1:7" x14ac:dyDescent="0.25">
      <c r="A4222" s="10"/>
      <c r="B4222" s="10"/>
      <c r="C4222" s="10"/>
      <c r="D4222" s="10"/>
      <c r="E4222" s="110" t="s">
        <v>4301</v>
      </c>
      <c r="F4222" s="111" t="s">
        <v>60</v>
      </c>
      <c r="G4222" s="3">
        <f t="shared" si="66"/>
        <v>0.1013</v>
      </c>
    </row>
    <row r="4223" spans="1:7" x14ac:dyDescent="0.25">
      <c r="A4223" s="10"/>
      <c r="B4223" s="10"/>
      <c r="C4223" s="10"/>
      <c r="D4223" s="10"/>
      <c r="E4223" s="110" t="s">
        <v>4302</v>
      </c>
      <c r="F4223" s="111" t="s">
        <v>60</v>
      </c>
      <c r="G4223" s="3">
        <f t="shared" si="66"/>
        <v>0.1013</v>
      </c>
    </row>
    <row r="4224" spans="1:7" x14ac:dyDescent="0.25">
      <c r="A4224" s="10"/>
      <c r="B4224" s="10"/>
      <c r="C4224" s="10"/>
      <c r="D4224" s="10"/>
      <c r="E4224" s="110" t="s">
        <v>4303</v>
      </c>
      <c r="F4224" s="111" t="s">
        <v>60</v>
      </c>
      <c r="G4224" s="3">
        <f t="shared" si="66"/>
        <v>0.1013</v>
      </c>
    </row>
    <row r="4225" spans="1:7" x14ac:dyDescent="0.25">
      <c r="A4225" s="10"/>
      <c r="B4225" s="10"/>
      <c r="C4225" s="10"/>
      <c r="D4225" s="10"/>
      <c r="E4225" s="110" t="s">
        <v>4304</v>
      </c>
      <c r="F4225" s="111" t="s">
        <v>60</v>
      </c>
      <c r="G4225" s="3">
        <f t="shared" si="66"/>
        <v>0.1013</v>
      </c>
    </row>
    <row r="4226" spans="1:7" x14ac:dyDescent="0.25">
      <c r="A4226" s="10"/>
      <c r="B4226" s="10"/>
      <c r="C4226" s="10"/>
      <c r="D4226" s="10"/>
      <c r="E4226" s="110" t="s">
        <v>4305</v>
      </c>
      <c r="F4226" s="111" t="s">
        <v>60</v>
      </c>
      <c r="G4226" s="3">
        <f t="shared" si="66"/>
        <v>0.1013</v>
      </c>
    </row>
    <row r="4227" spans="1:7" x14ac:dyDescent="0.25">
      <c r="A4227" s="10"/>
      <c r="B4227" s="10"/>
      <c r="C4227" s="10"/>
      <c r="D4227" s="10"/>
      <c r="E4227" s="113" t="s">
        <v>4306</v>
      </c>
      <c r="F4227" s="111" t="s">
        <v>60</v>
      </c>
      <c r="G4227" s="3">
        <f t="shared" si="66"/>
        <v>0.1013</v>
      </c>
    </row>
    <row r="4228" spans="1:7" x14ac:dyDescent="0.25">
      <c r="A4228" s="10"/>
      <c r="B4228" s="10"/>
      <c r="C4228" s="10"/>
      <c r="D4228" s="10"/>
      <c r="E4228" s="110" t="s">
        <v>4307</v>
      </c>
      <c r="F4228" s="111" t="s">
        <v>60</v>
      </c>
      <c r="G4228" s="3">
        <f t="shared" si="66"/>
        <v>0.1013</v>
      </c>
    </row>
    <row r="4229" spans="1:7" x14ac:dyDescent="0.25">
      <c r="A4229" s="10"/>
      <c r="B4229" s="10"/>
      <c r="C4229" s="10"/>
      <c r="D4229" s="10"/>
      <c r="E4229" s="110" t="s">
        <v>4308</v>
      </c>
      <c r="F4229" s="111" t="s">
        <v>60</v>
      </c>
      <c r="G4229" s="3">
        <f t="shared" si="66"/>
        <v>0.1013</v>
      </c>
    </row>
    <row r="4230" spans="1:7" x14ac:dyDescent="0.25">
      <c r="A4230" s="10"/>
      <c r="B4230" s="10"/>
      <c r="C4230" s="10"/>
      <c r="D4230" s="10"/>
      <c r="E4230" s="116" t="s">
        <v>4309</v>
      </c>
      <c r="F4230" s="111" t="s">
        <v>60</v>
      </c>
      <c r="G4230" s="3">
        <f t="shared" si="66"/>
        <v>0.1013</v>
      </c>
    </row>
    <row r="4231" spans="1:7" x14ac:dyDescent="0.25">
      <c r="A4231" s="10"/>
      <c r="B4231" s="10"/>
      <c r="C4231" s="10"/>
      <c r="D4231" s="10"/>
      <c r="E4231" s="124" t="s">
        <v>4310</v>
      </c>
      <c r="F4231" s="111" t="s">
        <v>60</v>
      </c>
      <c r="G4231" s="3">
        <f t="shared" ref="G4231:G4294" si="67">VLOOKUP(F4231,$A$4:$B$27,2,FALSE)</f>
        <v>0.1013</v>
      </c>
    </row>
    <row r="4232" spans="1:7" x14ac:dyDescent="0.25">
      <c r="A4232" s="10"/>
      <c r="B4232" s="10"/>
      <c r="C4232" s="10"/>
      <c r="D4232" s="10"/>
      <c r="E4232" s="110" t="s">
        <v>4311</v>
      </c>
      <c r="F4232" s="111" t="s">
        <v>60</v>
      </c>
      <c r="G4232" s="3">
        <f t="shared" si="67"/>
        <v>0.1013</v>
      </c>
    </row>
    <row r="4233" spans="1:7" x14ac:dyDescent="0.25">
      <c r="A4233" s="10"/>
      <c r="B4233" s="10"/>
      <c r="C4233" s="10"/>
      <c r="D4233" s="10"/>
      <c r="E4233" s="110" t="s">
        <v>4312</v>
      </c>
      <c r="F4233" s="111" t="s">
        <v>60</v>
      </c>
      <c r="G4233" s="3">
        <f t="shared" si="67"/>
        <v>0.1013</v>
      </c>
    </row>
    <row r="4234" spans="1:7" x14ac:dyDescent="0.25">
      <c r="A4234" s="10"/>
      <c r="B4234" s="10"/>
      <c r="C4234" s="10"/>
      <c r="D4234" s="10"/>
      <c r="E4234" s="110" t="s">
        <v>4313</v>
      </c>
      <c r="F4234" s="111" t="s">
        <v>60</v>
      </c>
      <c r="G4234" s="3">
        <f t="shared" si="67"/>
        <v>0.1013</v>
      </c>
    </row>
    <row r="4235" spans="1:7" x14ac:dyDescent="0.25">
      <c r="A4235" s="10"/>
      <c r="B4235" s="10"/>
      <c r="C4235" s="10"/>
      <c r="D4235" s="10"/>
      <c r="E4235" s="110" t="s">
        <v>4314</v>
      </c>
      <c r="F4235" s="111" t="s">
        <v>60</v>
      </c>
      <c r="G4235" s="3">
        <f t="shared" si="67"/>
        <v>0.1013</v>
      </c>
    </row>
    <row r="4236" spans="1:7" x14ac:dyDescent="0.25">
      <c r="A4236" s="10"/>
      <c r="B4236" s="10"/>
      <c r="C4236" s="10"/>
      <c r="D4236" s="10"/>
      <c r="E4236" s="110" t="s">
        <v>4315</v>
      </c>
      <c r="F4236" s="111" t="s">
        <v>60</v>
      </c>
      <c r="G4236" s="3">
        <f t="shared" si="67"/>
        <v>0.1013</v>
      </c>
    </row>
    <row r="4237" spans="1:7" x14ac:dyDescent="0.25">
      <c r="A4237" s="10"/>
      <c r="B4237" s="10"/>
      <c r="C4237" s="10"/>
      <c r="D4237" s="10"/>
      <c r="E4237" s="110" t="s">
        <v>4316</v>
      </c>
      <c r="F4237" s="111" t="s">
        <v>60</v>
      </c>
      <c r="G4237" s="3">
        <f t="shared" si="67"/>
        <v>0.1013</v>
      </c>
    </row>
    <row r="4238" spans="1:7" x14ac:dyDescent="0.25">
      <c r="A4238" s="10"/>
      <c r="B4238" s="10"/>
      <c r="C4238" s="10"/>
      <c r="D4238" s="10"/>
      <c r="E4238" s="110" t="s">
        <v>4317</v>
      </c>
      <c r="F4238" s="111" t="s">
        <v>60</v>
      </c>
      <c r="G4238" s="3">
        <f t="shared" si="67"/>
        <v>0.1013</v>
      </c>
    </row>
    <row r="4239" spans="1:7" x14ac:dyDescent="0.25">
      <c r="A4239" s="10"/>
      <c r="B4239" s="10"/>
      <c r="C4239" s="10"/>
      <c r="D4239" s="10"/>
      <c r="E4239" s="110" t="s">
        <v>4318</v>
      </c>
      <c r="F4239" s="111" t="s">
        <v>60</v>
      </c>
      <c r="G4239" s="3">
        <f t="shared" si="67"/>
        <v>0.1013</v>
      </c>
    </row>
    <row r="4240" spans="1:7" x14ac:dyDescent="0.25">
      <c r="A4240" s="10"/>
      <c r="B4240" s="10"/>
      <c r="C4240" s="10"/>
      <c r="D4240" s="10"/>
      <c r="E4240" s="113" t="s">
        <v>4319</v>
      </c>
      <c r="F4240" s="111" t="s">
        <v>60</v>
      </c>
      <c r="G4240" s="3">
        <f t="shared" si="67"/>
        <v>0.1013</v>
      </c>
    </row>
    <row r="4241" spans="1:7" x14ac:dyDescent="0.25">
      <c r="A4241" s="10"/>
      <c r="B4241" s="10"/>
      <c r="C4241" s="10"/>
      <c r="D4241" s="10"/>
      <c r="E4241" s="110" t="s">
        <v>4320</v>
      </c>
      <c r="F4241" s="111" t="s">
        <v>60</v>
      </c>
      <c r="G4241" s="3">
        <f t="shared" si="67"/>
        <v>0.1013</v>
      </c>
    </row>
    <row r="4242" spans="1:7" x14ac:dyDescent="0.25">
      <c r="A4242" s="10"/>
      <c r="B4242" s="10"/>
      <c r="C4242" s="10"/>
      <c r="D4242" s="10"/>
      <c r="E4242" s="110" t="s">
        <v>4321</v>
      </c>
      <c r="F4242" s="111" t="s">
        <v>60</v>
      </c>
      <c r="G4242" s="3">
        <f t="shared" si="67"/>
        <v>0.1013</v>
      </c>
    </row>
    <row r="4243" spans="1:7" x14ac:dyDescent="0.25">
      <c r="A4243" s="10"/>
      <c r="B4243" s="10"/>
      <c r="C4243" s="10"/>
      <c r="D4243" s="10"/>
      <c r="E4243" s="110" t="s">
        <v>4322</v>
      </c>
      <c r="F4243" s="111" t="s">
        <v>60</v>
      </c>
      <c r="G4243" s="3">
        <f t="shared" si="67"/>
        <v>0.1013</v>
      </c>
    </row>
    <row r="4244" spans="1:7" x14ac:dyDescent="0.25">
      <c r="A4244" s="10"/>
      <c r="B4244" s="10"/>
      <c r="C4244" s="10"/>
      <c r="D4244" s="10"/>
      <c r="E4244" s="110" t="s">
        <v>4323</v>
      </c>
      <c r="F4244" s="111" t="s">
        <v>60</v>
      </c>
      <c r="G4244" s="3">
        <f t="shared" si="67"/>
        <v>0.1013</v>
      </c>
    </row>
    <row r="4245" spans="1:7" x14ac:dyDescent="0.25">
      <c r="A4245" s="10"/>
      <c r="B4245" s="10"/>
      <c r="C4245" s="10"/>
      <c r="D4245" s="10"/>
      <c r="E4245" s="110" t="s">
        <v>4324</v>
      </c>
      <c r="F4245" s="111" t="s">
        <v>60</v>
      </c>
      <c r="G4245" s="3">
        <f t="shared" si="67"/>
        <v>0.1013</v>
      </c>
    </row>
    <row r="4246" spans="1:7" x14ac:dyDescent="0.25">
      <c r="A4246" s="10"/>
      <c r="B4246" s="10"/>
      <c r="C4246" s="10"/>
      <c r="D4246" s="10"/>
      <c r="E4246" s="110" t="s">
        <v>4325</v>
      </c>
      <c r="F4246" s="111" t="s">
        <v>60</v>
      </c>
      <c r="G4246" s="3">
        <f t="shared" si="67"/>
        <v>0.1013</v>
      </c>
    </row>
    <row r="4247" spans="1:7" x14ac:dyDescent="0.25">
      <c r="A4247" s="10"/>
      <c r="B4247" s="10"/>
      <c r="C4247" s="10"/>
      <c r="D4247" s="10"/>
      <c r="E4247" s="116" t="s">
        <v>4326</v>
      </c>
      <c r="F4247" s="111" t="s">
        <v>60</v>
      </c>
      <c r="G4247" s="3">
        <f t="shared" si="67"/>
        <v>0.1013</v>
      </c>
    </row>
    <row r="4248" spans="1:7" x14ac:dyDescent="0.25">
      <c r="A4248" s="10"/>
      <c r="B4248" s="10"/>
      <c r="C4248" s="10"/>
      <c r="D4248" s="10"/>
      <c r="E4248" s="110" t="s">
        <v>4327</v>
      </c>
      <c r="F4248" s="111" t="s">
        <v>60</v>
      </c>
      <c r="G4248" s="3">
        <f t="shared" si="67"/>
        <v>0.1013</v>
      </c>
    </row>
    <row r="4249" spans="1:7" x14ac:dyDescent="0.25">
      <c r="A4249" s="10"/>
      <c r="B4249" s="10"/>
      <c r="C4249" s="10"/>
      <c r="D4249" s="10"/>
      <c r="E4249" s="110" t="s">
        <v>4328</v>
      </c>
      <c r="F4249" s="111" t="s">
        <v>60</v>
      </c>
      <c r="G4249" s="3">
        <f t="shared" si="67"/>
        <v>0.1013</v>
      </c>
    </row>
    <row r="4250" spans="1:7" x14ac:dyDescent="0.25">
      <c r="A4250" s="10"/>
      <c r="B4250" s="10"/>
      <c r="C4250" s="10"/>
      <c r="D4250" s="10"/>
      <c r="E4250" s="116" t="s">
        <v>4329</v>
      </c>
      <c r="F4250" s="111" t="s">
        <v>60</v>
      </c>
      <c r="G4250" s="3">
        <f t="shared" si="67"/>
        <v>0.1013</v>
      </c>
    </row>
    <row r="4251" spans="1:7" x14ac:dyDescent="0.25">
      <c r="A4251" s="10"/>
      <c r="B4251" s="10"/>
      <c r="C4251" s="10"/>
      <c r="D4251" s="10"/>
      <c r="E4251" s="110" t="s">
        <v>4330</v>
      </c>
      <c r="F4251" s="111" t="s">
        <v>60</v>
      </c>
      <c r="G4251" s="3">
        <f t="shared" si="67"/>
        <v>0.1013</v>
      </c>
    </row>
    <row r="4252" spans="1:7" x14ac:dyDescent="0.25">
      <c r="A4252" s="10"/>
      <c r="B4252" s="10"/>
      <c r="C4252" s="10"/>
      <c r="D4252" s="10"/>
      <c r="E4252" s="110" t="s">
        <v>4331</v>
      </c>
      <c r="F4252" s="111" t="s">
        <v>60</v>
      </c>
      <c r="G4252" s="3">
        <f t="shared" si="67"/>
        <v>0.1013</v>
      </c>
    </row>
    <row r="4253" spans="1:7" x14ac:dyDescent="0.25">
      <c r="A4253" s="10"/>
      <c r="B4253" s="10"/>
      <c r="C4253" s="10"/>
      <c r="D4253" s="10"/>
      <c r="E4253" s="117" t="s">
        <v>4332</v>
      </c>
      <c r="F4253" s="111" t="s">
        <v>60</v>
      </c>
      <c r="G4253" s="3">
        <f t="shared" si="67"/>
        <v>0.1013</v>
      </c>
    </row>
    <row r="4254" spans="1:7" x14ac:dyDescent="0.25">
      <c r="A4254" s="10"/>
      <c r="B4254" s="10"/>
      <c r="C4254" s="10"/>
      <c r="D4254" s="10"/>
      <c r="E4254" s="110" t="s">
        <v>4333</v>
      </c>
      <c r="F4254" s="111" t="s">
        <v>60</v>
      </c>
      <c r="G4254" s="3">
        <f t="shared" si="67"/>
        <v>0.1013</v>
      </c>
    </row>
    <row r="4255" spans="1:7" x14ac:dyDescent="0.25">
      <c r="A4255" s="10"/>
      <c r="B4255" s="10"/>
      <c r="C4255" s="10"/>
      <c r="D4255" s="10"/>
      <c r="E4255" s="110" t="s">
        <v>4334</v>
      </c>
      <c r="F4255" s="111" t="s">
        <v>60</v>
      </c>
      <c r="G4255" s="3">
        <f t="shared" si="67"/>
        <v>0.1013</v>
      </c>
    </row>
    <row r="4256" spans="1:7" x14ac:dyDescent="0.25">
      <c r="A4256" s="10"/>
      <c r="B4256" s="10"/>
      <c r="C4256" s="10"/>
      <c r="D4256" s="10"/>
      <c r="E4256" s="110" t="s">
        <v>4335</v>
      </c>
      <c r="F4256" s="111" t="s">
        <v>60</v>
      </c>
      <c r="G4256" s="3">
        <f t="shared" si="67"/>
        <v>0.1013</v>
      </c>
    </row>
    <row r="4257" spans="1:7" x14ac:dyDescent="0.25">
      <c r="A4257" s="10"/>
      <c r="B4257" s="10"/>
      <c r="C4257" s="10"/>
      <c r="D4257" s="10"/>
      <c r="E4257" s="110" t="s">
        <v>4336</v>
      </c>
      <c r="F4257" s="111" t="s">
        <v>60</v>
      </c>
      <c r="G4257" s="3">
        <f t="shared" si="67"/>
        <v>0.1013</v>
      </c>
    </row>
    <row r="4258" spans="1:7" x14ac:dyDescent="0.25">
      <c r="A4258" s="10"/>
      <c r="B4258" s="10"/>
      <c r="C4258" s="10"/>
      <c r="D4258" s="10"/>
      <c r="E4258" s="110" t="s">
        <v>4337</v>
      </c>
      <c r="F4258" s="111" t="s">
        <v>60</v>
      </c>
      <c r="G4258" s="3">
        <f t="shared" si="67"/>
        <v>0.1013</v>
      </c>
    </row>
    <row r="4259" spans="1:7" x14ac:dyDescent="0.25">
      <c r="A4259" s="10"/>
      <c r="B4259" s="10"/>
      <c r="C4259" s="10"/>
      <c r="D4259" s="10"/>
      <c r="E4259" s="110" t="s">
        <v>4338</v>
      </c>
      <c r="F4259" s="111" t="s">
        <v>60</v>
      </c>
      <c r="G4259" s="3">
        <f t="shared" si="67"/>
        <v>0.1013</v>
      </c>
    </row>
    <row r="4260" spans="1:7" x14ac:dyDescent="0.25">
      <c r="A4260" s="10"/>
      <c r="B4260" s="10"/>
      <c r="C4260" s="10"/>
      <c r="D4260" s="10"/>
      <c r="E4260" s="110" t="s">
        <v>4339</v>
      </c>
      <c r="F4260" s="111" t="s">
        <v>60</v>
      </c>
      <c r="G4260" s="3">
        <f t="shared" si="67"/>
        <v>0.1013</v>
      </c>
    </row>
    <row r="4261" spans="1:7" x14ac:dyDescent="0.25">
      <c r="A4261" s="10"/>
      <c r="B4261" s="10"/>
      <c r="C4261" s="10"/>
      <c r="D4261" s="10"/>
      <c r="E4261" s="110" t="s">
        <v>4340</v>
      </c>
      <c r="F4261" s="111" t="s">
        <v>60</v>
      </c>
      <c r="G4261" s="3">
        <f t="shared" si="67"/>
        <v>0.1013</v>
      </c>
    </row>
    <row r="4262" spans="1:7" x14ac:dyDescent="0.25">
      <c r="A4262" s="10"/>
      <c r="B4262" s="10"/>
      <c r="C4262" s="10"/>
      <c r="D4262" s="10"/>
      <c r="E4262" s="110" t="s">
        <v>4341</v>
      </c>
      <c r="F4262" s="111" t="s">
        <v>60</v>
      </c>
      <c r="G4262" s="3">
        <f t="shared" si="67"/>
        <v>0.1013</v>
      </c>
    </row>
    <row r="4263" spans="1:7" x14ac:dyDescent="0.25">
      <c r="A4263" s="10"/>
      <c r="B4263" s="10"/>
      <c r="C4263" s="10"/>
      <c r="D4263" s="10"/>
      <c r="E4263" s="110" t="s">
        <v>4342</v>
      </c>
      <c r="F4263" s="111" t="s">
        <v>54</v>
      </c>
      <c r="G4263" s="3">
        <f t="shared" si="67"/>
        <v>7.9699999999999993E-2</v>
      </c>
    </row>
    <row r="4264" spans="1:7" x14ac:dyDescent="0.25">
      <c r="A4264" s="10"/>
      <c r="B4264" s="10"/>
      <c r="C4264" s="10"/>
      <c r="D4264" s="10"/>
      <c r="E4264" s="110" t="s">
        <v>4343</v>
      </c>
      <c r="F4264" s="111" t="s">
        <v>60</v>
      </c>
      <c r="G4264" s="3">
        <f t="shared" si="67"/>
        <v>0.1013</v>
      </c>
    </row>
    <row r="4265" spans="1:7" x14ac:dyDescent="0.25">
      <c r="A4265" s="10"/>
      <c r="B4265" s="10"/>
      <c r="C4265" s="10"/>
      <c r="D4265" s="10"/>
      <c r="E4265" s="110" t="s">
        <v>4344</v>
      </c>
      <c r="F4265" s="111" t="s">
        <v>60</v>
      </c>
      <c r="G4265" s="3">
        <f t="shared" si="67"/>
        <v>0.1013</v>
      </c>
    </row>
    <row r="4266" spans="1:7" x14ac:dyDescent="0.25">
      <c r="A4266" s="10"/>
      <c r="B4266" s="10"/>
      <c r="C4266" s="10"/>
      <c r="D4266" s="10"/>
      <c r="E4266" s="110" t="s">
        <v>4345</v>
      </c>
      <c r="F4266" s="111" t="s">
        <v>60</v>
      </c>
      <c r="G4266" s="3">
        <f t="shared" si="67"/>
        <v>0.1013</v>
      </c>
    </row>
    <row r="4267" spans="1:7" x14ac:dyDescent="0.25">
      <c r="A4267" s="10"/>
      <c r="B4267" s="10"/>
      <c r="C4267" s="10"/>
      <c r="D4267" s="10"/>
      <c r="E4267" s="110" t="s">
        <v>4346</v>
      </c>
      <c r="F4267" s="111" t="s">
        <v>60</v>
      </c>
      <c r="G4267" s="3">
        <f t="shared" si="67"/>
        <v>0.1013</v>
      </c>
    </row>
    <row r="4268" spans="1:7" x14ac:dyDescent="0.25">
      <c r="A4268" s="10"/>
      <c r="B4268" s="10"/>
      <c r="C4268" s="10"/>
      <c r="D4268" s="10"/>
      <c r="E4268" s="110" t="s">
        <v>4347</v>
      </c>
      <c r="F4268" s="111" t="s">
        <v>60</v>
      </c>
      <c r="G4268" s="3">
        <f t="shared" si="67"/>
        <v>0.1013</v>
      </c>
    </row>
    <row r="4269" spans="1:7" x14ac:dyDescent="0.25">
      <c r="A4269" s="10"/>
      <c r="B4269" s="10"/>
      <c r="C4269" s="10"/>
      <c r="D4269" s="10"/>
      <c r="E4269" s="110" t="s">
        <v>4348</v>
      </c>
      <c r="F4269" s="111" t="s">
        <v>60</v>
      </c>
      <c r="G4269" s="3">
        <f t="shared" si="67"/>
        <v>0.1013</v>
      </c>
    </row>
    <row r="4270" spans="1:7" x14ac:dyDescent="0.25">
      <c r="A4270" s="10"/>
      <c r="B4270" s="10"/>
      <c r="C4270" s="10"/>
      <c r="D4270" s="10"/>
      <c r="E4270" s="110" t="s">
        <v>4349</v>
      </c>
      <c r="F4270" s="111" t="s">
        <v>60</v>
      </c>
      <c r="G4270" s="3">
        <f t="shared" si="67"/>
        <v>0.1013</v>
      </c>
    </row>
    <row r="4271" spans="1:7" x14ac:dyDescent="0.25">
      <c r="A4271" s="10"/>
      <c r="B4271" s="10"/>
      <c r="C4271" s="10"/>
      <c r="D4271" s="10"/>
      <c r="E4271" s="110" t="s">
        <v>4350</v>
      </c>
      <c r="F4271" s="111" t="s">
        <v>60</v>
      </c>
      <c r="G4271" s="3">
        <f t="shared" si="67"/>
        <v>0.1013</v>
      </c>
    </row>
    <row r="4272" spans="1:7" x14ac:dyDescent="0.25">
      <c r="A4272" s="10"/>
      <c r="B4272" s="10"/>
      <c r="C4272" s="10"/>
      <c r="D4272" s="10"/>
      <c r="E4272" s="110" t="s">
        <v>4351</v>
      </c>
      <c r="F4272" s="111" t="s">
        <v>60</v>
      </c>
      <c r="G4272" s="3">
        <f t="shared" si="67"/>
        <v>0.1013</v>
      </c>
    </row>
    <row r="4273" spans="1:7" x14ac:dyDescent="0.25">
      <c r="A4273" s="10"/>
      <c r="B4273" s="10"/>
      <c r="C4273" s="10"/>
      <c r="D4273" s="10"/>
      <c r="E4273" s="115" t="s">
        <v>4352</v>
      </c>
      <c r="F4273" s="111" t="s">
        <v>60</v>
      </c>
      <c r="G4273" s="3">
        <f t="shared" si="67"/>
        <v>0.1013</v>
      </c>
    </row>
    <row r="4274" spans="1:7" x14ac:dyDescent="0.25">
      <c r="A4274" s="10"/>
      <c r="B4274" s="10"/>
      <c r="C4274" s="10"/>
      <c r="D4274" s="10"/>
      <c r="E4274" s="110" t="s">
        <v>4353</v>
      </c>
      <c r="F4274" s="111" t="s">
        <v>60</v>
      </c>
      <c r="G4274" s="3">
        <f t="shared" si="67"/>
        <v>0.1013</v>
      </c>
    </row>
    <row r="4275" spans="1:7" x14ac:dyDescent="0.25">
      <c r="A4275" s="10"/>
      <c r="B4275" s="10"/>
      <c r="C4275" s="10"/>
      <c r="D4275" s="10"/>
      <c r="E4275" s="110" t="s">
        <v>4354</v>
      </c>
      <c r="F4275" s="111" t="s">
        <v>60</v>
      </c>
      <c r="G4275" s="3">
        <f t="shared" si="67"/>
        <v>0.1013</v>
      </c>
    </row>
    <row r="4276" spans="1:7" x14ac:dyDescent="0.25">
      <c r="A4276" s="10"/>
      <c r="B4276" s="10"/>
      <c r="C4276" s="10"/>
      <c r="D4276" s="10"/>
      <c r="E4276" s="110" t="s">
        <v>4355</v>
      </c>
      <c r="F4276" s="111" t="s">
        <v>60</v>
      </c>
      <c r="G4276" s="3">
        <f t="shared" si="67"/>
        <v>0.1013</v>
      </c>
    </row>
    <row r="4277" spans="1:7" x14ac:dyDescent="0.25">
      <c r="A4277" s="10"/>
      <c r="B4277" s="10"/>
      <c r="C4277" s="10"/>
      <c r="D4277" s="10"/>
      <c r="E4277" s="110" t="s">
        <v>4356</v>
      </c>
      <c r="F4277" s="111" t="s">
        <v>60</v>
      </c>
      <c r="G4277" s="3">
        <f t="shared" si="67"/>
        <v>0.1013</v>
      </c>
    </row>
    <row r="4278" spans="1:7" x14ac:dyDescent="0.25">
      <c r="A4278" s="10"/>
      <c r="B4278" s="10"/>
      <c r="C4278" s="10"/>
      <c r="D4278" s="10"/>
      <c r="E4278" s="110" t="s">
        <v>4357</v>
      </c>
      <c r="F4278" s="111" t="s">
        <v>60</v>
      </c>
      <c r="G4278" s="3">
        <f t="shared" si="67"/>
        <v>0.1013</v>
      </c>
    </row>
    <row r="4279" spans="1:7" x14ac:dyDescent="0.25">
      <c r="A4279" s="10"/>
      <c r="B4279" s="10"/>
      <c r="C4279" s="10"/>
      <c r="D4279" s="10"/>
      <c r="E4279" s="110" t="s">
        <v>4358</v>
      </c>
      <c r="F4279" s="111" t="s">
        <v>60</v>
      </c>
      <c r="G4279" s="3">
        <f t="shared" si="67"/>
        <v>0.1013</v>
      </c>
    </row>
    <row r="4280" spans="1:7" x14ac:dyDescent="0.25">
      <c r="A4280" s="10"/>
      <c r="B4280" s="10"/>
      <c r="C4280" s="10"/>
      <c r="D4280" s="10"/>
      <c r="E4280" s="116" t="s">
        <v>4359</v>
      </c>
      <c r="F4280" s="111" t="s">
        <v>60</v>
      </c>
      <c r="G4280" s="3">
        <f t="shared" si="67"/>
        <v>0.1013</v>
      </c>
    </row>
    <row r="4281" spans="1:7" x14ac:dyDescent="0.25">
      <c r="A4281" s="10"/>
      <c r="B4281" s="10"/>
      <c r="C4281" s="10"/>
      <c r="D4281" s="10"/>
      <c r="E4281" s="110" t="s">
        <v>4360</v>
      </c>
      <c r="F4281" s="111" t="s">
        <v>60</v>
      </c>
      <c r="G4281" s="3">
        <f t="shared" si="67"/>
        <v>0.1013</v>
      </c>
    </row>
    <row r="4282" spans="1:7" x14ac:dyDescent="0.25">
      <c r="A4282" s="10"/>
      <c r="B4282" s="10"/>
      <c r="C4282" s="10"/>
      <c r="D4282" s="10"/>
      <c r="E4282" s="110" t="s">
        <v>4361</v>
      </c>
      <c r="F4282" s="111" t="s">
        <v>60</v>
      </c>
      <c r="G4282" s="3">
        <f t="shared" si="67"/>
        <v>0.1013</v>
      </c>
    </row>
    <row r="4283" spans="1:7" x14ac:dyDescent="0.25">
      <c r="A4283" s="10"/>
      <c r="B4283" s="10"/>
      <c r="C4283" s="10"/>
      <c r="D4283" s="10"/>
      <c r="E4283" s="110" t="s">
        <v>4362</v>
      </c>
      <c r="F4283" s="111" t="s">
        <v>60</v>
      </c>
      <c r="G4283" s="3">
        <f t="shared" si="67"/>
        <v>0.1013</v>
      </c>
    </row>
    <row r="4284" spans="1:7" x14ac:dyDescent="0.25">
      <c r="A4284" s="10"/>
      <c r="B4284" s="10"/>
      <c r="C4284" s="10"/>
      <c r="D4284" s="10"/>
      <c r="E4284" s="110" t="s">
        <v>4363</v>
      </c>
      <c r="F4284" s="111" t="s">
        <v>60</v>
      </c>
      <c r="G4284" s="3">
        <f t="shared" si="67"/>
        <v>0.1013</v>
      </c>
    </row>
    <row r="4285" spans="1:7" x14ac:dyDescent="0.25">
      <c r="A4285" s="10"/>
      <c r="B4285" s="10"/>
      <c r="C4285" s="10"/>
      <c r="D4285" s="10"/>
      <c r="E4285" s="115" t="s">
        <v>4364</v>
      </c>
      <c r="F4285" s="111" t="s">
        <v>60</v>
      </c>
      <c r="G4285" s="3">
        <f t="shared" si="67"/>
        <v>0.1013</v>
      </c>
    </row>
    <row r="4286" spans="1:7" x14ac:dyDescent="0.25">
      <c r="A4286" s="10"/>
      <c r="B4286" s="10"/>
      <c r="C4286" s="10"/>
      <c r="D4286" s="10"/>
      <c r="E4286" s="110" t="s">
        <v>4365</v>
      </c>
      <c r="F4286" s="111" t="s">
        <v>60</v>
      </c>
      <c r="G4286" s="3">
        <f t="shared" si="67"/>
        <v>0.1013</v>
      </c>
    </row>
    <row r="4287" spans="1:7" x14ac:dyDescent="0.25">
      <c r="A4287" s="10"/>
      <c r="B4287" s="10"/>
      <c r="C4287" s="10"/>
      <c r="D4287" s="10"/>
      <c r="E4287" s="110" t="s">
        <v>4366</v>
      </c>
      <c r="F4287" s="111" t="s">
        <v>456</v>
      </c>
      <c r="G4287" s="3">
        <f t="shared" si="67"/>
        <v>1</v>
      </c>
    </row>
    <row r="4288" spans="1:7" x14ac:dyDescent="0.25">
      <c r="A4288" s="10"/>
      <c r="B4288" s="10"/>
      <c r="C4288" s="10"/>
      <c r="D4288" s="10"/>
      <c r="E4288" s="110" t="s">
        <v>4367</v>
      </c>
      <c r="F4288" s="111" t="s">
        <v>456</v>
      </c>
      <c r="G4288" s="3">
        <f t="shared" si="67"/>
        <v>1</v>
      </c>
    </row>
    <row r="4289" spans="1:7" x14ac:dyDescent="0.25">
      <c r="A4289" s="10"/>
      <c r="B4289" s="10"/>
      <c r="C4289" s="10"/>
      <c r="D4289" s="10"/>
      <c r="E4289" s="110" t="s">
        <v>4368</v>
      </c>
      <c r="F4289" s="111" t="s">
        <v>456</v>
      </c>
      <c r="G4289" s="3">
        <f t="shared" si="67"/>
        <v>1</v>
      </c>
    </row>
    <row r="4290" spans="1:7" x14ac:dyDescent="0.25">
      <c r="A4290" s="10"/>
      <c r="B4290" s="10"/>
      <c r="C4290" s="10"/>
      <c r="D4290" s="10"/>
      <c r="E4290" s="116" t="s">
        <v>4369</v>
      </c>
      <c r="F4290" s="111" t="s">
        <v>456</v>
      </c>
      <c r="G4290" s="3">
        <f t="shared" si="67"/>
        <v>1</v>
      </c>
    </row>
    <row r="4291" spans="1:7" x14ac:dyDescent="0.25">
      <c r="A4291" s="10"/>
      <c r="B4291" s="10"/>
      <c r="C4291" s="10"/>
      <c r="D4291" s="10"/>
      <c r="E4291" s="110" t="s">
        <v>4370</v>
      </c>
      <c r="F4291" s="111" t="s">
        <v>456</v>
      </c>
      <c r="G4291" s="3">
        <f t="shared" si="67"/>
        <v>1</v>
      </c>
    </row>
    <row r="4292" spans="1:7" x14ac:dyDescent="0.25">
      <c r="A4292" s="10"/>
      <c r="B4292" s="10"/>
      <c r="C4292" s="10"/>
      <c r="D4292" s="10"/>
      <c r="E4292" s="110" t="s">
        <v>4371</v>
      </c>
      <c r="F4292" s="111" t="s">
        <v>456</v>
      </c>
      <c r="G4292" s="3">
        <f t="shared" si="67"/>
        <v>1</v>
      </c>
    </row>
    <row r="4293" spans="1:7" x14ac:dyDescent="0.25">
      <c r="A4293" s="10"/>
      <c r="B4293" s="10"/>
      <c r="C4293" s="10"/>
      <c r="D4293" s="10"/>
      <c r="E4293" s="110" t="s">
        <v>4372</v>
      </c>
      <c r="F4293" s="111" t="s">
        <v>361</v>
      </c>
      <c r="G4293" s="3">
        <f t="shared" si="67"/>
        <v>1</v>
      </c>
    </row>
    <row r="4294" spans="1:7" x14ac:dyDescent="0.25">
      <c r="A4294" s="10"/>
      <c r="B4294" s="10"/>
      <c r="C4294" s="10"/>
      <c r="D4294" s="10"/>
      <c r="E4294" s="110" t="s">
        <v>4373</v>
      </c>
      <c r="F4294" s="111" t="s">
        <v>361</v>
      </c>
      <c r="G4294" s="3">
        <f t="shared" si="67"/>
        <v>1</v>
      </c>
    </row>
    <row r="4295" spans="1:7" x14ac:dyDescent="0.25">
      <c r="A4295" s="10"/>
      <c r="B4295" s="10"/>
      <c r="C4295" s="10"/>
      <c r="D4295" s="10"/>
      <c r="E4295" s="110" t="s">
        <v>4374</v>
      </c>
      <c r="F4295" s="111" t="s">
        <v>456</v>
      </c>
      <c r="G4295" s="3">
        <f t="shared" ref="G4295:G4358" si="68">VLOOKUP(F4295,$A$4:$B$27,2,FALSE)</f>
        <v>1</v>
      </c>
    </row>
    <row r="4296" spans="1:7" x14ac:dyDescent="0.25">
      <c r="A4296" s="10"/>
      <c r="B4296" s="10"/>
      <c r="C4296" s="10"/>
      <c r="D4296" s="10"/>
      <c r="E4296" s="110" t="s">
        <v>4375</v>
      </c>
      <c r="F4296" s="111" t="s">
        <v>456</v>
      </c>
      <c r="G4296" s="3">
        <f t="shared" si="68"/>
        <v>1</v>
      </c>
    </row>
    <row r="4297" spans="1:7" x14ac:dyDescent="0.25">
      <c r="A4297" s="10"/>
      <c r="B4297" s="10"/>
      <c r="C4297" s="10"/>
      <c r="D4297" s="10"/>
      <c r="E4297" s="110" t="s">
        <v>4376</v>
      </c>
      <c r="F4297" s="111" t="s">
        <v>456</v>
      </c>
      <c r="G4297" s="3">
        <f t="shared" si="68"/>
        <v>1</v>
      </c>
    </row>
    <row r="4298" spans="1:7" x14ac:dyDescent="0.25">
      <c r="A4298" s="10"/>
      <c r="B4298" s="10"/>
      <c r="C4298" s="10"/>
      <c r="D4298" s="10"/>
      <c r="E4298" s="110" t="s">
        <v>4377</v>
      </c>
      <c r="F4298" s="111" t="s">
        <v>456</v>
      </c>
      <c r="G4298" s="3">
        <f t="shared" si="68"/>
        <v>1</v>
      </c>
    </row>
    <row r="4299" spans="1:7" x14ac:dyDescent="0.25">
      <c r="A4299" s="10"/>
      <c r="B4299" s="10"/>
      <c r="C4299" s="10"/>
      <c r="D4299" s="10"/>
      <c r="E4299" s="110" t="s">
        <v>4378</v>
      </c>
      <c r="F4299" s="111" t="s">
        <v>60</v>
      </c>
      <c r="G4299" s="3">
        <f t="shared" si="68"/>
        <v>0.1013</v>
      </c>
    </row>
    <row r="4300" spans="1:7" x14ac:dyDescent="0.25">
      <c r="A4300" s="10"/>
      <c r="B4300" s="10"/>
      <c r="C4300" s="10"/>
      <c r="D4300" s="10"/>
      <c r="E4300" s="110" t="s">
        <v>4379</v>
      </c>
      <c r="F4300" s="111" t="s">
        <v>60</v>
      </c>
      <c r="G4300" s="3">
        <f t="shared" si="68"/>
        <v>0.1013</v>
      </c>
    </row>
    <row r="4301" spans="1:7" x14ac:dyDescent="0.25">
      <c r="A4301" s="10"/>
      <c r="B4301" s="10"/>
      <c r="C4301" s="10"/>
      <c r="D4301" s="10"/>
      <c r="E4301" s="110" t="s">
        <v>4380</v>
      </c>
      <c r="F4301" s="111" t="s">
        <v>60</v>
      </c>
      <c r="G4301" s="3">
        <f t="shared" si="68"/>
        <v>0.1013</v>
      </c>
    </row>
    <row r="4302" spans="1:7" x14ac:dyDescent="0.25">
      <c r="A4302" s="10"/>
      <c r="B4302" s="10"/>
      <c r="C4302" s="10"/>
      <c r="D4302" s="10"/>
      <c r="E4302" s="110" t="s">
        <v>4381</v>
      </c>
      <c r="F4302" s="111" t="s">
        <v>60</v>
      </c>
      <c r="G4302" s="3">
        <f t="shared" si="68"/>
        <v>0.1013</v>
      </c>
    </row>
    <row r="4303" spans="1:7" x14ac:dyDescent="0.25">
      <c r="A4303" s="10"/>
      <c r="B4303" s="10"/>
      <c r="C4303" s="10"/>
      <c r="D4303" s="10"/>
      <c r="E4303" s="110" t="s">
        <v>4382</v>
      </c>
      <c r="F4303" s="111" t="s">
        <v>60</v>
      </c>
      <c r="G4303" s="3">
        <f t="shared" si="68"/>
        <v>0.1013</v>
      </c>
    </row>
    <row r="4304" spans="1:7" x14ac:dyDescent="0.25">
      <c r="A4304" s="10"/>
      <c r="B4304" s="10"/>
      <c r="C4304" s="10"/>
      <c r="D4304" s="10"/>
      <c r="E4304" s="110" t="s">
        <v>4383</v>
      </c>
      <c r="F4304" s="111" t="s">
        <v>57</v>
      </c>
      <c r="G4304" s="3">
        <f t="shared" si="68"/>
        <v>7.9699999999999993E-2</v>
      </c>
    </row>
    <row r="4305" spans="1:7" x14ac:dyDescent="0.25">
      <c r="A4305" s="10"/>
      <c r="B4305" s="10"/>
      <c r="C4305" s="10"/>
      <c r="D4305" s="10"/>
      <c r="E4305" s="110" t="s">
        <v>4384</v>
      </c>
      <c r="F4305" s="111" t="s">
        <v>60</v>
      </c>
      <c r="G4305" s="3">
        <f t="shared" si="68"/>
        <v>0.1013</v>
      </c>
    </row>
    <row r="4306" spans="1:7" x14ac:dyDescent="0.25">
      <c r="A4306" s="10"/>
      <c r="B4306" s="10"/>
      <c r="C4306" s="10"/>
      <c r="D4306" s="10"/>
      <c r="E4306" s="110" t="s">
        <v>4385</v>
      </c>
      <c r="F4306" s="111" t="s">
        <v>60</v>
      </c>
      <c r="G4306" s="3">
        <f t="shared" si="68"/>
        <v>0.1013</v>
      </c>
    </row>
    <row r="4307" spans="1:7" x14ac:dyDescent="0.25">
      <c r="A4307" s="10"/>
      <c r="B4307" s="10"/>
      <c r="C4307" s="10"/>
      <c r="D4307" s="10"/>
      <c r="E4307" s="110" t="s">
        <v>4386</v>
      </c>
      <c r="F4307" s="111" t="s">
        <v>60</v>
      </c>
      <c r="G4307" s="3">
        <f t="shared" si="68"/>
        <v>0.1013</v>
      </c>
    </row>
    <row r="4308" spans="1:7" x14ac:dyDescent="0.25">
      <c r="A4308" s="10"/>
      <c r="B4308" s="10"/>
      <c r="C4308" s="10"/>
      <c r="D4308" s="10"/>
      <c r="E4308" s="110" t="s">
        <v>4387</v>
      </c>
      <c r="F4308" s="111" t="s">
        <v>60</v>
      </c>
      <c r="G4308" s="3">
        <f t="shared" si="68"/>
        <v>0.1013</v>
      </c>
    </row>
    <row r="4309" spans="1:7" x14ac:dyDescent="0.25">
      <c r="A4309" s="10"/>
      <c r="B4309" s="10"/>
      <c r="C4309" s="10"/>
      <c r="D4309" s="10"/>
      <c r="E4309" s="110" t="s">
        <v>4388</v>
      </c>
      <c r="F4309" s="111" t="s">
        <v>60</v>
      </c>
      <c r="G4309" s="3">
        <f t="shared" si="68"/>
        <v>0.1013</v>
      </c>
    </row>
    <row r="4310" spans="1:7" x14ac:dyDescent="0.25">
      <c r="A4310" s="10"/>
      <c r="B4310" s="10"/>
      <c r="C4310" s="10"/>
      <c r="D4310" s="10"/>
      <c r="E4310" s="110" t="s">
        <v>4389</v>
      </c>
      <c r="F4310" s="111" t="s">
        <v>60</v>
      </c>
      <c r="G4310" s="3">
        <f t="shared" si="68"/>
        <v>0.1013</v>
      </c>
    </row>
    <row r="4311" spans="1:7" x14ac:dyDescent="0.25">
      <c r="A4311" s="10"/>
      <c r="B4311" s="10"/>
      <c r="C4311" s="10"/>
      <c r="D4311" s="10"/>
      <c r="E4311" s="116" t="s">
        <v>4390</v>
      </c>
      <c r="F4311" s="111" t="s">
        <v>60</v>
      </c>
      <c r="G4311" s="3">
        <f t="shared" si="68"/>
        <v>0.1013</v>
      </c>
    </row>
    <row r="4312" spans="1:7" x14ac:dyDescent="0.25">
      <c r="A4312" s="10"/>
      <c r="B4312" s="10"/>
      <c r="C4312" s="10"/>
      <c r="D4312" s="10"/>
      <c r="E4312" s="116" t="s">
        <v>4391</v>
      </c>
      <c r="F4312" s="111" t="s">
        <v>79</v>
      </c>
      <c r="G4312" s="3">
        <f t="shared" si="68"/>
        <v>9.9400000000000002E-2</v>
      </c>
    </row>
    <row r="4313" spans="1:7" x14ac:dyDescent="0.25">
      <c r="A4313" s="10"/>
      <c r="B4313" s="10"/>
      <c r="C4313" s="10"/>
      <c r="D4313" s="10"/>
      <c r="E4313" s="110" t="s">
        <v>4392</v>
      </c>
      <c r="F4313" s="111" t="s">
        <v>60</v>
      </c>
      <c r="G4313" s="3">
        <f t="shared" si="68"/>
        <v>0.1013</v>
      </c>
    </row>
    <row r="4314" spans="1:7" x14ac:dyDescent="0.25">
      <c r="A4314" s="10"/>
      <c r="B4314" s="10"/>
      <c r="C4314" s="10"/>
      <c r="D4314" s="10"/>
      <c r="E4314" s="119" t="s">
        <v>4393</v>
      </c>
      <c r="F4314" s="111" t="s">
        <v>60</v>
      </c>
      <c r="G4314" s="3">
        <f t="shared" si="68"/>
        <v>0.1013</v>
      </c>
    </row>
    <row r="4315" spans="1:7" x14ac:dyDescent="0.25">
      <c r="A4315" s="10"/>
      <c r="B4315" s="10"/>
      <c r="C4315" s="10"/>
      <c r="D4315" s="10"/>
      <c r="E4315" s="110" t="s">
        <v>4394</v>
      </c>
      <c r="F4315" s="111" t="s">
        <v>60</v>
      </c>
      <c r="G4315" s="3">
        <f t="shared" si="68"/>
        <v>0.1013</v>
      </c>
    </row>
    <row r="4316" spans="1:7" x14ac:dyDescent="0.25">
      <c r="A4316" s="10"/>
      <c r="B4316" s="10"/>
      <c r="C4316" s="10"/>
      <c r="D4316" s="10"/>
      <c r="E4316" s="110" t="s">
        <v>4395</v>
      </c>
      <c r="F4316" s="111" t="s">
        <v>60</v>
      </c>
      <c r="G4316" s="3">
        <f t="shared" si="68"/>
        <v>0.1013</v>
      </c>
    </row>
    <row r="4317" spans="1:7" x14ac:dyDescent="0.25">
      <c r="A4317" s="10"/>
      <c r="B4317" s="10"/>
      <c r="C4317" s="10"/>
      <c r="D4317" s="10"/>
      <c r="E4317" s="110" t="s">
        <v>4396</v>
      </c>
      <c r="F4317" s="111" t="s">
        <v>79</v>
      </c>
      <c r="G4317" s="3">
        <f t="shared" si="68"/>
        <v>9.9400000000000002E-2</v>
      </c>
    </row>
    <row r="4318" spans="1:7" x14ac:dyDescent="0.25">
      <c r="A4318" s="10"/>
      <c r="B4318" s="10"/>
      <c r="C4318" s="10"/>
      <c r="D4318" s="10"/>
      <c r="E4318" s="116" t="s">
        <v>4397</v>
      </c>
      <c r="F4318" s="111" t="s">
        <v>60</v>
      </c>
      <c r="G4318" s="3">
        <f t="shared" si="68"/>
        <v>0.1013</v>
      </c>
    </row>
    <row r="4319" spans="1:7" x14ac:dyDescent="0.25">
      <c r="A4319" s="10"/>
      <c r="B4319" s="10"/>
      <c r="C4319" s="10"/>
      <c r="D4319" s="10"/>
      <c r="E4319" s="110" t="s">
        <v>4398</v>
      </c>
      <c r="F4319" s="111" t="s">
        <v>79</v>
      </c>
      <c r="G4319" s="3">
        <f t="shared" si="68"/>
        <v>9.9400000000000002E-2</v>
      </c>
    </row>
    <row r="4320" spans="1:7" x14ac:dyDescent="0.25">
      <c r="A4320" s="10"/>
      <c r="B4320" s="10"/>
      <c r="C4320" s="10"/>
      <c r="D4320" s="10"/>
      <c r="E4320" s="110" t="s">
        <v>4399</v>
      </c>
      <c r="F4320" s="111" t="s">
        <v>60</v>
      </c>
      <c r="G4320" s="3">
        <f t="shared" si="68"/>
        <v>0.1013</v>
      </c>
    </row>
    <row r="4321" spans="1:7" x14ac:dyDescent="0.25">
      <c r="A4321" s="10"/>
      <c r="B4321" s="10"/>
      <c r="C4321" s="10"/>
      <c r="D4321" s="10"/>
      <c r="E4321" s="125" t="s">
        <v>4400</v>
      </c>
      <c r="F4321" s="111" t="s">
        <v>60</v>
      </c>
      <c r="G4321" s="3">
        <f t="shared" si="68"/>
        <v>0.1013</v>
      </c>
    </row>
    <row r="4322" spans="1:7" x14ac:dyDescent="0.25">
      <c r="A4322" s="10"/>
      <c r="B4322" s="10"/>
      <c r="C4322" s="10"/>
      <c r="D4322" s="10"/>
      <c r="E4322" s="113" t="s">
        <v>4401</v>
      </c>
      <c r="F4322" s="111" t="s">
        <v>60</v>
      </c>
      <c r="G4322" s="3">
        <f t="shared" si="68"/>
        <v>0.1013</v>
      </c>
    </row>
    <row r="4323" spans="1:7" x14ac:dyDescent="0.25">
      <c r="A4323" s="10"/>
      <c r="B4323" s="10"/>
      <c r="C4323" s="10"/>
      <c r="D4323" s="10"/>
      <c r="E4323" s="116" t="s">
        <v>4402</v>
      </c>
      <c r="F4323" s="111" t="s">
        <v>4403</v>
      </c>
      <c r="G4323" s="3">
        <f t="shared" si="68"/>
        <v>0.1077</v>
      </c>
    </row>
    <row r="4324" spans="1:7" x14ac:dyDescent="0.25">
      <c r="A4324" s="10"/>
      <c r="B4324" s="10"/>
      <c r="C4324" s="10"/>
      <c r="D4324" s="10"/>
      <c r="E4324" s="110" t="s">
        <v>4404</v>
      </c>
      <c r="F4324" s="111" t="s">
        <v>60</v>
      </c>
      <c r="G4324" s="3">
        <f t="shared" si="68"/>
        <v>0.1013</v>
      </c>
    </row>
    <row r="4325" spans="1:7" x14ac:dyDescent="0.25">
      <c r="A4325" s="10"/>
      <c r="B4325" s="10"/>
      <c r="C4325" s="10"/>
      <c r="D4325" s="10"/>
      <c r="E4325" s="110" t="s">
        <v>4405</v>
      </c>
      <c r="F4325" s="111" t="s">
        <v>60</v>
      </c>
      <c r="G4325" s="3">
        <f t="shared" si="68"/>
        <v>0.1013</v>
      </c>
    </row>
    <row r="4326" spans="1:7" x14ac:dyDescent="0.25">
      <c r="A4326" s="10"/>
      <c r="B4326" s="10"/>
      <c r="C4326" s="10"/>
      <c r="D4326" s="10"/>
      <c r="E4326" s="116" t="s">
        <v>4406</v>
      </c>
      <c r="F4326" s="111" t="s">
        <v>60</v>
      </c>
      <c r="G4326" s="3">
        <f t="shared" si="68"/>
        <v>0.1013</v>
      </c>
    </row>
    <row r="4327" spans="1:7" x14ac:dyDescent="0.25">
      <c r="A4327" s="10"/>
      <c r="B4327" s="10"/>
      <c r="C4327" s="10"/>
      <c r="D4327" s="10"/>
      <c r="E4327" s="110" t="s">
        <v>4407</v>
      </c>
      <c r="F4327" s="111" t="s">
        <v>60</v>
      </c>
      <c r="G4327" s="3">
        <f t="shared" si="68"/>
        <v>0.1013</v>
      </c>
    </row>
    <row r="4328" spans="1:7" x14ac:dyDescent="0.25">
      <c r="A4328" s="10"/>
      <c r="B4328" s="10"/>
      <c r="C4328" s="10"/>
      <c r="D4328" s="10"/>
      <c r="E4328" s="110" t="s">
        <v>4408</v>
      </c>
      <c r="F4328" s="111" t="s">
        <v>60</v>
      </c>
      <c r="G4328" s="3">
        <f t="shared" si="68"/>
        <v>0.1013</v>
      </c>
    </row>
    <row r="4329" spans="1:7" x14ac:dyDescent="0.25">
      <c r="A4329" s="10"/>
      <c r="B4329" s="10"/>
      <c r="C4329" s="10"/>
      <c r="D4329" s="10"/>
      <c r="E4329" s="110" t="s">
        <v>4409</v>
      </c>
      <c r="F4329" s="111" t="s">
        <v>60</v>
      </c>
      <c r="G4329" s="3">
        <f t="shared" si="68"/>
        <v>0.1013</v>
      </c>
    </row>
    <row r="4330" spans="1:7" x14ac:dyDescent="0.25">
      <c r="A4330" s="10"/>
      <c r="B4330" s="10"/>
      <c r="C4330" s="10"/>
      <c r="D4330" s="10"/>
      <c r="E4330" s="110" t="s">
        <v>4410</v>
      </c>
      <c r="F4330" s="111" t="s">
        <v>60</v>
      </c>
      <c r="G4330" s="3">
        <f t="shared" si="68"/>
        <v>0.1013</v>
      </c>
    </row>
    <row r="4331" spans="1:7" x14ac:dyDescent="0.25">
      <c r="A4331" s="10"/>
      <c r="B4331" s="10"/>
      <c r="C4331" s="10"/>
      <c r="D4331" s="10"/>
      <c r="E4331" s="110" t="s">
        <v>4411</v>
      </c>
      <c r="F4331" s="111" t="s">
        <v>60</v>
      </c>
      <c r="G4331" s="3">
        <f t="shared" si="68"/>
        <v>0.1013</v>
      </c>
    </row>
    <row r="4332" spans="1:7" x14ac:dyDescent="0.25">
      <c r="A4332" s="10"/>
      <c r="B4332" s="10"/>
      <c r="C4332" s="10"/>
      <c r="D4332" s="10"/>
      <c r="E4332" s="110" t="s">
        <v>4412</v>
      </c>
      <c r="F4332" s="111" t="s">
        <v>60</v>
      </c>
      <c r="G4332" s="3">
        <f t="shared" si="68"/>
        <v>0.1013</v>
      </c>
    </row>
    <row r="4333" spans="1:7" x14ac:dyDescent="0.25">
      <c r="A4333" s="10"/>
      <c r="B4333" s="10"/>
      <c r="C4333" s="10"/>
      <c r="D4333" s="10"/>
      <c r="E4333" s="110" t="s">
        <v>4413</v>
      </c>
      <c r="F4333" s="111" t="s">
        <v>105</v>
      </c>
      <c r="G4333" s="3">
        <f t="shared" si="68"/>
        <v>0</v>
      </c>
    </row>
    <row r="4334" spans="1:7" x14ac:dyDescent="0.25">
      <c r="A4334" s="9"/>
      <c r="B4334" s="9"/>
      <c r="C4334" s="9"/>
      <c r="D4334" s="9"/>
      <c r="E4334" s="110" t="s">
        <v>4414</v>
      </c>
      <c r="F4334" s="111" t="s">
        <v>60</v>
      </c>
      <c r="G4334" s="3">
        <f t="shared" si="68"/>
        <v>0.1013</v>
      </c>
    </row>
    <row r="4335" spans="1:7" x14ac:dyDescent="0.25">
      <c r="A4335" s="9"/>
      <c r="B4335" s="9"/>
      <c r="C4335" s="9"/>
      <c r="D4335" s="9"/>
      <c r="E4335" s="110" t="s">
        <v>4415</v>
      </c>
      <c r="F4335" s="111" t="s">
        <v>60</v>
      </c>
      <c r="G4335" s="3">
        <f t="shared" si="68"/>
        <v>0.1013</v>
      </c>
    </row>
    <row r="4336" spans="1:7" x14ac:dyDescent="0.25">
      <c r="A4336" s="9"/>
      <c r="B4336" s="9"/>
      <c r="C4336" s="9"/>
      <c r="D4336" s="9"/>
      <c r="E4336" s="110" t="s">
        <v>4416</v>
      </c>
      <c r="F4336" s="111" t="s">
        <v>3232</v>
      </c>
      <c r="G4336" s="3">
        <f t="shared" si="68"/>
        <v>0.1487</v>
      </c>
    </row>
    <row r="4337" spans="5:7" x14ac:dyDescent="0.25">
      <c r="E4337" s="110" t="s">
        <v>4417</v>
      </c>
      <c r="F4337" s="111" t="s">
        <v>110</v>
      </c>
      <c r="G4337" s="3">
        <f t="shared" si="68"/>
        <v>9.3100000000000002E-2</v>
      </c>
    </row>
    <row r="4338" spans="5:7" x14ac:dyDescent="0.25">
      <c r="E4338" s="110" t="s">
        <v>4418</v>
      </c>
      <c r="F4338" s="111" t="s">
        <v>105</v>
      </c>
      <c r="G4338" s="3">
        <f t="shared" si="68"/>
        <v>0</v>
      </c>
    </row>
    <row r="4339" spans="5:7" x14ac:dyDescent="0.25">
      <c r="E4339" s="122" t="s">
        <v>4419</v>
      </c>
      <c r="F4339" s="111" t="s">
        <v>105</v>
      </c>
      <c r="G4339" s="3">
        <f t="shared" si="68"/>
        <v>0</v>
      </c>
    </row>
    <row r="4340" spans="5:7" x14ac:dyDescent="0.25">
      <c r="E4340" s="110" t="s">
        <v>4420</v>
      </c>
      <c r="F4340" s="111" t="s">
        <v>110</v>
      </c>
      <c r="G4340" s="3">
        <f t="shared" si="68"/>
        <v>9.3100000000000002E-2</v>
      </c>
    </row>
    <row r="4341" spans="5:7" x14ac:dyDescent="0.25">
      <c r="E4341" s="113" t="s">
        <v>4421</v>
      </c>
      <c r="F4341" s="111" t="s">
        <v>60</v>
      </c>
      <c r="G4341" s="3">
        <f t="shared" si="68"/>
        <v>0.1013</v>
      </c>
    </row>
    <row r="4342" spans="5:7" x14ac:dyDescent="0.25">
      <c r="E4342" s="119" t="s">
        <v>4422</v>
      </c>
      <c r="F4342" s="111" t="s">
        <v>60</v>
      </c>
      <c r="G4342" s="3">
        <f t="shared" si="68"/>
        <v>0.1013</v>
      </c>
    </row>
    <row r="4343" spans="5:7" x14ac:dyDescent="0.25">
      <c r="E4343" s="122" t="s">
        <v>4423</v>
      </c>
      <c r="F4343" s="111" t="s">
        <v>60</v>
      </c>
      <c r="G4343" s="3">
        <f t="shared" si="68"/>
        <v>0.1013</v>
      </c>
    </row>
    <row r="4344" spans="5:7" x14ac:dyDescent="0.25">
      <c r="E4344" s="113" t="s">
        <v>4424</v>
      </c>
      <c r="F4344" s="111" t="s">
        <v>60</v>
      </c>
      <c r="G4344" s="3">
        <f t="shared" si="68"/>
        <v>0.1013</v>
      </c>
    </row>
    <row r="4345" spans="5:7" x14ac:dyDescent="0.25">
      <c r="E4345" s="110" t="s">
        <v>4425</v>
      </c>
      <c r="F4345" s="111" t="s">
        <v>60</v>
      </c>
      <c r="G4345" s="3">
        <f t="shared" si="68"/>
        <v>0.1013</v>
      </c>
    </row>
    <row r="4346" spans="5:7" x14ac:dyDescent="0.25">
      <c r="E4346" s="110" t="s">
        <v>4426</v>
      </c>
      <c r="F4346" s="111" t="s">
        <v>105</v>
      </c>
      <c r="G4346" s="3">
        <f t="shared" si="68"/>
        <v>0</v>
      </c>
    </row>
    <row r="4347" spans="5:7" x14ac:dyDescent="0.25">
      <c r="E4347" s="119" t="s">
        <v>4427</v>
      </c>
      <c r="F4347" s="111" t="s">
        <v>60</v>
      </c>
      <c r="G4347" s="3">
        <f t="shared" si="68"/>
        <v>0.1013</v>
      </c>
    </row>
    <row r="4348" spans="5:7" x14ac:dyDescent="0.25">
      <c r="E4348" s="116" t="s">
        <v>4428</v>
      </c>
      <c r="F4348" s="111" t="s">
        <v>60</v>
      </c>
      <c r="G4348" s="3">
        <f t="shared" si="68"/>
        <v>0.1013</v>
      </c>
    </row>
    <row r="4349" spans="5:7" x14ac:dyDescent="0.25">
      <c r="E4349" s="116" t="s">
        <v>4429</v>
      </c>
      <c r="F4349" s="111" t="s">
        <v>60</v>
      </c>
      <c r="G4349" s="3">
        <f t="shared" si="68"/>
        <v>0.1013</v>
      </c>
    </row>
    <row r="4350" spans="5:7" x14ac:dyDescent="0.25">
      <c r="E4350" s="110" t="s">
        <v>4430</v>
      </c>
      <c r="F4350" s="111" t="s">
        <v>60</v>
      </c>
      <c r="G4350" s="3">
        <f t="shared" si="68"/>
        <v>0.1013</v>
      </c>
    </row>
    <row r="4351" spans="5:7" x14ac:dyDescent="0.25">
      <c r="E4351" s="110" t="s">
        <v>4431</v>
      </c>
      <c r="F4351" s="111" t="s">
        <v>110</v>
      </c>
      <c r="G4351" s="3">
        <f t="shared" si="68"/>
        <v>9.3100000000000002E-2</v>
      </c>
    </row>
    <row r="4352" spans="5:7" x14ac:dyDescent="0.25">
      <c r="E4352" s="110" t="s">
        <v>4432</v>
      </c>
      <c r="F4352" s="111" t="s">
        <v>110</v>
      </c>
      <c r="G4352" s="3">
        <f t="shared" si="68"/>
        <v>9.3100000000000002E-2</v>
      </c>
    </row>
    <row r="4353" spans="5:7" x14ac:dyDescent="0.25">
      <c r="E4353" s="110" t="s">
        <v>4433</v>
      </c>
      <c r="F4353" s="111" t="s">
        <v>60</v>
      </c>
      <c r="G4353" s="3">
        <f t="shared" si="68"/>
        <v>0.1013</v>
      </c>
    </row>
    <row r="4354" spans="5:7" x14ac:dyDescent="0.25">
      <c r="E4354" s="110" t="s">
        <v>4434</v>
      </c>
      <c r="F4354" s="111" t="s">
        <v>60</v>
      </c>
      <c r="G4354" s="3">
        <f t="shared" si="68"/>
        <v>0.1013</v>
      </c>
    </row>
    <row r="4355" spans="5:7" x14ac:dyDescent="0.25">
      <c r="E4355" s="128" t="s">
        <v>4435</v>
      </c>
      <c r="F4355" s="111" t="s">
        <v>105</v>
      </c>
      <c r="G4355" s="3">
        <f t="shared" si="68"/>
        <v>0</v>
      </c>
    </row>
    <row r="4356" spans="5:7" x14ac:dyDescent="0.25">
      <c r="E4356" s="110" t="s">
        <v>4436</v>
      </c>
      <c r="F4356" s="111" t="s">
        <v>105</v>
      </c>
      <c r="G4356" s="3">
        <f t="shared" si="68"/>
        <v>0</v>
      </c>
    </row>
    <row r="4357" spans="5:7" x14ac:dyDescent="0.25">
      <c r="E4357" s="116" t="s">
        <v>4437</v>
      </c>
      <c r="F4357" s="111" t="s">
        <v>105</v>
      </c>
      <c r="G4357" s="3">
        <f t="shared" si="68"/>
        <v>0</v>
      </c>
    </row>
    <row r="4358" spans="5:7" x14ac:dyDescent="0.25">
      <c r="E4358" s="113" t="s">
        <v>4438</v>
      </c>
      <c r="F4358" s="111" t="s">
        <v>668</v>
      </c>
      <c r="G4358" s="3">
        <f t="shared" si="68"/>
        <v>0</v>
      </c>
    </row>
    <row r="4359" spans="5:7" x14ac:dyDescent="0.25">
      <c r="E4359" s="124" t="s">
        <v>4439</v>
      </c>
      <c r="F4359" s="111" t="s">
        <v>105</v>
      </c>
      <c r="G4359" s="3">
        <f t="shared" ref="G4359:G4422" si="69">VLOOKUP(F4359,$A$4:$B$27,2,FALSE)</f>
        <v>0</v>
      </c>
    </row>
    <row r="4360" spans="5:7" x14ac:dyDescent="0.25">
      <c r="E4360" s="113" t="s">
        <v>4440</v>
      </c>
      <c r="F4360" s="111" t="s">
        <v>105</v>
      </c>
      <c r="G4360" s="3">
        <f t="shared" si="69"/>
        <v>0</v>
      </c>
    </row>
    <row r="4361" spans="5:7" x14ac:dyDescent="0.25">
      <c r="E4361" s="110" t="s">
        <v>4441</v>
      </c>
      <c r="F4361" s="111" t="s">
        <v>105</v>
      </c>
      <c r="G4361" s="3">
        <f t="shared" si="69"/>
        <v>0</v>
      </c>
    </row>
    <row r="4362" spans="5:7" x14ac:dyDescent="0.25">
      <c r="E4362" s="110" t="s">
        <v>4442</v>
      </c>
      <c r="F4362" s="111" t="s">
        <v>105</v>
      </c>
      <c r="G4362" s="3">
        <f t="shared" si="69"/>
        <v>0</v>
      </c>
    </row>
    <row r="4363" spans="5:7" x14ac:dyDescent="0.25">
      <c r="E4363" s="116" t="s">
        <v>4443</v>
      </c>
      <c r="F4363" s="111" t="s">
        <v>3232</v>
      </c>
      <c r="G4363" s="3">
        <f t="shared" si="69"/>
        <v>0.1487</v>
      </c>
    </row>
    <row r="4364" spans="5:7" x14ac:dyDescent="0.25">
      <c r="E4364" s="110" t="s">
        <v>4444</v>
      </c>
      <c r="F4364" s="111" t="s">
        <v>668</v>
      </c>
      <c r="G4364" s="3">
        <f t="shared" si="69"/>
        <v>0</v>
      </c>
    </row>
    <row r="4365" spans="5:7" x14ac:dyDescent="0.25">
      <c r="E4365" s="110" t="s">
        <v>4445</v>
      </c>
      <c r="F4365" s="111" t="s">
        <v>105</v>
      </c>
      <c r="G4365" s="3">
        <f t="shared" si="69"/>
        <v>0</v>
      </c>
    </row>
    <row r="4366" spans="5:7" x14ac:dyDescent="0.25">
      <c r="E4366" s="110" t="s">
        <v>4446</v>
      </c>
      <c r="F4366" s="111" t="s">
        <v>668</v>
      </c>
      <c r="G4366" s="3">
        <f t="shared" si="69"/>
        <v>0</v>
      </c>
    </row>
    <row r="4367" spans="5:7" x14ac:dyDescent="0.25">
      <c r="E4367" s="110" t="s">
        <v>4447</v>
      </c>
      <c r="F4367" s="111" t="s">
        <v>105</v>
      </c>
      <c r="G4367" s="3">
        <f t="shared" si="69"/>
        <v>0</v>
      </c>
    </row>
    <row r="4368" spans="5:7" x14ac:dyDescent="0.25">
      <c r="E4368" s="115" t="s">
        <v>4448</v>
      </c>
      <c r="F4368" s="111" t="s">
        <v>105</v>
      </c>
      <c r="G4368" s="3">
        <f t="shared" si="69"/>
        <v>0</v>
      </c>
    </row>
    <row r="4369" spans="5:7" x14ac:dyDescent="0.25">
      <c r="E4369" s="110" t="s">
        <v>4449</v>
      </c>
      <c r="F4369" s="111" t="s">
        <v>105</v>
      </c>
      <c r="G4369" s="3">
        <f t="shared" si="69"/>
        <v>0</v>
      </c>
    </row>
    <row r="4370" spans="5:7" x14ac:dyDescent="0.25">
      <c r="E4370" s="122" t="s">
        <v>4450</v>
      </c>
      <c r="F4370" s="111" t="s">
        <v>105</v>
      </c>
      <c r="G4370" s="3">
        <f t="shared" si="69"/>
        <v>0</v>
      </c>
    </row>
    <row r="4371" spans="5:7" x14ac:dyDescent="0.25">
      <c r="E4371" s="113" t="s">
        <v>4451</v>
      </c>
      <c r="F4371" s="111" t="s">
        <v>105</v>
      </c>
      <c r="G4371" s="3">
        <f t="shared" si="69"/>
        <v>0</v>
      </c>
    </row>
    <row r="4372" spans="5:7" x14ac:dyDescent="0.25">
      <c r="E4372" s="110" t="s">
        <v>4452</v>
      </c>
      <c r="F4372" s="111" t="s">
        <v>105</v>
      </c>
      <c r="G4372" s="3">
        <f t="shared" si="69"/>
        <v>0</v>
      </c>
    </row>
    <row r="4373" spans="5:7" x14ac:dyDescent="0.25">
      <c r="E4373" s="125" t="s">
        <v>4453</v>
      </c>
      <c r="F4373" s="111" t="s">
        <v>105</v>
      </c>
      <c r="G4373" s="3">
        <f t="shared" si="69"/>
        <v>0</v>
      </c>
    </row>
    <row r="4374" spans="5:7" x14ac:dyDescent="0.25">
      <c r="E4374" s="110" t="s">
        <v>4454</v>
      </c>
      <c r="F4374" s="111" t="s">
        <v>105</v>
      </c>
      <c r="G4374" s="3">
        <f t="shared" si="69"/>
        <v>0</v>
      </c>
    </row>
    <row r="4375" spans="5:7" x14ac:dyDescent="0.25">
      <c r="E4375" s="110" t="s">
        <v>4455</v>
      </c>
      <c r="F4375" s="111" t="s">
        <v>105</v>
      </c>
      <c r="G4375" s="3">
        <f t="shared" si="69"/>
        <v>0</v>
      </c>
    </row>
    <row r="4376" spans="5:7" x14ac:dyDescent="0.25">
      <c r="E4376" s="110" t="s">
        <v>4456</v>
      </c>
      <c r="F4376" s="111" t="s">
        <v>105</v>
      </c>
      <c r="G4376" s="3">
        <f t="shared" si="69"/>
        <v>0</v>
      </c>
    </row>
    <row r="4377" spans="5:7" x14ac:dyDescent="0.25">
      <c r="E4377" s="110" t="s">
        <v>4457</v>
      </c>
      <c r="F4377" s="111" t="s">
        <v>60</v>
      </c>
      <c r="G4377" s="3">
        <f t="shared" si="69"/>
        <v>0.1013</v>
      </c>
    </row>
    <row r="4378" spans="5:7" x14ac:dyDescent="0.25">
      <c r="E4378" s="110" t="s">
        <v>4458</v>
      </c>
      <c r="F4378" s="111" t="s">
        <v>60</v>
      </c>
      <c r="G4378" s="3">
        <f t="shared" si="69"/>
        <v>0.1013</v>
      </c>
    </row>
    <row r="4379" spans="5:7" x14ac:dyDescent="0.25">
      <c r="E4379" s="110" t="s">
        <v>4459</v>
      </c>
      <c r="F4379" s="111" t="s">
        <v>60</v>
      </c>
      <c r="G4379" s="3">
        <f t="shared" si="69"/>
        <v>0.1013</v>
      </c>
    </row>
    <row r="4380" spans="5:7" x14ac:dyDescent="0.25">
      <c r="E4380" s="110" t="s">
        <v>4460</v>
      </c>
      <c r="F4380" s="111" t="s">
        <v>60</v>
      </c>
      <c r="G4380" s="3">
        <f t="shared" si="69"/>
        <v>0.1013</v>
      </c>
    </row>
    <row r="4381" spans="5:7" x14ac:dyDescent="0.25">
      <c r="E4381" s="110" t="s">
        <v>4461</v>
      </c>
      <c r="F4381" s="111" t="s">
        <v>60</v>
      </c>
      <c r="G4381" s="3">
        <f t="shared" si="69"/>
        <v>0.1013</v>
      </c>
    </row>
    <row r="4382" spans="5:7" x14ac:dyDescent="0.25">
      <c r="E4382" s="110" t="s">
        <v>4462</v>
      </c>
      <c r="F4382" s="111" t="s">
        <v>361</v>
      </c>
      <c r="G4382" s="3">
        <f t="shared" si="69"/>
        <v>1</v>
      </c>
    </row>
    <row r="4383" spans="5:7" x14ac:dyDescent="0.25">
      <c r="E4383" s="110" t="s">
        <v>4463</v>
      </c>
      <c r="F4383" s="111" t="s">
        <v>456</v>
      </c>
      <c r="G4383" s="3">
        <f t="shared" si="69"/>
        <v>1</v>
      </c>
    </row>
    <row r="4384" spans="5:7" x14ac:dyDescent="0.25">
      <c r="E4384" s="110" t="s">
        <v>4464</v>
      </c>
      <c r="F4384" s="111" t="s">
        <v>456</v>
      </c>
      <c r="G4384" s="3">
        <f t="shared" si="69"/>
        <v>1</v>
      </c>
    </row>
    <row r="4385" spans="5:7" x14ac:dyDescent="0.25">
      <c r="E4385" s="110" t="s">
        <v>4465</v>
      </c>
      <c r="F4385" s="111" t="s">
        <v>456</v>
      </c>
      <c r="G4385" s="3">
        <f t="shared" si="69"/>
        <v>1</v>
      </c>
    </row>
    <row r="4386" spans="5:7" x14ac:dyDescent="0.25">
      <c r="E4386" s="113" t="s">
        <v>4466</v>
      </c>
      <c r="F4386" s="111" t="s">
        <v>456</v>
      </c>
      <c r="G4386" s="3">
        <f t="shared" si="69"/>
        <v>1</v>
      </c>
    </row>
    <row r="4387" spans="5:7" x14ac:dyDescent="0.25">
      <c r="E4387" s="110" t="s">
        <v>4467</v>
      </c>
      <c r="F4387" s="111" t="s">
        <v>456</v>
      </c>
      <c r="G4387" s="3">
        <f t="shared" si="69"/>
        <v>1</v>
      </c>
    </row>
    <row r="4388" spans="5:7" x14ac:dyDescent="0.25">
      <c r="E4388" s="110" t="s">
        <v>4468</v>
      </c>
      <c r="F4388" s="111" t="s">
        <v>456</v>
      </c>
      <c r="G4388" s="3">
        <f t="shared" si="69"/>
        <v>1</v>
      </c>
    </row>
    <row r="4389" spans="5:7" x14ac:dyDescent="0.25">
      <c r="E4389" s="120" t="s">
        <v>4469</v>
      </c>
      <c r="F4389" s="111" t="s">
        <v>105</v>
      </c>
      <c r="G4389" s="3">
        <f t="shared" si="69"/>
        <v>0</v>
      </c>
    </row>
    <row r="4390" spans="5:7" x14ac:dyDescent="0.25">
      <c r="E4390" s="110" t="s">
        <v>4470</v>
      </c>
      <c r="F4390" s="111" t="s">
        <v>105</v>
      </c>
      <c r="G4390" s="3">
        <f t="shared" si="69"/>
        <v>0</v>
      </c>
    </row>
    <row r="4391" spans="5:7" x14ac:dyDescent="0.25">
      <c r="E4391" s="110" t="s">
        <v>4471</v>
      </c>
      <c r="F4391" s="111" t="s">
        <v>105</v>
      </c>
      <c r="G4391" s="3">
        <f t="shared" si="69"/>
        <v>0</v>
      </c>
    </row>
    <row r="4392" spans="5:7" x14ac:dyDescent="0.25">
      <c r="E4392" s="125" t="s">
        <v>4472</v>
      </c>
      <c r="F4392" s="111" t="s">
        <v>105</v>
      </c>
      <c r="G4392" s="3">
        <f t="shared" si="69"/>
        <v>0</v>
      </c>
    </row>
    <row r="4393" spans="5:7" x14ac:dyDescent="0.25">
      <c r="E4393" s="110" t="s">
        <v>4473</v>
      </c>
      <c r="F4393" s="111" t="s">
        <v>105</v>
      </c>
      <c r="G4393" s="3">
        <f t="shared" si="69"/>
        <v>0</v>
      </c>
    </row>
    <row r="4394" spans="5:7" x14ac:dyDescent="0.25">
      <c r="E4394" s="113" t="s">
        <v>4474</v>
      </c>
      <c r="F4394" s="111" t="s">
        <v>105</v>
      </c>
      <c r="G4394" s="3">
        <f t="shared" si="69"/>
        <v>0</v>
      </c>
    </row>
    <row r="4395" spans="5:7" x14ac:dyDescent="0.25">
      <c r="E4395" s="110" t="s">
        <v>4475</v>
      </c>
      <c r="F4395" s="111" t="s">
        <v>105</v>
      </c>
      <c r="G4395" s="3">
        <f t="shared" si="69"/>
        <v>0</v>
      </c>
    </row>
    <row r="4396" spans="5:7" x14ac:dyDescent="0.25">
      <c r="E4396" s="110" t="s">
        <v>4476</v>
      </c>
      <c r="F4396" s="111" t="s">
        <v>105</v>
      </c>
      <c r="G4396" s="3">
        <f t="shared" si="69"/>
        <v>0</v>
      </c>
    </row>
    <row r="4397" spans="5:7" x14ac:dyDescent="0.25">
      <c r="E4397" s="110" t="s">
        <v>4477</v>
      </c>
      <c r="F4397" s="111" t="s">
        <v>105</v>
      </c>
      <c r="G4397" s="3">
        <f t="shared" si="69"/>
        <v>0</v>
      </c>
    </row>
    <row r="4398" spans="5:7" x14ac:dyDescent="0.25">
      <c r="E4398" s="113" t="s">
        <v>4478</v>
      </c>
      <c r="F4398" s="111" t="s">
        <v>105</v>
      </c>
      <c r="G4398" s="3">
        <f t="shared" si="69"/>
        <v>0</v>
      </c>
    </row>
    <row r="4399" spans="5:7" x14ac:dyDescent="0.25">
      <c r="E4399" s="110" t="s">
        <v>4479</v>
      </c>
      <c r="F4399" s="111" t="s">
        <v>105</v>
      </c>
      <c r="G4399" s="3">
        <f t="shared" si="69"/>
        <v>0</v>
      </c>
    </row>
    <row r="4400" spans="5:7" x14ac:dyDescent="0.25">
      <c r="E4400" s="122" t="s">
        <v>4480</v>
      </c>
      <c r="F4400" s="111" t="s">
        <v>105</v>
      </c>
      <c r="G4400" s="3">
        <f t="shared" si="69"/>
        <v>0</v>
      </c>
    </row>
    <row r="4401" spans="5:7" x14ac:dyDescent="0.25">
      <c r="E4401" s="110" t="s">
        <v>4481</v>
      </c>
      <c r="F4401" s="111" t="s">
        <v>668</v>
      </c>
      <c r="G4401" s="3">
        <f t="shared" si="69"/>
        <v>0</v>
      </c>
    </row>
    <row r="4402" spans="5:7" x14ac:dyDescent="0.25">
      <c r="E4402" s="110" t="s">
        <v>4482</v>
      </c>
      <c r="F4402" s="111" t="s">
        <v>105</v>
      </c>
      <c r="G4402" s="3">
        <f t="shared" si="69"/>
        <v>0</v>
      </c>
    </row>
    <row r="4403" spans="5:7" x14ac:dyDescent="0.25">
      <c r="E4403" s="116" t="s">
        <v>4483</v>
      </c>
      <c r="F4403" s="111" t="s">
        <v>105</v>
      </c>
      <c r="G4403" s="3">
        <f t="shared" si="69"/>
        <v>0</v>
      </c>
    </row>
    <row r="4404" spans="5:7" x14ac:dyDescent="0.25">
      <c r="E4404" s="110" t="s">
        <v>4484</v>
      </c>
      <c r="F4404" s="111" t="s">
        <v>105</v>
      </c>
      <c r="G4404" s="3">
        <f t="shared" si="69"/>
        <v>0</v>
      </c>
    </row>
    <row r="4405" spans="5:7" x14ac:dyDescent="0.25">
      <c r="E4405" s="110" t="s">
        <v>4485</v>
      </c>
      <c r="F4405" s="111" t="s">
        <v>105</v>
      </c>
      <c r="G4405" s="3">
        <f t="shared" si="69"/>
        <v>0</v>
      </c>
    </row>
    <row r="4406" spans="5:7" x14ac:dyDescent="0.25">
      <c r="E4406" s="110" t="s">
        <v>4486</v>
      </c>
      <c r="F4406" s="111" t="s">
        <v>105</v>
      </c>
      <c r="G4406" s="3">
        <f t="shared" si="69"/>
        <v>0</v>
      </c>
    </row>
    <row r="4407" spans="5:7" x14ac:dyDescent="0.25">
      <c r="E4407" s="110" t="s">
        <v>4487</v>
      </c>
      <c r="F4407" s="111" t="s">
        <v>105</v>
      </c>
      <c r="G4407" s="3">
        <f t="shared" si="69"/>
        <v>0</v>
      </c>
    </row>
    <row r="4408" spans="5:7" x14ac:dyDescent="0.25">
      <c r="E4408" s="113" t="s">
        <v>4488</v>
      </c>
      <c r="F4408" s="111" t="s">
        <v>105</v>
      </c>
      <c r="G4408" s="3">
        <f t="shared" si="69"/>
        <v>0</v>
      </c>
    </row>
    <row r="4409" spans="5:7" x14ac:dyDescent="0.25">
      <c r="E4409" s="113" t="s">
        <v>4489</v>
      </c>
      <c r="F4409" s="111" t="s">
        <v>105</v>
      </c>
      <c r="G4409" s="3">
        <f t="shared" si="69"/>
        <v>0</v>
      </c>
    </row>
    <row r="4410" spans="5:7" x14ac:dyDescent="0.25">
      <c r="E4410" s="110" t="s">
        <v>4490</v>
      </c>
      <c r="F4410" s="111" t="s">
        <v>105</v>
      </c>
      <c r="G4410" s="3">
        <f t="shared" si="69"/>
        <v>0</v>
      </c>
    </row>
    <row r="4411" spans="5:7" x14ac:dyDescent="0.25">
      <c r="E4411" s="110" t="s">
        <v>4491</v>
      </c>
      <c r="F4411" s="111" t="s">
        <v>105</v>
      </c>
      <c r="G4411" s="3">
        <f t="shared" si="69"/>
        <v>0</v>
      </c>
    </row>
    <row r="4412" spans="5:7" x14ac:dyDescent="0.25">
      <c r="E4412" s="119" t="s">
        <v>4492</v>
      </c>
      <c r="F4412" s="111" t="s">
        <v>105</v>
      </c>
      <c r="G4412" s="3">
        <f t="shared" si="69"/>
        <v>0</v>
      </c>
    </row>
    <row r="4413" spans="5:7" x14ac:dyDescent="0.25">
      <c r="E4413" s="113" t="s">
        <v>4493</v>
      </c>
      <c r="F4413" s="111" t="s">
        <v>105</v>
      </c>
      <c r="G4413" s="3">
        <f t="shared" si="69"/>
        <v>0</v>
      </c>
    </row>
    <row r="4414" spans="5:7" x14ac:dyDescent="0.25">
      <c r="E4414" s="110" t="s">
        <v>4494</v>
      </c>
      <c r="F4414" s="111" t="s">
        <v>105</v>
      </c>
      <c r="G4414" s="3">
        <f t="shared" si="69"/>
        <v>0</v>
      </c>
    </row>
    <row r="4415" spans="5:7" x14ac:dyDescent="0.25">
      <c r="E4415" s="116" t="s">
        <v>4495</v>
      </c>
      <c r="F4415" s="111" t="s">
        <v>105</v>
      </c>
      <c r="G4415" s="3">
        <f t="shared" si="69"/>
        <v>0</v>
      </c>
    </row>
    <row r="4416" spans="5:7" x14ac:dyDescent="0.25">
      <c r="E4416" s="119" t="s">
        <v>4496</v>
      </c>
      <c r="F4416" s="111" t="s">
        <v>110</v>
      </c>
      <c r="G4416" s="3">
        <f t="shared" si="69"/>
        <v>9.3100000000000002E-2</v>
      </c>
    </row>
    <row r="4417" spans="5:7" x14ac:dyDescent="0.25">
      <c r="E4417" s="110" t="s">
        <v>4497</v>
      </c>
      <c r="F4417" s="111" t="s">
        <v>58</v>
      </c>
      <c r="G4417" s="3">
        <f t="shared" si="69"/>
        <v>0.2535</v>
      </c>
    </row>
    <row r="4418" spans="5:7" x14ac:dyDescent="0.25">
      <c r="E4418" s="110" t="s">
        <v>4498</v>
      </c>
      <c r="F4418" s="111" t="s">
        <v>58</v>
      </c>
      <c r="G4418" s="3">
        <f t="shared" si="69"/>
        <v>0.2535</v>
      </c>
    </row>
    <row r="4419" spans="5:7" x14ac:dyDescent="0.25">
      <c r="E4419" s="115" t="s">
        <v>4499</v>
      </c>
      <c r="F4419" s="111" t="s">
        <v>58</v>
      </c>
      <c r="G4419" s="3">
        <f t="shared" si="69"/>
        <v>0.2535</v>
      </c>
    </row>
    <row r="4420" spans="5:7" x14ac:dyDescent="0.25">
      <c r="E4420" s="110" t="s">
        <v>4500</v>
      </c>
      <c r="F4420" s="111" t="s">
        <v>58</v>
      </c>
      <c r="G4420" s="3">
        <f t="shared" si="69"/>
        <v>0.2535</v>
      </c>
    </row>
    <row r="4421" spans="5:7" x14ac:dyDescent="0.25">
      <c r="E4421" s="116" t="s">
        <v>4501</v>
      </c>
      <c r="F4421" s="111" t="s">
        <v>58</v>
      </c>
      <c r="G4421" s="3">
        <f t="shared" si="69"/>
        <v>0.2535</v>
      </c>
    </row>
    <row r="4422" spans="5:7" x14ac:dyDescent="0.25">
      <c r="E4422" s="110" t="s">
        <v>4502</v>
      </c>
      <c r="F4422" s="111" t="s">
        <v>58</v>
      </c>
      <c r="G4422" s="3">
        <f t="shared" si="69"/>
        <v>0.2535</v>
      </c>
    </row>
    <row r="4423" spans="5:7" x14ac:dyDescent="0.25">
      <c r="E4423" s="110" t="s">
        <v>4503</v>
      </c>
      <c r="F4423" s="111" t="s">
        <v>58</v>
      </c>
      <c r="G4423" s="3">
        <f t="shared" ref="G4423:G4486" si="70">VLOOKUP(F4423,$A$4:$B$27,2,FALSE)</f>
        <v>0.2535</v>
      </c>
    </row>
    <row r="4424" spans="5:7" x14ac:dyDescent="0.25">
      <c r="E4424" s="110" t="s">
        <v>4504</v>
      </c>
      <c r="F4424" s="111" t="s">
        <v>4505</v>
      </c>
      <c r="G4424" s="3">
        <f t="shared" si="70"/>
        <v>0.2535</v>
      </c>
    </row>
    <row r="4425" spans="5:7" x14ac:dyDescent="0.25">
      <c r="E4425" s="110" t="s">
        <v>4506</v>
      </c>
      <c r="F4425" s="111" t="s">
        <v>110</v>
      </c>
      <c r="G4425" s="3">
        <f t="shared" si="70"/>
        <v>9.3100000000000002E-2</v>
      </c>
    </row>
    <row r="4426" spans="5:7" x14ac:dyDescent="0.25">
      <c r="E4426" s="110" t="s">
        <v>4507</v>
      </c>
      <c r="F4426" s="111" t="s">
        <v>110</v>
      </c>
      <c r="G4426" s="3">
        <f t="shared" si="70"/>
        <v>9.3100000000000002E-2</v>
      </c>
    </row>
    <row r="4427" spans="5:7" x14ac:dyDescent="0.25">
      <c r="E4427" s="120" t="s">
        <v>4508</v>
      </c>
      <c r="F4427" s="111" t="s">
        <v>105</v>
      </c>
      <c r="G4427" s="3">
        <f t="shared" si="70"/>
        <v>0</v>
      </c>
    </row>
    <row r="4428" spans="5:7" x14ac:dyDescent="0.25">
      <c r="E4428" s="110" t="s">
        <v>4509</v>
      </c>
      <c r="F4428" s="111" t="s">
        <v>105</v>
      </c>
      <c r="G4428" s="3">
        <f t="shared" si="70"/>
        <v>0</v>
      </c>
    </row>
    <row r="4429" spans="5:7" x14ac:dyDescent="0.25">
      <c r="E4429" s="116" t="s">
        <v>4510</v>
      </c>
      <c r="F4429" s="111" t="s">
        <v>105</v>
      </c>
      <c r="G4429" s="3">
        <f t="shared" si="70"/>
        <v>0</v>
      </c>
    </row>
    <row r="4430" spans="5:7" x14ac:dyDescent="0.25">
      <c r="E4430" s="113" t="s">
        <v>4511</v>
      </c>
      <c r="F4430" s="111" t="s">
        <v>105</v>
      </c>
      <c r="G4430" s="3">
        <f t="shared" si="70"/>
        <v>0</v>
      </c>
    </row>
    <row r="4431" spans="5:7" x14ac:dyDescent="0.25">
      <c r="E4431" s="116" t="s">
        <v>4512</v>
      </c>
      <c r="F4431" s="111" t="s">
        <v>105</v>
      </c>
      <c r="G4431" s="3">
        <f t="shared" si="70"/>
        <v>0</v>
      </c>
    </row>
    <row r="4432" spans="5:7" x14ac:dyDescent="0.25">
      <c r="E4432" s="110" t="s">
        <v>4513</v>
      </c>
      <c r="F4432" s="111" t="s">
        <v>105</v>
      </c>
      <c r="G4432" s="3">
        <f t="shared" si="70"/>
        <v>0</v>
      </c>
    </row>
    <row r="4433" spans="5:7" x14ac:dyDescent="0.25">
      <c r="E4433" s="116" t="s">
        <v>4514</v>
      </c>
      <c r="F4433" s="111" t="s">
        <v>105</v>
      </c>
      <c r="G4433" s="3">
        <f t="shared" si="70"/>
        <v>0</v>
      </c>
    </row>
    <row r="4434" spans="5:7" x14ac:dyDescent="0.25">
      <c r="E4434" s="113" t="s">
        <v>4515</v>
      </c>
      <c r="F4434" s="111" t="s">
        <v>105</v>
      </c>
      <c r="G4434" s="3">
        <f t="shared" si="70"/>
        <v>0</v>
      </c>
    </row>
    <row r="4435" spans="5:7" x14ac:dyDescent="0.25">
      <c r="E4435" s="113" t="s">
        <v>4516</v>
      </c>
      <c r="F4435" s="111" t="s">
        <v>105</v>
      </c>
      <c r="G4435" s="3">
        <f t="shared" si="70"/>
        <v>0</v>
      </c>
    </row>
    <row r="4436" spans="5:7" x14ac:dyDescent="0.25">
      <c r="E4436" s="113" t="s">
        <v>4517</v>
      </c>
      <c r="F4436" s="111" t="s">
        <v>60</v>
      </c>
      <c r="G4436" s="3">
        <f t="shared" si="70"/>
        <v>0.1013</v>
      </c>
    </row>
    <row r="4437" spans="5:7" x14ac:dyDescent="0.25">
      <c r="E4437" s="110" t="s">
        <v>4518</v>
      </c>
      <c r="F4437" s="111" t="s">
        <v>60</v>
      </c>
      <c r="G4437" s="3">
        <f t="shared" si="70"/>
        <v>0.1013</v>
      </c>
    </row>
    <row r="4438" spans="5:7" x14ac:dyDescent="0.25">
      <c r="E4438" s="110" t="s">
        <v>4519</v>
      </c>
      <c r="F4438" s="111" t="s">
        <v>60</v>
      </c>
      <c r="G4438" s="3">
        <f t="shared" si="70"/>
        <v>0.1013</v>
      </c>
    </row>
    <row r="4439" spans="5:7" x14ac:dyDescent="0.25">
      <c r="E4439" s="110" t="s">
        <v>4520</v>
      </c>
      <c r="F4439" s="111" t="s">
        <v>60</v>
      </c>
      <c r="G4439" s="3">
        <f t="shared" si="70"/>
        <v>0.1013</v>
      </c>
    </row>
    <row r="4440" spans="5:7" x14ac:dyDescent="0.25">
      <c r="E4440" s="113" t="s">
        <v>4521</v>
      </c>
      <c r="F4440" s="111" t="s">
        <v>60</v>
      </c>
      <c r="G4440" s="3">
        <f t="shared" si="70"/>
        <v>0.1013</v>
      </c>
    </row>
    <row r="4441" spans="5:7" x14ac:dyDescent="0.25">
      <c r="E4441" s="110" t="s">
        <v>4522</v>
      </c>
      <c r="F4441" s="111" t="s">
        <v>60</v>
      </c>
      <c r="G4441" s="3">
        <f t="shared" si="70"/>
        <v>0.1013</v>
      </c>
    </row>
    <row r="4442" spans="5:7" x14ac:dyDescent="0.25">
      <c r="E4442" s="119" t="s">
        <v>4523</v>
      </c>
      <c r="F4442" s="111" t="s">
        <v>60</v>
      </c>
      <c r="G4442" s="3">
        <f t="shared" si="70"/>
        <v>0.1013</v>
      </c>
    </row>
    <row r="4443" spans="5:7" x14ac:dyDescent="0.25">
      <c r="E4443" s="113" t="s">
        <v>4524</v>
      </c>
      <c r="F4443" s="111" t="s">
        <v>60</v>
      </c>
      <c r="G4443" s="3">
        <f t="shared" si="70"/>
        <v>0.1013</v>
      </c>
    </row>
    <row r="4444" spans="5:7" x14ac:dyDescent="0.25">
      <c r="E4444" s="113" t="s">
        <v>4525</v>
      </c>
      <c r="F4444" s="111" t="s">
        <v>60</v>
      </c>
      <c r="G4444" s="3">
        <f t="shared" si="70"/>
        <v>0.1013</v>
      </c>
    </row>
    <row r="4445" spans="5:7" x14ac:dyDescent="0.25">
      <c r="E4445" s="110" t="s">
        <v>4526</v>
      </c>
      <c r="F4445" s="111" t="s">
        <v>60</v>
      </c>
      <c r="G4445" s="3">
        <f t="shared" si="70"/>
        <v>0.1013</v>
      </c>
    </row>
    <row r="4446" spans="5:7" x14ac:dyDescent="0.25">
      <c r="E4446" s="110" t="s">
        <v>4527</v>
      </c>
      <c r="F4446" s="111" t="s">
        <v>60</v>
      </c>
      <c r="G4446" s="3">
        <f t="shared" si="70"/>
        <v>0.1013</v>
      </c>
    </row>
    <row r="4447" spans="5:7" x14ac:dyDescent="0.25">
      <c r="E4447" s="110" t="s">
        <v>4528</v>
      </c>
      <c r="F4447" s="111" t="s">
        <v>60</v>
      </c>
      <c r="G4447" s="3">
        <f t="shared" si="70"/>
        <v>0.1013</v>
      </c>
    </row>
    <row r="4448" spans="5:7" x14ac:dyDescent="0.25">
      <c r="E4448" s="110" t="s">
        <v>4529</v>
      </c>
      <c r="F4448" s="111" t="s">
        <v>60</v>
      </c>
      <c r="G4448" s="3">
        <f t="shared" si="70"/>
        <v>0.1013</v>
      </c>
    </row>
    <row r="4449" spans="5:7" x14ac:dyDescent="0.25">
      <c r="E4449" s="116" t="s">
        <v>4530</v>
      </c>
      <c r="F4449" s="111" t="s">
        <v>60</v>
      </c>
      <c r="G4449" s="3">
        <f t="shared" si="70"/>
        <v>0.1013</v>
      </c>
    </row>
    <row r="4450" spans="5:7" x14ac:dyDescent="0.25">
      <c r="E4450" s="113" t="s">
        <v>4531</v>
      </c>
      <c r="F4450" s="111" t="s">
        <v>60</v>
      </c>
      <c r="G4450" s="3">
        <f t="shared" si="70"/>
        <v>0.1013</v>
      </c>
    </row>
    <row r="4451" spans="5:7" x14ac:dyDescent="0.25">
      <c r="E4451" s="113" t="s">
        <v>4532</v>
      </c>
      <c r="F4451" s="111" t="s">
        <v>60</v>
      </c>
      <c r="G4451" s="3">
        <f t="shared" si="70"/>
        <v>0.1013</v>
      </c>
    </row>
    <row r="4452" spans="5:7" x14ac:dyDescent="0.25">
      <c r="E4452" s="113" t="s">
        <v>4533</v>
      </c>
      <c r="F4452" s="111" t="s">
        <v>60</v>
      </c>
      <c r="G4452" s="3">
        <f t="shared" si="70"/>
        <v>0.1013</v>
      </c>
    </row>
    <row r="4453" spans="5:7" x14ac:dyDescent="0.25">
      <c r="E4453" s="110" t="s">
        <v>4534</v>
      </c>
      <c r="F4453" s="111" t="s">
        <v>60</v>
      </c>
      <c r="G4453" s="3">
        <f t="shared" si="70"/>
        <v>0.1013</v>
      </c>
    </row>
    <row r="4454" spans="5:7" x14ac:dyDescent="0.25">
      <c r="E4454" s="110" t="s">
        <v>4535</v>
      </c>
      <c r="F4454" s="111" t="s">
        <v>60</v>
      </c>
      <c r="G4454" s="3">
        <f t="shared" si="70"/>
        <v>0.1013</v>
      </c>
    </row>
    <row r="4455" spans="5:7" x14ac:dyDescent="0.25">
      <c r="E4455" s="113" t="s">
        <v>4536</v>
      </c>
      <c r="F4455" s="111" t="s">
        <v>60</v>
      </c>
      <c r="G4455" s="3">
        <f t="shared" si="70"/>
        <v>0.1013</v>
      </c>
    </row>
    <row r="4456" spans="5:7" x14ac:dyDescent="0.25">
      <c r="E4456" s="110" t="s">
        <v>4537</v>
      </c>
      <c r="F4456" s="111" t="s">
        <v>60</v>
      </c>
      <c r="G4456" s="3">
        <f t="shared" si="70"/>
        <v>0.1013</v>
      </c>
    </row>
    <row r="4457" spans="5:7" x14ac:dyDescent="0.25">
      <c r="E4457" s="113" t="s">
        <v>4538</v>
      </c>
      <c r="F4457" s="111" t="s">
        <v>60</v>
      </c>
      <c r="G4457" s="3">
        <f t="shared" si="70"/>
        <v>0.1013</v>
      </c>
    </row>
    <row r="4458" spans="5:7" x14ac:dyDescent="0.25">
      <c r="E4458" s="110" t="s">
        <v>4539</v>
      </c>
      <c r="F4458" s="111" t="s">
        <v>60</v>
      </c>
      <c r="G4458" s="3">
        <f t="shared" si="70"/>
        <v>0.1013</v>
      </c>
    </row>
    <row r="4459" spans="5:7" x14ac:dyDescent="0.25">
      <c r="E4459" s="110" t="s">
        <v>4540</v>
      </c>
      <c r="F4459" s="111" t="s">
        <v>60</v>
      </c>
      <c r="G4459" s="3">
        <f t="shared" si="70"/>
        <v>0.1013</v>
      </c>
    </row>
    <row r="4460" spans="5:7" x14ac:dyDescent="0.25">
      <c r="E4460" s="110" t="s">
        <v>4541</v>
      </c>
      <c r="F4460" s="111" t="s">
        <v>60</v>
      </c>
      <c r="G4460" s="3">
        <f t="shared" si="70"/>
        <v>0.1013</v>
      </c>
    </row>
    <row r="4461" spans="5:7" x14ac:dyDescent="0.25">
      <c r="E4461" s="110" t="s">
        <v>4542</v>
      </c>
      <c r="F4461" s="111" t="s">
        <v>60</v>
      </c>
      <c r="G4461" s="3">
        <f t="shared" si="70"/>
        <v>0.1013</v>
      </c>
    </row>
    <row r="4462" spans="5:7" x14ac:dyDescent="0.25">
      <c r="E4462" s="110" t="s">
        <v>4543</v>
      </c>
      <c r="F4462" s="111" t="s">
        <v>60</v>
      </c>
      <c r="G4462" s="3">
        <f t="shared" si="70"/>
        <v>0.1013</v>
      </c>
    </row>
    <row r="4463" spans="5:7" x14ac:dyDescent="0.25">
      <c r="E4463" s="110" t="s">
        <v>4544</v>
      </c>
      <c r="F4463" s="111" t="s">
        <v>60</v>
      </c>
      <c r="G4463" s="3">
        <f t="shared" si="70"/>
        <v>0.1013</v>
      </c>
    </row>
    <row r="4464" spans="5:7" x14ac:dyDescent="0.25">
      <c r="E4464" s="110" t="s">
        <v>4545</v>
      </c>
      <c r="F4464" s="111" t="s">
        <v>60</v>
      </c>
      <c r="G4464" s="3">
        <f t="shared" si="70"/>
        <v>0.1013</v>
      </c>
    </row>
    <row r="4465" spans="5:7" x14ac:dyDescent="0.25">
      <c r="E4465" s="115" t="s">
        <v>4546</v>
      </c>
      <c r="F4465" s="111" t="s">
        <v>60</v>
      </c>
      <c r="G4465" s="3">
        <f t="shared" si="70"/>
        <v>0.1013</v>
      </c>
    </row>
    <row r="4466" spans="5:7" x14ac:dyDescent="0.25">
      <c r="E4466" s="110" t="s">
        <v>4547</v>
      </c>
      <c r="F4466" s="111" t="s">
        <v>60</v>
      </c>
      <c r="G4466" s="3">
        <f t="shared" si="70"/>
        <v>0.1013</v>
      </c>
    </row>
    <row r="4467" spans="5:7" x14ac:dyDescent="0.25">
      <c r="E4467" s="115" t="s">
        <v>4548</v>
      </c>
      <c r="F4467" s="111" t="s">
        <v>105</v>
      </c>
      <c r="G4467" s="3">
        <f t="shared" si="70"/>
        <v>0</v>
      </c>
    </row>
    <row r="4468" spans="5:7" x14ac:dyDescent="0.25">
      <c r="E4468" s="113" t="s">
        <v>4549</v>
      </c>
      <c r="F4468" s="111" t="s">
        <v>105</v>
      </c>
      <c r="G4468" s="3">
        <f t="shared" si="70"/>
        <v>0</v>
      </c>
    </row>
    <row r="4469" spans="5:7" x14ac:dyDescent="0.25">
      <c r="E4469" s="113" t="s">
        <v>4550</v>
      </c>
      <c r="F4469" s="111" t="s">
        <v>60</v>
      </c>
      <c r="G4469" s="3">
        <f t="shared" si="70"/>
        <v>0.1013</v>
      </c>
    </row>
    <row r="4470" spans="5:7" x14ac:dyDescent="0.25">
      <c r="E4470" s="110" t="s">
        <v>4551</v>
      </c>
      <c r="F4470" s="111" t="s">
        <v>60</v>
      </c>
      <c r="G4470" s="3">
        <f t="shared" si="70"/>
        <v>0.1013</v>
      </c>
    </row>
    <row r="4471" spans="5:7" x14ac:dyDescent="0.25">
      <c r="E4471" s="113" t="s">
        <v>4552</v>
      </c>
      <c r="F4471" s="111" t="s">
        <v>60</v>
      </c>
      <c r="G4471" s="3">
        <f t="shared" si="70"/>
        <v>0.1013</v>
      </c>
    </row>
    <row r="4472" spans="5:7" x14ac:dyDescent="0.25">
      <c r="E4472" s="126" t="s">
        <v>4553</v>
      </c>
      <c r="F4472" s="111" t="s">
        <v>60</v>
      </c>
      <c r="G4472" s="3">
        <f t="shared" si="70"/>
        <v>0.1013</v>
      </c>
    </row>
    <row r="4473" spans="5:7" x14ac:dyDescent="0.25">
      <c r="E4473" s="110" t="s">
        <v>4554</v>
      </c>
      <c r="F4473" s="111" t="s">
        <v>96</v>
      </c>
      <c r="G4473" s="3">
        <f t="shared" si="70"/>
        <v>0.1086</v>
      </c>
    </row>
    <row r="4474" spans="5:7" x14ac:dyDescent="0.25">
      <c r="E4474" s="110" t="s">
        <v>4555</v>
      </c>
      <c r="F4474" s="111" t="s">
        <v>60</v>
      </c>
      <c r="G4474" s="3">
        <f t="shared" si="70"/>
        <v>0.1013</v>
      </c>
    </row>
    <row r="4475" spans="5:7" x14ac:dyDescent="0.25">
      <c r="E4475" s="116" t="s">
        <v>4556</v>
      </c>
      <c r="F4475" s="111" t="s">
        <v>60</v>
      </c>
      <c r="G4475" s="3">
        <f t="shared" si="70"/>
        <v>0.1013</v>
      </c>
    </row>
    <row r="4476" spans="5:7" x14ac:dyDescent="0.25">
      <c r="E4476" s="110" t="s">
        <v>4557</v>
      </c>
      <c r="F4476" s="111" t="s">
        <v>60</v>
      </c>
      <c r="G4476" s="3">
        <f t="shared" si="70"/>
        <v>0.1013</v>
      </c>
    </row>
    <row r="4477" spans="5:7" x14ac:dyDescent="0.25">
      <c r="E4477" s="115" t="s">
        <v>4558</v>
      </c>
      <c r="F4477" s="111" t="s">
        <v>60</v>
      </c>
      <c r="G4477" s="3">
        <f t="shared" si="70"/>
        <v>0.1013</v>
      </c>
    </row>
    <row r="4478" spans="5:7" x14ac:dyDescent="0.25">
      <c r="E4478" s="110" t="s">
        <v>4559</v>
      </c>
      <c r="F4478" s="111" t="s">
        <v>79</v>
      </c>
      <c r="G4478" s="3">
        <f t="shared" si="70"/>
        <v>9.9400000000000002E-2</v>
      </c>
    </row>
    <row r="4479" spans="5:7" x14ac:dyDescent="0.25">
      <c r="E4479" s="110" t="s">
        <v>4560</v>
      </c>
      <c r="F4479" s="111" t="s">
        <v>60</v>
      </c>
      <c r="G4479" s="3">
        <f t="shared" si="70"/>
        <v>0.1013</v>
      </c>
    </row>
    <row r="4480" spans="5:7" x14ac:dyDescent="0.25">
      <c r="E4480" s="110" t="s">
        <v>4561</v>
      </c>
      <c r="F4480" s="111" t="s">
        <v>60</v>
      </c>
      <c r="G4480" s="3">
        <f t="shared" si="70"/>
        <v>0.1013</v>
      </c>
    </row>
    <row r="4481" spans="5:7" x14ac:dyDescent="0.25">
      <c r="E4481" s="110" t="s">
        <v>4562</v>
      </c>
      <c r="F4481" s="111" t="s">
        <v>60</v>
      </c>
      <c r="G4481" s="3">
        <f t="shared" si="70"/>
        <v>0.1013</v>
      </c>
    </row>
    <row r="4482" spans="5:7" x14ac:dyDescent="0.25">
      <c r="E4482" s="113" t="s">
        <v>4563</v>
      </c>
      <c r="F4482" s="111" t="s">
        <v>77</v>
      </c>
      <c r="G4482" s="3">
        <f t="shared" si="70"/>
        <v>0.10602</v>
      </c>
    </row>
    <row r="4483" spans="5:7" x14ac:dyDescent="0.25">
      <c r="E4483" s="110" t="s">
        <v>4564</v>
      </c>
      <c r="F4483" s="111" t="s">
        <v>60</v>
      </c>
      <c r="G4483" s="3">
        <f t="shared" si="70"/>
        <v>0.1013</v>
      </c>
    </row>
    <row r="4484" spans="5:7" x14ac:dyDescent="0.25">
      <c r="E4484" s="113" t="s">
        <v>4565</v>
      </c>
      <c r="F4484" s="111" t="s">
        <v>60</v>
      </c>
      <c r="G4484" s="3">
        <f t="shared" si="70"/>
        <v>0.1013</v>
      </c>
    </row>
    <row r="4485" spans="5:7" x14ac:dyDescent="0.25">
      <c r="E4485" s="113" t="s">
        <v>4566</v>
      </c>
      <c r="F4485" s="111" t="s">
        <v>60</v>
      </c>
      <c r="G4485" s="3">
        <f t="shared" si="70"/>
        <v>0.1013</v>
      </c>
    </row>
    <row r="4486" spans="5:7" x14ac:dyDescent="0.25">
      <c r="E4486" s="110" t="s">
        <v>4567</v>
      </c>
      <c r="F4486" s="111" t="s">
        <v>60</v>
      </c>
      <c r="G4486" s="3">
        <f t="shared" si="70"/>
        <v>0.1013</v>
      </c>
    </row>
    <row r="4487" spans="5:7" x14ac:dyDescent="0.25">
      <c r="E4487" s="110" t="s">
        <v>4568</v>
      </c>
      <c r="F4487" s="111" t="s">
        <v>96</v>
      </c>
      <c r="G4487" s="3">
        <f t="shared" ref="G4487:G4550" si="71">VLOOKUP(F4487,$A$4:$B$27,2,FALSE)</f>
        <v>0.1086</v>
      </c>
    </row>
    <row r="4488" spans="5:7" x14ac:dyDescent="0.25">
      <c r="E4488" s="110" t="s">
        <v>4569</v>
      </c>
      <c r="F4488" s="111" t="s">
        <v>60</v>
      </c>
      <c r="G4488" s="3">
        <f t="shared" si="71"/>
        <v>0.1013</v>
      </c>
    </row>
    <row r="4489" spans="5:7" x14ac:dyDescent="0.25">
      <c r="E4489" s="125" t="s">
        <v>4570</v>
      </c>
      <c r="F4489" s="111" t="s">
        <v>60</v>
      </c>
      <c r="G4489" s="3">
        <f t="shared" si="71"/>
        <v>0.1013</v>
      </c>
    </row>
    <row r="4490" spans="5:7" x14ac:dyDescent="0.25">
      <c r="E4490" s="113" t="s">
        <v>4571</v>
      </c>
      <c r="F4490" s="111" t="s">
        <v>79</v>
      </c>
      <c r="G4490" s="3">
        <f t="shared" si="71"/>
        <v>9.9400000000000002E-2</v>
      </c>
    </row>
    <row r="4491" spans="5:7" x14ac:dyDescent="0.25">
      <c r="E4491" s="110" t="s">
        <v>4572</v>
      </c>
      <c r="F4491" s="111" t="s">
        <v>60</v>
      </c>
      <c r="G4491" s="3">
        <f t="shared" si="71"/>
        <v>0.1013</v>
      </c>
    </row>
    <row r="4492" spans="5:7" x14ac:dyDescent="0.25">
      <c r="E4492" s="124" t="s">
        <v>4573</v>
      </c>
      <c r="F4492" s="111" t="s">
        <v>60</v>
      </c>
      <c r="G4492" s="3">
        <f t="shared" si="71"/>
        <v>0.1013</v>
      </c>
    </row>
    <row r="4493" spans="5:7" x14ac:dyDescent="0.25">
      <c r="E4493" s="110" t="s">
        <v>4574</v>
      </c>
      <c r="F4493" s="111" t="s">
        <v>60</v>
      </c>
      <c r="G4493" s="3">
        <f t="shared" si="71"/>
        <v>0.1013</v>
      </c>
    </row>
    <row r="4494" spans="5:7" x14ac:dyDescent="0.25">
      <c r="E4494" s="110" t="s">
        <v>4575</v>
      </c>
      <c r="F4494" s="111" t="s">
        <v>60</v>
      </c>
      <c r="G4494" s="3">
        <f t="shared" si="71"/>
        <v>0.1013</v>
      </c>
    </row>
    <row r="4495" spans="5:7" x14ac:dyDescent="0.25">
      <c r="E4495" s="110" t="s">
        <v>4576</v>
      </c>
      <c r="F4495" s="111" t="s">
        <v>60</v>
      </c>
      <c r="G4495" s="3">
        <f t="shared" si="71"/>
        <v>0.1013</v>
      </c>
    </row>
    <row r="4496" spans="5:7" x14ac:dyDescent="0.25">
      <c r="E4496" s="113" t="s">
        <v>4577</v>
      </c>
      <c r="F4496" s="111" t="s">
        <v>96</v>
      </c>
      <c r="G4496" s="3">
        <f t="shared" si="71"/>
        <v>0.1086</v>
      </c>
    </row>
    <row r="4497" spans="5:7" x14ac:dyDescent="0.25">
      <c r="E4497" s="113" t="s">
        <v>4578</v>
      </c>
      <c r="F4497" s="111" t="s">
        <v>60</v>
      </c>
      <c r="G4497" s="3">
        <f t="shared" si="71"/>
        <v>0.1013</v>
      </c>
    </row>
    <row r="4498" spans="5:7" x14ac:dyDescent="0.25">
      <c r="E4498" s="110" t="s">
        <v>4579</v>
      </c>
      <c r="F4498" s="111" t="s">
        <v>60</v>
      </c>
      <c r="G4498" s="3">
        <f t="shared" si="71"/>
        <v>0.1013</v>
      </c>
    </row>
    <row r="4499" spans="5:7" x14ac:dyDescent="0.25">
      <c r="E4499" s="110" t="s">
        <v>4580</v>
      </c>
      <c r="F4499" s="111" t="s">
        <v>60</v>
      </c>
      <c r="G4499" s="3">
        <f t="shared" si="71"/>
        <v>0.1013</v>
      </c>
    </row>
    <row r="4500" spans="5:7" x14ac:dyDescent="0.25">
      <c r="E4500" s="110" t="s">
        <v>4581</v>
      </c>
      <c r="F4500" s="111" t="s">
        <v>60</v>
      </c>
      <c r="G4500" s="3">
        <f t="shared" si="71"/>
        <v>0.1013</v>
      </c>
    </row>
    <row r="4501" spans="5:7" x14ac:dyDescent="0.25">
      <c r="E4501" s="110" t="s">
        <v>4582</v>
      </c>
      <c r="F4501" s="111" t="s">
        <v>60</v>
      </c>
      <c r="G4501" s="3">
        <f t="shared" si="71"/>
        <v>0.1013</v>
      </c>
    </row>
    <row r="4502" spans="5:7" x14ac:dyDescent="0.25">
      <c r="E4502" s="110" t="s">
        <v>4583</v>
      </c>
      <c r="F4502" s="111" t="s">
        <v>60</v>
      </c>
      <c r="G4502" s="3">
        <f t="shared" si="71"/>
        <v>0.1013</v>
      </c>
    </row>
    <row r="4503" spans="5:7" x14ac:dyDescent="0.25">
      <c r="E4503" s="110" t="s">
        <v>4584</v>
      </c>
      <c r="F4503" s="111" t="s">
        <v>60</v>
      </c>
      <c r="G4503" s="3">
        <f t="shared" si="71"/>
        <v>0.1013</v>
      </c>
    </row>
    <row r="4504" spans="5:7" x14ac:dyDescent="0.25">
      <c r="E4504" s="110" t="s">
        <v>4585</v>
      </c>
      <c r="F4504" s="111" t="s">
        <v>60</v>
      </c>
      <c r="G4504" s="3">
        <f t="shared" si="71"/>
        <v>0.1013</v>
      </c>
    </row>
    <row r="4505" spans="5:7" x14ac:dyDescent="0.25">
      <c r="E4505" s="110" t="s">
        <v>4586</v>
      </c>
      <c r="F4505" s="111" t="s">
        <v>60</v>
      </c>
      <c r="G4505" s="3">
        <f t="shared" si="71"/>
        <v>0.1013</v>
      </c>
    </row>
    <row r="4506" spans="5:7" x14ac:dyDescent="0.25">
      <c r="E4506" s="116" t="s">
        <v>4587</v>
      </c>
      <c r="F4506" s="111" t="s">
        <v>60</v>
      </c>
      <c r="G4506" s="3">
        <f t="shared" si="71"/>
        <v>0.1013</v>
      </c>
    </row>
    <row r="4507" spans="5:7" x14ac:dyDescent="0.25">
      <c r="E4507" s="110" t="s">
        <v>4588</v>
      </c>
      <c r="F4507" s="111" t="s">
        <v>60</v>
      </c>
      <c r="G4507" s="3">
        <f t="shared" si="71"/>
        <v>0.1013</v>
      </c>
    </row>
    <row r="4508" spans="5:7" x14ac:dyDescent="0.25">
      <c r="E4508" s="113" t="s">
        <v>4589</v>
      </c>
      <c r="F4508" s="111" t="s">
        <v>60</v>
      </c>
      <c r="G4508" s="3">
        <f t="shared" si="71"/>
        <v>0.1013</v>
      </c>
    </row>
    <row r="4509" spans="5:7" x14ac:dyDescent="0.25">
      <c r="E4509" s="110" t="s">
        <v>4590</v>
      </c>
      <c r="F4509" s="111" t="s">
        <v>60</v>
      </c>
      <c r="G4509" s="3">
        <f t="shared" si="71"/>
        <v>0.1013</v>
      </c>
    </row>
    <row r="4510" spans="5:7" x14ac:dyDescent="0.25">
      <c r="E4510" s="116" t="s">
        <v>4591</v>
      </c>
      <c r="F4510" s="111" t="s">
        <v>60</v>
      </c>
      <c r="G4510" s="3">
        <f t="shared" si="71"/>
        <v>0.1013</v>
      </c>
    </row>
    <row r="4511" spans="5:7" x14ac:dyDescent="0.25">
      <c r="E4511" s="113" t="s">
        <v>4592</v>
      </c>
      <c r="F4511" s="111" t="s">
        <v>60</v>
      </c>
      <c r="G4511" s="3">
        <f t="shared" si="71"/>
        <v>0.1013</v>
      </c>
    </row>
    <row r="4512" spans="5:7" x14ac:dyDescent="0.25">
      <c r="E4512" s="116" t="s">
        <v>4593</v>
      </c>
      <c r="F4512" s="111" t="s">
        <v>79</v>
      </c>
      <c r="G4512" s="3">
        <f t="shared" si="71"/>
        <v>9.9400000000000002E-2</v>
      </c>
    </row>
    <row r="4513" spans="5:7" x14ac:dyDescent="0.25">
      <c r="E4513" s="113" t="s">
        <v>4594</v>
      </c>
      <c r="F4513" s="111" t="s">
        <v>79</v>
      </c>
      <c r="G4513" s="3">
        <f t="shared" si="71"/>
        <v>9.9400000000000002E-2</v>
      </c>
    </row>
    <row r="4514" spans="5:7" x14ac:dyDescent="0.25">
      <c r="E4514" s="113" t="s">
        <v>4595</v>
      </c>
      <c r="F4514" s="111" t="s">
        <v>60</v>
      </c>
      <c r="G4514" s="3">
        <f t="shared" si="71"/>
        <v>0.1013</v>
      </c>
    </row>
    <row r="4515" spans="5:7" x14ac:dyDescent="0.25">
      <c r="E4515" s="128" t="s">
        <v>4596</v>
      </c>
      <c r="F4515" s="111" t="s">
        <v>57</v>
      </c>
      <c r="G4515" s="3">
        <f t="shared" si="71"/>
        <v>7.9699999999999993E-2</v>
      </c>
    </row>
    <row r="4516" spans="5:7" x14ac:dyDescent="0.25">
      <c r="E4516" s="110" t="s">
        <v>4597</v>
      </c>
      <c r="F4516" s="111" t="s">
        <v>60</v>
      </c>
      <c r="G4516" s="3">
        <f t="shared" si="71"/>
        <v>0.1013</v>
      </c>
    </row>
    <row r="4517" spans="5:7" x14ac:dyDescent="0.25">
      <c r="E4517" s="110" t="s">
        <v>4598</v>
      </c>
      <c r="F4517" s="111" t="s">
        <v>60</v>
      </c>
      <c r="G4517" s="3">
        <f t="shared" si="71"/>
        <v>0.1013</v>
      </c>
    </row>
    <row r="4518" spans="5:7" x14ac:dyDescent="0.25">
      <c r="E4518" s="113" t="s">
        <v>4599</v>
      </c>
      <c r="F4518" s="111" t="s">
        <v>60</v>
      </c>
      <c r="G4518" s="3">
        <f t="shared" si="71"/>
        <v>0.1013</v>
      </c>
    </row>
    <row r="4519" spans="5:7" x14ac:dyDescent="0.25">
      <c r="E4519" s="113" t="s">
        <v>4600</v>
      </c>
      <c r="F4519" s="111" t="s">
        <v>79</v>
      </c>
      <c r="G4519" s="3">
        <f t="shared" si="71"/>
        <v>9.9400000000000002E-2</v>
      </c>
    </row>
    <row r="4520" spans="5:7" x14ac:dyDescent="0.25">
      <c r="E4520" s="113" t="s">
        <v>4601</v>
      </c>
      <c r="F4520" s="111" t="s">
        <v>77</v>
      </c>
      <c r="G4520" s="3">
        <f t="shared" si="71"/>
        <v>0.10602</v>
      </c>
    </row>
    <row r="4521" spans="5:7" x14ac:dyDescent="0.25">
      <c r="E4521" s="110" t="s">
        <v>4602</v>
      </c>
      <c r="F4521" s="111" t="s">
        <v>60</v>
      </c>
      <c r="G4521" s="3">
        <f t="shared" si="71"/>
        <v>0.1013</v>
      </c>
    </row>
    <row r="4522" spans="5:7" x14ac:dyDescent="0.25">
      <c r="E4522" s="110" t="s">
        <v>4603</v>
      </c>
      <c r="F4522" s="111" t="s">
        <v>79</v>
      </c>
      <c r="G4522" s="3">
        <f t="shared" si="71"/>
        <v>9.9400000000000002E-2</v>
      </c>
    </row>
    <row r="4523" spans="5:7" x14ac:dyDescent="0.25">
      <c r="E4523" s="110" t="s">
        <v>4604</v>
      </c>
      <c r="F4523" s="111" t="s">
        <v>60</v>
      </c>
      <c r="G4523" s="3">
        <f t="shared" si="71"/>
        <v>0.1013</v>
      </c>
    </row>
    <row r="4524" spans="5:7" x14ac:dyDescent="0.25">
      <c r="E4524" s="110" t="s">
        <v>4605</v>
      </c>
      <c r="F4524" s="111" t="s">
        <v>79</v>
      </c>
      <c r="G4524" s="3">
        <f t="shared" si="71"/>
        <v>9.9400000000000002E-2</v>
      </c>
    </row>
    <row r="4525" spans="5:7" x14ac:dyDescent="0.25">
      <c r="E4525" s="110" t="s">
        <v>4606</v>
      </c>
      <c r="F4525" s="111" t="s">
        <v>60</v>
      </c>
      <c r="G4525" s="3">
        <f t="shared" si="71"/>
        <v>0.1013</v>
      </c>
    </row>
    <row r="4526" spans="5:7" x14ac:dyDescent="0.25">
      <c r="E4526" s="126" t="s">
        <v>4607</v>
      </c>
      <c r="F4526" s="111" t="s">
        <v>79</v>
      </c>
      <c r="G4526" s="3">
        <f t="shared" si="71"/>
        <v>9.9400000000000002E-2</v>
      </c>
    </row>
    <row r="4527" spans="5:7" x14ac:dyDescent="0.25">
      <c r="E4527" s="113" t="s">
        <v>4608</v>
      </c>
      <c r="F4527" s="111" t="s">
        <v>60</v>
      </c>
      <c r="G4527" s="3">
        <f t="shared" si="71"/>
        <v>0.1013</v>
      </c>
    </row>
    <row r="4528" spans="5:7" x14ac:dyDescent="0.25">
      <c r="E4528" s="113" t="s">
        <v>4609</v>
      </c>
      <c r="F4528" s="111" t="s">
        <v>79</v>
      </c>
      <c r="G4528" s="3">
        <f t="shared" si="71"/>
        <v>9.9400000000000002E-2</v>
      </c>
    </row>
    <row r="4529" spans="5:7" x14ac:dyDescent="0.25">
      <c r="E4529" s="113" t="s">
        <v>4610</v>
      </c>
      <c r="F4529" s="111" t="s">
        <v>79</v>
      </c>
      <c r="G4529" s="3">
        <f t="shared" si="71"/>
        <v>9.9400000000000002E-2</v>
      </c>
    </row>
    <row r="4530" spans="5:7" x14ac:dyDescent="0.25">
      <c r="E4530" s="110" t="s">
        <v>4611</v>
      </c>
      <c r="F4530" s="111" t="s">
        <v>79</v>
      </c>
      <c r="G4530" s="3">
        <f t="shared" si="71"/>
        <v>9.9400000000000002E-2</v>
      </c>
    </row>
    <row r="4531" spans="5:7" x14ac:dyDescent="0.25">
      <c r="E4531" s="110" t="s">
        <v>4612</v>
      </c>
      <c r="F4531" s="111" t="s">
        <v>79</v>
      </c>
      <c r="G4531" s="3">
        <f t="shared" si="71"/>
        <v>9.9400000000000002E-2</v>
      </c>
    </row>
    <row r="4532" spans="5:7" x14ac:dyDescent="0.25">
      <c r="E4532" s="110" t="s">
        <v>4613</v>
      </c>
      <c r="F4532" s="111" t="s">
        <v>79</v>
      </c>
      <c r="G4532" s="3">
        <f t="shared" si="71"/>
        <v>9.9400000000000002E-2</v>
      </c>
    </row>
    <row r="4533" spans="5:7" x14ac:dyDescent="0.25">
      <c r="E4533" s="120" t="s">
        <v>4614</v>
      </c>
      <c r="F4533" s="111" t="s">
        <v>79</v>
      </c>
      <c r="G4533" s="3">
        <f t="shared" si="71"/>
        <v>9.9400000000000002E-2</v>
      </c>
    </row>
    <row r="4534" spans="5:7" x14ac:dyDescent="0.25">
      <c r="E4534" s="113" t="s">
        <v>4615</v>
      </c>
      <c r="F4534" s="111" t="s">
        <v>79</v>
      </c>
      <c r="G4534" s="3">
        <f t="shared" si="71"/>
        <v>9.9400000000000002E-2</v>
      </c>
    </row>
    <row r="4535" spans="5:7" x14ac:dyDescent="0.25">
      <c r="E4535" s="110" t="s">
        <v>4616</v>
      </c>
      <c r="F4535" s="111" t="s">
        <v>79</v>
      </c>
      <c r="G4535" s="3">
        <f t="shared" si="71"/>
        <v>9.9400000000000002E-2</v>
      </c>
    </row>
    <row r="4536" spans="5:7" x14ac:dyDescent="0.25">
      <c r="E4536" s="110" t="s">
        <v>4617</v>
      </c>
      <c r="F4536" s="111" t="s">
        <v>79</v>
      </c>
      <c r="G4536" s="3">
        <f t="shared" si="71"/>
        <v>9.9400000000000002E-2</v>
      </c>
    </row>
    <row r="4537" spans="5:7" x14ac:dyDescent="0.25">
      <c r="E4537" s="110" t="s">
        <v>4618</v>
      </c>
      <c r="F4537" s="111" t="s">
        <v>79</v>
      </c>
      <c r="G4537" s="3">
        <f t="shared" si="71"/>
        <v>9.9400000000000002E-2</v>
      </c>
    </row>
    <row r="4538" spans="5:7" x14ac:dyDescent="0.25">
      <c r="E4538" s="110" t="s">
        <v>4619</v>
      </c>
      <c r="F4538" s="111" t="s">
        <v>79</v>
      </c>
      <c r="G4538" s="3">
        <f t="shared" si="71"/>
        <v>9.9400000000000002E-2</v>
      </c>
    </row>
    <row r="4539" spans="5:7" x14ac:dyDescent="0.25">
      <c r="E4539" s="110" t="s">
        <v>4620</v>
      </c>
      <c r="F4539" s="111" t="s">
        <v>79</v>
      </c>
      <c r="G4539" s="3">
        <f t="shared" si="71"/>
        <v>9.9400000000000002E-2</v>
      </c>
    </row>
    <row r="4540" spans="5:7" x14ac:dyDescent="0.25">
      <c r="E4540" s="110" t="s">
        <v>4621</v>
      </c>
      <c r="F4540" s="111" t="s">
        <v>60</v>
      </c>
      <c r="G4540" s="3">
        <f t="shared" si="71"/>
        <v>0.1013</v>
      </c>
    </row>
    <row r="4541" spans="5:7" x14ac:dyDescent="0.25">
      <c r="E4541" s="110" t="s">
        <v>4622</v>
      </c>
      <c r="F4541" s="111" t="s">
        <v>79</v>
      </c>
      <c r="G4541" s="3">
        <f t="shared" si="71"/>
        <v>9.9400000000000002E-2</v>
      </c>
    </row>
    <row r="4542" spans="5:7" x14ac:dyDescent="0.25">
      <c r="E4542" s="110" t="s">
        <v>4623</v>
      </c>
      <c r="F4542" s="111" t="s">
        <v>79</v>
      </c>
      <c r="G4542" s="3">
        <f t="shared" si="71"/>
        <v>9.9400000000000002E-2</v>
      </c>
    </row>
    <row r="4543" spans="5:7" x14ac:dyDescent="0.25">
      <c r="E4543" s="116" t="s">
        <v>4624</v>
      </c>
      <c r="F4543" s="111" t="s">
        <v>55</v>
      </c>
      <c r="G4543" s="3">
        <f t="shared" si="71"/>
        <v>7.7100000000000002E-2</v>
      </c>
    </row>
    <row r="4544" spans="5:7" x14ac:dyDescent="0.25">
      <c r="E4544" s="113" t="s">
        <v>4625</v>
      </c>
      <c r="F4544" s="111" t="s">
        <v>79</v>
      </c>
      <c r="G4544" s="3">
        <f t="shared" si="71"/>
        <v>9.9400000000000002E-2</v>
      </c>
    </row>
    <row r="4545" spans="4:7" x14ac:dyDescent="0.25">
      <c r="D4545" s="9"/>
      <c r="E4545" s="116" t="s">
        <v>4626</v>
      </c>
      <c r="F4545" s="111" t="s">
        <v>79</v>
      </c>
      <c r="G4545" s="3">
        <f t="shared" si="71"/>
        <v>9.9400000000000002E-2</v>
      </c>
    </row>
    <row r="4546" spans="4:7" x14ac:dyDescent="0.25">
      <c r="D4546" s="19"/>
      <c r="E4546" s="113" t="s">
        <v>4627</v>
      </c>
      <c r="F4546" s="111" t="s">
        <v>79</v>
      </c>
      <c r="G4546" s="3">
        <f t="shared" si="71"/>
        <v>9.9400000000000002E-2</v>
      </c>
    </row>
    <row r="4547" spans="4:7" x14ac:dyDescent="0.25">
      <c r="D4547" s="19"/>
      <c r="E4547" s="110" t="s">
        <v>4628</v>
      </c>
      <c r="F4547" s="111" t="s">
        <v>60</v>
      </c>
      <c r="G4547" s="3">
        <f t="shared" si="71"/>
        <v>0.1013</v>
      </c>
    </row>
    <row r="4548" spans="4:7" x14ac:dyDescent="0.25">
      <c r="D4548" s="19"/>
      <c r="E4548" s="110" t="s">
        <v>4629</v>
      </c>
      <c r="F4548" s="111" t="s">
        <v>668</v>
      </c>
      <c r="G4548" s="3">
        <f t="shared" si="71"/>
        <v>0</v>
      </c>
    </row>
    <row r="4549" spans="4:7" x14ac:dyDescent="0.25">
      <c r="D4549" s="9"/>
      <c r="E4549" s="110" t="s">
        <v>4630</v>
      </c>
      <c r="F4549" s="111" t="s">
        <v>79</v>
      </c>
      <c r="G4549" s="3">
        <f t="shared" si="71"/>
        <v>9.9400000000000002E-2</v>
      </c>
    </row>
    <row r="4550" spans="4:7" x14ac:dyDescent="0.25">
      <c r="D4550" s="9"/>
      <c r="E4550" s="110" t="s">
        <v>4631</v>
      </c>
      <c r="F4550" s="111" t="s">
        <v>79</v>
      </c>
      <c r="G4550" s="3">
        <f t="shared" si="71"/>
        <v>9.9400000000000002E-2</v>
      </c>
    </row>
    <row r="4551" spans="4:7" x14ac:dyDescent="0.25">
      <c r="D4551" s="9"/>
      <c r="E4551" s="113" t="s">
        <v>4632</v>
      </c>
      <c r="F4551" s="111" t="s">
        <v>60</v>
      </c>
      <c r="G4551" s="3">
        <f t="shared" ref="G4551:G4614" si="72">VLOOKUP(F4551,$A$4:$B$27,2,FALSE)</f>
        <v>0.1013</v>
      </c>
    </row>
    <row r="4552" spans="4:7" x14ac:dyDescent="0.25">
      <c r="D4552" s="9"/>
      <c r="E4552" s="110" t="s">
        <v>4633</v>
      </c>
      <c r="F4552" s="111" t="s">
        <v>79</v>
      </c>
      <c r="G4552" s="3">
        <f t="shared" si="72"/>
        <v>9.9400000000000002E-2</v>
      </c>
    </row>
    <row r="4553" spans="4:7" x14ac:dyDescent="0.25">
      <c r="D4553" s="9"/>
      <c r="E4553" s="113" t="s">
        <v>4634</v>
      </c>
      <c r="F4553" s="111" t="s">
        <v>79</v>
      </c>
      <c r="G4553" s="3">
        <f t="shared" si="72"/>
        <v>9.9400000000000002E-2</v>
      </c>
    </row>
    <row r="4554" spans="4:7" x14ac:dyDescent="0.25">
      <c r="D4554" s="9"/>
      <c r="E4554" s="110" t="s">
        <v>4635</v>
      </c>
      <c r="F4554" s="111" t="s">
        <v>79</v>
      </c>
      <c r="G4554" s="3">
        <f t="shared" si="72"/>
        <v>9.9400000000000002E-2</v>
      </c>
    </row>
    <row r="4555" spans="4:7" x14ac:dyDescent="0.25">
      <c r="D4555" s="9"/>
      <c r="E4555" s="116" t="s">
        <v>4636</v>
      </c>
      <c r="F4555" s="111" t="s">
        <v>79</v>
      </c>
      <c r="G4555" s="3">
        <f t="shared" si="72"/>
        <v>9.9400000000000002E-2</v>
      </c>
    </row>
    <row r="4556" spans="4:7" x14ac:dyDescent="0.25">
      <c r="D4556" s="9"/>
      <c r="E4556" s="113" t="s">
        <v>4637</v>
      </c>
      <c r="F4556" s="111" t="s">
        <v>79</v>
      </c>
      <c r="G4556" s="3">
        <f t="shared" si="72"/>
        <v>9.9400000000000002E-2</v>
      </c>
    </row>
    <row r="4557" spans="4:7" x14ac:dyDescent="0.25">
      <c r="D4557" s="9"/>
      <c r="E4557" s="110" t="s">
        <v>4638</v>
      </c>
      <c r="F4557" s="111" t="s">
        <v>79</v>
      </c>
      <c r="G4557" s="3">
        <f t="shared" si="72"/>
        <v>9.9400000000000002E-2</v>
      </c>
    </row>
    <row r="4558" spans="4:7" x14ac:dyDescent="0.25">
      <c r="D4558" s="9"/>
      <c r="E4558" s="110" t="s">
        <v>4639</v>
      </c>
      <c r="F4558" s="111" t="s">
        <v>79</v>
      </c>
      <c r="G4558" s="3">
        <f t="shared" si="72"/>
        <v>9.9400000000000002E-2</v>
      </c>
    </row>
    <row r="4559" spans="4:7" x14ac:dyDescent="0.25">
      <c r="D4559" s="9"/>
      <c r="E4559" s="113" t="s">
        <v>4640</v>
      </c>
      <c r="F4559" s="111" t="s">
        <v>79</v>
      </c>
      <c r="G4559" s="3">
        <f t="shared" si="72"/>
        <v>9.9400000000000002E-2</v>
      </c>
    </row>
    <row r="4560" spans="4:7" x14ac:dyDescent="0.25">
      <c r="D4560" s="9"/>
      <c r="E4560" s="122" t="s">
        <v>4641</v>
      </c>
      <c r="F4560" s="111" t="s">
        <v>79</v>
      </c>
      <c r="G4560" s="3">
        <f t="shared" si="72"/>
        <v>9.9400000000000002E-2</v>
      </c>
    </row>
    <row r="4561" spans="5:7" x14ac:dyDescent="0.25">
      <c r="E4561" s="110" t="s">
        <v>4642</v>
      </c>
      <c r="F4561" s="111" t="s">
        <v>79</v>
      </c>
      <c r="G4561" s="3">
        <f t="shared" si="72"/>
        <v>9.9400000000000002E-2</v>
      </c>
    </row>
    <row r="4562" spans="5:7" x14ac:dyDescent="0.25">
      <c r="E4562" s="113" t="s">
        <v>4643</v>
      </c>
      <c r="F4562" s="111" t="s">
        <v>79</v>
      </c>
      <c r="G4562" s="3">
        <f t="shared" si="72"/>
        <v>9.9400000000000002E-2</v>
      </c>
    </row>
    <row r="4563" spans="5:7" x14ac:dyDescent="0.25">
      <c r="E4563" s="113" t="s">
        <v>4644</v>
      </c>
      <c r="F4563" s="111" t="s">
        <v>60</v>
      </c>
      <c r="G4563" s="3">
        <f t="shared" si="72"/>
        <v>0.1013</v>
      </c>
    </row>
    <row r="4564" spans="5:7" x14ac:dyDescent="0.25">
      <c r="E4564" s="113" t="s">
        <v>4645</v>
      </c>
      <c r="F4564" s="111" t="s">
        <v>79</v>
      </c>
      <c r="G4564" s="3">
        <f t="shared" si="72"/>
        <v>9.9400000000000002E-2</v>
      </c>
    </row>
    <row r="4565" spans="5:7" x14ac:dyDescent="0.25">
      <c r="E4565" s="110" t="s">
        <v>4646</v>
      </c>
      <c r="F4565" s="111" t="s">
        <v>79</v>
      </c>
      <c r="G4565" s="3">
        <f t="shared" si="72"/>
        <v>9.9400000000000002E-2</v>
      </c>
    </row>
    <row r="4566" spans="5:7" x14ac:dyDescent="0.25">
      <c r="E4566" s="120" t="s">
        <v>4647</v>
      </c>
      <c r="F4566" s="111" t="s">
        <v>79</v>
      </c>
      <c r="G4566" s="3">
        <f t="shared" si="72"/>
        <v>9.9400000000000002E-2</v>
      </c>
    </row>
    <row r="4567" spans="5:7" x14ac:dyDescent="0.25">
      <c r="E4567" s="110" t="s">
        <v>4648</v>
      </c>
      <c r="F4567" s="111" t="s">
        <v>79</v>
      </c>
      <c r="G4567" s="3">
        <f t="shared" si="72"/>
        <v>9.9400000000000002E-2</v>
      </c>
    </row>
    <row r="4568" spans="5:7" x14ac:dyDescent="0.25">
      <c r="E4568" s="110" t="s">
        <v>4649</v>
      </c>
      <c r="F4568" s="111" t="s">
        <v>79</v>
      </c>
      <c r="G4568" s="3">
        <f t="shared" si="72"/>
        <v>9.9400000000000002E-2</v>
      </c>
    </row>
    <row r="4569" spans="5:7" x14ac:dyDescent="0.25">
      <c r="E4569" s="113" t="s">
        <v>4650</v>
      </c>
      <c r="F4569" s="111" t="s">
        <v>79</v>
      </c>
      <c r="G4569" s="3">
        <f t="shared" si="72"/>
        <v>9.9400000000000002E-2</v>
      </c>
    </row>
    <row r="4570" spans="5:7" x14ac:dyDescent="0.25">
      <c r="E4570" s="110" t="s">
        <v>4651</v>
      </c>
      <c r="F4570" s="111" t="s">
        <v>79</v>
      </c>
      <c r="G4570" s="3">
        <f t="shared" si="72"/>
        <v>9.9400000000000002E-2</v>
      </c>
    </row>
    <row r="4571" spans="5:7" x14ac:dyDescent="0.25">
      <c r="E4571" s="110" t="s">
        <v>4652</v>
      </c>
      <c r="F4571" s="111" t="s">
        <v>79</v>
      </c>
      <c r="G4571" s="3">
        <f t="shared" si="72"/>
        <v>9.9400000000000002E-2</v>
      </c>
    </row>
    <row r="4572" spans="5:7" x14ac:dyDescent="0.25">
      <c r="E4572" s="110" t="s">
        <v>4653</v>
      </c>
      <c r="F4572" s="111" t="s">
        <v>79</v>
      </c>
      <c r="G4572" s="3">
        <f t="shared" si="72"/>
        <v>9.9400000000000002E-2</v>
      </c>
    </row>
    <row r="4573" spans="5:7" x14ac:dyDescent="0.25">
      <c r="E4573" s="110" t="s">
        <v>4654</v>
      </c>
      <c r="F4573" s="111" t="s">
        <v>79</v>
      </c>
      <c r="G4573" s="3">
        <f t="shared" si="72"/>
        <v>9.9400000000000002E-2</v>
      </c>
    </row>
    <row r="4574" spans="5:7" x14ac:dyDescent="0.25">
      <c r="E4574" s="122" t="s">
        <v>4655</v>
      </c>
      <c r="F4574" s="111" t="s">
        <v>79</v>
      </c>
      <c r="G4574" s="3">
        <f t="shared" si="72"/>
        <v>9.9400000000000002E-2</v>
      </c>
    </row>
    <row r="4575" spans="5:7" x14ac:dyDescent="0.25">
      <c r="E4575" s="116" t="s">
        <v>4656</v>
      </c>
      <c r="F4575" s="111" t="s">
        <v>79</v>
      </c>
      <c r="G4575" s="3">
        <f t="shared" si="72"/>
        <v>9.9400000000000002E-2</v>
      </c>
    </row>
    <row r="4576" spans="5:7" x14ac:dyDescent="0.25">
      <c r="E4576" s="116" t="s">
        <v>4657</v>
      </c>
      <c r="F4576" s="111" t="s">
        <v>79</v>
      </c>
      <c r="G4576" s="3">
        <f t="shared" si="72"/>
        <v>9.9400000000000002E-2</v>
      </c>
    </row>
    <row r="4577" spans="5:7" x14ac:dyDescent="0.25">
      <c r="E4577" s="110" t="s">
        <v>4658</v>
      </c>
      <c r="F4577" s="111" t="s">
        <v>79</v>
      </c>
      <c r="G4577" s="3">
        <f t="shared" si="72"/>
        <v>9.9400000000000002E-2</v>
      </c>
    </row>
    <row r="4578" spans="5:7" x14ac:dyDescent="0.25">
      <c r="E4578" s="110" t="s">
        <v>4659</v>
      </c>
      <c r="F4578" s="111" t="s">
        <v>79</v>
      </c>
      <c r="G4578" s="3">
        <f t="shared" si="72"/>
        <v>9.9400000000000002E-2</v>
      </c>
    </row>
    <row r="4579" spans="5:7" x14ac:dyDescent="0.25">
      <c r="E4579" s="110" t="s">
        <v>4660</v>
      </c>
      <c r="F4579" s="111" t="s">
        <v>79</v>
      </c>
      <c r="G4579" s="3">
        <f t="shared" si="72"/>
        <v>9.9400000000000002E-2</v>
      </c>
    </row>
    <row r="4580" spans="5:7" x14ac:dyDescent="0.25">
      <c r="E4580" s="113" t="s">
        <v>4661</v>
      </c>
      <c r="F4580" s="111" t="s">
        <v>79</v>
      </c>
      <c r="G4580" s="3">
        <f t="shared" si="72"/>
        <v>9.9400000000000002E-2</v>
      </c>
    </row>
    <row r="4581" spans="5:7" x14ac:dyDescent="0.25">
      <c r="E4581" s="110" t="s">
        <v>4662</v>
      </c>
      <c r="F4581" s="111" t="s">
        <v>79</v>
      </c>
      <c r="G4581" s="3">
        <f t="shared" si="72"/>
        <v>9.9400000000000002E-2</v>
      </c>
    </row>
    <row r="4582" spans="5:7" x14ac:dyDescent="0.25">
      <c r="E4582" s="113" t="s">
        <v>4663</v>
      </c>
      <c r="F4582" s="111" t="s">
        <v>79</v>
      </c>
      <c r="G4582" s="3">
        <f t="shared" si="72"/>
        <v>9.9400000000000002E-2</v>
      </c>
    </row>
    <row r="4583" spans="5:7" x14ac:dyDescent="0.25">
      <c r="E4583" s="116" t="s">
        <v>4664</v>
      </c>
      <c r="F4583" s="111" t="s">
        <v>79</v>
      </c>
      <c r="G4583" s="3">
        <f t="shared" si="72"/>
        <v>9.9400000000000002E-2</v>
      </c>
    </row>
    <row r="4584" spans="5:7" x14ac:dyDescent="0.25">
      <c r="E4584" s="110" t="s">
        <v>4665</v>
      </c>
      <c r="F4584" s="111" t="s">
        <v>79</v>
      </c>
      <c r="G4584" s="3">
        <f t="shared" si="72"/>
        <v>9.9400000000000002E-2</v>
      </c>
    </row>
    <row r="4585" spans="5:7" x14ac:dyDescent="0.25">
      <c r="E4585" s="113" t="s">
        <v>4666</v>
      </c>
      <c r="F4585" s="111" t="s">
        <v>79</v>
      </c>
      <c r="G4585" s="3">
        <f t="shared" si="72"/>
        <v>9.9400000000000002E-2</v>
      </c>
    </row>
    <row r="4586" spans="5:7" x14ac:dyDescent="0.25">
      <c r="E4586" s="110" t="s">
        <v>4667</v>
      </c>
      <c r="F4586" s="111" t="s">
        <v>79</v>
      </c>
      <c r="G4586" s="3">
        <f t="shared" si="72"/>
        <v>9.9400000000000002E-2</v>
      </c>
    </row>
    <row r="4587" spans="5:7" x14ac:dyDescent="0.25">
      <c r="E4587" s="113" t="s">
        <v>4668</v>
      </c>
      <c r="F4587" s="111" t="s">
        <v>79</v>
      </c>
      <c r="G4587" s="3">
        <f t="shared" si="72"/>
        <v>9.9400000000000002E-2</v>
      </c>
    </row>
    <row r="4588" spans="5:7" x14ac:dyDescent="0.25">
      <c r="E4588" s="113" t="s">
        <v>4669</v>
      </c>
      <c r="F4588" s="111" t="s">
        <v>79</v>
      </c>
      <c r="G4588" s="3">
        <f t="shared" si="72"/>
        <v>9.9400000000000002E-2</v>
      </c>
    </row>
    <row r="4589" spans="5:7" x14ac:dyDescent="0.25">
      <c r="E4589" s="110" t="s">
        <v>4670</v>
      </c>
      <c r="F4589" s="111" t="s">
        <v>79</v>
      </c>
      <c r="G4589" s="3">
        <f t="shared" si="72"/>
        <v>9.9400000000000002E-2</v>
      </c>
    </row>
    <row r="4590" spans="5:7" x14ac:dyDescent="0.25">
      <c r="E4590" s="110" t="s">
        <v>4671</v>
      </c>
      <c r="F4590" s="111" t="s">
        <v>79</v>
      </c>
      <c r="G4590" s="3">
        <f t="shared" si="72"/>
        <v>9.9400000000000002E-2</v>
      </c>
    </row>
    <row r="4591" spans="5:7" x14ac:dyDescent="0.25">
      <c r="E4591" s="113" t="s">
        <v>4672</v>
      </c>
      <c r="F4591" s="111" t="s">
        <v>79</v>
      </c>
      <c r="G4591" s="3">
        <f t="shared" si="72"/>
        <v>9.9400000000000002E-2</v>
      </c>
    </row>
    <row r="4592" spans="5:7" x14ac:dyDescent="0.25">
      <c r="E4592" s="113" t="s">
        <v>4673</v>
      </c>
      <c r="F4592" s="111" t="s">
        <v>60</v>
      </c>
      <c r="G4592" s="3">
        <f t="shared" si="72"/>
        <v>0.1013</v>
      </c>
    </row>
    <row r="4593" spans="5:7" x14ac:dyDescent="0.25">
      <c r="E4593" s="115" t="s">
        <v>4674</v>
      </c>
      <c r="F4593" s="111" t="s">
        <v>79</v>
      </c>
      <c r="G4593" s="3">
        <f t="shared" si="72"/>
        <v>9.9400000000000002E-2</v>
      </c>
    </row>
    <row r="4594" spans="5:7" x14ac:dyDescent="0.25">
      <c r="E4594" s="110" t="s">
        <v>4675</v>
      </c>
      <c r="F4594" s="111" t="s">
        <v>79</v>
      </c>
      <c r="G4594" s="3">
        <f t="shared" si="72"/>
        <v>9.9400000000000002E-2</v>
      </c>
    </row>
    <row r="4595" spans="5:7" x14ac:dyDescent="0.25">
      <c r="E4595" s="113" t="s">
        <v>4676</v>
      </c>
      <c r="F4595" s="111" t="s">
        <v>79</v>
      </c>
      <c r="G4595" s="3">
        <f t="shared" si="72"/>
        <v>9.9400000000000002E-2</v>
      </c>
    </row>
    <row r="4596" spans="5:7" x14ac:dyDescent="0.25">
      <c r="E4596" s="122" t="s">
        <v>4677</v>
      </c>
      <c r="F4596" s="111" t="s">
        <v>79</v>
      </c>
      <c r="G4596" s="3">
        <f t="shared" si="72"/>
        <v>9.9400000000000002E-2</v>
      </c>
    </row>
    <row r="4597" spans="5:7" x14ac:dyDescent="0.25">
      <c r="E4597" s="110" t="s">
        <v>4678</v>
      </c>
      <c r="F4597" s="111" t="s">
        <v>79</v>
      </c>
      <c r="G4597" s="3">
        <f t="shared" si="72"/>
        <v>9.9400000000000002E-2</v>
      </c>
    </row>
    <row r="4598" spans="5:7" x14ac:dyDescent="0.25">
      <c r="E4598" s="120" t="s">
        <v>4679</v>
      </c>
      <c r="F4598" s="111" t="s">
        <v>79</v>
      </c>
      <c r="G4598" s="3">
        <f t="shared" si="72"/>
        <v>9.9400000000000002E-2</v>
      </c>
    </row>
    <row r="4599" spans="5:7" x14ac:dyDescent="0.25">
      <c r="E4599" s="113" t="s">
        <v>4680</v>
      </c>
      <c r="F4599" s="111" t="s">
        <v>79</v>
      </c>
      <c r="G4599" s="3">
        <f t="shared" si="72"/>
        <v>9.9400000000000002E-2</v>
      </c>
    </row>
    <row r="4600" spans="5:7" x14ac:dyDescent="0.25">
      <c r="E4600" s="110" t="s">
        <v>4681</v>
      </c>
      <c r="F4600" s="111" t="s">
        <v>60</v>
      </c>
      <c r="G4600" s="3">
        <f t="shared" si="72"/>
        <v>0.1013</v>
      </c>
    </row>
    <row r="4601" spans="5:7" x14ac:dyDescent="0.25">
      <c r="E4601" s="110" t="s">
        <v>4682</v>
      </c>
      <c r="F4601" s="111" t="s">
        <v>79</v>
      </c>
      <c r="G4601" s="3">
        <f t="shared" si="72"/>
        <v>9.9400000000000002E-2</v>
      </c>
    </row>
    <row r="4602" spans="5:7" x14ac:dyDescent="0.25">
      <c r="E4602" s="110" t="s">
        <v>4683</v>
      </c>
      <c r="F4602" s="111" t="s">
        <v>79</v>
      </c>
      <c r="G4602" s="3">
        <f t="shared" si="72"/>
        <v>9.9400000000000002E-2</v>
      </c>
    </row>
    <row r="4603" spans="5:7" x14ac:dyDescent="0.25">
      <c r="E4603" s="115" t="s">
        <v>4684</v>
      </c>
      <c r="F4603" s="111" t="s">
        <v>79</v>
      </c>
      <c r="G4603" s="3">
        <f t="shared" si="72"/>
        <v>9.9400000000000002E-2</v>
      </c>
    </row>
    <row r="4604" spans="5:7" x14ac:dyDescent="0.25">
      <c r="E4604" s="110" t="s">
        <v>4685</v>
      </c>
      <c r="F4604" s="111" t="s">
        <v>79</v>
      </c>
      <c r="G4604" s="3">
        <f t="shared" si="72"/>
        <v>9.9400000000000002E-2</v>
      </c>
    </row>
    <row r="4605" spans="5:7" x14ac:dyDescent="0.25">
      <c r="E4605" s="110" t="s">
        <v>4686</v>
      </c>
      <c r="F4605" s="111" t="s">
        <v>60</v>
      </c>
      <c r="G4605" s="3">
        <f t="shared" si="72"/>
        <v>0.1013</v>
      </c>
    </row>
    <row r="4606" spans="5:7" x14ac:dyDescent="0.25">
      <c r="E4606" s="110" t="s">
        <v>4687</v>
      </c>
      <c r="F4606" s="111" t="s">
        <v>79</v>
      </c>
      <c r="G4606" s="3">
        <f t="shared" si="72"/>
        <v>9.9400000000000002E-2</v>
      </c>
    </row>
    <row r="4607" spans="5:7" x14ac:dyDescent="0.25">
      <c r="E4607" s="110" t="s">
        <v>4688</v>
      </c>
      <c r="F4607" s="111" t="s">
        <v>79</v>
      </c>
      <c r="G4607" s="3">
        <f t="shared" si="72"/>
        <v>9.9400000000000002E-2</v>
      </c>
    </row>
    <row r="4608" spans="5:7" x14ac:dyDescent="0.25">
      <c r="E4608" s="116" t="s">
        <v>4689</v>
      </c>
      <c r="F4608" s="111" t="s">
        <v>79</v>
      </c>
      <c r="G4608" s="3">
        <f t="shared" si="72"/>
        <v>9.9400000000000002E-2</v>
      </c>
    </row>
    <row r="4609" spans="5:7" x14ac:dyDescent="0.25">
      <c r="E4609" s="115" t="s">
        <v>4690</v>
      </c>
      <c r="F4609" s="111" t="s">
        <v>79</v>
      </c>
      <c r="G4609" s="3">
        <f t="shared" si="72"/>
        <v>9.9400000000000002E-2</v>
      </c>
    </row>
    <row r="4610" spans="5:7" x14ac:dyDescent="0.25">
      <c r="E4610" s="110" t="s">
        <v>4691</v>
      </c>
      <c r="F4610" s="111" t="s">
        <v>79</v>
      </c>
      <c r="G4610" s="3">
        <f t="shared" si="72"/>
        <v>9.9400000000000002E-2</v>
      </c>
    </row>
    <row r="4611" spans="5:7" x14ac:dyDescent="0.25">
      <c r="E4611" s="110" t="s">
        <v>4692</v>
      </c>
      <c r="F4611" s="111" t="s">
        <v>79</v>
      </c>
      <c r="G4611" s="3">
        <f t="shared" si="72"/>
        <v>9.9400000000000002E-2</v>
      </c>
    </row>
    <row r="4612" spans="5:7" x14ac:dyDescent="0.25">
      <c r="E4612" s="110" t="s">
        <v>4693</v>
      </c>
      <c r="F4612" s="111" t="s">
        <v>79</v>
      </c>
      <c r="G4612" s="3">
        <f t="shared" si="72"/>
        <v>9.9400000000000002E-2</v>
      </c>
    </row>
    <row r="4613" spans="5:7" x14ac:dyDescent="0.25">
      <c r="E4613" s="110" t="s">
        <v>4694</v>
      </c>
      <c r="F4613" s="111" t="s">
        <v>79</v>
      </c>
      <c r="G4613" s="3">
        <f t="shared" si="72"/>
        <v>9.9400000000000002E-2</v>
      </c>
    </row>
    <row r="4614" spans="5:7" x14ac:dyDescent="0.25">
      <c r="E4614" s="110" t="s">
        <v>4695</v>
      </c>
      <c r="F4614" s="111" t="s">
        <v>79</v>
      </c>
      <c r="G4614" s="3">
        <f t="shared" si="72"/>
        <v>9.9400000000000002E-2</v>
      </c>
    </row>
    <row r="4615" spans="5:7" x14ac:dyDescent="0.25">
      <c r="E4615" s="110" t="s">
        <v>4696</v>
      </c>
      <c r="F4615" s="111" t="s">
        <v>79</v>
      </c>
      <c r="G4615" s="3">
        <f t="shared" ref="G4615:G4678" si="73">VLOOKUP(F4615,$A$4:$B$27,2,FALSE)</f>
        <v>9.9400000000000002E-2</v>
      </c>
    </row>
    <row r="4616" spans="5:7" x14ac:dyDescent="0.25">
      <c r="E4616" s="116" t="s">
        <v>4697</v>
      </c>
      <c r="F4616" s="111" t="s">
        <v>79</v>
      </c>
      <c r="G4616" s="3">
        <f t="shared" si="73"/>
        <v>9.9400000000000002E-2</v>
      </c>
    </row>
    <row r="4617" spans="5:7" x14ac:dyDescent="0.25">
      <c r="E4617" s="110" t="s">
        <v>4698</v>
      </c>
      <c r="F4617" s="111" t="s">
        <v>79</v>
      </c>
      <c r="G4617" s="3">
        <f t="shared" si="73"/>
        <v>9.9400000000000002E-2</v>
      </c>
    </row>
    <row r="4618" spans="5:7" x14ac:dyDescent="0.25">
      <c r="E4618" s="113" t="s">
        <v>4699</v>
      </c>
      <c r="F4618" s="111" t="s">
        <v>79</v>
      </c>
      <c r="G4618" s="3">
        <f t="shared" si="73"/>
        <v>9.9400000000000002E-2</v>
      </c>
    </row>
    <row r="4619" spans="5:7" x14ac:dyDescent="0.25">
      <c r="E4619" s="113" t="s">
        <v>4700</v>
      </c>
      <c r="F4619" s="111" t="s">
        <v>79</v>
      </c>
      <c r="G4619" s="3">
        <f t="shared" si="73"/>
        <v>9.9400000000000002E-2</v>
      </c>
    </row>
    <row r="4620" spans="5:7" x14ac:dyDescent="0.25">
      <c r="E4620" s="110" t="s">
        <v>4701</v>
      </c>
      <c r="F4620" s="111" t="s">
        <v>79</v>
      </c>
      <c r="G4620" s="3">
        <f t="shared" si="73"/>
        <v>9.9400000000000002E-2</v>
      </c>
    </row>
    <row r="4621" spans="5:7" x14ac:dyDescent="0.25">
      <c r="E4621" s="115" t="s">
        <v>4702</v>
      </c>
      <c r="F4621" s="111" t="s">
        <v>79</v>
      </c>
      <c r="G4621" s="3">
        <f t="shared" si="73"/>
        <v>9.9400000000000002E-2</v>
      </c>
    </row>
    <row r="4622" spans="5:7" x14ac:dyDescent="0.25">
      <c r="E4622" s="110" t="s">
        <v>4703</v>
      </c>
      <c r="F4622" s="111" t="s">
        <v>79</v>
      </c>
      <c r="G4622" s="3">
        <f t="shared" si="73"/>
        <v>9.9400000000000002E-2</v>
      </c>
    </row>
    <row r="4623" spans="5:7" x14ac:dyDescent="0.25">
      <c r="E4623" s="110" t="s">
        <v>4704</v>
      </c>
      <c r="F4623" s="111" t="s">
        <v>79</v>
      </c>
      <c r="G4623" s="3">
        <f t="shared" si="73"/>
        <v>9.9400000000000002E-2</v>
      </c>
    </row>
    <row r="4624" spans="5:7" x14ac:dyDescent="0.25">
      <c r="E4624" s="116" t="s">
        <v>4705</v>
      </c>
      <c r="F4624" s="111" t="s">
        <v>47</v>
      </c>
      <c r="G4624" s="3">
        <f t="shared" si="73"/>
        <v>0.1086</v>
      </c>
    </row>
    <row r="4625" spans="5:7" x14ac:dyDescent="0.25">
      <c r="E4625" s="110" t="s">
        <v>4706</v>
      </c>
      <c r="F4625" s="111" t="s">
        <v>96</v>
      </c>
      <c r="G4625" s="3">
        <f t="shared" si="73"/>
        <v>0.1086</v>
      </c>
    </row>
    <row r="4626" spans="5:7" x14ac:dyDescent="0.25">
      <c r="E4626" s="113" t="s">
        <v>4707</v>
      </c>
      <c r="F4626" s="111" t="s">
        <v>96</v>
      </c>
      <c r="G4626" s="3">
        <f t="shared" si="73"/>
        <v>0.1086</v>
      </c>
    </row>
    <row r="4627" spans="5:7" x14ac:dyDescent="0.25">
      <c r="E4627" s="110" t="s">
        <v>4708</v>
      </c>
      <c r="F4627" s="111" t="s">
        <v>60</v>
      </c>
      <c r="G4627" s="3">
        <f t="shared" si="73"/>
        <v>0.1013</v>
      </c>
    </row>
    <row r="4628" spans="5:7" x14ac:dyDescent="0.25">
      <c r="E4628" s="116" t="s">
        <v>4709</v>
      </c>
      <c r="F4628" s="111" t="s">
        <v>60</v>
      </c>
      <c r="G4628" s="3">
        <f t="shared" si="73"/>
        <v>0.1013</v>
      </c>
    </row>
    <row r="4629" spans="5:7" x14ac:dyDescent="0.25">
      <c r="E4629" s="110" t="s">
        <v>4710</v>
      </c>
      <c r="F4629" s="111" t="s">
        <v>47</v>
      </c>
      <c r="G4629" s="3">
        <f t="shared" si="73"/>
        <v>0.1086</v>
      </c>
    </row>
    <row r="4630" spans="5:7" x14ac:dyDescent="0.25">
      <c r="E4630" s="114" t="s">
        <v>4711</v>
      </c>
      <c r="F4630" s="111" t="s">
        <v>96</v>
      </c>
      <c r="G4630" s="3">
        <f t="shared" si="73"/>
        <v>0.1086</v>
      </c>
    </row>
    <row r="4631" spans="5:7" x14ac:dyDescent="0.25">
      <c r="E4631" s="113" t="s">
        <v>4712</v>
      </c>
      <c r="F4631" s="111" t="s">
        <v>47</v>
      </c>
      <c r="G4631" s="3">
        <f t="shared" si="73"/>
        <v>0.1086</v>
      </c>
    </row>
    <row r="4632" spans="5:7" x14ac:dyDescent="0.25">
      <c r="E4632" s="113" t="s">
        <v>4713</v>
      </c>
      <c r="F4632" s="111" t="s">
        <v>60</v>
      </c>
      <c r="G4632" s="3">
        <f t="shared" si="73"/>
        <v>0.1013</v>
      </c>
    </row>
    <row r="4633" spans="5:7" x14ac:dyDescent="0.25">
      <c r="E4633" s="110" t="s">
        <v>4714</v>
      </c>
      <c r="F4633" s="111" t="s">
        <v>96</v>
      </c>
      <c r="G4633" s="3">
        <f t="shared" si="73"/>
        <v>0.1086</v>
      </c>
    </row>
    <row r="4634" spans="5:7" x14ac:dyDescent="0.25">
      <c r="E4634" s="113" t="s">
        <v>4715</v>
      </c>
      <c r="F4634" s="111" t="s">
        <v>96</v>
      </c>
      <c r="G4634" s="3">
        <f t="shared" si="73"/>
        <v>0.1086</v>
      </c>
    </row>
    <row r="4635" spans="5:7" x14ac:dyDescent="0.25">
      <c r="E4635" s="110" t="s">
        <v>4716</v>
      </c>
      <c r="F4635" s="111" t="s">
        <v>60</v>
      </c>
      <c r="G4635" s="3">
        <f t="shared" si="73"/>
        <v>0.1013</v>
      </c>
    </row>
    <row r="4636" spans="5:7" x14ac:dyDescent="0.25">
      <c r="E4636" s="120" t="s">
        <v>4717</v>
      </c>
      <c r="F4636" s="111" t="s">
        <v>60</v>
      </c>
      <c r="G4636" s="3">
        <f t="shared" si="73"/>
        <v>0.1013</v>
      </c>
    </row>
    <row r="4637" spans="5:7" x14ac:dyDescent="0.25">
      <c r="E4637" s="110" t="s">
        <v>4718</v>
      </c>
      <c r="F4637" s="111" t="s">
        <v>60</v>
      </c>
      <c r="G4637" s="3">
        <f t="shared" si="73"/>
        <v>0.1013</v>
      </c>
    </row>
    <row r="4638" spans="5:7" x14ac:dyDescent="0.25">
      <c r="E4638" s="119" t="s">
        <v>4719</v>
      </c>
      <c r="F4638" s="111" t="s">
        <v>60</v>
      </c>
      <c r="G4638" s="3">
        <f t="shared" si="73"/>
        <v>0.1013</v>
      </c>
    </row>
    <row r="4639" spans="5:7" x14ac:dyDescent="0.25">
      <c r="E4639" s="120" t="s">
        <v>4720</v>
      </c>
      <c r="F4639" s="111" t="s">
        <v>60</v>
      </c>
      <c r="G4639" s="3">
        <f t="shared" si="73"/>
        <v>0.1013</v>
      </c>
    </row>
    <row r="4640" spans="5:7" x14ac:dyDescent="0.25">
      <c r="E4640" s="110" t="s">
        <v>4721</v>
      </c>
      <c r="F4640" s="111" t="s">
        <v>77</v>
      </c>
      <c r="G4640" s="3">
        <f t="shared" si="73"/>
        <v>0.10602</v>
      </c>
    </row>
    <row r="4641" spans="5:7" x14ac:dyDescent="0.25">
      <c r="E4641" s="125" t="s">
        <v>4722</v>
      </c>
      <c r="F4641" s="111" t="s">
        <v>60</v>
      </c>
      <c r="G4641" s="3">
        <f t="shared" si="73"/>
        <v>0.1013</v>
      </c>
    </row>
    <row r="4642" spans="5:7" x14ac:dyDescent="0.25">
      <c r="E4642" s="110" t="s">
        <v>4723</v>
      </c>
      <c r="F4642" s="111" t="s">
        <v>60</v>
      </c>
      <c r="G4642" s="3">
        <f t="shared" si="73"/>
        <v>0.1013</v>
      </c>
    </row>
    <row r="4643" spans="5:7" x14ac:dyDescent="0.25">
      <c r="E4643" s="110" t="s">
        <v>4724</v>
      </c>
      <c r="F4643" s="111" t="s">
        <v>60</v>
      </c>
      <c r="G4643" s="3">
        <f t="shared" si="73"/>
        <v>0.1013</v>
      </c>
    </row>
    <row r="4644" spans="5:7" x14ac:dyDescent="0.25">
      <c r="E4644" s="110" t="s">
        <v>4725</v>
      </c>
      <c r="F4644" s="111" t="s">
        <v>60</v>
      </c>
      <c r="G4644" s="3">
        <f t="shared" si="73"/>
        <v>0.1013</v>
      </c>
    </row>
    <row r="4645" spans="5:7" x14ac:dyDescent="0.25">
      <c r="E4645" s="110" t="s">
        <v>4726</v>
      </c>
      <c r="F4645" s="111" t="s">
        <v>60</v>
      </c>
      <c r="G4645" s="3">
        <f t="shared" si="73"/>
        <v>0.1013</v>
      </c>
    </row>
    <row r="4646" spans="5:7" x14ac:dyDescent="0.25">
      <c r="E4646" s="110" t="s">
        <v>4727</v>
      </c>
      <c r="F4646" s="111" t="s">
        <v>60</v>
      </c>
      <c r="G4646" s="3">
        <f t="shared" si="73"/>
        <v>0.1013</v>
      </c>
    </row>
    <row r="4647" spans="5:7" x14ac:dyDescent="0.25">
      <c r="E4647" s="110" t="s">
        <v>4728</v>
      </c>
      <c r="F4647" s="111" t="s">
        <v>60</v>
      </c>
      <c r="G4647" s="3">
        <f t="shared" si="73"/>
        <v>0.1013</v>
      </c>
    </row>
    <row r="4648" spans="5:7" x14ac:dyDescent="0.25">
      <c r="E4648" s="110" t="s">
        <v>4729</v>
      </c>
      <c r="F4648" s="111" t="s">
        <v>60</v>
      </c>
      <c r="G4648" s="3">
        <f t="shared" si="73"/>
        <v>0.1013</v>
      </c>
    </row>
    <row r="4649" spans="5:7" x14ac:dyDescent="0.25">
      <c r="E4649" s="110" t="s">
        <v>4730</v>
      </c>
      <c r="F4649" s="111" t="s">
        <v>60</v>
      </c>
      <c r="G4649" s="3">
        <f t="shared" si="73"/>
        <v>0.1013</v>
      </c>
    </row>
    <row r="4650" spans="5:7" x14ac:dyDescent="0.25">
      <c r="E4650" s="113" t="s">
        <v>4731</v>
      </c>
      <c r="F4650" s="111" t="s">
        <v>60</v>
      </c>
      <c r="G4650" s="3">
        <f t="shared" si="73"/>
        <v>0.1013</v>
      </c>
    </row>
    <row r="4651" spans="5:7" x14ac:dyDescent="0.25">
      <c r="E4651" s="120" t="s">
        <v>4732</v>
      </c>
      <c r="F4651" s="111" t="s">
        <v>60</v>
      </c>
      <c r="G4651" s="3">
        <f t="shared" si="73"/>
        <v>0.1013</v>
      </c>
    </row>
    <row r="4652" spans="5:7" x14ac:dyDescent="0.25">
      <c r="E4652" s="110" t="s">
        <v>4733</v>
      </c>
      <c r="F4652" s="111" t="s">
        <v>60</v>
      </c>
      <c r="G4652" s="3">
        <f t="shared" si="73"/>
        <v>0.1013</v>
      </c>
    </row>
    <row r="4653" spans="5:7" x14ac:dyDescent="0.25">
      <c r="E4653" s="110" t="s">
        <v>4734</v>
      </c>
      <c r="F4653" s="111" t="s">
        <v>60</v>
      </c>
      <c r="G4653" s="3">
        <f t="shared" si="73"/>
        <v>0.1013</v>
      </c>
    </row>
    <row r="4654" spans="5:7" x14ac:dyDescent="0.25">
      <c r="E4654" s="115" t="s">
        <v>4735</v>
      </c>
      <c r="F4654" s="111" t="s">
        <v>60</v>
      </c>
      <c r="G4654" s="3">
        <f t="shared" si="73"/>
        <v>0.1013</v>
      </c>
    </row>
    <row r="4655" spans="5:7" x14ac:dyDescent="0.25">
      <c r="E4655" s="110" t="s">
        <v>4736</v>
      </c>
      <c r="F4655" s="111" t="s">
        <v>60</v>
      </c>
      <c r="G4655" s="3">
        <f t="shared" si="73"/>
        <v>0.1013</v>
      </c>
    </row>
    <row r="4656" spans="5:7" x14ac:dyDescent="0.25">
      <c r="E4656" s="110" t="s">
        <v>4737</v>
      </c>
      <c r="F4656" s="111" t="s">
        <v>60</v>
      </c>
      <c r="G4656" s="3">
        <f t="shared" si="73"/>
        <v>0.1013</v>
      </c>
    </row>
    <row r="4657" spans="5:7" x14ac:dyDescent="0.25">
      <c r="E4657" s="110" t="s">
        <v>4738</v>
      </c>
      <c r="F4657" s="111" t="s">
        <v>79</v>
      </c>
      <c r="G4657" s="3">
        <f t="shared" si="73"/>
        <v>9.9400000000000002E-2</v>
      </c>
    </row>
    <row r="4658" spans="5:7" x14ac:dyDescent="0.25">
      <c r="E4658" s="110" t="s">
        <v>4739</v>
      </c>
      <c r="F4658" s="111" t="s">
        <v>60</v>
      </c>
      <c r="G4658" s="3">
        <f t="shared" si="73"/>
        <v>0.1013</v>
      </c>
    </row>
    <row r="4659" spans="5:7" x14ac:dyDescent="0.25">
      <c r="E4659" s="110" t="s">
        <v>4740</v>
      </c>
      <c r="F4659" s="111" t="s">
        <v>60</v>
      </c>
      <c r="G4659" s="3">
        <f t="shared" si="73"/>
        <v>0.1013</v>
      </c>
    </row>
    <row r="4660" spans="5:7" x14ac:dyDescent="0.25">
      <c r="E4660" s="110" t="s">
        <v>4741</v>
      </c>
      <c r="F4660" s="111" t="s">
        <v>96</v>
      </c>
      <c r="G4660" s="3">
        <f t="shared" si="73"/>
        <v>0.1086</v>
      </c>
    </row>
    <row r="4661" spans="5:7" x14ac:dyDescent="0.25">
      <c r="E4661" s="110" t="s">
        <v>4742</v>
      </c>
      <c r="F4661" s="111" t="s">
        <v>60</v>
      </c>
      <c r="G4661" s="3">
        <f t="shared" si="73"/>
        <v>0.1013</v>
      </c>
    </row>
    <row r="4662" spans="5:7" x14ac:dyDescent="0.25">
      <c r="E4662" s="110" t="s">
        <v>4743</v>
      </c>
      <c r="F4662" s="111" t="s">
        <v>60</v>
      </c>
      <c r="G4662" s="3">
        <f t="shared" si="73"/>
        <v>0.1013</v>
      </c>
    </row>
    <row r="4663" spans="5:7" x14ac:dyDescent="0.25">
      <c r="E4663" s="119" t="s">
        <v>4744</v>
      </c>
      <c r="F4663" s="111" t="s">
        <v>60</v>
      </c>
      <c r="G4663" s="3">
        <f t="shared" si="73"/>
        <v>0.1013</v>
      </c>
    </row>
    <row r="4664" spans="5:7" x14ac:dyDescent="0.25">
      <c r="E4664" s="110" t="s">
        <v>4745</v>
      </c>
      <c r="F4664" s="111" t="s">
        <v>60</v>
      </c>
      <c r="G4664" s="3">
        <f t="shared" si="73"/>
        <v>0.1013</v>
      </c>
    </row>
    <row r="4665" spans="5:7" x14ac:dyDescent="0.25">
      <c r="E4665" s="110" t="s">
        <v>4746</v>
      </c>
      <c r="F4665" s="111" t="s">
        <v>60</v>
      </c>
      <c r="G4665" s="3">
        <f t="shared" si="73"/>
        <v>0.1013</v>
      </c>
    </row>
    <row r="4666" spans="5:7" x14ac:dyDescent="0.25">
      <c r="E4666" s="110" t="s">
        <v>4747</v>
      </c>
      <c r="F4666" s="111" t="s">
        <v>60</v>
      </c>
      <c r="G4666" s="3">
        <f t="shared" si="73"/>
        <v>0.1013</v>
      </c>
    </row>
    <row r="4667" spans="5:7" x14ac:dyDescent="0.25">
      <c r="E4667" s="116" t="s">
        <v>4748</v>
      </c>
      <c r="F4667" s="111" t="s">
        <v>60</v>
      </c>
      <c r="G4667" s="3">
        <f t="shared" si="73"/>
        <v>0.1013</v>
      </c>
    </row>
    <row r="4668" spans="5:7" x14ac:dyDescent="0.25">
      <c r="E4668" s="122" t="s">
        <v>4749</v>
      </c>
      <c r="F4668" s="111" t="s">
        <v>60</v>
      </c>
      <c r="G4668" s="3">
        <f t="shared" si="73"/>
        <v>0.1013</v>
      </c>
    </row>
    <row r="4669" spans="5:7" x14ac:dyDescent="0.25">
      <c r="E4669" s="119" t="s">
        <v>4750</v>
      </c>
      <c r="F4669" s="111" t="s">
        <v>60</v>
      </c>
      <c r="G4669" s="3">
        <f t="shared" si="73"/>
        <v>0.1013</v>
      </c>
    </row>
    <row r="4670" spans="5:7" x14ac:dyDescent="0.25">
      <c r="E4670" s="116" t="s">
        <v>4751</v>
      </c>
      <c r="F4670" s="111" t="s">
        <v>60</v>
      </c>
      <c r="G4670" s="3">
        <f t="shared" si="73"/>
        <v>0.1013</v>
      </c>
    </row>
    <row r="4671" spans="5:7" x14ac:dyDescent="0.25">
      <c r="E4671" s="110" t="s">
        <v>4752</v>
      </c>
      <c r="F4671" s="111" t="s">
        <v>60</v>
      </c>
      <c r="G4671" s="3">
        <f t="shared" si="73"/>
        <v>0.1013</v>
      </c>
    </row>
    <row r="4672" spans="5:7" x14ac:dyDescent="0.25">
      <c r="E4672" s="110" t="s">
        <v>4753</v>
      </c>
      <c r="F4672" s="111" t="s">
        <v>60</v>
      </c>
      <c r="G4672" s="3">
        <f t="shared" si="73"/>
        <v>0.1013</v>
      </c>
    </row>
    <row r="4673" spans="5:7" x14ac:dyDescent="0.25">
      <c r="E4673" s="110" t="s">
        <v>4754</v>
      </c>
      <c r="F4673" s="111" t="s">
        <v>60</v>
      </c>
      <c r="G4673" s="3">
        <f t="shared" si="73"/>
        <v>0.1013</v>
      </c>
    </row>
    <row r="4674" spans="5:7" x14ac:dyDescent="0.25">
      <c r="E4674" s="110" t="s">
        <v>4755</v>
      </c>
      <c r="F4674" s="111" t="s">
        <v>60</v>
      </c>
      <c r="G4674" s="3">
        <f t="shared" si="73"/>
        <v>0.1013</v>
      </c>
    </row>
    <row r="4675" spans="5:7" x14ac:dyDescent="0.25">
      <c r="E4675" s="110" t="s">
        <v>4756</v>
      </c>
      <c r="F4675" s="111" t="s">
        <v>60</v>
      </c>
      <c r="G4675" s="3">
        <f t="shared" si="73"/>
        <v>0.1013</v>
      </c>
    </row>
    <row r="4676" spans="5:7" x14ac:dyDescent="0.25">
      <c r="E4676" s="113" t="s">
        <v>4757</v>
      </c>
      <c r="F4676" s="111" t="s">
        <v>60</v>
      </c>
      <c r="G4676" s="3">
        <f t="shared" si="73"/>
        <v>0.1013</v>
      </c>
    </row>
    <row r="4677" spans="5:7" x14ac:dyDescent="0.25">
      <c r="E4677" s="110" t="s">
        <v>4758</v>
      </c>
      <c r="F4677" s="111" t="s">
        <v>60</v>
      </c>
      <c r="G4677" s="3">
        <f t="shared" si="73"/>
        <v>0.1013</v>
      </c>
    </row>
    <row r="4678" spans="5:7" x14ac:dyDescent="0.25">
      <c r="E4678" s="110" t="s">
        <v>4759</v>
      </c>
      <c r="F4678" s="111" t="s">
        <v>77</v>
      </c>
      <c r="G4678" s="3">
        <f t="shared" si="73"/>
        <v>0.10602</v>
      </c>
    </row>
    <row r="4679" spans="5:7" x14ac:dyDescent="0.25">
      <c r="E4679" s="113" t="s">
        <v>4760</v>
      </c>
      <c r="F4679" s="111" t="s">
        <v>60</v>
      </c>
      <c r="G4679" s="3">
        <f t="shared" ref="G4679:G4742" si="74">VLOOKUP(F4679,$A$4:$B$27,2,FALSE)</f>
        <v>0.1013</v>
      </c>
    </row>
    <row r="4680" spans="5:7" x14ac:dyDescent="0.25">
      <c r="E4680" s="116" t="s">
        <v>4761</v>
      </c>
      <c r="F4680" s="111" t="s">
        <v>60</v>
      </c>
      <c r="G4680" s="3">
        <f t="shared" si="74"/>
        <v>0.1013</v>
      </c>
    </row>
    <row r="4681" spans="5:7" x14ac:dyDescent="0.25">
      <c r="E4681" s="110" t="s">
        <v>4762</v>
      </c>
      <c r="F4681" s="111" t="s">
        <v>60</v>
      </c>
      <c r="G4681" s="3">
        <f t="shared" si="74"/>
        <v>0.1013</v>
      </c>
    </row>
    <row r="4682" spans="5:7" x14ac:dyDescent="0.25">
      <c r="E4682" s="113" t="s">
        <v>4763</v>
      </c>
      <c r="F4682" s="111" t="s">
        <v>60</v>
      </c>
      <c r="G4682" s="3">
        <f t="shared" si="74"/>
        <v>0.1013</v>
      </c>
    </row>
    <row r="4683" spans="5:7" x14ac:dyDescent="0.25">
      <c r="E4683" s="113" t="s">
        <v>4764</v>
      </c>
      <c r="F4683" s="111" t="s">
        <v>60</v>
      </c>
      <c r="G4683" s="3">
        <f t="shared" si="74"/>
        <v>0.1013</v>
      </c>
    </row>
    <row r="4684" spans="5:7" x14ac:dyDescent="0.25">
      <c r="E4684" s="110" t="s">
        <v>4765</v>
      </c>
      <c r="F4684" s="111" t="s">
        <v>60</v>
      </c>
      <c r="G4684" s="3">
        <f t="shared" si="74"/>
        <v>0.1013</v>
      </c>
    </row>
    <row r="4685" spans="5:7" x14ac:dyDescent="0.25">
      <c r="E4685" s="110" t="s">
        <v>4766</v>
      </c>
      <c r="F4685" s="111" t="s">
        <v>60</v>
      </c>
      <c r="G4685" s="3">
        <f t="shared" si="74"/>
        <v>0.1013</v>
      </c>
    </row>
    <row r="4686" spans="5:7" x14ac:dyDescent="0.25">
      <c r="E4686" s="110" t="s">
        <v>4767</v>
      </c>
      <c r="F4686" s="111" t="s">
        <v>60</v>
      </c>
      <c r="G4686" s="3">
        <f t="shared" si="74"/>
        <v>0.1013</v>
      </c>
    </row>
    <row r="4687" spans="5:7" x14ac:dyDescent="0.25">
      <c r="E4687" s="110" t="s">
        <v>4768</v>
      </c>
      <c r="F4687" s="111" t="s">
        <v>60</v>
      </c>
      <c r="G4687" s="3">
        <f t="shared" si="74"/>
        <v>0.1013</v>
      </c>
    </row>
    <row r="4688" spans="5:7" x14ac:dyDescent="0.25">
      <c r="E4688" s="110" t="s">
        <v>4769</v>
      </c>
      <c r="F4688" s="111" t="s">
        <v>60</v>
      </c>
      <c r="G4688" s="3">
        <f t="shared" si="74"/>
        <v>0.1013</v>
      </c>
    </row>
    <row r="4689" spans="5:7" x14ac:dyDescent="0.25">
      <c r="E4689" s="110" t="s">
        <v>4770</v>
      </c>
      <c r="F4689" s="111" t="s">
        <v>60</v>
      </c>
      <c r="G4689" s="3">
        <f t="shared" si="74"/>
        <v>0.1013</v>
      </c>
    </row>
    <row r="4690" spans="5:7" x14ac:dyDescent="0.25">
      <c r="E4690" s="110" t="s">
        <v>4771</v>
      </c>
      <c r="F4690" s="111" t="s">
        <v>60</v>
      </c>
      <c r="G4690" s="3">
        <f t="shared" si="74"/>
        <v>0.1013</v>
      </c>
    </row>
    <row r="4691" spans="5:7" x14ac:dyDescent="0.25">
      <c r="E4691" s="110" t="s">
        <v>4772</v>
      </c>
      <c r="F4691" s="111" t="s">
        <v>60</v>
      </c>
      <c r="G4691" s="3">
        <f t="shared" si="74"/>
        <v>0.1013</v>
      </c>
    </row>
    <row r="4692" spans="5:7" x14ac:dyDescent="0.25">
      <c r="E4692" s="119" t="s">
        <v>4773</v>
      </c>
      <c r="F4692" s="111" t="s">
        <v>60</v>
      </c>
      <c r="G4692" s="3">
        <f t="shared" si="74"/>
        <v>0.1013</v>
      </c>
    </row>
    <row r="4693" spans="5:7" x14ac:dyDescent="0.25">
      <c r="E4693" s="110" t="s">
        <v>4774</v>
      </c>
      <c r="F4693" s="111" t="s">
        <v>60</v>
      </c>
      <c r="G4693" s="3">
        <f t="shared" si="74"/>
        <v>0.1013</v>
      </c>
    </row>
    <row r="4694" spans="5:7" x14ac:dyDescent="0.25">
      <c r="E4694" s="110" t="s">
        <v>4775</v>
      </c>
      <c r="F4694" s="111" t="s">
        <v>60</v>
      </c>
      <c r="G4694" s="3">
        <f t="shared" si="74"/>
        <v>0.1013</v>
      </c>
    </row>
    <row r="4695" spans="5:7" x14ac:dyDescent="0.25">
      <c r="E4695" s="110" t="s">
        <v>4776</v>
      </c>
      <c r="F4695" s="111" t="s">
        <v>60</v>
      </c>
      <c r="G4695" s="3">
        <f t="shared" si="74"/>
        <v>0.1013</v>
      </c>
    </row>
    <row r="4696" spans="5:7" x14ac:dyDescent="0.25">
      <c r="E4696" s="110" t="s">
        <v>4777</v>
      </c>
      <c r="F4696" s="111" t="s">
        <v>60</v>
      </c>
      <c r="G4696" s="3">
        <f t="shared" si="74"/>
        <v>0.1013</v>
      </c>
    </row>
    <row r="4697" spans="5:7" x14ac:dyDescent="0.25">
      <c r="E4697" s="119" t="s">
        <v>4778</v>
      </c>
      <c r="F4697" s="111" t="s">
        <v>60</v>
      </c>
      <c r="G4697" s="3">
        <f t="shared" si="74"/>
        <v>0.1013</v>
      </c>
    </row>
    <row r="4698" spans="5:7" x14ac:dyDescent="0.25">
      <c r="E4698" s="110" t="s">
        <v>4779</v>
      </c>
      <c r="F4698" s="111" t="s">
        <v>60</v>
      </c>
      <c r="G4698" s="3">
        <f t="shared" si="74"/>
        <v>0.1013</v>
      </c>
    </row>
    <row r="4699" spans="5:7" x14ac:dyDescent="0.25">
      <c r="E4699" s="115" t="s">
        <v>4780</v>
      </c>
      <c r="F4699" s="111" t="s">
        <v>60</v>
      </c>
      <c r="G4699" s="3">
        <f t="shared" si="74"/>
        <v>0.1013</v>
      </c>
    </row>
    <row r="4700" spans="5:7" x14ac:dyDescent="0.25">
      <c r="E4700" s="110" t="s">
        <v>4781</v>
      </c>
      <c r="F4700" s="111" t="s">
        <v>60</v>
      </c>
      <c r="G4700" s="3">
        <f t="shared" si="74"/>
        <v>0.1013</v>
      </c>
    </row>
    <row r="4701" spans="5:7" x14ac:dyDescent="0.25">
      <c r="E4701" s="110" t="s">
        <v>4782</v>
      </c>
      <c r="F4701" s="111" t="s">
        <v>60</v>
      </c>
      <c r="G4701" s="3">
        <f t="shared" si="74"/>
        <v>0.1013</v>
      </c>
    </row>
    <row r="4702" spans="5:7" x14ac:dyDescent="0.25">
      <c r="E4702" s="110" t="s">
        <v>4783</v>
      </c>
      <c r="F4702" s="111" t="s">
        <v>60</v>
      </c>
      <c r="G4702" s="3">
        <f t="shared" si="74"/>
        <v>0.1013</v>
      </c>
    </row>
    <row r="4703" spans="5:7" x14ac:dyDescent="0.25">
      <c r="E4703" s="110" t="s">
        <v>4784</v>
      </c>
      <c r="F4703" s="111" t="s">
        <v>60</v>
      </c>
      <c r="G4703" s="3">
        <f t="shared" si="74"/>
        <v>0.1013</v>
      </c>
    </row>
    <row r="4704" spans="5:7" x14ac:dyDescent="0.25">
      <c r="E4704" s="110" t="s">
        <v>4785</v>
      </c>
      <c r="F4704" s="111" t="s">
        <v>60</v>
      </c>
      <c r="G4704" s="3">
        <f t="shared" si="74"/>
        <v>0.1013</v>
      </c>
    </row>
    <row r="4705" spans="5:7" x14ac:dyDescent="0.25">
      <c r="E4705" s="113" t="s">
        <v>4786</v>
      </c>
      <c r="F4705" s="111" t="s">
        <v>60</v>
      </c>
      <c r="G4705" s="3">
        <f t="shared" si="74"/>
        <v>0.1013</v>
      </c>
    </row>
    <row r="4706" spans="5:7" x14ac:dyDescent="0.25">
      <c r="E4706" s="110" t="s">
        <v>4787</v>
      </c>
      <c r="F4706" s="111" t="s">
        <v>60</v>
      </c>
      <c r="G4706" s="3">
        <f t="shared" si="74"/>
        <v>0.1013</v>
      </c>
    </row>
    <row r="4707" spans="5:7" x14ac:dyDescent="0.25">
      <c r="E4707" s="110" t="s">
        <v>4788</v>
      </c>
      <c r="F4707" s="111" t="s">
        <v>60</v>
      </c>
      <c r="G4707" s="3">
        <f t="shared" si="74"/>
        <v>0.1013</v>
      </c>
    </row>
    <row r="4708" spans="5:7" x14ac:dyDescent="0.25">
      <c r="E4708" s="122" t="s">
        <v>4789</v>
      </c>
      <c r="F4708" s="111" t="s">
        <v>60</v>
      </c>
      <c r="G4708" s="3">
        <f t="shared" si="74"/>
        <v>0.1013</v>
      </c>
    </row>
    <row r="4709" spans="5:7" x14ac:dyDescent="0.25">
      <c r="E4709" s="110" t="s">
        <v>4790</v>
      </c>
      <c r="F4709" s="111" t="s">
        <v>60</v>
      </c>
      <c r="G4709" s="3">
        <f t="shared" si="74"/>
        <v>0.1013</v>
      </c>
    </row>
    <row r="4710" spans="5:7" x14ac:dyDescent="0.25">
      <c r="E4710" s="113" t="s">
        <v>4791</v>
      </c>
      <c r="F4710" s="111" t="s">
        <v>60</v>
      </c>
      <c r="G4710" s="3">
        <f t="shared" si="74"/>
        <v>0.1013</v>
      </c>
    </row>
    <row r="4711" spans="5:7" x14ac:dyDescent="0.25">
      <c r="E4711" s="110" t="s">
        <v>4792</v>
      </c>
      <c r="F4711" s="111" t="s">
        <v>60</v>
      </c>
      <c r="G4711" s="3">
        <f t="shared" si="74"/>
        <v>0.1013</v>
      </c>
    </row>
    <row r="4712" spans="5:7" x14ac:dyDescent="0.25">
      <c r="E4712" s="110" t="s">
        <v>4793</v>
      </c>
      <c r="F4712" s="111" t="s">
        <v>60</v>
      </c>
      <c r="G4712" s="3">
        <f t="shared" si="74"/>
        <v>0.1013</v>
      </c>
    </row>
    <row r="4713" spans="5:7" x14ac:dyDescent="0.25">
      <c r="E4713" s="110" t="s">
        <v>4794</v>
      </c>
      <c r="F4713" s="111" t="s">
        <v>60</v>
      </c>
      <c r="G4713" s="3">
        <f t="shared" si="74"/>
        <v>0.1013</v>
      </c>
    </row>
    <row r="4714" spans="5:7" x14ac:dyDescent="0.25">
      <c r="E4714" s="110" t="s">
        <v>4795</v>
      </c>
      <c r="F4714" s="111" t="s">
        <v>60</v>
      </c>
      <c r="G4714" s="3">
        <f t="shared" si="74"/>
        <v>0.1013</v>
      </c>
    </row>
    <row r="4715" spans="5:7" x14ac:dyDescent="0.25">
      <c r="E4715" s="110" t="s">
        <v>4796</v>
      </c>
      <c r="F4715" s="111" t="s">
        <v>60</v>
      </c>
      <c r="G4715" s="3">
        <f t="shared" si="74"/>
        <v>0.1013</v>
      </c>
    </row>
    <row r="4716" spans="5:7" x14ac:dyDescent="0.25">
      <c r="E4716" s="110" t="s">
        <v>4797</v>
      </c>
      <c r="F4716" s="111" t="s">
        <v>60</v>
      </c>
      <c r="G4716" s="3">
        <f t="shared" si="74"/>
        <v>0.1013</v>
      </c>
    </row>
    <row r="4717" spans="5:7" x14ac:dyDescent="0.25">
      <c r="E4717" s="110" t="s">
        <v>4798</v>
      </c>
      <c r="F4717" s="111" t="s">
        <v>60</v>
      </c>
      <c r="G4717" s="3">
        <f t="shared" si="74"/>
        <v>0.1013</v>
      </c>
    </row>
    <row r="4718" spans="5:7" x14ac:dyDescent="0.25">
      <c r="E4718" s="110" t="s">
        <v>4799</v>
      </c>
      <c r="F4718" s="111" t="s">
        <v>60</v>
      </c>
      <c r="G4718" s="3">
        <f t="shared" si="74"/>
        <v>0.1013</v>
      </c>
    </row>
    <row r="4719" spans="5:7" x14ac:dyDescent="0.25">
      <c r="E4719" s="110" t="s">
        <v>4800</v>
      </c>
      <c r="F4719" s="111" t="s">
        <v>77</v>
      </c>
      <c r="G4719" s="3">
        <f t="shared" si="74"/>
        <v>0.10602</v>
      </c>
    </row>
    <row r="4720" spans="5:7" x14ac:dyDescent="0.25">
      <c r="E4720" s="110" t="s">
        <v>4801</v>
      </c>
      <c r="F4720" s="111" t="s">
        <v>60</v>
      </c>
      <c r="G4720" s="3">
        <f t="shared" si="74"/>
        <v>0.1013</v>
      </c>
    </row>
    <row r="4721" spans="5:7" x14ac:dyDescent="0.25">
      <c r="E4721" s="110" t="s">
        <v>4802</v>
      </c>
      <c r="F4721" s="111" t="s">
        <v>60</v>
      </c>
      <c r="G4721" s="3">
        <f t="shared" si="74"/>
        <v>0.1013</v>
      </c>
    </row>
    <row r="4722" spans="5:7" x14ac:dyDescent="0.25">
      <c r="E4722" s="110" t="s">
        <v>4803</v>
      </c>
      <c r="F4722" s="111" t="s">
        <v>60</v>
      </c>
      <c r="G4722" s="3">
        <f t="shared" si="74"/>
        <v>0.1013</v>
      </c>
    </row>
    <row r="4723" spans="5:7" x14ac:dyDescent="0.25">
      <c r="E4723" s="116" t="s">
        <v>4804</v>
      </c>
      <c r="F4723" s="111" t="s">
        <v>79</v>
      </c>
      <c r="G4723" s="3">
        <f t="shared" si="74"/>
        <v>9.9400000000000002E-2</v>
      </c>
    </row>
    <row r="4724" spans="5:7" x14ac:dyDescent="0.25">
      <c r="E4724" s="110" t="s">
        <v>4805</v>
      </c>
      <c r="F4724" s="111" t="s">
        <v>60</v>
      </c>
      <c r="G4724" s="3">
        <f t="shared" si="74"/>
        <v>0.1013</v>
      </c>
    </row>
    <row r="4725" spans="5:7" x14ac:dyDescent="0.25">
      <c r="E4725" s="113" t="s">
        <v>4806</v>
      </c>
      <c r="F4725" s="111" t="s">
        <v>60</v>
      </c>
      <c r="G4725" s="3">
        <f t="shared" si="74"/>
        <v>0.1013</v>
      </c>
    </row>
    <row r="4726" spans="5:7" x14ac:dyDescent="0.25">
      <c r="E4726" s="110" t="s">
        <v>4807</v>
      </c>
      <c r="F4726" s="111" t="s">
        <v>60</v>
      </c>
      <c r="G4726" s="3">
        <f t="shared" si="74"/>
        <v>0.1013</v>
      </c>
    </row>
    <row r="4727" spans="5:7" x14ac:dyDescent="0.25">
      <c r="E4727" s="110" t="s">
        <v>4808</v>
      </c>
      <c r="F4727" s="111" t="s">
        <v>60</v>
      </c>
      <c r="G4727" s="3">
        <f t="shared" si="74"/>
        <v>0.1013</v>
      </c>
    </row>
    <row r="4728" spans="5:7" x14ac:dyDescent="0.25">
      <c r="E4728" s="110" t="s">
        <v>4809</v>
      </c>
      <c r="F4728" s="111" t="s">
        <v>60</v>
      </c>
      <c r="G4728" s="3">
        <f t="shared" si="74"/>
        <v>0.1013</v>
      </c>
    </row>
    <row r="4729" spans="5:7" x14ac:dyDescent="0.25">
      <c r="E4729" s="110" t="s">
        <v>4810</v>
      </c>
      <c r="F4729" s="111" t="s">
        <v>60</v>
      </c>
      <c r="G4729" s="3">
        <f t="shared" si="74"/>
        <v>0.1013</v>
      </c>
    </row>
    <row r="4730" spans="5:7" x14ac:dyDescent="0.25">
      <c r="E4730" s="110" t="s">
        <v>4811</v>
      </c>
      <c r="F4730" s="111" t="s">
        <v>60</v>
      </c>
      <c r="G4730" s="3">
        <f t="shared" si="74"/>
        <v>0.1013</v>
      </c>
    </row>
    <row r="4731" spans="5:7" x14ac:dyDescent="0.25">
      <c r="E4731" s="115" t="s">
        <v>4812</v>
      </c>
      <c r="F4731" s="111" t="s">
        <v>60</v>
      </c>
      <c r="G4731" s="3">
        <f t="shared" si="74"/>
        <v>0.1013</v>
      </c>
    </row>
    <row r="4732" spans="5:7" x14ac:dyDescent="0.25">
      <c r="E4732" s="110" t="s">
        <v>4813</v>
      </c>
      <c r="F4732" s="111" t="s">
        <v>60</v>
      </c>
      <c r="G4732" s="3">
        <f t="shared" si="74"/>
        <v>0.1013</v>
      </c>
    </row>
    <row r="4733" spans="5:7" x14ac:dyDescent="0.25">
      <c r="E4733" s="110" t="s">
        <v>4814</v>
      </c>
      <c r="F4733" s="111" t="s">
        <v>60</v>
      </c>
      <c r="G4733" s="3">
        <f t="shared" si="74"/>
        <v>0.1013</v>
      </c>
    </row>
    <row r="4734" spans="5:7" x14ac:dyDescent="0.25">
      <c r="E4734" s="110" t="s">
        <v>4815</v>
      </c>
      <c r="F4734" s="111" t="s">
        <v>60</v>
      </c>
      <c r="G4734" s="3">
        <f t="shared" si="74"/>
        <v>0.1013</v>
      </c>
    </row>
    <row r="4735" spans="5:7" x14ac:dyDescent="0.25">
      <c r="E4735" s="115" t="s">
        <v>4816</v>
      </c>
      <c r="F4735" s="111" t="s">
        <v>60</v>
      </c>
      <c r="G4735" s="3">
        <f t="shared" si="74"/>
        <v>0.1013</v>
      </c>
    </row>
    <row r="4736" spans="5:7" x14ac:dyDescent="0.25">
      <c r="E4736" s="110" t="s">
        <v>4817</v>
      </c>
      <c r="F4736" s="111" t="s">
        <v>60</v>
      </c>
      <c r="G4736" s="3">
        <f t="shared" si="74"/>
        <v>0.1013</v>
      </c>
    </row>
    <row r="4737" spans="5:7" x14ac:dyDescent="0.25">
      <c r="E4737" s="110" t="s">
        <v>4818</v>
      </c>
      <c r="F4737" s="111" t="s">
        <v>60</v>
      </c>
      <c r="G4737" s="3">
        <f t="shared" si="74"/>
        <v>0.1013</v>
      </c>
    </row>
    <row r="4738" spans="5:7" x14ac:dyDescent="0.25">
      <c r="E4738" s="110" t="s">
        <v>4819</v>
      </c>
      <c r="F4738" s="111" t="s">
        <v>60</v>
      </c>
      <c r="G4738" s="3">
        <f t="shared" si="74"/>
        <v>0.1013</v>
      </c>
    </row>
    <row r="4739" spans="5:7" x14ac:dyDescent="0.25">
      <c r="E4739" s="115" t="s">
        <v>4820</v>
      </c>
      <c r="F4739" s="111" t="s">
        <v>60</v>
      </c>
      <c r="G4739" s="3">
        <f t="shared" si="74"/>
        <v>0.1013</v>
      </c>
    </row>
    <row r="4740" spans="5:7" x14ac:dyDescent="0.25">
      <c r="E4740" s="110" t="s">
        <v>4821</v>
      </c>
      <c r="F4740" s="111" t="s">
        <v>79</v>
      </c>
      <c r="G4740" s="3">
        <f t="shared" si="74"/>
        <v>9.9400000000000002E-2</v>
      </c>
    </row>
    <row r="4741" spans="5:7" x14ac:dyDescent="0.25">
      <c r="E4741" s="110" t="s">
        <v>4822</v>
      </c>
      <c r="F4741" s="111" t="s">
        <v>60</v>
      </c>
      <c r="G4741" s="3">
        <f t="shared" si="74"/>
        <v>0.1013</v>
      </c>
    </row>
    <row r="4742" spans="5:7" x14ac:dyDescent="0.25">
      <c r="E4742" s="115" t="s">
        <v>4823</v>
      </c>
      <c r="F4742" s="111" t="s">
        <v>60</v>
      </c>
      <c r="G4742" s="3">
        <f t="shared" si="74"/>
        <v>0.1013</v>
      </c>
    </row>
    <row r="4743" spans="5:7" x14ac:dyDescent="0.25">
      <c r="E4743" s="110" t="s">
        <v>4824</v>
      </c>
      <c r="F4743" s="111" t="s">
        <v>60</v>
      </c>
      <c r="G4743" s="3">
        <f t="shared" ref="G4743:G4806" si="75">VLOOKUP(F4743,$A$4:$B$27,2,FALSE)</f>
        <v>0.1013</v>
      </c>
    </row>
    <row r="4744" spans="5:7" x14ac:dyDescent="0.25">
      <c r="E4744" s="110" t="s">
        <v>4825</v>
      </c>
      <c r="F4744" s="111" t="s">
        <v>60</v>
      </c>
      <c r="G4744" s="3">
        <f t="shared" si="75"/>
        <v>0.1013</v>
      </c>
    </row>
    <row r="4745" spans="5:7" x14ac:dyDescent="0.25">
      <c r="E4745" s="110" t="s">
        <v>4826</v>
      </c>
      <c r="F4745" s="111" t="s">
        <v>60</v>
      </c>
      <c r="G4745" s="3">
        <f t="shared" si="75"/>
        <v>0.1013</v>
      </c>
    </row>
    <row r="4746" spans="5:7" x14ac:dyDescent="0.25">
      <c r="E4746" s="115" t="s">
        <v>4827</v>
      </c>
      <c r="F4746" s="111" t="s">
        <v>60</v>
      </c>
      <c r="G4746" s="3">
        <f t="shared" si="75"/>
        <v>0.1013</v>
      </c>
    </row>
    <row r="4747" spans="5:7" x14ac:dyDescent="0.25">
      <c r="E4747" s="113" t="s">
        <v>4828</v>
      </c>
      <c r="F4747" s="111" t="s">
        <v>60</v>
      </c>
      <c r="G4747" s="3">
        <f t="shared" si="75"/>
        <v>0.1013</v>
      </c>
    </row>
    <row r="4748" spans="5:7" x14ac:dyDescent="0.25">
      <c r="E4748" s="115" t="s">
        <v>4829</v>
      </c>
      <c r="F4748" s="111" t="s">
        <v>60</v>
      </c>
      <c r="G4748" s="3">
        <f t="shared" si="75"/>
        <v>0.1013</v>
      </c>
    </row>
    <row r="4749" spans="5:7" x14ac:dyDescent="0.25">
      <c r="E4749" s="110" t="s">
        <v>4830</v>
      </c>
      <c r="F4749" s="111" t="s">
        <v>60</v>
      </c>
      <c r="G4749" s="3">
        <f t="shared" si="75"/>
        <v>0.1013</v>
      </c>
    </row>
    <row r="4750" spans="5:7" x14ac:dyDescent="0.25">
      <c r="E4750" s="110" t="s">
        <v>4831</v>
      </c>
      <c r="F4750" s="111" t="s">
        <v>60</v>
      </c>
      <c r="G4750" s="3">
        <f t="shared" si="75"/>
        <v>0.1013</v>
      </c>
    </row>
    <row r="4751" spans="5:7" x14ac:dyDescent="0.25">
      <c r="E4751" s="125" t="s">
        <v>4832</v>
      </c>
      <c r="F4751" s="111" t="s">
        <v>96</v>
      </c>
      <c r="G4751" s="3">
        <f t="shared" si="75"/>
        <v>0.1086</v>
      </c>
    </row>
    <row r="4752" spans="5:7" x14ac:dyDescent="0.25">
      <c r="E4752" s="110" t="s">
        <v>4833</v>
      </c>
      <c r="F4752" s="111" t="s">
        <v>60</v>
      </c>
      <c r="G4752" s="3">
        <f t="shared" si="75"/>
        <v>0.1013</v>
      </c>
    </row>
    <row r="4753" spans="5:7" x14ac:dyDescent="0.25">
      <c r="E4753" s="110" t="s">
        <v>4834</v>
      </c>
      <c r="F4753" s="111" t="s">
        <v>77</v>
      </c>
      <c r="G4753" s="3">
        <f t="shared" si="75"/>
        <v>0.10602</v>
      </c>
    </row>
    <row r="4754" spans="5:7" x14ac:dyDescent="0.25">
      <c r="E4754" s="110" t="s">
        <v>4835</v>
      </c>
      <c r="F4754" s="111" t="s">
        <v>79</v>
      </c>
      <c r="G4754" s="3">
        <f t="shared" si="75"/>
        <v>9.9400000000000002E-2</v>
      </c>
    </row>
    <row r="4755" spans="5:7" x14ac:dyDescent="0.25">
      <c r="E4755" s="110" t="s">
        <v>4836</v>
      </c>
      <c r="F4755" s="111" t="s">
        <v>60</v>
      </c>
      <c r="G4755" s="3">
        <f t="shared" si="75"/>
        <v>0.1013</v>
      </c>
    </row>
    <row r="4756" spans="5:7" x14ac:dyDescent="0.25">
      <c r="E4756" s="110" t="s">
        <v>4837</v>
      </c>
      <c r="F4756" s="111" t="s">
        <v>60</v>
      </c>
      <c r="G4756" s="3">
        <f t="shared" si="75"/>
        <v>0.1013</v>
      </c>
    </row>
    <row r="4757" spans="5:7" x14ac:dyDescent="0.25">
      <c r="E4757" s="116" t="s">
        <v>4838</v>
      </c>
      <c r="F4757" s="111" t="s">
        <v>60</v>
      </c>
      <c r="G4757" s="3">
        <f t="shared" si="75"/>
        <v>0.1013</v>
      </c>
    </row>
    <row r="4758" spans="5:7" x14ac:dyDescent="0.25">
      <c r="E4758" s="110" t="s">
        <v>4839</v>
      </c>
      <c r="F4758" s="111" t="s">
        <v>60</v>
      </c>
      <c r="G4758" s="3">
        <f t="shared" si="75"/>
        <v>0.1013</v>
      </c>
    </row>
    <row r="4759" spans="5:7" x14ac:dyDescent="0.25">
      <c r="E4759" s="110" t="s">
        <v>4840</v>
      </c>
      <c r="F4759" s="111" t="s">
        <v>60</v>
      </c>
      <c r="G4759" s="3">
        <f t="shared" si="75"/>
        <v>0.1013</v>
      </c>
    </row>
    <row r="4760" spans="5:7" x14ac:dyDescent="0.25">
      <c r="E4760" s="110" t="s">
        <v>4841</v>
      </c>
      <c r="F4760" s="111" t="s">
        <v>60</v>
      </c>
      <c r="G4760" s="3">
        <f t="shared" si="75"/>
        <v>0.1013</v>
      </c>
    </row>
    <row r="4761" spans="5:7" x14ac:dyDescent="0.25">
      <c r="E4761" s="110" t="s">
        <v>4842</v>
      </c>
      <c r="F4761" s="111" t="s">
        <v>60</v>
      </c>
      <c r="G4761" s="3">
        <f t="shared" si="75"/>
        <v>0.1013</v>
      </c>
    </row>
    <row r="4762" spans="5:7" x14ac:dyDescent="0.25">
      <c r="E4762" s="110" t="s">
        <v>4843</v>
      </c>
      <c r="F4762" s="111" t="s">
        <v>60</v>
      </c>
      <c r="G4762" s="3">
        <f t="shared" si="75"/>
        <v>0.1013</v>
      </c>
    </row>
    <row r="4763" spans="5:7" x14ac:dyDescent="0.25">
      <c r="E4763" s="110" t="s">
        <v>4844</v>
      </c>
      <c r="F4763" s="111" t="s">
        <v>60</v>
      </c>
      <c r="G4763" s="3">
        <f t="shared" si="75"/>
        <v>0.1013</v>
      </c>
    </row>
    <row r="4764" spans="5:7" x14ac:dyDescent="0.25">
      <c r="E4764" s="110" t="s">
        <v>4845</v>
      </c>
      <c r="F4764" s="111" t="s">
        <v>60</v>
      </c>
      <c r="G4764" s="3">
        <f t="shared" si="75"/>
        <v>0.1013</v>
      </c>
    </row>
    <row r="4765" spans="5:7" x14ac:dyDescent="0.25">
      <c r="E4765" s="110" t="s">
        <v>4846</v>
      </c>
      <c r="F4765" s="111" t="s">
        <v>60</v>
      </c>
      <c r="G4765" s="3">
        <f t="shared" si="75"/>
        <v>0.1013</v>
      </c>
    </row>
    <row r="4766" spans="5:7" x14ac:dyDescent="0.25">
      <c r="E4766" s="113" t="s">
        <v>4847</v>
      </c>
      <c r="F4766" s="111" t="s">
        <v>77</v>
      </c>
      <c r="G4766" s="3">
        <f t="shared" si="75"/>
        <v>0.10602</v>
      </c>
    </row>
    <row r="4767" spans="5:7" x14ac:dyDescent="0.25">
      <c r="E4767" s="110" t="s">
        <v>4848</v>
      </c>
      <c r="F4767" s="111" t="s">
        <v>60</v>
      </c>
      <c r="G4767" s="3">
        <f t="shared" si="75"/>
        <v>0.1013</v>
      </c>
    </row>
    <row r="4768" spans="5:7" x14ac:dyDescent="0.25">
      <c r="E4768" s="110" t="s">
        <v>4849</v>
      </c>
      <c r="F4768" s="111" t="s">
        <v>60</v>
      </c>
      <c r="G4768" s="3">
        <f t="shared" si="75"/>
        <v>0.1013</v>
      </c>
    </row>
    <row r="4769" spans="5:7" x14ac:dyDescent="0.25">
      <c r="E4769" s="110" t="s">
        <v>4850</v>
      </c>
      <c r="F4769" s="111" t="s">
        <v>60</v>
      </c>
      <c r="G4769" s="3">
        <f t="shared" si="75"/>
        <v>0.1013</v>
      </c>
    </row>
    <row r="4770" spans="5:7" x14ac:dyDescent="0.25">
      <c r="E4770" s="110" t="s">
        <v>4851</v>
      </c>
      <c r="F4770" s="111" t="s">
        <v>60</v>
      </c>
      <c r="G4770" s="3">
        <f t="shared" si="75"/>
        <v>0.1013</v>
      </c>
    </row>
    <row r="4771" spans="5:7" x14ac:dyDescent="0.25">
      <c r="E4771" s="110" t="s">
        <v>4852</v>
      </c>
      <c r="F4771" s="111" t="s">
        <v>60</v>
      </c>
      <c r="G4771" s="3">
        <f t="shared" si="75"/>
        <v>0.1013</v>
      </c>
    </row>
    <row r="4772" spans="5:7" x14ac:dyDescent="0.25">
      <c r="E4772" s="110" t="s">
        <v>4853</v>
      </c>
      <c r="F4772" s="111" t="s">
        <v>60</v>
      </c>
      <c r="G4772" s="3">
        <f t="shared" si="75"/>
        <v>0.1013</v>
      </c>
    </row>
    <row r="4773" spans="5:7" x14ac:dyDescent="0.25">
      <c r="E4773" s="110" t="s">
        <v>4854</v>
      </c>
      <c r="F4773" s="111" t="s">
        <v>60</v>
      </c>
      <c r="G4773" s="3">
        <f t="shared" si="75"/>
        <v>0.1013</v>
      </c>
    </row>
    <row r="4774" spans="5:7" x14ac:dyDescent="0.25">
      <c r="E4774" s="110" t="s">
        <v>4855</v>
      </c>
      <c r="F4774" s="111" t="s">
        <v>96</v>
      </c>
      <c r="G4774" s="3">
        <f t="shared" si="75"/>
        <v>0.1086</v>
      </c>
    </row>
    <row r="4775" spans="5:7" x14ac:dyDescent="0.25">
      <c r="E4775" s="116" t="s">
        <v>4856</v>
      </c>
      <c r="F4775" s="111" t="s">
        <v>60</v>
      </c>
      <c r="G4775" s="3">
        <f t="shared" si="75"/>
        <v>0.1013</v>
      </c>
    </row>
    <row r="4776" spans="5:7" x14ac:dyDescent="0.25">
      <c r="E4776" s="123" t="s">
        <v>4857</v>
      </c>
      <c r="F4776" s="111" t="s">
        <v>60</v>
      </c>
      <c r="G4776" s="3">
        <f t="shared" si="75"/>
        <v>0.1013</v>
      </c>
    </row>
    <row r="4777" spans="5:7" x14ac:dyDescent="0.25">
      <c r="E4777" s="110" t="s">
        <v>4858</v>
      </c>
      <c r="F4777" s="111" t="s">
        <v>60</v>
      </c>
      <c r="G4777" s="3">
        <f t="shared" si="75"/>
        <v>0.1013</v>
      </c>
    </row>
    <row r="4778" spans="5:7" x14ac:dyDescent="0.25">
      <c r="E4778" s="110" t="s">
        <v>4859</v>
      </c>
      <c r="F4778" s="111" t="s">
        <v>79</v>
      </c>
      <c r="G4778" s="3">
        <f t="shared" si="75"/>
        <v>9.9400000000000002E-2</v>
      </c>
    </row>
    <row r="4779" spans="5:7" x14ac:dyDescent="0.25">
      <c r="E4779" s="110" t="s">
        <v>4860</v>
      </c>
      <c r="F4779" s="111" t="s">
        <v>60</v>
      </c>
      <c r="G4779" s="3">
        <f t="shared" si="75"/>
        <v>0.1013</v>
      </c>
    </row>
    <row r="4780" spans="5:7" x14ac:dyDescent="0.25">
      <c r="E4780" s="110" t="s">
        <v>4861</v>
      </c>
      <c r="F4780" s="111" t="s">
        <v>60</v>
      </c>
      <c r="G4780" s="3">
        <f t="shared" si="75"/>
        <v>0.1013</v>
      </c>
    </row>
    <row r="4781" spans="5:7" x14ac:dyDescent="0.25">
      <c r="E4781" s="110" t="s">
        <v>4862</v>
      </c>
      <c r="F4781" s="111" t="s">
        <v>60</v>
      </c>
      <c r="G4781" s="3">
        <f t="shared" si="75"/>
        <v>0.1013</v>
      </c>
    </row>
    <row r="4782" spans="5:7" x14ac:dyDescent="0.25">
      <c r="E4782" s="110" t="s">
        <v>4863</v>
      </c>
      <c r="F4782" s="111" t="s">
        <v>60</v>
      </c>
      <c r="G4782" s="3">
        <f t="shared" si="75"/>
        <v>0.1013</v>
      </c>
    </row>
    <row r="4783" spans="5:7" x14ac:dyDescent="0.25">
      <c r="E4783" s="110" t="s">
        <v>4864</v>
      </c>
      <c r="F4783" s="111" t="s">
        <v>60</v>
      </c>
      <c r="G4783" s="3">
        <f t="shared" si="75"/>
        <v>0.1013</v>
      </c>
    </row>
    <row r="4784" spans="5:7" x14ac:dyDescent="0.25">
      <c r="E4784" s="110" t="s">
        <v>4865</v>
      </c>
      <c r="F4784" s="111" t="s">
        <v>60</v>
      </c>
      <c r="G4784" s="3">
        <f t="shared" si="75"/>
        <v>0.1013</v>
      </c>
    </row>
    <row r="4785" spans="5:7" x14ac:dyDescent="0.25">
      <c r="E4785" s="110" t="s">
        <v>4866</v>
      </c>
      <c r="F4785" s="111" t="s">
        <v>52</v>
      </c>
      <c r="G4785" s="3">
        <f t="shared" si="75"/>
        <v>9.7000000000000003E-2</v>
      </c>
    </row>
    <row r="4786" spans="5:7" x14ac:dyDescent="0.25">
      <c r="E4786" s="116" t="s">
        <v>4867</v>
      </c>
      <c r="F4786" s="111" t="s">
        <v>60</v>
      </c>
      <c r="G4786" s="3">
        <f t="shared" si="75"/>
        <v>0.1013</v>
      </c>
    </row>
    <row r="4787" spans="5:7" x14ac:dyDescent="0.25">
      <c r="E4787" s="113" t="s">
        <v>4868</v>
      </c>
      <c r="F4787" s="111" t="s">
        <v>60</v>
      </c>
      <c r="G4787" s="3">
        <f t="shared" si="75"/>
        <v>0.1013</v>
      </c>
    </row>
    <row r="4788" spans="5:7" x14ac:dyDescent="0.25">
      <c r="E4788" s="113" t="s">
        <v>4869</v>
      </c>
      <c r="F4788" s="111" t="s">
        <v>60</v>
      </c>
      <c r="G4788" s="3">
        <f t="shared" si="75"/>
        <v>0.1013</v>
      </c>
    </row>
    <row r="4789" spans="5:7" x14ac:dyDescent="0.25">
      <c r="E4789" s="116" t="s">
        <v>4870</v>
      </c>
      <c r="F4789" s="111" t="s">
        <v>60</v>
      </c>
      <c r="G4789" s="3">
        <f t="shared" si="75"/>
        <v>0.1013</v>
      </c>
    </row>
    <row r="4790" spans="5:7" x14ac:dyDescent="0.25">
      <c r="E4790" s="110" t="s">
        <v>4871</v>
      </c>
      <c r="F4790" s="111" t="s">
        <v>110</v>
      </c>
      <c r="G4790" s="3">
        <f t="shared" si="75"/>
        <v>9.3100000000000002E-2</v>
      </c>
    </row>
    <row r="4791" spans="5:7" x14ac:dyDescent="0.25">
      <c r="E4791" s="116" t="s">
        <v>4872</v>
      </c>
      <c r="F4791" s="111" t="s">
        <v>60</v>
      </c>
      <c r="G4791" s="3">
        <f t="shared" si="75"/>
        <v>0.1013</v>
      </c>
    </row>
    <row r="4792" spans="5:7" x14ac:dyDescent="0.25">
      <c r="E4792" s="110" t="s">
        <v>4873</v>
      </c>
      <c r="F4792" s="111" t="s">
        <v>60</v>
      </c>
      <c r="G4792" s="3">
        <f t="shared" si="75"/>
        <v>0.1013</v>
      </c>
    </row>
    <row r="4793" spans="5:7" x14ac:dyDescent="0.25">
      <c r="E4793" s="116" t="s">
        <v>4874</v>
      </c>
      <c r="F4793" s="111" t="s">
        <v>60</v>
      </c>
      <c r="G4793" s="3">
        <f t="shared" si="75"/>
        <v>0.1013</v>
      </c>
    </row>
    <row r="4794" spans="5:7" x14ac:dyDescent="0.25">
      <c r="E4794" s="110" t="s">
        <v>4875</v>
      </c>
      <c r="F4794" s="111" t="s">
        <v>60</v>
      </c>
      <c r="G4794" s="3">
        <f t="shared" si="75"/>
        <v>0.1013</v>
      </c>
    </row>
    <row r="4795" spans="5:7" x14ac:dyDescent="0.25">
      <c r="E4795" s="110" t="s">
        <v>4876</v>
      </c>
      <c r="F4795" s="111" t="s">
        <v>60</v>
      </c>
      <c r="G4795" s="3">
        <f t="shared" si="75"/>
        <v>0.1013</v>
      </c>
    </row>
    <row r="4796" spans="5:7" x14ac:dyDescent="0.25">
      <c r="E4796" s="116" t="s">
        <v>4877</v>
      </c>
      <c r="F4796" s="111" t="s">
        <v>60</v>
      </c>
      <c r="G4796" s="3">
        <f t="shared" si="75"/>
        <v>0.1013</v>
      </c>
    </row>
    <row r="4797" spans="5:7" x14ac:dyDescent="0.25">
      <c r="E4797" s="110" t="s">
        <v>4878</v>
      </c>
      <c r="F4797" s="111" t="s">
        <v>60</v>
      </c>
      <c r="G4797" s="3">
        <f t="shared" si="75"/>
        <v>0.1013</v>
      </c>
    </row>
    <row r="4798" spans="5:7" x14ac:dyDescent="0.25">
      <c r="E4798" s="116" t="s">
        <v>4879</v>
      </c>
      <c r="F4798" s="111" t="s">
        <v>60</v>
      </c>
      <c r="G4798" s="3">
        <f t="shared" si="75"/>
        <v>0.1013</v>
      </c>
    </row>
    <row r="4799" spans="5:7" x14ac:dyDescent="0.25">
      <c r="E4799" s="110" t="s">
        <v>4880</v>
      </c>
      <c r="F4799" s="111" t="s">
        <v>60</v>
      </c>
      <c r="G4799" s="3">
        <f t="shared" si="75"/>
        <v>0.1013</v>
      </c>
    </row>
    <row r="4800" spans="5:7" x14ac:dyDescent="0.25">
      <c r="E4800" s="116" t="s">
        <v>4881</v>
      </c>
      <c r="F4800" s="111" t="s">
        <v>77</v>
      </c>
      <c r="G4800" s="3">
        <f t="shared" si="75"/>
        <v>0.10602</v>
      </c>
    </row>
    <row r="4801" spans="5:7" x14ac:dyDescent="0.25">
      <c r="E4801" s="116" t="s">
        <v>4882</v>
      </c>
      <c r="F4801" s="111" t="s">
        <v>60</v>
      </c>
      <c r="G4801" s="3">
        <f t="shared" si="75"/>
        <v>0.1013</v>
      </c>
    </row>
    <row r="4802" spans="5:7" x14ac:dyDescent="0.25">
      <c r="E4802" s="119" t="s">
        <v>4883</v>
      </c>
      <c r="F4802" s="111" t="s">
        <v>60</v>
      </c>
      <c r="G4802" s="3">
        <f t="shared" si="75"/>
        <v>0.1013</v>
      </c>
    </row>
    <row r="4803" spans="5:7" x14ac:dyDescent="0.25">
      <c r="E4803" s="110" t="s">
        <v>4884</v>
      </c>
      <c r="F4803" s="111" t="s">
        <v>60</v>
      </c>
      <c r="G4803" s="3">
        <f t="shared" si="75"/>
        <v>0.1013</v>
      </c>
    </row>
    <row r="4804" spans="5:7" x14ac:dyDescent="0.25">
      <c r="E4804" s="110" t="s">
        <v>4885</v>
      </c>
      <c r="F4804" s="111" t="s">
        <v>60</v>
      </c>
      <c r="G4804" s="3">
        <f t="shared" si="75"/>
        <v>0.1013</v>
      </c>
    </row>
    <row r="4805" spans="5:7" x14ac:dyDescent="0.25">
      <c r="E4805" s="110" t="s">
        <v>4886</v>
      </c>
      <c r="F4805" s="111" t="s">
        <v>96</v>
      </c>
      <c r="G4805" s="3">
        <f t="shared" si="75"/>
        <v>0.1086</v>
      </c>
    </row>
    <row r="4806" spans="5:7" x14ac:dyDescent="0.25">
      <c r="E4806" s="113" t="s">
        <v>4887</v>
      </c>
      <c r="F4806" s="111" t="s">
        <v>60</v>
      </c>
      <c r="G4806" s="3">
        <f t="shared" si="75"/>
        <v>0.1013</v>
      </c>
    </row>
    <row r="4807" spans="5:7" x14ac:dyDescent="0.25">
      <c r="E4807" s="110" t="s">
        <v>4888</v>
      </c>
      <c r="F4807" s="111" t="s">
        <v>96</v>
      </c>
      <c r="G4807" s="3">
        <f t="shared" ref="G4807:G4870" si="76">VLOOKUP(F4807,$A$4:$B$27,2,FALSE)</f>
        <v>0.1086</v>
      </c>
    </row>
    <row r="4808" spans="5:7" x14ac:dyDescent="0.25">
      <c r="E4808" s="113" t="s">
        <v>4889</v>
      </c>
      <c r="F4808" s="111" t="s">
        <v>60</v>
      </c>
      <c r="G4808" s="3">
        <f t="shared" si="76"/>
        <v>0.1013</v>
      </c>
    </row>
    <row r="4809" spans="5:7" x14ac:dyDescent="0.25">
      <c r="E4809" s="113" t="s">
        <v>4890</v>
      </c>
      <c r="F4809" s="111" t="s">
        <v>60</v>
      </c>
      <c r="G4809" s="3">
        <f t="shared" si="76"/>
        <v>0.1013</v>
      </c>
    </row>
    <row r="4810" spans="5:7" x14ac:dyDescent="0.25">
      <c r="E4810" s="115" t="s">
        <v>4891</v>
      </c>
      <c r="F4810" s="111" t="s">
        <v>60</v>
      </c>
      <c r="G4810" s="3">
        <f t="shared" si="76"/>
        <v>0.1013</v>
      </c>
    </row>
    <row r="4811" spans="5:7" x14ac:dyDescent="0.25">
      <c r="E4811" s="116" t="s">
        <v>4892</v>
      </c>
      <c r="F4811" s="111" t="s">
        <v>60</v>
      </c>
      <c r="G4811" s="3">
        <f t="shared" si="76"/>
        <v>0.1013</v>
      </c>
    </row>
    <row r="4812" spans="5:7" x14ac:dyDescent="0.25">
      <c r="E4812" s="110" t="s">
        <v>4893</v>
      </c>
      <c r="F4812" s="111" t="s">
        <v>60</v>
      </c>
      <c r="G4812" s="3">
        <f t="shared" si="76"/>
        <v>0.1013</v>
      </c>
    </row>
    <row r="4813" spans="5:7" x14ac:dyDescent="0.25">
      <c r="E4813" s="116" t="s">
        <v>4894</v>
      </c>
      <c r="F4813" s="111" t="s">
        <v>96</v>
      </c>
      <c r="G4813" s="3">
        <f t="shared" si="76"/>
        <v>0.1086</v>
      </c>
    </row>
    <row r="4814" spans="5:7" x14ac:dyDescent="0.25">
      <c r="E4814" s="116" t="s">
        <v>4895</v>
      </c>
      <c r="F4814" s="111" t="s">
        <v>60</v>
      </c>
      <c r="G4814" s="3">
        <f t="shared" si="76"/>
        <v>0.1013</v>
      </c>
    </row>
    <row r="4815" spans="5:7" x14ac:dyDescent="0.25">
      <c r="E4815" s="110" t="s">
        <v>4896</v>
      </c>
      <c r="F4815" s="111" t="s">
        <v>60</v>
      </c>
      <c r="G4815" s="3">
        <f t="shared" si="76"/>
        <v>0.1013</v>
      </c>
    </row>
    <row r="4816" spans="5:7" x14ac:dyDescent="0.25">
      <c r="E4816" s="110" t="s">
        <v>4897</v>
      </c>
      <c r="F4816" s="111" t="s">
        <v>79</v>
      </c>
      <c r="G4816" s="3">
        <f t="shared" si="76"/>
        <v>9.9400000000000002E-2</v>
      </c>
    </row>
    <row r="4817" spans="5:7" x14ac:dyDescent="0.25">
      <c r="E4817" s="113" t="s">
        <v>4898</v>
      </c>
      <c r="F4817" s="111" t="s">
        <v>77</v>
      </c>
      <c r="G4817" s="3">
        <f t="shared" si="76"/>
        <v>0.10602</v>
      </c>
    </row>
    <row r="4818" spans="5:7" x14ac:dyDescent="0.25">
      <c r="E4818" s="110" t="s">
        <v>4899</v>
      </c>
      <c r="F4818" s="111" t="s">
        <v>60</v>
      </c>
      <c r="G4818" s="3">
        <f t="shared" si="76"/>
        <v>0.1013</v>
      </c>
    </row>
    <row r="4819" spans="5:7" x14ac:dyDescent="0.25">
      <c r="E4819" s="116" t="s">
        <v>4900</v>
      </c>
      <c r="F4819" s="111" t="s">
        <v>60</v>
      </c>
      <c r="G4819" s="3">
        <f t="shared" si="76"/>
        <v>0.1013</v>
      </c>
    </row>
    <row r="4820" spans="5:7" x14ac:dyDescent="0.25">
      <c r="E4820" s="116" t="s">
        <v>4901</v>
      </c>
      <c r="F4820" s="111" t="s">
        <v>60</v>
      </c>
      <c r="G4820" s="3">
        <f t="shared" si="76"/>
        <v>0.1013</v>
      </c>
    </row>
    <row r="4821" spans="5:7" x14ac:dyDescent="0.25">
      <c r="E4821" s="116" t="s">
        <v>4902</v>
      </c>
      <c r="F4821" s="111" t="s">
        <v>60</v>
      </c>
      <c r="G4821" s="3">
        <f t="shared" si="76"/>
        <v>0.1013</v>
      </c>
    </row>
    <row r="4822" spans="5:7" x14ac:dyDescent="0.25">
      <c r="E4822" s="116" t="s">
        <v>4903</v>
      </c>
      <c r="F4822" s="111" t="s">
        <v>60</v>
      </c>
      <c r="G4822" s="3">
        <f t="shared" si="76"/>
        <v>0.1013</v>
      </c>
    </row>
    <row r="4823" spans="5:7" x14ac:dyDescent="0.25">
      <c r="E4823" s="110" t="s">
        <v>4904</v>
      </c>
      <c r="F4823" s="111" t="s">
        <v>60</v>
      </c>
      <c r="G4823" s="3">
        <f t="shared" si="76"/>
        <v>0.1013</v>
      </c>
    </row>
    <row r="4824" spans="5:7" x14ac:dyDescent="0.25">
      <c r="E4824" s="116" t="s">
        <v>4905</v>
      </c>
      <c r="F4824" s="111" t="s">
        <v>60</v>
      </c>
      <c r="G4824" s="3">
        <f t="shared" si="76"/>
        <v>0.1013</v>
      </c>
    </row>
    <row r="4825" spans="5:7" x14ac:dyDescent="0.25">
      <c r="E4825" s="116" t="s">
        <v>4906</v>
      </c>
      <c r="F4825" s="111" t="s">
        <v>105</v>
      </c>
      <c r="G4825" s="3">
        <f t="shared" si="76"/>
        <v>0</v>
      </c>
    </row>
    <row r="4826" spans="5:7" x14ac:dyDescent="0.25">
      <c r="E4826" s="116" t="s">
        <v>4907</v>
      </c>
      <c r="F4826" s="111" t="s">
        <v>60</v>
      </c>
      <c r="G4826" s="3">
        <f t="shared" si="76"/>
        <v>0.1013</v>
      </c>
    </row>
    <row r="4827" spans="5:7" x14ac:dyDescent="0.25">
      <c r="E4827" s="110" t="s">
        <v>4908</v>
      </c>
      <c r="F4827" s="111" t="s">
        <v>60</v>
      </c>
      <c r="G4827" s="3">
        <f t="shared" si="76"/>
        <v>0.1013</v>
      </c>
    </row>
    <row r="4828" spans="5:7" x14ac:dyDescent="0.25">
      <c r="E4828" s="110" t="s">
        <v>4909</v>
      </c>
      <c r="F4828" s="111" t="s">
        <v>60</v>
      </c>
      <c r="G4828" s="3">
        <f t="shared" si="76"/>
        <v>0.1013</v>
      </c>
    </row>
    <row r="4829" spans="5:7" x14ac:dyDescent="0.25">
      <c r="E4829" s="110" t="s">
        <v>4910</v>
      </c>
      <c r="F4829" s="111" t="s">
        <v>60</v>
      </c>
      <c r="G4829" s="3">
        <f t="shared" si="76"/>
        <v>0.1013</v>
      </c>
    </row>
    <row r="4830" spans="5:7" x14ac:dyDescent="0.25">
      <c r="E4830" s="110" t="s">
        <v>4911</v>
      </c>
      <c r="F4830" s="111" t="s">
        <v>60</v>
      </c>
      <c r="G4830" s="3">
        <f t="shared" si="76"/>
        <v>0.1013</v>
      </c>
    </row>
    <row r="4831" spans="5:7" x14ac:dyDescent="0.25">
      <c r="E4831" s="110" t="s">
        <v>4912</v>
      </c>
      <c r="F4831" s="111" t="s">
        <v>60</v>
      </c>
      <c r="G4831" s="3">
        <f t="shared" si="76"/>
        <v>0.1013</v>
      </c>
    </row>
    <row r="4832" spans="5:7" x14ac:dyDescent="0.25">
      <c r="E4832" s="110" t="s">
        <v>4913</v>
      </c>
      <c r="F4832" s="111" t="s">
        <v>60</v>
      </c>
      <c r="G4832" s="3">
        <f t="shared" si="76"/>
        <v>0.1013</v>
      </c>
    </row>
    <row r="4833" spans="5:7" x14ac:dyDescent="0.25">
      <c r="E4833" s="110" t="s">
        <v>4914</v>
      </c>
      <c r="F4833" s="111" t="s">
        <v>60</v>
      </c>
      <c r="G4833" s="3">
        <f t="shared" si="76"/>
        <v>0.1013</v>
      </c>
    </row>
    <row r="4834" spans="5:7" x14ac:dyDescent="0.25">
      <c r="E4834" s="110" t="s">
        <v>4915</v>
      </c>
      <c r="F4834" s="111" t="s">
        <v>60</v>
      </c>
      <c r="G4834" s="3">
        <f t="shared" si="76"/>
        <v>0.1013</v>
      </c>
    </row>
    <row r="4835" spans="5:7" x14ac:dyDescent="0.25">
      <c r="E4835" s="110" t="s">
        <v>4916</v>
      </c>
      <c r="F4835" s="111" t="s">
        <v>60</v>
      </c>
      <c r="G4835" s="3">
        <f t="shared" si="76"/>
        <v>0.1013</v>
      </c>
    </row>
    <row r="4836" spans="5:7" x14ac:dyDescent="0.25">
      <c r="E4836" s="113" t="s">
        <v>4917</v>
      </c>
      <c r="F4836" s="111" t="s">
        <v>60</v>
      </c>
      <c r="G4836" s="3">
        <f t="shared" si="76"/>
        <v>0.1013</v>
      </c>
    </row>
    <row r="4837" spans="5:7" x14ac:dyDescent="0.25">
      <c r="E4837" s="116" t="s">
        <v>4918</v>
      </c>
      <c r="F4837" s="111" t="s">
        <v>60</v>
      </c>
      <c r="G4837" s="3">
        <f t="shared" si="76"/>
        <v>0.1013</v>
      </c>
    </row>
    <row r="4838" spans="5:7" x14ac:dyDescent="0.25">
      <c r="E4838" s="110" t="s">
        <v>4919</v>
      </c>
      <c r="F4838" s="111" t="s">
        <v>60</v>
      </c>
      <c r="G4838" s="3">
        <f t="shared" si="76"/>
        <v>0.1013</v>
      </c>
    </row>
    <row r="4839" spans="5:7" x14ac:dyDescent="0.25">
      <c r="E4839" s="110" t="s">
        <v>4920</v>
      </c>
      <c r="F4839" s="111" t="s">
        <v>60</v>
      </c>
      <c r="G4839" s="3">
        <f t="shared" si="76"/>
        <v>0.1013</v>
      </c>
    </row>
    <row r="4840" spans="5:7" x14ac:dyDescent="0.25">
      <c r="E4840" s="116" t="s">
        <v>4921</v>
      </c>
      <c r="F4840" s="111" t="s">
        <v>60</v>
      </c>
      <c r="G4840" s="3">
        <f t="shared" si="76"/>
        <v>0.1013</v>
      </c>
    </row>
    <row r="4841" spans="5:7" x14ac:dyDescent="0.25">
      <c r="E4841" s="110" t="s">
        <v>4922</v>
      </c>
      <c r="F4841" s="111" t="s">
        <v>96</v>
      </c>
      <c r="G4841" s="3">
        <f t="shared" si="76"/>
        <v>0.1086</v>
      </c>
    </row>
    <row r="4842" spans="5:7" x14ac:dyDescent="0.25">
      <c r="E4842" s="110" t="s">
        <v>4923</v>
      </c>
      <c r="F4842" s="111" t="s">
        <v>60</v>
      </c>
      <c r="G4842" s="3">
        <f t="shared" si="76"/>
        <v>0.1013</v>
      </c>
    </row>
    <row r="4843" spans="5:7" x14ac:dyDescent="0.25">
      <c r="E4843" s="116" t="s">
        <v>4924</v>
      </c>
      <c r="F4843" s="111" t="s">
        <v>60</v>
      </c>
      <c r="G4843" s="3">
        <f t="shared" si="76"/>
        <v>0.1013</v>
      </c>
    </row>
    <row r="4844" spans="5:7" x14ac:dyDescent="0.25">
      <c r="E4844" s="110" t="s">
        <v>4925</v>
      </c>
      <c r="F4844" s="111" t="s">
        <v>60</v>
      </c>
      <c r="G4844" s="3">
        <f t="shared" si="76"/>
        <v>0.1013</v>
      </c>
    </row>
    <row r="4845" spans="5:7" x14ac:dyDescent="0.25">
      <c r="E4845" s="110" t="s">
        <v>4926</v>
      </c>
      <c r="F4845" s="111" t="s">
        <v>60</v>
      </c>
      <c r="G4845" s="3">
        <f t="shared" si="76"/>
        <v>0.1013</v>
      </c>
    </row>
    <row r="4846" spans="5:7" x14ac:dyDescent="0.25">
      <c r="E4846" s="110" t="s">
        <v>4927</v>
      </c>
      <c r="F4846" s="111" t="s">
        <v>60</v>
      </c>
      <c r="G4846" s="3">
        <f t="shared" si="76"/>
        <v>0.1013</v>
      </c>
    </row>
    <row r="4847" spans="5:7" x14ac:dyDescent="0.25">
      <c r="E4847" s="122" t="s">
        <v>4928</v>
      </c>
      <c r="F4847" s="111" t="s">
        <v>60</v>
      </c>
      <c r="G4847" s="3">
        <f t="shared" si="76"/>
        <v>0.1013</v>
      </c>
    </row>
    <row r="4848" spans="5:7" x14ac:dyDescent="0.25">
      <c r="E4848" s="116" t="s">
        <v>4929</v>
      </c>
      <c r="F4848" s="111" t="s">
        <v>60</v>
      </c>
      <c r="G4848" s="3">
        <f t="shared" si="76"/>
        <v>0.1013</v>
      </c>
    </row>
    <row r="4849" spans="5:7" x14ac:dyDescent="0.25">
      <c r="E4849" s="122" t="s">
        <v>4930</v>
      </c>
      <c r="F4849" s="111" t="s">
        <v>60</v>
      </c>
      <c r="G4849" s="3">
        <f t="shared" si="76"/>
        <v>0.1013</v>
      </c>
    </row>
    <row r="4850" spans="5:7" x14ac:dyDescent="0.25">
      <c r="E4850" s="113" t="s">
        <v>4931</v>
      </c>
      <c r="F4850" s="111" t="s">
        <v>60</v>
      </c>
      <c r="G4850" s="3">
        <f t="shared" si="76"/>
        <v>0.1013</v>
      </c>
    </row>
    <row r="4851" spans="5:7" x14ac:dyDescent="0.25">
      <c r="E4851" s="120" t="s">
        <v>4932</v>
      </c>
      <c r="F4851" s="111" t="s">
        <v>60</v>
      </c>
      <c r="G4851" s="3">
        <f t="shared" si="76"/>
        <v>0.1013</v>
      </c>
    </row>
    <row r="4852" spans="5:7" x14ac:dyDescent="0.25">
      <c r="E4852" s="113" t="s">
        <v>4933</v>
      </c>
      <c r="F4852" s="111" t="s">
        <v>60</v>
      </c>
      <c r="G4852" s="3">
        <f t="shared" si="76"/>
        <v>0.1013</v>
      </c>
    </row>
    <row r="4853" spans="5:7" x14ac:dyDescent="0.25">
      <c r="E4853" s="125" t="s">
        <v>4934</v>
      </c>
      <c r="F4853" s="111" t="s">
        <v>60</v>
      </c>
      <c r="G4853" s="3">
        <f t="shared" si="76"/>
        <v>0.1013</v>
      </c>
    </row>
    <row r="4854" spans="5:7" x14ac:dyDescent="0.25">
      <c r="E4854" s="110" t="s">
        <v>4935</v>
      </c>
      <c r="F4854" s="111" t="s">
        <v>60</v>
      </c>
      <c r="G4854" s="3">
        <f t="shared" si="76"/>
        <v>0.1013</v>
      </c>
    </row>
    <row r="4855" spans="5:7" x14ac:dyDescent="0.25">
      <c r="E4855" s="110" t="s">
        <v>4936</v>
      </c>
      <c r="F4855" s="111" t="s">
        <v>60</v>
      </c>
      <c r="G4855" s="3">
        <f t="shared" si="76"/>
        <v>0.1013</v>
      </c>
    </row>
    <row r="4856" spans="5:7" x14ac:dyDescent="0.25">
      <c r="E4856" s="120" t="s">
        <v>4937</v>
      </c>
      <c r="F4856" s="111" t="s">
        <v>79</v>
      </c>
      <c r="G4856" s="3">
        <f t="shared" si="76"/>
        <v>9.9400000000000002E-2</v>
      </c>
    </row>
    <row r="4857" spans="5:7" x14ac:dyDescent="0.25">
      <c r="E4857" s="113" t="s">
        <v>4938</v>
      </c>
      <c r="F4857" s="111" t="s">
        <v>79</v>
      </c>
      <c r="G4857" s="3">
        <f t="shared" si="76"/>
        <v>9.9400000000000002E-2</v>
      </c>
    </row>
    <row r="4858" spans="5:7" x14ac:dyDescent="0.25">
      <c r="E4858" s="110" t="s">
        <v>4939</v>
      </c>
      <c r="F4858" s="111" t="s">
        <v>79</v>
      </c>
      <c r="G4858" s="3">
        <f t="shared" si="76"/>
        <v>9.9400000000000002E-2</v>
      </c>
    </row>
    <row r="4859" spans="5:7" x14ac:dyDescent="0.25">
      <c r="E4859" s="110" t="s">
        <v>4940</v>
      </c>
      <c r="F4859" s="111" t="s">
        <v>60</v>
      </c>
      <c r="G4859" s="3">
        <f t="shared" si="76"/>
        <v>0.1013</v>
      </c>
    </row>
    <row r="4860" spans="5:7" x14ac:dyDescent="0.25">
      <c r="E4860" s="110" t="s">
        <v>4941</v>
      </c>
      <c r="F4860" s="111" t="s">
        <v>60</v>
      </c>
      <c r="G4860" s="3">
        <f t="shared" si="76"/>
        <v>0.1013</v>
      </c>
    </row>
    <row r="4861" spans="5:7" x14ac:dyDescent="0.25">
      <c r="E4861" s="119" t="s">
        <v>4942</v>
      </c>
      <c r="F4861" s="111" t="s">
        <v>60</v>
      </c>
      <c r="G4861" s="3">
        <f t="shared" si="76"/>
        <v>0.1013</v>
      </c>
    </row>
    <row r="4862" spans="5:7" x14ac:dyDescent="0.25">
      <c r="E4862" s="110" t="s">
        <v>4943</v>
      </c>
      <c r="F4862" s="111" t="s">
        <v>60</v>
      </c>
      <c r="G4862" s="3">
        <f t="shared" si="76"/>
        <v>0.1013</v>
      </c>
    </row>
    <row r="4863" spans="5:7" x14ac:dyDescent="0.25">
      <c r="E4863" s="110" t="s">
        <v>4944</v>
      </c>
      <c r="F4863" s="111" t="s">
        <v>60</v>
      </c>
      <c r="G4863" s="3">
        <f t="shared" si="76"/>
        <v>0.1013</v>
      </c>
    </row>
    <row r="4864" spans="5:7" x14ac:dyDescent="0.25">
      <c r="E4864" s="110" t="s">
        <v>4945</v>
      </c>
      <c r="F4864" s="111" t="s">
        <v>60</v>
      </c>
      <c r="G4864" s="3">
        <f t="shared" si="76"/>
        <v>0.1013</v>
      </c>
    </row>
    <row r="4865" spans="5:7" x14ac:dyDescent="0.25">
      <c r="E4865" s="110" t="s">
        <v>4946</v>
      </c>
      <c r="F4865" s="111" t="s">
        <v>60</v>
      </c>
      <c r="G4865" s="3">
        <f t="shared" si="76"/>
        <v>0.1013</v>
      </c>
    </row>
    <row r="4866" spans="5:7" x14ac:dyDescent="0.25">
      <c r="E4866" s="113" t="s">
        <v>4947</v>
      </c>
      <c r="F4866" s="111" t="s">
        <v>60</v>
      </c>
      <c r="G4866" s="3">
        <f t="shared" si="76"/>
        <v>0.1013</v>
      </c>
    </row>
    <row r="4867" spans="5:7" x14ac:dyDescent="0.25">
      <c r="E4867" s="113" t="s">
        <v>4948</v>
      </c>
      <c r="F4867" s="111" t="s">
        <v>60</v>
      </c>
      <c r="G4867" s="3">
        <f t="shared" si="76"/>
        <v>0.1013</v>
      </c>
    </row>
    <row r="4868" spans="5:7" x14ac:dyDescent="0.25">
      <c r="E4868" s="119" t="s">
        <v>4949</v>
      </c>
      <c r="F4868" s="111" t="s">
        <v>60</v>
      </c>
      <c r="G4868" s="3">
        <f t="shared" si="76"/>
        <v>0.1013</v>
      </c>
    </row>
    <row r="4869" spans="5:7" x14ac:dyDescent="0.25">
      <c r="E4869" s="110" t="s">
        <v>4950</v>
      </c>
      <c r="F4869" s="111" t="s">
        <v>60</v>
      </c>
      <c r="G4869" s="3">
        <f t="shared" si="76"/>
        <v>0.1013</v>
      </c>
    </row>
    <row r="4870" spans="5:7" x14ac:dyDescent="0.25">
      <c r="E4870" s="110" t="s">
        <v>4951</v>
      </c>
      <c r="F4870" s="111" t="s">
        <v>60</v>
      </c>
      <c r="G4870" s="3">
        <f t="shared" si="76"/>
        <v>0.1013</v>
      </c>
    </row>
    <row r="4871" spans="5:7" x14ac:dyDescent="0.25">
      <c r="E4871" s="110" t="s">
        <v>4952</v>
      </c>
      <c r="F4871" s="111" t="s">
        <v>60</v>
      </c>
      <c r="G4871" s="3">
        <f t="shared" ref="G4871:G4934" si="77">VLOOKUP(F4871,$A$4:$B$27,2,FALSE)</f>
        <v>0.1013</v>
      </c>
    </row>
    <row r="4872" spans="5:7" x14ac:dyDescent="0.25">
      <c r="E4872" s="110" t="s">
        <v>4953</v>
      </c>
      <c r="F4872" s="111" t="s">
        <v>60</v>
      </c>
      <c r="G4872" s="3">
        <f t="shared" si="77"/>
        <v>0.1013</v>
      </c>
    </row>
    <row r="4873" spans="5:7" x14ac:dyDescent="0.25">
      <c r="E4873" s="110" t="s">
        <v>4954</v>
      </c>
      <c r="F4873" s="111" t="s">
        <v>79</v>
      </c>
      <c r="G4873" s="3">
        <f t="shared" si="77"/>
        <v>9.9400000000000002E-2</v>
      </c>
    </row>
    <row r="4874" spans="5:7" x14ac:dyDescent="0.25">
      <c r="E4874" s="113" t="s">
        <v>4955</v>
      </c>
      <c r="F4874" s="111" t="s">
        <v>79</v>
      </c>
      <c r="G4874" s="3">
        <f t="shared" si="77"/>
        <v>9.9400000000000002E-2</v>
      </c>
    </row>
    <row r="4875" spans="5:7" x14ac:dyDescent="0.25">
      <c r="E4875" s="110" t="s">
        <v>4956</v>
      </c>
      <c r="F4875" s="111" t="s">
        <v>79</v>
      </c>
      <c r="G4875" s="3">
        <f t="shared" si="77"/>
        <v>9.9400000000000002E-2</v>
      </c>
    </row>
    <row r="4876" spans="5:7" x14ac:dyDescent="0.25">
      <c r="E4876" s="110" t="s">
        <v>4957</v>
      </c>
      <c r="F4876" s="111" t="s">
        <v>79</v>
      </c>
      <c r="G4876" s="3">
        <f t="shared" si="77"/>
        <v>9.9400000000000002E-2</v>
      </c>
    </row>
    <row r="4877" spans="5:7" x14ac:dyDescent="0.25">
      <c r="E4877" s="110" t="s">
        <v>4958</v>
      </c>
      <c r="F4877" s="111" t="s">
        <v>79</v>
      </c>
      <c r="G4877" s="3">
        <f t="shared" si="77"/>
        <v>9.9400000000000002E-2</v>
      </c>
    </row>
    <row r="4878" spans="5:7" x14ac:dyDescent="0.25">
      <c r="E4878" s="113" t="s">
        <v>4959</v>
      </c>
      <c r="F4878" s="111" t="s">
        <v>79</v>
      </c>
      <c r="G4878" s="3">
        <f t="shared" si="77"/>
        <v>9.9400000000000002E-2</v>
      </c>
    </row>
    <row r="4879" spans="5:7" x14ac:dyDescent="0.25">
      <c r="E4879" s="110" t="s">
        <v>4960</v>
      </c>
      <c r="F4879" s="111" t="s">
        <v>79</v>
      </c>
      <c r="G4879" s="3">
        <f t="shared" si="77"/>
        <v>9.9400000000000002E-2</v>
      </c>
    </row>
    <row r="4880" spans="5:7" x14ac:dyDescent="0.25">
      <c r="E4880" s="116" t="s">
        <v>4961</v>
      </c>
      <c r="F4880" s="111" t="s">
        <v>79</v>
      </c>
      <c r="G4880" s="3">
        <f t="shared" si="77"/>
        <v>9.9400000000000002E-2</v>
      </c>
    </row>
    <row r="4881" spans="5:7" x14ac:dyDescent="0.25">
      <c r="E4881" s="113" t="s">
        <v>4962</v>
      </c>
      <c r="F4881" s="111" t="s">
        <v>79</v>
      </c>
      <c r="G4881" s="3">
        <f t="shared" si="77"/>
        <v>9.9400000000000002E-2</v>
      </c>
    </row>
    <row r="4882" spans="5:7" x14ac:dyDescent="0.25">
      <c r="E4882" s="110" t="s">
        <v>4963</v>
      </c>
      <c r="F4882" s="111" t="s">
        <v>79</v>
      </c>
      <c r="G4882" s="3">
        <f t="shared" si="77"/>
        <v>9.9400000000000002E-2</v>
      </c>
    </row>
    <row r="4883" spans="5:7" x14ac:dyDescent="0.25">
      <c r="E4883" s="110" t="s">
        <v>4964</v>
      </c>
      <c r="F4883" s="111" t="s">
        <v>79</v>
      </c>
      <c r="G4883" s="3">
        <f t="shared" si="77"/>
        <v>9.9400000000000002E-2</v>
      </c>
    </row>
    <row r="4884" spans="5:7" x14ac:dyDescent="0.25">
      <c r="E4884" s="110" t="s">
        <v>4965</v>
      </c>
      <c r="F4884" s="111" t="s">
        <v>79</v>
      </c>
      <c r="G4884" s="3">
        <f t="shared" si="77"/>
        <v>9.9400000000000002E-2</v>
      </c>
    </row>
    <row r="4885" spans="5:7" x14ac:dyDescent="0.25">
      <c r="E4885" s="110" t="s">
        <v>4966</v>
      </c>
      <c r="F4885" s="111" t="s">
        <v>79</v>
      </c>
      <c r="G4885" s="3">
        <f t="shared" si="77"/>
        <v>9.9400000000000002E-2</v>
      </c>
    </row>
    <row r="4886" spans="5:7" x14ac:dyDescent="0.25">
      <c r="E4886" s="110" t="s">
        <v>4967</v>
      </c>
      <c r="F4886" s="111" t="s">
        <v>79</v>
      </c>
      <c r="G4886" s="3">
        <f t="shared" si="77"/>
        <v>9.9400000000000002E-2</v>
      </c>
    </row>
    <row r="4887" spans="5:7" x14ac:dyDescent="0.25">
      <c r="E4887" s="110" t="s">
        <v>4968</v>
      </c>
      <c r="F4887" s="111" t="s">
        <v>79</v>
      </c>
      <c r="G4887" s="3">
        <f t="shared" si="77"/>
        <v>9.9400000000000002E-2</v>
      </c>
    </row>
    <row r="4888" spans="5:7" x14ac:dyDescent="0.25">
      <c r="E4888" s="110" t="s">
        <v>4969</v>
      </c>
      <c r="F4888" s="111" t="s">
        <v>79</v>
      </c>
      <c r="G4888" s="3">
        <f t="shared" si="77"/>
        <v>9.9400000000000002E-2</v>
      </c>
    </row>
    <row r="4889" spans="5:7" x14ac:dyDescent="0.25">
      <c r="E4889" s="110" t="s">
        <v>4970</v>
      </c>
      <c r="F4889" s="111" t="s">
        <v>79</v>
      </c>
      <c r="G4889" s="3">
        <f t="shared" si="77"/>
        <v>9.9400000000000002E-2</v>
      </c>
    </row>
    <row r="4890" spans="5:7" x14ac:dyDescent="0.25">
      <c r="E4890" s="113" t="s">
        <v>4971</v>
      </c>
      <c r="F4890" s="111" t="s">
        <v>79</v>
      </c>
      <c r="G4890" s="3">
        <f t="shared" si="77"/>
        <v>9.9400000000000002E-2</v>
      </c>
    </row>
    <row r="4891" spans="5:7" x14ac:dyDescent="0.25">
      <c r="E4891" s="110" t="s">
        <v>4972</v>
      </c>
      <c r="F4891" s="111" t="s">
        <v>79</v>
      </c>
      <c r="G4891" s="3">
        <f t="shared" si="77"/>
        <v>9.9400000000000002E-2</v>
      </c>
    </row>
    <row r="4892" spans="5:7" x14ac:dyDescent="0.25">
      <c r="E4892" s="110" t="s">
        <v>4973</v>
      </c>
      <c r="F4892" s="111" t="s">
        <v>79</v>
      </c>
      <c r="G4892" s="3">
        <f t="shared" si="77"/>
        <v>9.9400000000000002E-2</v>
      </c>
    </row>
    <row r="4893" spans="5:7" x14ac:dyDescent="0.25">
      <c r="E4893" s="110" t="s">
        <v>4974</v>
      </c>
      <c r="F4893" s="111" t="s">
        <v>79</v>
      </c>
      <c r="G4893" s="3">
        <f t="shared" si="77"/>
        <v>9.9400000000000002E-2</v>
      </c>
    </row>
    <row r="4894" spans="5:7" x14ac:dyDescent="0.25">
      <c r="E4894" s="110" t="s">
        <v>4975</v>
      </c>
      <c r="F4894" s="111" t="s">
        <v>79</v>
      </c>
      <c r="G4894" s="3">
        <f t="shared" si="77"/>
        <v>9.9400000000000002E-2</v>
      </c>
    </row>
    <row r="4895" spans="5:7" x14ac:dyDescent="0.25">
      <c r="E4895" s="110" t="s">
        <v>4976</v>
      </c>
      <c r="F4895" s="111" t="s">
        <v>79</v>
      </c>
      <c r="G4895" s="3">
        <f t="shared" si="77"/>
        <v>9.9400000000000002E-2</v>
      </c>
    </row>
    <row r="4896" spans="5:7" x14ac:dyDescent="0.25">
      <c r="E4896" s="110" t="s">
        <v>4977</v>
      </c>
      <c r="F4896" s="111" t="s">
        <v>79</v>
      </c>
      <c r="G4896" s="3">
        <f t="shared" si="77"/>
        <v>9.9400000000000002E-2</v>
      </c>
    </row>
    <row r="4897" spans="5:7" x14ac:dyDescent="0.25">
      <c r="E4897" s="113" t="s">
        <v>4978</v>
      </c>
      <c r="F4897" s="111" t="s">
        <v>79</v>
      </c>
      <c r="G4897" s="3">
        <f t="shared" si="77"/>
        <v>9.9400000000000002E-2</v>
      </c>
    </row>
    <row r="4898" spans="5:7" x14ac:dyDescent="0.25">
      <c r="E4898" s="110" t="s">
        <v>4979</v>
      </c>
      <c r="F4898" s="111" t="s">
        <v>79</v>
      </c>
      <c r="G4898" s="3">
        <f t="shared" si="77"/>
        <v>9.9400000000000002E-2</v>
      </c>
    </row>
    <row r="4899" spans="5:7" x14ac:dyDescent="0.25">
      <c r="E4899" s="110" t="s">
        <v>4980</v>
      </c>
      <c r="F4899" s="111" t="s">
        <v>79</v>
      </c>
      <c r="G4899" s="3">
        <f t="shared" si="77"/>
        <v>9.9400000000000002E-2</v>
      </c>
    </row>
    <row r="4900" spans="5:7" x14ac:dyDescent="0.25">
      <c r="E4900" s="116" t="s">
        <v>4981</v>
      </c>
      <c r="F4900" s="111" t="s">
        <v>79</v>
      </c>
      <c r="G4900" s="3">
        <f t="shared" si="77"/>
        <v>9.9400000000000002E-2</v>
      </c>
    </row>
    <row r="4901" spans="5:7" x14ac:dyDescent="0.25">
      <c r="E4901" s="110" t="s">
        <v>4982</v>
      </c>
      <c r="F4901" s="111" t="s">
        <v>79</v>
      </c>
      <c r="G4901" s="3">
        <f t="shared" si="77"/>
        <v>9.9400000000000002E-2</v>
      </c>
    </row>
    <row r="4902" spans="5:7" x14ac:dyDescent="0.25">
      <c r="E4902" s="116" t="s">
        <v>4983</v>
      </c>
      <c r="F4902" s="111" t="s">
        <v>79</v>
      </c>
      <c r="G4902" s="3">
        <f t="shared" si="77"/>
        <v>9.9400000000000002E-2</v>
      </c>
    </row>
    <row r="4903" spans="5:7" x14ac:dyDescent="0.25">
      <c r="E4903" s="110" t="s">
        <v>4984</v>
      </c>
      <c r="F4903" s="111" t="s">
        <v>79</v>
      </c>
      <c r="G4903" s="3">
        <f t="shared" si="77"/>
        <v>9.9400000000000002E-2</v>
      </c>
    </row>
    <row r="4904" spans="5:7" x14ac:dyDescent="0.25">
      <c r="E4904" s="110" t="s">
        <v>4985</v>
      </c>
      <c r="F4904" s="111" t="s">
        <v>79</v>
      </c>
      <c r="G4904" s="3">
        <f t="shared" si="77"/>
        <v>9.9400000000000002E-2</v>
      </c>
    </row>
    <row r="4905" spans="5:7" x14ac:dyDescent="0.25">
      <c r="E4905" s="110" t="s">
        <v>4986</v>
      </c>
      <c r="F4905" s="111" t="s">
        <v>79</v>
      </c>
      <c r="G4905" s="3">
        <f t="shared" si="77"/>
        <v>9.9400000000000002E-2</v>
      </c>
    </row>
    <row r="4906" spans="5:7" x14ac:dyDescent="0.25">
      <c r="E4906" s="110" t="s">
        <v>4987</v>
      </c>
      <c r="F4906" s="111" t="s">
        <v>79</v>
      </c>
      <c r="G4906" s="3">
        <f t="shared" si="77"/>
        <v>9.9400000000000002E-2</v>
      </c>
    </row>
    <row r="4907" spans="5:7" x14ac:dyDescent="0.25">
      <c r="E4907" s="110" t="s">
        <v>4988</v>
      </c>
      <c r="F4907" s="111" t="s">
        <v>79</v>
      </c>
      <c r="G4907" s="3">
        <f t="shared" si="77"/>
        <v>9.9400000000000002E-2</v>
      </c>
    </row>
    <row r="4908" spans="5:7" x14ac:dyDescent="0.25">
      <c r="E4908" s="122" t="s">
        <v>4989</v>
      </c>
      <c r="F4908" s="111" t="s">
        <v>79</v>
      </c>
      <c r="G4908" s="3">
        <f t="shared" si="77"/>
        <v>9.9400000000000002E-2</v>
      </c>
    </row>
    <row r="4909" spans="5:7" x14ac:dyDescent="0.25">
      <c r="E4909" s="110" t="s">
        <v>4990</v>
      </c>
      <c r="F4909" s="111" t="s">
        <v>79</v>
      </c>
      <c r="G4909" s="3">
        <f t="shared" si="77"/>
        <v>9.9400000000000002E-2</v>
      </c>
    </row>
    <row r="4910" spans="5:7" x14ac:dyDescent="0.25">
      <c r="E4910" s="116" t="s">
        <v>4991</v>
      </c>
      <c r="F4910" s="111" t="s">
        <v>60</v>
      </c>
      <c r="G4910" s="3">
        <f t="shared" si="77"/>
        <v>0.1013</v>
      </c>
    </row>
    <row r="4911" spans="5:7" x14ac:dyDescent="0.25">
      <c r="E4911" s="110" t="s">
        <v>4992</v>
      </c>
      <c r="F4911" s="111" t="s">
        <v>60</v>
      </c>
      <c r="G4911" s="3">
        <f t="shared" si="77"/>
        <v>0.1013</v>
      </c>
    </row>
    <row r="4912" spans="5:7" x14ac:dyDescent="0.25">
      <c r="E4912" s="110" t="s">
        <v>4993</v>
      </c>
      <c r="F4912" s="111" t="s">
        <v>60</v>
      </c>
      <c r="G4912" s="3">
        <f t="shared" si="77"/>
        <v>0.1013</v>
      </c>
    </row>
    <row r="4913" spans="5:7" x14ac:dyDescent="0.25">
      <c r="E4913" s="110" t="s">
        <v>4994</v>
      </c>
      <c r="F4913" s="111" t="s">
        <v>60</v>
      </c>
      <c r="G4913" s="3">
        <f t="shared" si="77"/>
        <v>0.1013</v>
      </c>
    </row>
    <row r="4914" spans="5:7" x14ac:dyDescent="0.25">
      <c r="E4914" s="110" t="s">
        <v>4995</v>
      </c>
      <c r="F4914" s="111" t="s">
        <v>60</v>
      </c>
      <c r="G4914" s="3">
        <f t="shared" si="77"/>
        <v>0.1013</v>
      </c>
    </row>
    <row r="4915" spans="5:7" x14ac:dyDescent="0.25">
      <c r="E4915" s="110" t="s">
        <v>4996</v>
      </c>
      <c r="F4915" s="111" t="s">
        <v>60</v>
      </c>
      <c r="G4915" s="3">
        <f t="shared" si="77"/>
        <v>0.1013</v>
      </c>
    </row>
    <row r="4916" spans="5:7" x14ac:dyDescent="0.25">
      <c r="E4916" s="110" t="s">
        <v>4997</v>
      </c>
      <c r="F4916" s="111" t="s">
        <v>60</v>
      </c>
      <c r="G4916" s="3">
        <f t="shared" si="77"/>
        <v>0.1013</v>
      </c>
    </row>
    <row r="4917" spans="5:7" x14ac:dyDescent="0.25">
      <c r="E4917" s="110" t="s">
        <v>4998</v>
      </c>
      <c r="F4917" s="111" t="s">
        <v>79</v>
      </c>
      <c r="G4917" s="3">
        <f t="shared" si="77"/>
        <v>9.9400000000000002E-2</v>
      </c>
    </row>
    <row r="4918" spans="5:7" x14ac:dyDescent="0.25">
      <c r="E4918" s="116" t="s">
        <v>4999</v>
      </c>
      <c r="F4918" s="111" t="s">
        <v>60</v>
      </c>
      <c r="G4918" s="3">
        <f t="shared" si="77"/>
        <v>0.1013</v>
      </c>
    </row>
    <row r="4919" spans="5:7" x14ac:dyDescent="0.25">
      <c r="E4919" s="113" t="s">
        <v>5000</v>
      </c>
      <c r="F4919" s="111" t="s">
        <v>60</v>
      </c>
      <c r="G4919" s="3">
        <f t="shared" si="77"/>
        <v>0.1013</v>
      </c>
    </row>
    <row r="4920" spans="5:7" x14ac:dyDescent="0.25">
      <c r="E4920" s="110" t="s">
        <v>5001</v>
      </c>
      <c r="F4920" s="111" t="s">
        <v>60</v>
      </c>
      <c r="G4920" s="3">
        <f t="shared" si="77"/>
        <v>0.1013</v>
      </c>
    </row>
    <row r="4921" spans="5:7" x14ac:dyDescent="0.25">
      <c r="E4921" s="110" t="s">
        <v>5002</v>
      </c>
      <c r="F4921" s="111" t="s">
        <v>60</v>
      </c>
      <c r="G4921" s="3">
        <f t="shared" si="77"/>
        <v>0.1013</v>
      </c>
    </row>
    <row r="4922" spans="5:7" x14ac:dyDescent="0.25">
      <c r="E4922" s="110" t="s">
        <v>5003</v>
      </c>
      <c r="F4922" s="111" t="s">
        <v>60</v>
      </c>
      <c r="G4922" s="3">
        <f t="shared" si="77"/>
        <v>0.1013</v>
      </c>
    </row>
    <row r="4923" spans="5:7" x14ac:dyDescent="0.25">
      <c r="E4923" s="110" t="s">
        <v>5004</v>
      </c>
      <c r="F4923" s="111" t="s">
        <v>60</v>
      </c>
      <c r="G4923" s="3">
        <f t="shared" si="77"/>
        <v>0.1013</v>
      </c>
    </row>
    <row r="4924" spans="5:7" x14ac:dyDescent="0.25">
      <c r="E4924" s="110" t="s">
        <v>5005</v>
      </c>
      <c r="F4924" s="111" t="s">
        <v>60</v>
      </c>
      <c r="G4924" s="3">
        <f t="shared" si="77"/>
        <v>0.1013</v>
      </c>
    </row>
    <row r="4925" spans="5:7" x14ac:dyDescent="0.25">
      <c r="E4925" s="110" t="s">
        <v>5006</v>
      </c>
      <c r="F4925" s="111" t="s">
        <v>60</v>
      </c>
      <c r="G4925" s="3">
        <f t="shared" si="77"/>
        <v>0.1013</v>
      </c>
    </row>
    <row r="4926" spans="5:7" x14ac:dyDescent="0.25">
      <c r="E4926" s="110" t="s">
        <v>5007</v>
      </c>
      <c r="F4926" s="111" t="s">
        <v>60</v>
      </c>
      <c r="G4926" s="3">
        <f t="shared" si="77"/>
        <v>0.1013</v>
      </c>
    </row>
    <row r="4927" spans="5:7" x14ac:dyDescent="0.25">
      <c r="E4927" s="110" t="s">
        <v>5008</v>
      </c>
      <c r="F4927" s="111" t="s">
        <v>79</v>
      </c>
      <c r="G4927" s="3">
        <f t="shared" si="77"/>
        <v>9.9400000000000002E-2</v>
      </c>
    </row>
    <row r="4928" spans="5:7" x14ac:dyDescent="0.25">
      <c r="E4928" s="110" t="s">
        <v>5009</v>
      </c>
      <c r="F4928" s="111" t="s">
        <v>60</v>
      </c>
      <c r="G4928" s="3">
        <f t="shared" si="77"/>
        <v>0.1013</v>
      </c>
    </row>
    <row r="4929" spans="5:7" x14ac:dyDescent="0.25">
      <c r="E4929" s="110" t="s">
        <v>5010</v>
      </c>
      <c r="F4929" s="111" t="s">
        <v>60</v>
      </c>
      <c r="G4929" s="3">
        <f t="shared" si="77"/>
        <v>0.1013</v>
      </c>
    </row>
    <row r="4930" spans="5:7" x14ac:dyDescent="0.25">
      <c r="E4930" s="110" t="s">
        <v>5011</v>
      </c>
      <c r="F4930" s="111" t="s">
        <v>60</v>
      </c>
      <c r="G4930" s="3">
        <f t="shared" si="77"/>
        <v>0.1013</v>
      </c>
    </row>
    <row r="4931" spans="5:7" x14ac:dyDescent="0.25">
      <c r="E4931" s="122" t="s">
        <v>5012</v>
      </c>
      <c r="F4931" s="111" t="s">
        <v>60</v>
      </c>
      <c r="G4931" s="3">
        <f t="shared" si="77"/>
        <v>0.1013</v>
      </c>
    </row>
    <row r="4932" spans="5:7" x14ac:dyDescent="0.25">
      <c r="E4932" s="110" t="s">
        <v>5013</v>
      </c>
      <c r="F4932" s="111" t="s">
        <v>60</v>
      </c>
      <c r="G4932" s="3">
        <f t="shared" si="77"/>
        <v>0.1013</v>
      </c>
    </row>
    <row r="4933" spans="5:7" x14ac:dyDescent="0.25">
      <c r="E4933" s="110" t="s">
        <v>5014</v>
      </c>
      <c r="F4933" s="111" t="s">
        <v>60</v>
      </c>
      <c r="G4933" s="3">
        <f t="shared" si="77"/>
        <v>0.1013</v>
      </c>
    </row>
    <row r="4934" spans="5:7" x14ac:dyDescent="0.25">
      <c r="E4934" s="110" t="s">
        <v>5015</v>
      </c>
      <c r="F4934" s="111" t="s">
        <v>60</v>
      </c>
      <c r="G4934" s="3">
        <f t="shared" si="77"/>
        <v>0.1013</v>
      </c>
    </row>
    <row r="4935" spans="5:7" x14ac:dyDescent="0.25">
      <c r="E4935" s="110" t="s">
        <v>5016</v>
      </c>
      <c r="F4935" s="111" t="s">
        <v>60</v>
      </c>
      <c r="G4935" s="3">
        <f t="shared" ref="G4935:G4998" si="78">VLOOKUP(F4935,$A$4:$B$27,2,FALSE)</f>
        <v>0.1013</v>
      </c>
    </row>
    <row r="4936" spans="5:7" x14ac:dyDescent="0.25">
      <c r="E4936" s="110" t="s">
        <v>5017</v>
      </c>
      <c r="F4936" s="111" t="s">
        <v>60</v>
      </c>
      <c r="G4936" s="3">
        <f t="shared" si="78"/>
        <v>0.1013</v>
      </c>
    </row>
    <row r="4937" spans="5:7" x14ac:dyDescent="0.25">
      <c r="E4937" s="110" t="s">
        <v>5018</v>
      </c>
      <c r="F4937" s="111" t="s">
        <v>60</v>
      </c>
      <c r="G4937" s="3">
        <f t="shared" si="78"/>
        <v>0.1013</v>
      </c>
    </row>
    <row r="4938" spans="5:7" x14ac:dyDescent="0.25">
      <c r="E4938" s="110" t="s">
        <v>5019</v>
      </c>
      <c r="F4938" s="111" t="s">
        <v>60</v>
      </c>
      <c r="G4938" s="3">
        <f t="shared" si="78"/>
        <v>0.1013</v>
      </c>
    </row>
    <row r="4939" spans="5:7" x14ac:dyDescent="0.25">
      <c r="E4939" s="110" t="s">
        <v>5020</v>
      </c>
      <c r="F4939" s="111" t="s">
        <v>60</v>
      </c>
      <c r="G4939" s="3">
        <f t="shared" si="78"/>
        <v>0.1013</v>
      </c>
    </row>
    <row r="4940" spans="5:7" x14ac:dyDescent="0.25">
      <c r="E4940" s="110" t="s">
        <v>5021</v>
      </c>
      <c r="F4940" s="111" t="s">
        <v>60</v>
      </c>
      <c r="G4940" s="3">
        <f t="shared" si="78"/>
        <v>0.1013</v>
      </c>
    </row>
    <row r="4941" spans="5:7" x14ac:dyDescent="0.25">
      <c r="E4941" s="110" t="s">
        <v>5022</v>
      </c>
      <c r="F4941" s="111" t="s">
        <v>60</v>
      </c>
      <c r="G4941" s="3">
        <f t="shared" si="78"/>
        <v>0.1013</v>
      </c>
    </row>
    <row r="4942" spans="5:7" x14ac:dyDescent="0.25">
      <c r="E4942" s="110" t="s">
        <v>5023</v>
      </c>
      <c r="F4942" s="111" t="s">
        <v>55</v>
      </c>
      <c r="G4942" s="3">
        <f t="shared" si="78"/>
        <v>7.7100000000000002E-2</v>
      </c>
    </row>
    <row r="4943" spans="5:7" x14ac:dyDescent="0.25">
      <c r="E4943" s="110" t="s">
        <v>5024</v>
      </c>
      <c r="F4943" s="111" t="s">
        <v>60</v>
      </c>
      <c r="G4943" s="3">
        <f t="shared" si="78"/>
        <v>0.1013</v>
      </c>
    </row>
    <row r="4944" spans="5:7" x14ac:dyDescent="0.25">
      <c r="E4944" s="110" t="s">
        <v>5025</v>
      </c>
      <c r="F4944" s="111" t="s">
        <v>60</v>
      </c>
      <c r="G4944" s="3">
        <f t="shared" si="78"/>
        <v>0.1013</v>
      </c>
    </row>
    <row r="4945" spans="5:7" x14ac:dyDescent="0.25">
      <c r="E4945" s="110" t="s">
        <v>5026</v>
      </c>
      <c r="F4945" s="111" t="s">
        <v>60</v>
      </c>
      <c r="G4945" s="3">
        <f t="shared" si="78"/>
        <v>0.1013</v>
      </c>
    </row>
    <row r="4946" spans="5:7" x14ac:dyDescent="0.25">
      <c r="E4946" s="110" t="s">
        <v>5027</v>
      </c>
      <c r="F4946" s="111" t="s">
        <v>60</v>
      </c>
      <c r="G4946" s="3">
        <f t="shared" si="78"/>
        <v>0.1013</v>
      </c>
    </row>
    <row r="4947" spans="5:7" x14ac:dyDescent="0.25">
      <c r="E4947" s="110" t="s">
        <v>5028</v>
      </c>
      <c r="F4947" s="111" t="s">
        <v>60</v>
      </c>
      <c r="G4947" s="3">
        <f t="shared" si="78"/>
        <v>0.1013</v>
      </c>
    </row>
    <row r="4948" spans="5:7" x14ac:dyDescent="0.25">
      <c r="E4948" s="128" t="s">
        <v>5029</v>
      </c>
      <c r="F4948" s="111" t="s">
        <v>60</v>
      </c>
      <c r="G4948" s="3">
        <f t="shared" si="78"/>
        <v>0.1013</v>
      </c>
    </row>
    <row r="4949" spans="5:7" x14ac:dyDescent="0.25">
      <c r="E4949" s="110" t="s">
        <v>5030</v>
      </c>
      <c r="F4949" s="111" t="s">
        <v>60</v>
      </c>
      <c r="G4949" s="3">
        <f t="shared" si="78"/>
        <v>0.1013</v>
      </c>
    </row>
    <row r="4950" spans="5:7" x14ac:dyDescent="0.25">
      <c r="E4950" s="110" t="s">
        <v>5031</v>
      </c>
      <c r="F4950" s="111" t="s">
        <v>60</v>
      </c>
      <c r="G4950" s="3">
        <f t="shared" si="78"/>
        <v>0.1013</v>
      </c>
    </row>
    <row r="4951" spans="5:7" x14ac:dyDescent="0.25">
      <c r="E4951" s="110" t="s">
        <v>5032</v>
      </c>
      <c r="F4951" s="111" t="s">
        <v>79</v>
      </c>
      <c r="G4951" s="3">
        <f t="shared" si="78"/>
        <v>9.9400000000000002E-2</v>
      </c>
    </row>
    <row r="4952" spans="5:7" x14ac:dyDescent="0.25">
      <c r="E4952" s="110" t="s">
        <v>5033</v>
      </c>
      <c r="F4952" s="111" t="s">
        <v>60</v>
      </c>
      <c r="G4952" s="3">
        <f t="shared" si="78"/>
        <v>0.1013</v>
      </c>
    </row>
    <row r="4953" spans="5:7" x14ac:dyDescent="0.25">
      <c r="E4953" s="110" t="s">
        <v>5034</v>
      </c>
      <c r="F4953" s="111" t="s">
        <v>60</v>
      </c>
      <c r="G4953" s="3">
        <f t="shared" si="78"/>
        <v>0.1013</v>
      </c>
    </row>
    <row r="4954" spans="5:7" x14ac:dyDescent="0.25">
      <c r="E4954" s="110" t="s">
        <v>5035</v>
      </c>
      <c r="F4954" s="111" t="s">
        <v>60</v>
      </c>
      <c r="G4954" s="3">
        <f t="shared" si="78"/>
        <v>0.1013</v>
      </c>
    </row>
    <row r="4955" spans="5:7" x14ac:dyDescent="0.25">
      <c r="E4955" s="120" t="s">
        <v>5036</v>
      </c>
      <c r="F4955" s="111" t="s">
        <v>60</v>
      </c>
      <c r="G4955" s="3">
        <f t="shared" si="78"/>
        <v>0.1013</v>
      </c>
    </row>
    <row r="4956" spans="5:7" x14ac:dyDescent="0.25">
      <c r="E4956" s="110" t="s">
        <v>5037</v>
      </c>
      <c r="F4956" s="111" t="s">
        <v>60</v>
      </c>
      <c r="G4956" s="3">
        <f t="shared" si="78"/>
        <v>0.1013</v>
      </c>
    </row>
    <row r="4957" spans="5:7" x14ac:dyDescent="0.25">
      <c r="E4957" s="110" t="s">
        <v>5038</v>
      </c>
      <c r="F4957" s="111" t="s">
        <v>60</v>
      </c>
      <c r="G4957" s="3">
        <f t="shared" si="78"/>
        <v>0.1013</v>
      </c>
    </row>
    <row r="4958" spans="5:7" x14ac:dyDescent="0.25">
      <c r="E4958" s="116" t="s">
        <v>5039</v>
      </c>
      <c r="F4958" s="111" t="s">
        <v>60</v>
      </c>
      <c r="G4958" s="3">
        <f t="shared" si="78"/>
        <v>0.1013</v>
      </c>
    </row>
    <row r="4959" spans="5:7" x14ac:dyDescent="0.25">
      <c r="E4959" s="122" t="s">
        <v>5040</v>
      </c>
      <c r="F4959" s="111" t="s">
        <v>60</v>
      </c>
      <c r="G4959" s="3">
        <f t="shared" si="78"/>
        <v>0.1013</v>
      </c>
    </row>
    <row r="4960" spans="5:7" x14ac:dyDescent="0.25">
      <c r="E4960" s="122" t="s">
        <v>5041</v>
      </c>
      <c r="F4960" s="111" t="s">
        <v>60</v>
      </c>
      <c r="G4960" s="3">
        <f t="shared" si="78"/>
        <v>0.1013</v>
      </c>
    </row>
    <row r="4961" spans="5:7" x14ac:dyDescent="0.25">
      <c r="E4961" s="110" t="s">
        <v>5042</v>
      </c>
      <c r="F4961" s="111" t="s">
        <v>346</v>
      </c>
      <c r="G4961" s="3">
        <f t="shared" si="78"/>
        <v>0.1086</v>
      </c>
    </row>
    <row r="4962" spans="5:7" x14ac:dyDescent="0.25">
      <c r="E4962" s="110" t="s">
        <v>5043</v>
      </c>
      <c r="F4962" s="111" t="s">
        <v>60</v>
      </c>
      <c r="G4962" s="3">
        <f t="shared" si="78"/>
        <v>0.1013</v>
      </c>
    </row>
    <row r="4963" spans="5:7" x14ac:dyDescent="0.25">
      <c r="E4963" s="110" t="s">
        <v>5044</v>
      </c>
      <c r="F4963" s="111" t="s">
        <v>60</v>
      </c>
      <c r="G4963" s="3">
        <f t="shared" si="78"/>
        <v>0.1013</v>
      </c>
    </row>
    <row r="4964" spans="5:7" x14ac:dyDescent="0.25">
      <c r="E4964" s="110" t="s">
        <v>5045</v>
      </c>
      <c r="F4964" s="111" t="s">
        <v>60</v>
      </c>
      <c r="G4964" s="3">
        <f t="shared" si="78"/>
        <v>0.1013</v>
      </c>
    </row>
    <row r="4965" spans="5:7" x14ac:dyDescent="0.25">
      <c r="E4965" s="110" t="s">
        <v>5046</v>
      </c>
      <c r="F4965" s="111" t="s">
        <v>60</v>
      </c>
      <c r="G4965" s="3">
        <f t="shared" si="78"/>
        <v>0.1013</v>
      </c>
    </row>
    <row r="4966" spans="5:7" x14ac:dyDescent="0.25">
      <c r="E4966" s="110" t="s">
        <v>5047</v>
      </c>
      <c r="F4966" s="111" t="s">
        <v>60</v>
      </c>
      <c r="G4966" s="3">
        <f t="shared" si="78"/>
        <v>0.1013</v>
      </c>
    </row>
    <row r="4967" spans="5:7" x14ac:dyDescent="0.25">
      <c r="E4967" s="116" t="s">
        <v>5048</v>
      </c>
      <c r="F4967" s="111" t="s">
        <v>60</v>
      </c>
      <c r="G4967" s="3">
        <f t="shared" si="78"/>
        <v>0.1013</v>
      </c>
    </row>
    <row r="4968" spans="5:7" x14ac:dyDescent="0.25">
      <c r="E4968" s="110" t="s">
        <v>5049</v>
      </c>
      <c r="F4968" s="111" t="s">
        <v>60</v>
      </c>
      <c r="G4968" s="3">
        <f t="shared" si="78"/>
        <v>0.1013</v>
      </c>
    </row>
    <row r="4969" spans="5:7" x14ac:dyDescent="0.25">
      <c r="E4969" s="110" t="s">
        <v>5050</v>
      </c>
      <c r="F4969" s="111" t="s">
        <v>60</v>
      </c>
      <c r="G4969" s="3">
        <f t="shared" si="78"/>
        <v>0.1013</v>
      </c>
    </row>
    <row r="4970" spans="5:7" x14ac:dyDescent="0.25">
      <c r="E4970" s="110" t="s">
        <v>5051</v>
      </c>
      <c r="F4970" s="111" t="s">
        <v>79</v>
      </c>
      <c r="G4970" s="3">
        <f t="shared" si="78"/>
        <v>9.9400000000000002E-2</v>
      </c>
    </row>
    <row r="4971" spans="5:7" x14ac:dyDescent="0.25">
      <c r="E4971" s="110" t="s">
        <v>5052</v>
      </c>
      <c r="F4971" s="111" t="s">
        <v>60</v>
      </c>
      <c r="G4971" s="3">
        <f t="shared" si="78"/>
        <v>0.1013</v>
      </c>
    </row>
    <row r="4972" spans="5:7" x14ac:dyDescent="0.25">
      <c r="E4972" s="110" t="s">
        <v>5053</v>
      </c>
      <c r="F4972" s="111" t="s">
        <v>60</v>
      </c>
      <c r="G4972" s="3">
        <f t="shared" si="78"/>
        <v>0.1013</v>
      </c>
    </row>
    <row r="4973" spans="5:7" x14ac:dyDescent="0.25">
      <c r="E4973" s="119" t="s">
        <v>5054</v>
      </c>
      <c r="F4973" s="111" t="s">
        <v>60</v>
      </c>
      <c r="G4973" s="3">
        <f t="shared" si="78"/>
        <v>0.1013</v>
      </c>
    </row>
    <row r="4974" spans="5:7" x14ac:dyDescent="0.25">
      <c r="E4974" s="119" t="s">
        <v>5055</v>
      </c>
      <c r="F4974" s="111" t="s">
        <v>60</v>
      </c>
      <c r="G4974" s="3">
        <f t="shared" si="78"/>
        <v>0.1013</v>
      </c>
    </row>
    <row r="4975" spans="5:7" x14ac:dyDescent="0.25">
      <c r="E4975" s="110" t="s">
        <v>5056</v>
      </c>
      <c r="F4975" s="111" t="s">
        <v>105</v>
      </c>
      <c r="G4975" s="3">
        <f t="shared" si="78"/>
        <v>0</v>
      </c>
    </row>
    <row r="4976" spans="5:7" x14ac:dyDescent="0.25">
      <c r="E4976" s="119" t="s">
        <v>5057</v>
      </c>
      <c r="F4976" s="111" t="s">
        <v>105</v>
      </c>
      <c r="G4976" s="3">
        <f t="shared" si="78"/>
        <v>0</v>
      </c>
    </row>
    <row r="4977" spans="5:7" x14ac:dyDescent="0.25">
      <c r="E4977" s="110" t="s">
        <v>5058</v>
      </c>
      <c r="F4977" s="111" t="s">
        <v>60</v>
      </c>
      <c r="G4977" s="3">
        <f t="shared" si="78"/>
        <v>0.1013</v>
      </c>
    </row>
    <row r="4978" spans="5:7" x14ac:dyDescent="0.25">
      <c r="E4978" s="110" t="s">
        <v>5059</v>
      </c>
      <c r="F4978" s="111" t="s">
        <v>105</v>
      </c>
      <c r="G4978" s="3">
        <f t="shared" si="78"/>
        <v>0</v>
      </c>
    </row>
    <row r="4979" spans="5:7" x14ac:dyDescent="0.25">
      <c r="E4979" s="122" t="s">
        <v>5060</v>
      </c>
      <c r="F4979" s="111" t="s">
        <v>60</v>
      </c>
      <c r="G4979" s="3">
        <f t="shared" si="78"/>
        <v>0.1013</v>
      </c>
    </row>
    <row r="4980" spans="5:7" x14ac:dyDescent="0.25">
      <c r="E4980" s="110" t="s">
        <v>5061</v>
      </c>
      <c r="F4980" s="111" t="s">
        <v>60</v>
      </c>
      <c r="G4980" s="3">
        <f t="shared" si="78"/>
        <v>0.1013</v>
      </c>
    </row>
    <row r="4981" spans="5:7" x14ac:dyDescent="0.25">
      <c r="E4981" s="119" t="s">
        <v>5062</v>
      </c>
      <c r="F4981" s="111" t="s">
        <v>60</v>
      </c>
      <c r="G4981" s="3">
        <f t="shared" si="78"/>
        <v>0.1013</v>
      </c>
    </row>
    <row r="4982" spans="5:7" x14ac:dyDescent="0.25">
      <c r="E4982" s="110" t="s">
        <v>5063</v>
      </c>
      <c r="F4982" s="111" t="s">
        <v>79</v>
      </c>
      <c r="G4982" s="3">
        <f t="shared" si="78"/>
        <v>9.9400000000000002E-2</v>
      </c>
    </row>
    <row r="4983" spans="5:7" x14ac:dyDescent="0.25">
      <c r="E4983" s="119" t="s">
        <v>5064</v>
      </c>
      <c r="F4983" s="111" t="s">
        <v>79</v>
      </c>
      <c r="G4983" s="3">
        <f t="shared" si="78"/>
        <v>9.9400000000000002E-2</v>
      </c>
    </row>
    <row r="4984" spans="5:7" x14ac:dyDescent="0.25">
      <c r="E4984" s="110" t="s">
        <v>5065</v>
      </c>
      <c r="F4984" s="111" t="s">
        <v>79</v>
      </c>
      <c r="G4984" s="3">
        <f t="shared" si="78"/>
        <v>9.9400000000000002E-2</v>
      </c>
    </row>
    <row r="4985" spans="5:7" x14ac:dyDescent="0.25">
      <c r="E4985" s="110" t="s">
        <v>5066</v>
      </c>
      <c r="F4985" s="111" t="s">
        <v>60</v>
      </c>
      <c r="G4985" s="3">
        <f t="shared" si="78"/>
        <v>0.1013</v>
      </c>
    </row>
    <row r="4986" spans="5:7" x14ac:dyDescent="0.25">
      <c r="E4986" s="110" t="s">
        <v>5067</v>
      </c>
      <c r="F4986" s="111" t="s">
        <v>105</v>
      </c>
      <c r="G4986" s="3">
        <f t="shared" si="78"/>
        <v>0</v>
      </c>
    </row>
    <row r="4987" spans="5:7" x14ac:dyDescent="0.25">
      <c r="E4987" s="110" t="s">
        <v>5068</v>
      </c>
      <c r="F4987" s="111" t="s">
        <v>60</v>
      </c>
      <c r="G4987" s="3">
        <f t="shared" si="78"/>
        <v>0.1013</v>
      </c>
    </row>
    <row r="4988" spans="5:7" x14ac:dyDescent="0.25">
      <c r="E4988" s="110" t="s">
        <v>5069</v>
      </c>
      <c r="F4988" s="111" t="s">
        <v>105</v>
      </c>
      <c r="G4988" s="3">
        <f t="shared" si="78"/>
        <v>0</v>
      </c>
    </row>
    <row r="4989" spans="5:7" x14ac:dyDescent="0.25">
      <c r="E4989" s="110" t="s">
        <v>5070</v>
      </c>
      <c r="F4989" s="111" t="s">
        <v>96</v>
      </c>
      <c r="G4989" s="3">
        <f t="shared" si="78"/>
        <v>0.1086</v>
      </c>
    </row>
    <row r="4990" spans="5:7" x14ac:dyDescent="0.25">
      <c r="E4990" s="119" t="s">
        <v>5071</v>
      </c>
      <c r="F4990" s="111" t="s">
        <v>105</v>
      </c>
      <c r="G4990" s="3">
        <f t="shared" si="78"/>
        <v>0</v>
      </c>
    </row>
    <row r="4991" spans="5:7" x14ac:dyDescent="0.25">
      <c r="E4991" s="119" t="s">
        <v>5072</v>
      </c>
      <c r="F4991" s="111" t="s">
        <v>60</v>
      </c>
      <c r="G4991" s="3">
        <f t="shared" si="78"/>
        <v>0.1013</v>
      </c>
    </row>
    <row r="4992" spans="5:7" x14ac:dyDescent="0.25">
      <c r="E4992" s="110" t="s">
        <v>5073</v>
      </c>
      <c r="F4992" s="111" t="s">
        <v>60</v>
      </c>
      <c r="G4992" s="3">
        <f t="shared" si="78"/>
        <v>0.1013</v>
      </c>
    </row>
    <row r="4993" spans="5:7" x14ac:dyDescent="0.25">
      <c r="E4993" s="122" t="s">
        <v>5074</v>
      </c>
      <c r="F4993" s="111" t="s">
        <v>79</v>
      </c>
      <c r="G4993" s="3">
        <f t="shared" si="78"/>
        <v>9.9400000000000002E-2</v>
      </c>
    </row>
    <row r="4994" spans="5:7" x14ac:dyDescent="0.25">
      <c r="E4994" s="116" t="s">
        <v>5075</v>
      </c>
      <c r="F4994" s="111" t="s">
        <v>60</v>
      </c>
      <c r="G4994" s="3">
        <f t="shared" si="78"/>
        <v>0.1013</v>
      </c>
    </row>
    <row r="4995" spans="5:7" x14ac:dyDescent="0.25">
      <c r="E4995" s="122" t="s">
        <v>5076</v>
      </c>
      <c r="F4995" s="111" t="s">
        <v>77</v>
      </c>
      <c r="G4995" s="3">
        <f t="shared" si="78"/>
        <v>0.10602</v>
      </c>
    </row>
    <row r="4996" spans="5:7" x14ac:dyDescent="0.25">
      <c r="E4996" s="110" t="s">
        <v>5077</v>
      </c>
      <c r="F4996" s="111" t="s">
        <v>105</v>
      </c>
      <c r="G4996" s="3">
        <f t="shared" si="78"/>
        <v>0</v>
      </c>
    </row>
    <row r="4997" spans="5:7" x14ac:dyDescent="0.25">
      <c r="E4997" s="116" t="s">
        <v>5078</v>
      </c>
      <c r="F4997" s="111" t="s">
        <v>60</v>
      </c>
      <c r="G4997" s="3">
        <f t="shared" si="78"/>
        <v>0.1013</v>
      </c>
    </row>
    <row r="4998" spans="5:7" x14ac:dyDescent="0.25">
      <c r="E4998" s="110" t="s">
        <v>5079</v>
      </c>
      <c r="F4998" s="111" t="s">
        <v>60</v>
      </c>
      <c r="G4998" s="3">
        <f t="shared" si="78"/>
        <v>0.1013</v>
      </c>
    </row>
    <row r="4999" spans="5:7" x14ac:dyDescent="0.25">
      <c r="E4999" s="116" t="s">
        <v>5080</v>
      </c>
      <c r="F4999" s="111" t="s">
        <v>60</v>
      </c>
      <c r="G4999" s="3">
        <f t="shared" ref="G4999:G5062" si="79">VLOOKUP(F4999,$A$4:$B$27,2,FALSE)</f>
        <v>0.1013</v>
      </c>
    </row>
    <row r="5000" spans="5:7" x14ac:dyDescent="0.25">
      <c r="E5000" s="110" t="s">
        <v>5081</v>
      </c>
      <c r="F5000" s="111" t="s">
        <v>79</v>
      </c>
      <c r="G5000" s="3">
        <f t="shared" si="79"/>
        <v>9.9400000000000002E-2</v>
      </c>
    </row>
    <row r="5001" spans="5:7" x14ac:dyDescent="0.25">
      <c r="E5001" s="116" t="s">
        <v>5082</v>
      </c>
      <c r="F5001" s="111" t="s">
        <v>105</v>
      </c>
      <c r="G5001" s="3">
        <f t="shared" si="79"/>
        <v>0</v>
      </c>
    </row>
    <row r="5002" spans="5:7" x14ac:dyDescent="0.25">
      <c r="E5002" s="116" t="s">
        <v>5083</v>
      </c>
      <c r="F5002" s="111" t="s">
        <v>60</v>
      </c>
      <c r="G5002" s="3">
        <f t="shared" si="79"/>
        <v>0.1013</v>
      </c>
    </row>
    <row r="5003" spans="5:7" x14ac:dyDescent="0.25">
      <c r="E5003" s="110" t="s">
        <v>5084</v>
      </c>
      <c r="F5003" s="111" t="s">
        <v>60</v>
      </c>
      <c r="G5003" s="3">
        <f t="shared" si="79"/>
        <v>0.1013</v>
      </c>
    </row>
    <row r="5004" spans="5:7" x14ac:dyDescent="0.25">
      <c r="E5004" s="110" t="s">
        <v>5085</v>
      </c>
      <c r="F5004" s="111" t="s">
        <v>60</v>
      </c>
      <c r="G5004" s="3">
        <f t="shared" si="79"/>
        <v>0.1013</v>
      </c>
    </row>
    <row r="5005" spans="5:7" x14ac:dyDescent="0.25">
      <c r="E5005" s="110" t="s">
        <v>5086</v>
      </c>
      <c r="F5005" s="111" t="s">
        <v>60</v>
      </c>
      <c r="G5005" s="3">
        <f t="shared" si="79"/>
        <v>0.1013</v>
      </c>
    </row>
    <row r="5006" spans="5:7" x14ac:dyDescent="0.25">
      <c r="E5006" s="110" t="s">
        <v>5087</v>
      </c>
      <c r="F5006" s="111" t="s">
        <v>60</v>
      </c>
      <c r="G5006" s="3">
        <f t="shared" si="79"/>
        <v>0.1013</v>
      </c>
    </row>
    <row r="5007" spans="5:7" x14ac:dyDescent="0.25">
      <c r="E5007" s="116" t="s">
        <v>5088</v>
      </c>
      <c r="F5007" s="111" t="s">
        <v>60</v>
      </c>
      <c r="G5007" s="3">
        <f t="shared" si="79"/>
        <v>0.1013</v>
      </c>
    </row>
    <row r="5008" spans="5:7" x14ac:dyDescent="0.25">
      <c r="E5008" s="110" t="s">
        <v>5089</v>
      </c>
      <c r="F5008" s="111" t="s">
        <v>60</v>
      </c>
      <c r="G5008" s="3">
        <f t="shared" si="79"/>
        <v>0.1013</v>
      </c>
    </row>
    <row r="5009" spans="5:7" x14ac:dyDescent="0.25">
      <c r="E5009" s="116" t="s">
        <v>5090</v>
      </c>
      <c r="F5009" s="111" t="s">
        <v>60</v>
      </c>
      <c r="G5009" s="3">
        <f t="shared" si="79"/>
        <v>0.1013</v>
      </c>
    </row>
    <row r="5010" spans="5:7" x14ac:dyDescent="0.25">
      <c r="E5010" s="115" t="s">
        <v>5091</v>
      </c>
      <c r="F5010" s="111" t="s">
        <v>60</v>
      </c>
      <c r="G5010" s="3">
        <f t="shared" si="79"/>
        <v>0.1013</v>
      </c>
    </row>
    <row r="5011" spans="5:7" x14ac:dyDescent="0.25">
      <c r="E5011" s="116" t="s">
        <v>5092</v>
      </c>
      <c r="F5011" s="111" t="s">
        <v>60</v>
      </c>
      <c r="G5011" s="3">
        <f t="shared" si="79"/>
        <v>0.1013</v>
      </c>
    </row>
    <row r="5012" spans="5:7" x14ac:dyDescent="0.25">
      <c r="E5012" s="110" t="s">
        <v>5093</v>
      </c>
      <c r="F5012" s="111" t="s">
        <v>60</v>
      </c>
      <c r="G5012" s="3">
        <f t="shared" si="79"/>
        <v>0.1013</v>
      </c>
    </row>
    <row r="5013" spans="5:7" x14ac:dyDescent="0.25">
      <c r="E5013" s="110" t="s">
        <v>5094</v>
      </c>
      <c r="F5013" s="111" t="s">
        <v>60</v>
      </c>
      <c r="G5013" s="3">
        <f t="shared" si="79"/>
        <v>0.1013</v>
      </c>
    </row>
    <row r="5014" spans="5:7" x14ac:dyDescent="0.25">
      <c r="E5014" s="110" t="s">
        <v>5095</v>
      </c>
      <c r="F5014" s="111" t="s">
        <v>60</v>
      </c>
      <c r="G5014" s="3">
        <f t="shared" si="79"/>
        <v>0.1013</v>
      </c>
    </row>
    <row r="5015" spans="5:7" x14ac:dyDescent="0.25">
      <c r="E5015" s="110" t="s">
        <v>5096</v>
      </c>
      <c r="F5015" s="111" t="s">
        <v>60</v>
      </c>
      <c r="G5015" s="3">
        <f t="shared" si="79"/>
        <v>0.1013</v>
      </c>
    </row>
    <row r="5016" spans="5:7" x14ac:dyDescent="0.25">
      <c r="E5016" s="116" t="s">
        <v>5097</v>
      </c>
      <c r="F5016" s="111" t="s">
        <v>60</v>
      </c>
      <c r="G5016" s="3">
        <f t="shared" si="79"/>
        <v>0.1013</v>
      </c>
    </row>
    <row r="5017" spans="5:7" x14ac:dyDescent="0.25">
      <c r="E5017" s="119" t="s">
        <v>5098</v>
      </c>
      <c r="F5017" s="111" t="s">
        <v>60</v>
      </c>
      <c r="G5017" s="3">
        <f t="shared" si="79"/>
        <v>0.1013</v>
      </c>
    </row>
    <row r="5018" spans="5:7" x14ac:dyDescent="0.25">
      <c r="E5018" s="110" t="s">
        <v>5099</v>
      </c>
      <c r="F5018" s="111" t="s">
        <v>79</v>
      </c>
      <c r="G5018" s="3">
        <f t="shared" si="79"/>
        <v>9.9400000000000002E-2</v>
      </c>
    </row>
    <row r="5019" spans="5:7" x14ac:dyDescent="0.25">
      <c r="E5019" s="110" t="s">
        <v>5100</v>
      </c>
      <c r="F5019" s="111" t="s">
        <v>60</v>
      </c>
      <c r="G5019" s="3">
        <f t="shared" si="79"/>
        <v>0.1013</v>
      </c>
    </row>
    <row r="5020" spans="5:7" x14ac:dyDescent="0.25">
      <c r="E5020" s="116" t="s">
        <v>5101</v>
      </c>
      <c r="F5020" s="111" t="s">
        <v>60</v>
      </c>
      <c r="G5020" s="3">
        <f t="shared" si="79"/>
        <v>0.1013</v>
      </c>
    </row>
    <row r="5021" spans="5:7" x14ac:dyDescent="0.25">
      <c r="E5021" s="119" t="s">
        <v>5102</v>
      </c>
      <c r="F5021" s="111" t="s">
        <v>60</v>
      </c>
      <c r="G5021" s="3">
        <f t="shared" si="79"/>
        <v>0.1013</v>
      </c>
    </row>
    <row r="5022" spans="5:7" x14ac:dyDescent="0.25">
      <c r="E5022" s="110" t="s">
        <v>5103</v>
      </c>
      <c r="F5022" s="111" t="s">
        <v>96</v>
      </c>
      <c r="G5022" s="3">
        <f t="shared" si="79"/>
        <v>0.1086</v>
      </c>
    </row>
    <row r="5023" spans="5:7" x14ac:dyDescent="0.25">
      <c r="E5023" s="110" t="s">
        <v>5104</v>
      </c>
      <c r="F5023" s="111" t="s">
        <v>60</v>
      </c>
      <c r="G5023" s="3">
        <f t="shared" si="79"/>
        <v>0.1013</v>
      </c>
    </row>
    <row r="5024" spans="5:7" x14ac:dyDescent="0.25">
      <c r="E5024" s="119" t="s">
        <v>5105</v>
      </c>
      <c r="F5024" s="111" t="s">
        <v>60</v>
      </c>
      <c r="G5024" s="3">
        <f t="shared" si="79"/>
        <v>0.1013</v>
      </c>
    </row>
    <row r="5025" spans="5:7" x14ac:dyDescent="0.25">
      <c r="E5025" s="116" t="s">
        <v>5106</v>
      </c>
      <c r="F5025" s="111" t="s">
        <v>60</v>
      </c>
      <c r="G5025" s="3">
        <f t="shared" si="79"/>
        <v>0.1013</v>
      </c>
    </row>
    <row r="5026" spans="5:7" x14ac:dyDescent="0.25">
      <c r="E5026" s="119" t="s">
        <v>5107</v>
      </c>
      <c r="F5026" s="111" t="s">
        <v>60</v>
      </c>
      <c r="G5026" s="3">
        <f t="shared" si="79"/>
        <v>0.1013</v>
      </c>
    </row>
    <row r="5027" spans="5:7" x14ac:dyDescent="0.25">
      <c r="E5027" s="110" t="s">
        <v>5108</v>
      </c>
      <c r="F5027" s="111" t="s">
        <v>60</v>
      </c>
      <c r="G5027" s="3">
        <f t="shared" si="79"/>
        <v>0.1013</v>
      </c>
    </row>
    <row r="5028" spans="5:7" x14ac:dyDescent="0.25">
      <c r="E5028" s="110" t="s">
        <v>5109</v>
      </c>
      <c r="F5028" s="111" t="s">
        <v>60</v>
      </c>
      <c r="G5028" s="3">
        <f t="shared" si="79"/>
        <v>0.1013</v>
      </c>
    </row>
    <row r="5029" spans="5:7" x14ac:dyDescent="0.25">
      <c r="E5029" s="110" t="s">
        <v>5110</v>
      </c>
      <c r="F5029" s="111" t="s">
        <v>60</v>
      </c>
      <c r="G5029" s="3">
        <f t="shared" si="79"/>
        <v>0.1013</v>
      </c>
    </row>
    <row r="5030" spans="5:7" x14ac:dyDescent="0.25">
      <c r="E5030" s="110" t="s">
        <v>5111</v>
      </c>
      <c r="F5030" s="111" t="s">
        <v>60</v>
      </c>
      <c r="G5030" s="3">
        <f t="shared" si="79"/>
        <v>0.1013</v>
      </c>
    </row>
    <row r="5031" spans="5:7" x14ac:dyDescent="0.25">
      <c r="E5031" s="116" t="s">
        <v>5112</v>
      </c>
      <c r="F5031" s="111" t="s">
        <v>60</v>
      </c>
      <c r="G5031" s="3">
        <f t="shared" si="79"/>
        <v>0.1013</v>
      </c>
    </row>
    <row r="5032" spans="5:7" x14ac:dyDescent="0.25">
      <c r="E5032" s="116" t="s">
        <v>5113</v>
      </c>
      <c r="F5032" s="111" t="s">
        <v>60</v>
      </c>
      <c r="G5032" s="3">
        <f t="shared" si="79"/>
        <v>0.1013</v>
      </c>
    </row>
    <row r="5033" spans="5:7" x14ac:dyDescent="0.25">
      <c r="E5033" s="116" t="s">
        <v>5114</v>
      </c>
      <c r="F5033" s="111" t="s">
        <v>79</v>
      </c>
      <c r="G5033" s="3">
        <f t="shared" si="79"/>
        <v>9.9400000000000002E-2</v>
      </c>
    </row>
    <row r="5034" spans="5:7" x14ac:dyDescent="0.25">
      <c r="E5034" s="116" t="s">
        <v>5115</v>
      </c>
      <c r="F5034" s="111" t="s">
        <v>49</v>
      </c>
      <c r="G5034" s="3">
        <f t="shared" si="79"/>
        <v>0.10979999999999999</v>
      </c>
    </row>
    <row r="5035" spans="5:7" x14ac:dyDescent="0.25">
      <c r="E5035" s="110" t="s">
        <v>5116</v>
      </c>
      <c r="F5035" s="111" t="s">
        <v>60</v>
      </c>
      <c r="G5035" s="3">
        <f t="shared" si="79"/>
        <v>0.1013</v>
      </c>
    </row>
    <row r="5036" spans="5:7" x14ac:dyDescent="0.25">
      <c r="E5036" s="119" t="s">
        <v>5117</v>
      </c>
      <c r="F5036" s="111" t="s">
        <v>55</v>
      </c>
      <c r="G5036" s="3">
        <f t="shared" si="79"/>
        <v>7.7100000000000002E-2</v>
      </c>
    </row>
    <row r="5037" spans="5:7" x14ac:dyDescent="0.25">
      <c r="E5037" s="110" t="s">
        <v>5118</v>
      </c>
      <c r="F5037" s="111" t="s">
        <v>60</v>
      </c>
      <c r="G5037" s="3">
        <f t="shared" si="79"/>
        <v>0.1013</v>
      </c>
    </row>
    <row r="5038" spans="5:7" x14ac:dyDescent="0.25">
      <c r="E5038" s="110" t="s">
        <v>5119</v>
      </c>
      <c r="F5038" s="111" t="s">
        <v>60</v>
      </c>
      <c r="G5038" s="3">
        <f t="shared" si="79"/>
        <v>0.1013</v>
      </c>
    </row>
    <row r="5039" spans="5:7" x14ac:dyDescent="0.25">
      <c r="E5039" s="110" t="s">
        <v>5120</v>
      </c>
      <c r="F5039" s="111" t="s">
        <v>96</v>
      </c>
      <c r="G5039" s="3">
        <f t="shared" si="79"/>
        <v>0.1086</v>
      </c>
    </row>
    <row r="5040" spans="5:7" x14ac:dyDescent="0.25">
      <c r="E5040" s="110" t="s">
        <v>5121</v>
      </c>
      <c r="F5040" s="111" t="s">
        <v>60</v>
      </c>
      <c r="G5040" s="3">
        <f t="shared" si="79"/>
        <v>0.1013</v>
      </c>
    </row>
    <row r="5041" spans="5:7" x14ac:dyDescent="0.25">
      <c r="E5041" s="110" t="s">
        <v>5122</v>
      </c>
      <c r="F5041" s="111" t="s">
        <v>60</v>
      </c>
      <c r="G5041" s="3">
        <f t="shared" si="79"/>
        <v>0.1013</v>
      </c>
    </row>
    <row r="5042" spans="5:7" x14ac:dyDescent="0.25">
      <c r="E5042" s="116" t="s">
        <v>5123</v>
      </c>
      <c r="F5042" s="111" t="s">
        <v>60</v>
      </c>
      <c r="G5042" s="3">
        <f t="shared" si="79"/>
        <v>0.1013</v>
      </c>
    </row>
    <row r="5043" spans="5:7" x14ac:dyDescent="0.25">
      <c r="E5043" s="119" t="s">
        <v>5124</v>
      </c>
      <c r="F5043" s="111" t="s">
        <v>77</v>
      </c>
      <c r="G5043" s="3">
        <f t="shared" si="79"/>
        <v>0.10602</v>
      </c>
    </row>
    <row r="5044" spans="5:7" x14ac:dyDescent="0.25">
      <c r="E5044" s="110" t="s">
        <v>5125</v>
      </c>
      <c r="F5044" s="111" t="s">
        <v>60</v>
      </c>
      <c r="G5044" s="3">
        <f t="shared" si="79"/>
        <v>0.1013</v>
      </c>
    </row>
    <row r="5045" spans="5:7" x14ac:dyDescent="0.25">
      <c r="E5045" s="119" t="s">
        <v>5126</v>
      </c>
      <c r="F5045" s="111" t="s">
        <v>60</v>
      </c>
      <c r="G5045" s="3">
        <f t="shared" si="79"/>
        <v>0.1013</v>
      </c>
    </row>
    <row r="5046" spans="5:7" x14ac:dyDescent="0.25">
      <c r="E5046" s="110" t="s">
        <v>5127</v>
      </c>
      <c r="F5046" s="111" t="s">
        <v>60</v>
      </c>
      <c r="G5046" s="3">
        <f t="shared" si="79"/>
        <v>0.1013</v>
      </c>
    </row>
    <row r="5047" spans="5:7" x14ac:dyDescent="0.25">
      <c r="E5047" s="110" t="s">
        <v>5128</v>
      </c>
      <c r="F5047" s="111" t="s">
        <v>60</v>
      </c>
      <c r="G5047" s="3">
        <f t="shared" si="79"/>
        <v>0.1013</v>
      </c>
    </row>
    <row r="5048" spans="5:7" x14ac:dyDescent="0.25">
      <c r="E5048" s="110" t="s">
        <v>5129</v>
      </c>
      <c r="F5048" s="111" t="s">
        <v>60</v>
      </c>
      <c r="G5048" s="3">
        <f t="shared" si="79"/>
        <v>0.1013</v>
      </c>
    </row>
    <row r="5049" spans="5:7" x14ac:dyDescent="0.25">
      <c r="E5049" s="110" t="s">
        <v>5130</v>
      </c>
      <c r="F5049" s="111" t="s">
        <v>60</v>
      </c>
      <c r="G5049" s="3">
        <f t="shared" si="79"/>
        <v>0.1013</v>
      </c>
    </row>
    <row r="5050" spans="5:7" x14ac:dyDescent="0.25">
      <c r="E5050" s="110" t="s">
        <v>5131</v>
      </c>
      <c r="F5050" s="111" t="s">
        <v>96</v>
      </c>
      <c r="G5050" s="3">
        <f t="shared" si="79"/>
        <v>0.1086</v>
      </c>
    </row>
    <row r="5051" spans="5:7" x14ac:dyDescent="0.25">
      <c r="E5051" s="110" t="s">
        <v>5132</v>
      </c>
      <c r="F5051" s="111" t="s">
        <v>81</v>
      </c>
      <c r="G5051" s="3">
        <f t="shared" si="79"/>
        <v>0.3</v>
      </c>
    </row>
    <row r="5052" spans="5:7" x14ac:dyDescent="0.25">
      <c r="E5052" s="119" t="s">
        <v>5133</v>
      </c>
      <c r="F5052" s="111" t="s">
        <v>81</v>
      </c>
      <c r="G5052" s="3">
        <f t="shared" si="79"/>
        <v>0.3</v>
      </c>
    </row>
    <row r="5053" spans="5:7" x14ac:dyDescent="0.25">
      <c r="E5053" s="110" t="s">
        <v>5134</v>
      </c>
      <c r="F5053" s="111" t="s">
        <v>81</v>
      </c>
      <c r="G5053" s="3">
        <f t="shared" si="79"/>
        <v>0.3</v>
      </c>
    </row>
    <row r="5054" spans="5:7" x14ac:dyDescent="0.25">
      <c r="E5054" s="113" t="s">
        <v>5135</v>
      </c>
      <c r="F5054" s="111" t="s">
        <v>105</v>
      </c>
      <c r="G5054" s="3">
        <f t="shared" si="79"/>
        <v>0</v>
      </c>
    </row>
    <row r="5055" spans="5:7" x14ac:dyDescent="0.25">
      <c r="E5055" s="110" t="s">
        <v>5136</v>
      </c>
      <c r="F5055" s="111" t="s">
        <v>77</v>
      </c>
      <c r="G5055" s="3">
        <f t="shared" si="79"/>
        <v>0.10602</v>
      </c>
    </row>
    <row r="5056" spans="5:7" x14ac:dyDescent="0.25">
      <c r="E5056" s="113" t="s">
        <v>5137</v>
      </c>
      <c r="F5056" s="111" t="s">
        <v>5138</v>
      </c>
      <c r="G5056" s="3">
        <f t="shared" si="79"/>
        <v>0.3</v>
      </c>
    </row>
    <row r="5057" spans="5:7" x14ac:dyDescent="0.25">
      <c r="E5057" s="110" t="s">
        <v>5139</v>
      </c>
      <c r="F5057" s="111" t="s">
        <v>5138</v>
      </c>
      <c r="G5057" s="3">
        <f t="shared" si="79"/>
        <v>0.3</v>
      </c>
    </row>
    <row r="5058" spans="5:7" x14ac:dyDescent="0.25">
      <c r="E5058" s="110" t="s">
        <v>5140</v>
      </c>
      <c r="F5058" s="111" t="s">
        <v>5138</v>
      </c>
      <c r="G5058" s="3">
        <f t="shared" si="79"/>
        <v>0.3</v>
      </c>
    </row>
    <row r="5059" spans="5:7" x14ac:dyDescent="0.25">
      <c r="E5059" s="116" t="s">
        <v>5141</v>
      </c>
      <c r="F5059" s="111" t="s">
        <v>105</v>
      </c>
      <c r="G5059" s="3">
        <f t="shared" si="79"/>
        <v>0</v>
      </c>
    </row>
    <row r="5060" spans="5:7" x14ac:dyDescent="0.25">
      <c r="E5060" s="116" t="s">
        <v>5142</v>
      </c>
      <c r="F5060" s="111" t="s">
        <v>81</v>
      </c>
      <c r="G5060" s="3">
        <f t="shared" si="79"/>
        <v>0.3</v>
      </c>
    </row>
    <row r="5061" spans="5:7" x14ac:dyDescent="0.25">
      <c r="E5061" s="116" t="s">
        <v>5143</v>
      </c>
      <c r="F5061" s="111" t="s">
        <v>456</v>
      </c>
      <c r="G5061" s="3">
        <f t="shared" si="79"/>
        <v>1</v>
      </c>
    </row>
    <row r="5062" spans="5:7" x14ac:dyDescent="0.25">
      <c r="E5062" s="116" t="s">
        <v>5144</v>
      </c>
      <c r="F5062" s="111" t="s">
        <v>81</v>
      </c>
      <c r="G5062" s="3">
        <f t="shared" si="79"/>
        <v>0.3</v>
      </c>
    </row>
    <row r="5063" spans="5:7" x14ac:dyDescent="0.25">
      <c r="E5063" s="116" t="s">
        <v>5145</v>
      </c>
      <c r="F5063" s="111" t="s">
        <v>5138</v>
      </c>
      <c r="G5063" s="3">
        <f t="shared" ref="G5063:G5126" si="80">VLOOKUP(F5063,$A$4:$B$27,2,FALSE)</f>
        <v>0.3</v>
      </c>
    </row>
    <row r="5064" spans="5:7" x14ac:dyDescent="0.25">
      <c r="E5064" s="116" t="s">
        <v>5146</v>
      </c>
      <c r="F5064" s="111" t="s">
        <v>668</v>
      </c>
      <c r="G5064" s="3">
        <f t="shared" si="80"/>
        <v>0</v>
      </c>
    </row>
    <row r="5065" spans="5:7" x14ac:dyDescent="0.25">
      <c r="E5065" s="116" t="s">
        <v>5147</v>
      </c>
      <c r="F5065" s="111" t="s">
        <v>5138</v>
      </c>
      <c r="G5065" s="3">
        <f t="shared" si="80"/>
        <v>0.3</v>
      </c>
    </row>
    <row r="5066" spans="5:7" x14ac:dyDescent="0.25">
      <c r="E5066" s="110" t="s">
        <v>5148</v>
      </c>
      <c r="F5066" s="111" t="s">
        <v>79</v>
      </c>
      <c r="G5066" s="3">
        <f t="shared" si="80"/>
        <v>9.9400000000000002E-2</v>
      </c>
    </row>
    <row r="5067" spans="5:7" x14ac:dyDescent="0.25">
      <c r="E5067" s="116" t="s">
        <v>5149</v>
      </c>
      <c r="F5067" s="111" t="s">
        <v>60</v>
      </c>
      <c r="G5067" s="3">
        <f t="shared" si="80"/>
        <v>0.1013</v>
      </c>
    </row>
    <row r="5068" spans="5:7" x14ac:dyDescent="0.25">
      <c r="E5068" s="110" t="s">
        <v>5150</v>
      </c>
      <c r="F5068" s="111" t="s">
        <v>60</v>
      </c>
      <c r="G5068" s="3">
        <f t="shared" si="80"/>
        <v>0.1013</v>
      </c>
    </row>
    <row r="5069" spans="5:7" x14ac:dyDescent="0.25">
      <c r="E5069" s="113" t="s">
        <v>5151</v>
      </c>
      <c r="F5069" s="111" t="s">
        <v>60</v>
      </c>
      <c r="G5069" s="3">
        <f t="shared" si="80"/>
        <v>0.1013</v>
      </c>
    </row>
    <row r="5070" spans="5:7" x14ac:dyDescent="0.25">
      <c r="E5070" s="116" t="s">
        <v>5152</v>
      </c>
      <c r="F5070" s="111" t="s">
        <v>60</v>
      </c>
      <c r="G5070" s="3">
        <f t="shared" si="80"/>
        <v>0.1013</v>
      </c>
    </row>
    <row r="5071" spans="5:7" x14ac:dyDescent="0.25">
      <c r="E5071" s="110" t="s">
        <v>5153</v>
      </c>
      <c r="F5071" s="111" t="s">
        <v>60</v>
      </c>
      <c r="G5071" s="3">
        <f t="shared" si="80"/>
        <v>0.1013</v>
      </c>
    </row>
    <row r="5072" spans="5:7" x14ac:dyDescent="0.25">
      <c r="E5072" s="110" t="s">
        <v>5154</v>
      </c>
      <c r="F5072" s="111" t="s">
        <v>60</v>
      </c>
      <c r="G5072" s="3">
        <f t="shared" si="80"/>
        <v>0.1013</v>
      </c>
    </row>
    <row r="5073" spans="5:7" x14ac:dyDescent="0.25">
      <c r="E5073" s="110" t="s">
        <v>5155</v>
      </c>
      <c r="F5073" s="111" t="s">
        <v>668</v>
      </c>
      <c r="G5073" s="3">
        <f t="shared" si="80"/>
        <v>0</v>
      </c>
    </row>
    <row r="5074" spans="5:7" x14ac:dyDescent="0.25">
      <c r="E5074" s="110" t="s">
        <v>5156</v>
      </c>
      <c r="F5074" s="111" t="s">
        <v>60</v>
      </c>
      <c r="G5074" s="3">
        <f t="shared" si="80"/>
        <v>0.1013</v>
      </c>
    </row>
    <row r="5075" spans="5:7" x14ac:dyDescent="0.25">
      <c r="E5075" s="113" t="s">
        <v>5157</v>
      </c>
      <c r="F5075" s="111" t="s">
        <v>60</v>
      </c>
      <c r="G5075" s="3">
        <f t="shared" si="80"/>
        <v>0.1013</v>
      </c>
    </row>
    <row r="5076" spans="5:7" x14ac:dyDescent="0.25">
      <c r="E5076" s="122" t="s">
        <v>5158</v>
      </c>
      <c r="F5076" s="111" t="s">
        <v>60</v>
      </c>
      <c r="G5076" s="3">
        <f t="shared" si="80"/>
        <v>0.1013</v>
      </c>
    </row>
    <row r="5077" spans="5:7" x14ac:dyDescent="0.25">
      <c r="E5077" s="110" t="s">
        <v>5159</v>
      </c>
      <c r="F5077" s="111" t="s">
        <v>60</v>
      </c>
      <c r="G5077" s="3">
        <f t="shared" si="80"/>
        <v>0.1013</v>
      </c>
    </row>
    <row r="5078" spans="5:7" x14ac:dyDescent="0.25">
      <c r="E5078" s="110" t="s">
        <v>5160</v>
      </c>
      <c r="F5078" s="111" t="s">
        <v>60</v>
      </c>
      <c r="G5078" s="3">
        <f t="shared" si="80"/>
        <v>0.1013</v>
      </c>
    </row>
    <row r="5079" spans="5:7" x14ac:dyDescent="0.25">
      <c r="E5079" s="116" t="s">
        <v>5161</v>
      </c>
      <c r="F5079" s="111" t="s">
        <v>77</v>
      </c>
      <c r="G5079" s="3">
        <f t="shared" si="80"/>
        <v>0.10602</v>
      </c>
    </row>
    <row r="5080" spans="5:7" x14ac:dyDescent="0.25">
      <c r="E5080" s="119" t="s">
        <v>5162</v>
      </c>
      <c r="F5080" s="111" t="s">
        <v>60</v>
      </c>
      <c r="G5080" s="3">
        <f t="shared" si="80"/>
        <v>0.1013</v>
      </c>
    </row>
    <row r="5081" spans="5:7" x14ac:dyDescent="0.25">
      <c r="E5081" s="110" t="s">
        <v>5163</v>
      </c>
      <c r="F5081" s="111" t="s">
        <v>60</v>
      </c>
      <c r="G5081" s="3">
        <f t="shared" si="80"/>
        <v>0.1013</v>
      </c>
    </row>
    <row r="5082" spans="5:7" x14ac:dyDescent="0.25">
      <c r="E5082" s="110" t="s">
        <v>5164</v>
      </c>
      <c r="F5082" s="111" t="s">
        <v>60</v>
      </c>
      <c r="G5082" s="3">
        <f t="shared" si="80"/>
        <v>0.1013</v>
      </c>
    </row>
    <row r="5083" spans="5:7" x14ac:dyDescent="0.25">
      <c r="E5083" s="113" t="s">
        <v>5165</v>
      </c>
      <c r="F5083" s="111" t="s">
        <v>60</v>
      </c>
      <c r="G5083" s="3">
        <f t="shared" si="80"/>
        <v>0.1013</v>
      </c>
    </row>
    <row r="5084" spans="5:7" x14ac:dyDescent="0.25">
      <c r="E5084" s="119" t="s">
        <v>5166</v>
      </c>
      <c r="F5084" s="111" t="s">
        <v>60</v>
      </c>
      <c r="G5084" s="3">
        <f t="shared" si="80"/>
        <v>0.1013</v>
      </c>
    </row>
    <row r="5085" spans="5:7" x14ac:dyDescent="0.25">
      <c r="E5085" s="124" t="s">
        <v>5167</v>
      </c>
      <c r="F5085" s="111" t="s">
        <v>60</v>
      </c>
      <c r="G5085" s="3">
        <f t="shared" si="80"/>
        <v>0.1013</v>
      </c>
    </row>
    <row r="5086" spans="5:7" x14ac:dyDescent="0.25">
      <c r="E5086" s="110" t="s">
        <v>5168</v>
      </c>
      <c r="F5086" s="111" t="s">
        <v>60</v>
      </c>
      <c r="G5086" s="3">
        <f t="shared" si="80"/>
        <v>0.1013</v>
      </c>
    </row>
    <row r="5087" spans="5:7" x14ac:dyDescent="0.25">
      <c r="E5087" s="116" t="s">
        <v>5169</v>
      </c>
      <c r="F5087" s="111" t="s">
        <v>60</v>
      </c>
      <c r="G5087" s="3">
        <f t="shared" si="80"/>
        <v>0.1013</v>
      </c>
    </row>
    <row r="5088" spans="5:7" x14ac:dyDescent="0.25">
      <c r="E5088" s="110" t="s">
        <v>5170</v>
      </c>
      <c r="F5088" s="111" t="s">
        <v>60</v>
      </c>
      <c r="G5088" s="3">
        <f t="shared" si="80"/>
        <v>0.1013</v>
      </c>
    </row>
    <row r="5089" spans="5:7" x14ac:dyDescent="0.25">
      <c r="E5089" s="110" t="s">
        <v>5171</v>
      </c>
      <c r="F5089" s="111" t="s">
        <v>60</v>
      </c>
      <c r="G5089" s="3">
        <f t="shared" si="80"/>
        <v>0.1013</v>
      </c>
    </row>
    <row r="5090" spans="5:7" x14ac:dyDescent="0.25">
      <c r="E5090" s="110" t="s">
        <v>5172</v>
      </c>
      <c r="F5090" s="111" t="s">
        <v>60</v>
      </c>
      <c r="G5090" s="3">
        <f t="shared" si="80"/>
        <v>0.1013</v>
      </c>
    </row>
    <row r="5091" spans="5:7" x14ac:dyDescent="0.25">
      <c r="E5091" s="113" t="s">
        <v>5173</v>
      </c>
      <c r="F5091" s="111" t="s">
        <v>60</v>
      </c>
      <c r="G5091" s="3">
        <f t="shared" si="80"/>
        <v>0.1013</v>
      </c>
    </row>
    <row r="5092" spans="5:7" x14ac:dyDescent="0.25">
      <c r="E5092" s="110" t="s">
        <v>5174</v>
      </c>
      <c r="F5092" s="111" t="s">
        <v>60</v>
      </c>
      <c r="G5092" s="3">
        <f t="shared" si="80"/>
        <v>0.1013</v>
      </c>
    </row>
    <row r="5093" spans="5:7" x14ac:dyDescent="0.25">
      <c r="E5093" s="110" t="s">
        <v>5175</v>
      </c>
      <c r="F5093" s="111" t="s">
        <v>60</v>
      </c>
      <c r="G5093" s="3">
        <f t="shared" si="80"/>
        <v>0.1013</v>
      </c>
    </row>
    <row r="5094" spans="5:7" x14ac:dyDescent="0.25">
      <c r="E5094" s="110" t="s">
        <v>5176</v>
      </c>
      <c r="F5094" s="111" t="s">
        <v>60</v>
      </c>
      <c r="G5094" s="3">
        <f t="shared" si="80"/>
        <v>0.1013</v>
      </c>
    </row>
    <row r="5095" spans="5:7" x14ac:dyDescent="0.25">
      <c r="E5095" s="113" t="s">
        <v>5177</v>
      </c>
      <c r="F5095" s="111" t="s">
        <v>60</v>
      </c>
      <c r="G5095" s="3">
        <f t="shared" si="80"/>
        <v>0.1013</v>
      </c>
    </row>
    <row r="5096" spans="5:7" x14ac:dyDescent="0.25">
      <c r="E5096" s="110" t="s">
        <v>5178</v>
      </c>
      <c r="F5096" s="111" t="s">
        <v>60</v>
      </c>
      <c r="G5096" s="3">
        <f t="shared" si="80"/>
        <v>0.1013</v>
      </c>
    </row>
    <row r="5097" spans="5:7" x14ac:dyDescent="0.25">
      <c r="E5097" s="110" t="s">
        <v>5179</v>
      </c>
      <c r="F5097" s="111" t="s">
        <v>60</v>
      </c>
      <c r="G5097" s="3">
        <f t="shared" si="80"/>
        <v>0.1013</v>
      </c>
    </row>
    <row r="5098" spans="5:7" x14ac:dyDescent="0.25">
      <c r="E5098" s="110" t="s">
        <v>5180</v>
      </c>
      <c r="F5098" s="111" t="s">
        <v>60</v>
      </c>
      <c r="G5098" s="3">
        <f t="shared" si="80"/>
        <v>0.1013</v>
      </c>
    </row>
    <row r="5099" spans="5:7" x14ac:dyDescent="0.25">
      <c r="E5099" s="110" t="s">
        <v>5181</v>
      </c>
      <c r="F5099" s="111" t="s">
        <v>60</v>
      </c>
      <c r="G5099" s="3">
        <f t="shared" si="80"/>
        <v>0.1013</v>
      </c>
    </row>
    <row r="5100" spans="5:7" x14ac:dyDescent="0.25">
      <c r="E5100" s="115" t="s">
        <v>5182</v>
      </c>
      <c r="F5100" s="111" t="s">
        <v>60</v>
      </c>
      <c r="G5100" s="3">
        <f t="shared" si="80"/>
        <v>0.1013</v>
      </c>
    </row>
    <row r="5101" spans="5:7" x14ac:dyDescent="0.25">
      <c r="E5101" s="123" t="s">
        <v>5183</v>
      </c>
      <c r="F5101" s="111" t="s">
        <v>79</v>
      </c>
      <c r="G5101" s="3">
        <f t="shared" si="80"/>
        <v>9.9400000000000002E-2</v>
      </c>
    </row>
    <row r="5102" spans="5:7" x14ac:dyDescent="0.25">
      <c r="E5102" s="110" t="s">
        <v>5184</v>
      </c>
      <c r="F5102" s="111" t="s">
        <v>60</v>
      </c>
      <c r="G5102" s="3">
        <f t="shared" si="80"/>
        <v>0.1013</v>
      </c>
    </row>
    <row r="5103" spans="5:7" x14ac:dyDescent="0.25">
      <c r="E5103" s="110" t="s">
        <v>5185</v>
      </c>
      <c r="F5103" s="111" t="s">
        <v>60</v>
      </c>
      <c r="G5103" s="3">
        <f t="shared" si="80"/>
        <v>0.1013</v>
      </c>
    </row>
    <row r="5104" spans="5:7" x14ac:dyDescent="0.25">
      <c r="E5104" s="110" t="s">
        <v>5186</v>
      </c>
      <c r="F5104" s="111" t="s">
        <v>60</v>
      </c>
      <c r="G5104" s="3">
        <f t="shared" si="80"/>
        <v>0.1013</v>
      </c>
    </row>
    <row r="5105" spans="5:7" x14ac:dyDescent="0.25">
      <c r="E5105" s="116" t="s">
        <v>5187</v>
      </c>
      <c r="F5105" s="111" t="s">
        <v>60</v>
      </c>
      <c r="G5105" s="3">
        <f t="shared" si="80"/>
        <v>0.1013</v>
      </c>
    </row>
    <row r="5106" spans="5:7" x14ac:dyDescent="0.25">
      <c r="E5106" s="110" t="s">
        <v>5188</v>
      </c>
      <c r="F5106" s="111" t="s">
        <v>668</v>
      </c>
      <c r="G5106" s="3">
        <f t="shared" si="80"/>
        <v>0</v>
      </c>
    </row>
    <row r="5107" spans="5:7" x14ac:dyDescent="0.25">
      <c r="E5107" s="110" t="s">
        <v>5189</v>
      </c>
      <c r="F5107" s="111" t="s">
        <v>60</v>
      </c>
      <c r="G5107" s="3">
        <f t="shared" si="80"/>
        <v>0.1013</v>
      </c>
    </row>
    <row r="5108" spans="5:7" x14ac:dyDescent="0.25">
      <c r="E5108" s="113" t="s">
        <v>5190</v>
      </c>
      <c r="F5108" s="111" t="s">
        <v>60</v>
      </c>
      <c r="G5108" s="3">
        <f t="shared" si="80"/>
        <v>0.1013</v>
      </c>
    </row>
    <row r="5109" spans="5:7" x14ac:dyDescent="0.25">
      <c r="E5109" s="119" t="s">
        <v>5191</v>
      </c>
      <c r="F5109" s="111" t="s">
        <v>60</v>
      </c>
      <c r="G5109" s="3">
        <f t="shared" si="80"/>
        <v>0.1013</v>
      </c>
    </row>
    <row r="5110" spans="5:7" x14ac:dyDescent="0.25">
      <c r="E5110" s="110" t="s">
        <v>5192</v>
      </c>
      <c r="F5110" s="111" t="s">
        <v>60</v>
      </c>
      <c r="G5110" s="3">
        <f t="shared" si="80"/>
        <v>0.1013</v>
      </c>
    </row>
    <row r="5111" spans="5:7" x14ac:dyDescent="0.25">
      <c r="E5111" s="110" t="s">
        <v>5193</v>
      </c>
      <c r="F5111" s="111" t="s">
        <v>60</v>
      </c>
      <c r="G5111" s="3">
        <f t="shared" si="80"/>
        <v>0.1013</v>
      </c>
    </row>
    <row r="5112" spans="5:7" x14ac:dyDescent="0.25">
      <c r="E5112" s="110" t="s">
        <v>5194</v>
      </c>
      <c r="F5112" s="111" t="s">
        <v>60</v>
      </c>
      <c r="G5112" s="3">
        <f t="shared" si="80"/>
        <v>0.1013</v>
      </c>
    </row>
    <row r="5113" spans="5:7" x14ac:dyDescent="0.25">
      <c r="E5113" s="116" t="s">
        <v>5195</v>
      </c>
      <c r="F5113" s="111" t="s">
        <v>60</v>
      </c>
      <c r="G5113" s="3">
        <f t="shared" si="80"/>
        <v>0.1013</v>
      </c>
    </row>
    <row r="5114" spans="5:7" x14ac:dyDescent="0.25">
      <c r="E5114" s="113" t="s">
        <v>5196</v>
      </c>
      <c r="F5114" s="111" t="s">
        <v>60</v>
      </c>
      <c r="G5114" s="3">
        <f t="shared" si="80"/>
        <v>0.1013</v>
      </c>
    </row>
    <row r="5115" spans="5:7" x14ac:dyDescent="0.25">
      <c r="E5115" s="110" t="s">
        <v>5197</v>
      </c>
      <c r="F5115" s="111" t="s">
        <v>60</v>
      </c>
      <c r="G5115" s="3">
        <f t="shared" si="80"/>
        <v>0.1013</v>
      </c>
    </row>
    <row r="5116" spans="5:7" x14ac:dyDescent="0.25">
      <c r="E5116" s="110" t="s">
        <v>5198</v>
      </c>
      <c r="F5116" s="111" t="s">
        <v>60</v>
      </c>
      <c r="G5116" s="3">
        <f t="shared" si="80"/>
        <v>0.1013</v>
      </c>
    </row>
    <row r="5117" spans="5:7" x14ac:dyDescent="0.25">
      <c r="E5117" s="113" t="s">
        <v>5199</v>
      </c>
      <c r="F5117" s="111" t="s">
        <v>60</v>
      </c>
      <c r="G5117" s="3">
        <f t="shared" si="80"/>
        <v>0.1013</v>
      </c>
    </row>
    <row r="5118" spans="5:7" x14ac:dyDescent="0.25">
      <c r="E5118" s="110" t="s">
        <v>5200</v>
      </c>
      <c r="F5118" s="111" t="s">
        <v>60</v>
      </c>
      <c r="G5118" s="3">
        <f t="shared" si="80"/>
        <v>0.1013</v>
      </c>
    </row>
    <row r="5119" spans="5:7" x14ac:dyDescent="0.25">
      <c r="E5119" s="110" t="s">
        <v>5201</v>
      </c>
      <c r="F5119" s="111" t="s">
        <v>60</v>
      </c>
      <c r="G5119" s="3">
        <f t="shared" si="80"/>
        <v>0.1013</v>
      </c>
    </row>
    <row r="5120" spans="5:7" x14ac:dyDescent="0.25">
      <c r="E5120" s="110" t="s">
        <v>5202</v>
      </c>
      <c r="F5120" s="111" t="s">
        <v>60</v>
      </c>
      <c r="G5120" s="3">
        <f t="shared" si="80"/>
        <v>0.1013</v>
      </c>
    </row>
    <row r="5121" spans="5:7" x14ac:dyDescent="0.25">
      <c r="E5121" s="110" t="s">
        <v>5203</v>
      </c>
      <c r="F5121" s="111" t="s">
        <v>60</v>
      </c>
      <c r="G5121" s="3">
        <f t="shared" si="80"/>
        <v>0.1013</v>
      </c>
    </row>
    <row r="5122" spans="5:7" x14ac:dyDescent="0.25">
      <c r="E5122" s="113" t="s">
        <v>5204</v>
      </c>
      <c r="F5122" s="111" t="s">
        <v>60</v>
      </c>
      <c r="G5122" s="3">
        <f t="shared" si="80"/>
        <v>0.1013</v>
      </c>
    </row>
    <row r="5123" spans="5:7" x14ac:dyDescent="0.25">
      <c r="E5123" s="110" t="s">
        <v>5205</v>
      </c>
      <c r="F5123" s="111" t="s">
        <v>60</v>
      </c>
      <c r="G5123" s="3">
        <f t="shared" si="80"/>
        <v>0.1013</v>
      </c>
    </row>
    <row r="5124" spans="5:7" x14ac:dyDescent="0.25">
      <c r="E5124" s="110" t="s">
        <v>5206</v>
      </c>
      <c r="F5124" s="111" t="s">
        <v>60</v>
      </c>
      <c r="G5124" s="3">
        <f t="shared" si="80"/>
        <v>0.1013</v>
      </c>
    </row>
    <row r="5125" spans="5:7" x14ac:dyDescent="0.25">
      <c r="E5125" s="113" t="s">
        <v>5207</v>
      </c>
      <c r="F5125" s="111" t="s">
        <v>105</v>
      </c>
      <c r="G5125" s="3">
        <f t="shared" si="80"/>
        <v>0</v>
      </c>
    </row>
    <row r="5126" spans="5:7" x14ac:dyDescent="0.25">
      <c r="E5126" s="110" t="s">
        <v>5208</v>
      </c>
      <c r="F5126" s="111" t="s">
        <v>105</v>
      </c>
      <c r="G5126" s="3">
        <f t="shared" si="80"/>
        <v>0</v>
      </c>
    </row>
    <row r="5127" spans="5:7" x14ac:dyDescent="0.25">
      <c r="E5127" s="110" t="s">
        <v>5209</v>
      </c>
      <c r="F5127" s="111" t="s">
        <v>60</v>
      </c>
      <c r="G5127" s="3">
        <f t="shared" ref="G5127:G5190" si="81">VLOOKUP(F5127,$A$4:$B$27,2,FALSE)</f>
        <v>0.1013</v>
      </c>
    </row>
    <row r="5128" spans="5:7" x14ac:dyDescent="0.25">
      <c r="E5128" s="110" t="s">
        <v>5210</v>
      </c>
      <c r="F5128" s="111" t="s">
        <v>60</v>
      </c>
      <c r="G5128" s="3">
        <f t="shared" si="81"/>
        <v>0.1013</v>
      </c>
    </row>
    <row r="5129" spans="5:7" x14ac:dyDescent="0.25">
      <c r="E5129" s="110" t="s">
        <v>5211</v>
      </c>
      <c r="F5129" s="111" t="s">
        <v>60</v>
      </c>
      <c r="G5129" s="3">
        <f t="shared" si="81"/>
        <v>0.1013</v>
      </c>
    </row>
    <row r="5130" spans="5:7" x14ac:dyDescent="0.25">
      <c r="E5130" s="113" t="s">
        <v>5212</v>
      </c>
      <c r="F5130" s="111" t="s">
        <v>60</v>
      </c>
      <c r="G5130" s="3">
        <f t="shared" si="81"/>
        <v>0.1013</v>
      </c>
    </row>
    <row r="5131" spans="5:7" x14ac:dyDescent="0.25">
      <c r="E5131" s="116" t="s">
        <v>5213</v>
      </c>
      <c r="F5131" s="111" t="s">
        <v>60</v>
      </c>
      <c r="G5131" s="3">
        <f t="shared" si="81"/>
        <v>0.1013</v>
      </c>
    </row>
    <row r="5132" spans="5:7" x14ac:dyDescent="0.25">
      <c r="E5132" s="110" t="s">
        <v>5214</v>
      </c>
      <c r="F5132" s="111" t="s">
        <v>60</v>
      </c>
      <c r="G5132" s="3">
        <f t="shared" si="81"/>
        <v>0.1013</v>
      </c>
    </row>
    <row r="5133" spans="5:7" x14ac:dyDescent="0.25">
      <c r="E5133" s="110" t="s">
        <v>5215</v>
      </c>
      <c r="F5133" s="111" t="s">
        <v>105</v>
      </c>
      <c r="G5133" s="3">
        <f t="shared" si="81"/>
        <v>0</v>
      </c>
    </row>
    <row r="5134" spans="5:7" x14ac:dyDescent="0.25">
      <c r="E5134" s="110" t="s">
        <v>5216</v>
      </c>
      <c r="F5134" s="111" t="s">
        <v>60</v>
      </c>
      <c r="G5134" s="3">
        <f t="shared" si="81"/>
        <v>0.1013</v>
      </c>
    </row>
    <row r="5135" spans="5:7" x14ac:dyDescent="0.25">
      <c r="E5135" s="113" t="s">
        <v>5217</v>
      </c>
      <c r="F5135" s="111" t="s">
        <v>60</v>
      </c>
      <c r="G5135" s="3">
        <f t="shared" si="81"/>
        <v>0.1013</v>
      </c>
    </row>
    <row r="5136" spans="5:7" x14ac:dyDescent="0.25">
      <c r="E5136" s="110" t="s">
        <v>5218</v>
      </c>
      <c r="F5136" s="111" t="s">
        <v>60</v>
      </c>
      <c r="G5136" s="3">
        <f t="shared" si="81"/>
        <v>0.1013</v>
      </c>
    </row>
    <row r="5137" spans="5:7" x14ac:dyDescent="0.25">
      <c r="E5137" s="110" t="s">
        <v>5219</v>
      </c>
      <c r="F5137" s="111" t="s">
        <v>60</v>
      </c>
      <c r="G5137" s="3">
        <f t="shared" si="81"/>
        <v>0.1013</v>
      </c>
    </row>
    <row r="5138" spans="5:7" x14ac:dyDescent="0.25">
      <c r="E5138" s="110" t="s">
        <v>5220</v>
      </c>
      <c r="F5138" s="111" t="s">
        <v>60</v>
      </c>
      <c r="G5138" s="3">
        <f t="shared" si="81"/>
        <v>0.1013</v>
      </c>
    </row>
    <row r="5139" spans="5:7" x14ac:dyDescent="0.25">
      <c r="E5139" s="110" t="s">
        <v>5221</v>
      </c>
      <c r="F5139" s="111" t="s">
        <v>60</v>
      </c>
      <c r="G5139" s="3">
        <f t="shared" si="81"/>
        <v>0.1013</v>
      </c>
    </row>
    <row r="5140" spans="5:7" x14ac:dyDescent="0.25">
      <c r="E5140" s="110" t="s">
        <v>5222</v>
      </c>
      <c r="F5140" s="111" t="s">
        <v>60</v>
      </c>
      <c r="G5140" s="3">
        <f t="shared" si="81"/>
        <v>0.1013</v>
      </c>
    </row>
    <row r="5141" spans="5:7" x14ac:dyDescent="0.25">
      <c r="E5141" s="110" t="s">
        <v>5223</v>
      </c>
      <c r="F5141" s="111" t="s">
        <v>60</v>
      </c>
      <c r="G5141" s="3">
        <f t="shared" si="81"/>
        <v>0.1013</v>
      </c>
    </row>
    <row r="5142" spans="5:7" x14ac:dyDescent="0.25">
      <c r="E5142" s="113" t="s">
        <v>5224</v>
      </c>
      <c r="F5142" s="111" t="s">
        <v>60</v>
      </c>
      <c r="G5142" s="3">
        <f t="shared" si="81"/>
        <v>0.1013</v>
      </c>
    </row>
    <row r="5143" spans="5:7" x14ac:dyDescent="0.25">
      <c r="E5143" s="113" t="s">
        <v>5225</v>
      </c>
      <c r="F5143" s="111" t="s">
        <v>60</v>
      </c>
      <c r="G5143" s="3">
        <f t="shared" si="81"/>
        <v>0.1013</v>
      </c>
    </row>
    <row r="5144" spans="5:7" x14ac:dyDescent="0.25">
      <c r="E5144" s="110" t="s">
        <v>5226</v>
      </c>
      <c r="F5144" s="111" t="s">
        <v>60</v>
      </c>
      <c r="G5144" s="3">
        <f t="shared" si="81"/>
        <v>0.1013</v>
      </c>
    </row>
    <row r="5145" spans="5:7" x14ac:dyDescent="0.25">
      <c r="E5145" s="113" t="s">
        <v>5227</v>
      </c>
      <c r="F5145" s="111" t="s">
        <v>60</v>
      </c>
      <c r="G5145" s="3">
        <f t="shared" si="81"/>
        <v>0.1013</v>
      </c>
    </row>
    <row r="5146" spans="5:7" x14ac:dyDescent="0.25">
      <c r="E5146" s="110" t="s">
        <v>5228</v>
      </c>
      <c r="F5146" s="111" t="s">
        <v>5138</v>
      </c>
      <c r="G5146" s="3">
        <f t="shared" si="81"/>
        <v>0.3</v>
      </c>
    </row>
    <row r="5147" spans="5:7" x14ac:dyDescent="0.25">
      <c r="E5147" s="110" t="s">
        <v>5229</v>
      </c>
      <c r="F5147" s="111" t="s">
        <v>5138</v>
      </c>
      <c r="G5147" s="3">
        <f t="shared" si="81"/>
        <v>0.3</v>
      </c>
    </row>
    <row r="5148" spans="5:7" x14ac:dyDescent="0.25">
      <c r="E5148" s="110" t="s">
        <v>5230</v>
      </c>
      <c r="F5148" s="111" t="s">
        <v>60</v>
      </c>
      <c r="G5148" s="3">
        <f t="shared" si="81"/>
        <v>0.1013</v>
      </c>
    </row>
    <row r="5149" spans="5:7" x14ac:dyDescent="0.25">
      <c r="E5149" s="110" t="s">
        <v>5231</v>
      </c>
      <c r="F5149" s="111" t="s">
        <v>105</v>
      </c>
      <c r="G5149" s="3">
        <f t="shared" si="81"/>
        <v>0</v>
      </c>
    </row>
    <row r="5150" spans="5:7" x14ac:dyDescent="0.25">
      <c r="E5150" s="113" t="s">
        <v>5232</v>
      </c>
      <c r="F5150" s="111" t="s">
        <v>60</v>
      </c>
      <c r="G5150" s="3">
        <f t="shared" si="81"/>
        <v>0.1013</v>
      </c>
    </row>
    <row r="5151" spans="5:7" x14ac:dyDescent="0.25">
      <c r="E5151" s="110" t="s">
        <v>5233</v>
      </c>
      <c r="F5151" s="111" t="s">
        <v>60</v>
      </c>
      <c r="G5151" s="3">
        <f t="shared" si="81"/>
        <v>0.1013</v>
      </c>
    </row>
    <row r="5152" spans="5:7" x14ac:dyDescent="0.25">
      <c r="E5152" s="113" t="s">
        <v>5234</v>
      </c>
      <c r="F5152" s="111" t="s">
        <v>60</v>
      </c>
      <c r="G5152" s="3">
        <f t="shared" si="81"/>
        <v>0.1013</v>
      </c>
    </row>
    <row r="5153" spans="5:7" x14ac:dyDescent="0.25">
      <c r="E5153" s="113" t="s">
        <v>5235</v>
      </c>
      <c r="F5153" s="111" t="s">
        <v>60</v>
      </c>
      <c r="G5153" s="3">
        <f t="shared" si="81"/>
        <v>0.1013</v>
      </c>
    </row>
    <row r="5154" spans="5:7" x14ac:dyDescent="0.25">
      <c r="E5154" s="116" t="s">
        <v>5236</v>
      </c>
      <c r="F5154" s="111" t="s">
        <v>60</v>
      </c>
      <c r="G5154" s="3">
        <f t="shared" si="81"/>
        <v>0.1013</v>
      </c>
    </row>
    <row r="5155" spans="5:7" x14ac:dyDescent="0.25">
      <c r="E5155" s="113" t="s">
        <v>5237</v>
      </c>
      <c r="F5155" s="111" t="s">
        <v>60</v>
      </c>
      <c r="G5155" s="3">
        <f t="shared" si="81"/>
        <v>0.1013</v>
      </c>
    </row>
    <row r="5156" spans="5:7" x14ac:dyDescent="0.25">
      <c r="E5156" s="110" t="s">
        <v>5238</v>
      </c>
      <c r="F5156" s="111" t="s">
        <v>60</v>
      </c>
      <c r="G5156" s="3">
        <f t="shared" si="81"/>
        <v>0.1013</v>
      </c>
    </row>
    <row r="5157" spans="5:7" x14ac:dyDescent="0.25">
      <c r="E5157" s="110" t="s">
        <v>5239</v>
      </c>
      <c r="F5157" s="111" t="s">
        <v>60</v>
      </c>
      <c r="G5157" s="3">
        <f t="shared" si="81"/>
        <v>0.1013</v>
      </c>
    </row>
    <row r="5158" spans="5:7" x14ac:dyDescent="0.25">
      <c r="E5158" s="119" t="s">
        <v>5240</v>
      </c>
      <c r="F5158" s="111" t="s">
        <v>60</v>
      </c>
      <c r="G5158" s="3">
        <f t="shared" si="81"/>
        <v>0.1013</v>
      </c>
    </row>
    <row r="5159" spans="5:7" x14ac:dyDescent="0.25">
      <c r="E5159" s="119" t="s">
        <v>5241</v>
      </c>
      <c r="F5159" s="111" t="s">
        <v>60</v>
      </c>
      <c r="G5159" s="3">
        <f t="shared" si="81"/>
        <v>0.1013</v>
      </c>
    </row>
    <row r="5160" spans="5:7" x14ac:dyDescent="0.25">
      <c r="E5160" s="110" t="s">
        <v>5242</v>
      </c>
      <c r="F5160" s="111" t="s">
        <v>60</v>
      </c>
      <c r="G5160" s="3">
        <f t="shared" si="81"/>
        <v>0.1013</v>
      </c>
    </row>
    <row r="5161" spans="5:7" x14ac:dyDescent="0.25">
      <c r="E5161" s="113" t="s">
        <v>5243</v>
      </c>
      <c r="F5161" s="111" t="s">
        <v>60</v>
      </c>
      <c r="G5161" s="3">
        <f t="shared" si="81"/>
        <v>0.1013</v>
      </c>
    </row>
    <row r="5162" spans="5:7" x14ac:dyDescent="0.25">
      <c r="E5162" s="110" t="s">
        <v>5244</v>
      </c>
      <c r="F5162" s="111" t="s">
        <v>60</v>
      </c>
      <c r="G5162" s="3">
        <f t="shared" si="81"/>
        <v>0.1013</v>
      </c>
    </row>
    <row r="5163" spans="5:7" x14ac:dyDescent="0.25">
      <c r="E5163" s="113" t="s">
        <v>5245</v>
      </c>
      <c r="F5163" s="111" t="s">
        <v>60</v>
      </c>
      <c r="G5163" s="3">
        <f t="shared" si="81"/>
        <v>0.1013</v>
      </c>
    </row>
    <row r="5164" spans="5:7" x14ac:dyDescent="0.25">
      <c r="E5164" s="113" t="s">
        <v>5246</v>
      </c>
      <c r="F5164" s="111" t="s">
        <v>60</v>
      </c>
      <c r="G5164" s="3">
        <f t="shared" si="81"/>
        <v>0.1013</v>
      </c>
    </row>
    <row r="5165" spans="5:7" x14ac:dyDescent="0.25">
      <c r="E5165" s="113" t="s">
        <v>5247</v>
      </c>
      <c r="F5165" s="111" t="s">
        <v>60</v>
      </c>
      <c r="G5165" s="3">
        <f t="shared" si="81"/>
        <v>0.1013</v>
      </c>
    </row>
    <row r="5166" spans="5:7" x14ac:dyDescent="0.25">
      <c r="E5166" s="113" t="s">
        <v>5248</v>
      </c>
      <c r="F5166" s="111" t="s">
        <v>60</v>
      </c>
      <c r="G5166" s="3">
        <f t="shared" si="81"/>
        <v>0.1013</v>
      </c>
    </row>
    <row r="5167" spans="5:7" x14ac:dyDescent="0.25">
      <c r="E5167" s="110" t="s">
        <v>5249</v>
      </c>
      <c r="F5167" s="111" t="s">
        <v>5138</v>
      </c>
      <c r="G5167" s="3">
        <f t="shared" si="81"/>
        <v>0.3</v>
      </c>
    </row>
    <row r="5168" spans="5:7" x14ac:dyDescent="0.25">
      <c r="E5168" s="113" t="s">
        <v>5250</v>
      </c>
      <c r="F5168" s="111" t="s">
        <v>105</v>
      </c>
      <c r="G5168" s="3">
        <f t="shared" si="81"/>
        <v>0</v>
      </c>
    </row>
    <row r="5169" spans="5:7" x14ac:dyDescent="0.25">
      <c r="E5169" s="113" t="s">
        <v>5251</v>
      </c>
      <c r="F5169" s="111" t="s">
        <v>60</v>
      </c>
      <c r="G5169" s="3">
        <f t="shared" si="81"/>
        <v>0.1013</v>
      </c>
    </row>
    <row r="5170" spans="5:7" x14ac:dyDescent="0.25">
      <c r="E5170" s="113" t="s">
        <v>5252</v>
      </c>
      <c r="F5170" s="111" t="s">
        <v>79</v>
      </c>
      <c r="G5170" s="3">
        <f t="shared" si="81"/>
        <v>9.9400000000000002E-2</v>
      </c>
    </row>
    <row r="5171" spans="5:7" x14ac:dyDescent="0.25">
      <c r="E5171" s="110" t="s">
        <v>5253</v>
      </c>
      <c r="F5171" s="111" t="s">
        <v>60</v>
      </c>
      <c r="G5171" s="3">
        <f t="shared" si="81"/>
        <v>0.1013</v>
      </c>
    </row>
    <row r="5172" spans="5:7" x14ac:dyDescent="0.25">
      <c r="E5172" s="110" t="s">
        <v>5254</v>
      </c>
      <c r="F5172" s="111" t="s">
        <v>79</v>
      </c>
      <c r="G5172" s="3">
        <f t="shared" si="81"/>
        <v>9.9400000000000002E-2</v>
      </c>
    </row>
    <row r="5173" spans="5:7" x14ac:dyDescent="0.25">
      <c r="E5173" s="116" t="s">
        <v>5255</v>
      </c>
      <c r="F5173" s="111" t="s">
        <v>60</v>
      </c>
      <c r="G5173" s="3">
        <f t="shared" si="81"/>
        <v>0.1013</v>
      </c>
    </row>
    <row r="5174" spans="5:7" x14ac:dyDescent="0.25">
      <c r="E5174" s="110" t="s">
        <v>5256</v>
      </c>
      <c r="F5174" s="111" t="s">
        <v>79</v>
      </c>
      <c r="G5174" s="3">
        <f t="shared" si="81"/>
        <v>9.9400000000000002E-2</v>
      </c>
    </row>
    <row r="5175" spans="5:7" x14ac:dyDescent="0.25">
      <c r="E5175" s="113" t="s">
        <v>5257</v>
      </c>
      <c r="F5175" s="111" t="s">
        <v>60</v>
      </c>
      <c r="G5175" s="3">
        <f t="shared" si="81"/>
        <v>0.1013</v>
      </c>
    </row>
    <row r="5176" spans="5:7" x14ac:dyDescent="0.25">
      <c r="E5176" s="113" t="s">
        <v>5258</v>
      </c>
      <c r="F5176" s="111" t="s">
        <v>79</v>
      </c>
      <c r="G5176" s="3">
        <f t="shared" si="81"/>
        <v>9.9400000000000002E-2</v>
      </c>
    </row>
    <row r="5177" spans="5:7" x14ac:dyDescent="0.25">
      <c r="E5177" s="110" t="s">
        <v>5259</v>
      </c>
      <c r="F5177" s="111" t="s">
        <v>60</v>
      </c>
      <c r="G5177" s="3">
        <f t="shared" si="81"/>
        <v>0.1013</v>
      </c>
    </row>
    <row r="5178" spans="5:7" x14ac:dyDescent="0.25">
      <c r="E5178" s="116" t="s">
        <v>5260</v>
      </c>
      <c r="F5178" s="111" t="s">
        <v>60</v>
      </c>
      <c r="G5178" s="3">
        <f t="shared" si="81"/>
        <v>0.1013</v>
      </c>
    </row>
    <row r="5179" spans="5:7" x14ac:dyDescent="0.25">
      <c r="E5179" s="116" t="s">
        <v>5261</v>
      </c>
      <c r="F5179" s="111" t="s">
        <v>60</v>
      </c>
      <c r="G5179" s="3">
        <f t="shared" si="81"/>
        <v>0.1013</v>
      </c>
    </row>
    <row r="5180" spans="5:7" x14ac:dyDescent="0.25">
      <c r="E5180" s="110" t="s">
        <v>5262</v>
      </c>
      <c r="F5180" s="111" t="s">
        <v>60</v>
      </c>
      <c r="G5180" s="3">
        <f t="shared" si="81"/>
        <v>0.1013</v>
      </c>
    </row>
    <row r="5181" spans="5:7" x14ac:dyDescent="0.25">
      <c r="E5181" s="110" t="s">
        <v>5263</v>
      </c>
      <c r="F5181" s="111" t="s">
        <v>60</v>
      </c>
      <c r="G5181" s="3">
        <f t="shared" si="81"/>
        <v>0.1013</v>
      </c>
    </row>
    <row r="5182" spans="5:7" x14ac:dyDescent="0.25">
      <c r="E5182" s="110" t="s">
        <v>5264</v>
      </c>
      <c r="F5182" s="111" t="s">
        <v>79</v>
      </c>
      <c r="G5182" s="3">
        <f t="shared" si="81"/>
        <v>9.9400000000000002E-2</v>
      </c>
    </row>
    <row r="5183" spans="5:7" x14ac:dyDescent="0.25">
      <c r="E5183" s="110" t="s">
        <v>5265</v>
      </c>
      <c r="F5183" s="111" t="s">
        <v>60</v>
      </c>
      <c r="G5183" s="3">
        <f t="shared" si="81"/>
        <v>0.1013</v>
      </c>
    </row>
    <row r="5184" spans="5:7" x14ac:dyDescent="0.25">
      <c r="E5184" s="113" t="s">
        <v>5266</v>
      </c>
      <c r="F5184" s="111" t="s">
        <v>60</v>
      </c>
      <c r="G5184" s="3">
        <f t="shared" si="81"/>
        <v>0.1013</v>
      </c>
    </row>
    <row r="5185" spans="5:7" x14ac:dyDescent="0.25">
      <c r="E5185" s="110" t="s">
        <v>5267</v>
      </c>
      <c r="F5185" s="111" t="s">
        <v>105</v>
      </c>
      <c r="G5185" s="3">
        <f t="shared" si="81"/>
        <v>0</v>
      </c>
    </row>
    <row r="5186" spans="5:7" x14ac:dyDescent="0.25">
      <c r="E5186" s="110" t="s">
        <v>5268</v>
      </c>
      <c r="F5186" s="111" t="s">
        <v>105</v>
      </c>
      <c r="G5186" s="3">
        <f t="shared" si="81"/>
        <v>0</v>
      </c>
    </row>
    <row r="5187" spans="5:7" x14ac:dyDescent="0.25">
      <c r="E5187" s="110" t="s">
        <v>5269</v>
      </c>
      <c r="F5187" s="111" t="s">
        <v>105</v>
      </c>
      <c r="G5187" s="3">
        <f t="shared" si="81"/>
        <v>0</v>
      </c>
    </row>
    <row r="5188" spans="5:7" x14ac:dyDescent="0.25">
      <c r="E5188" s="122" t="s">
        <v>5270</v>
      </c>
      <c r="F5188" s="111" t="s">
        <v>60</v>
      </c>
      <c r="G5188" s="3">
        <f t="shared" si="81"/>
        <v>0.1013</v>
      </c>
    </row>
    <row r="5189" spans="5:7" x14ac:dyDescent="0.25">
      <c r="E5189" s="113" t="s">
        <v>5271</v>
      </c>
      <c r="F5189" s="111" t="s">
        <v>105</v>
      </c>
      <c r="G5189" s="3">
        <f t="shared" si="81"/>
        <v>0</v>
      </c>
    </row>
    <row r="5190" spans="5:7" x14ac:dyDescent="0.25">
      <c r="E5190" s="113" t="s">
        <v>5272</v>
      </c>
      <c r="F5190" s="111" t="s">
        <v>5138</v>
      </c>
      <c r="G5190" s="3">
        <f t="shared" si="81"/>
        <v>0.3</v>
      </c>
    </row>
    <row r="5191" spans="5:7" x14ac:dyDescent="0.25">
      <c r="E5191" s="113" t="s">
        <v>5273</v>
      </c>
      <c r="F5191" s="111" t="s">
        <v>5138</v>
      </c>
      <c r="G5191" s="3">
        <f t="shared" ref="G5191:G5254" si="82">VLOOKUP(F5191,$A$4:$B$27,2,FALSE)</f>
        <v>0.3</v>
      </c>
    </row>
    <row r="5192" spans="5:7" x14ac:dyDescent="0.25">
      <c r="E5192" s="110" t="s">
        <v>5274</v>
      </c>
      <c r="F5192" s="111" t="s">
        <v>60</v>
      </c>
      <c r="G5192" s="3">
        <f t="shared" si="82"/>
        <v>0.1013</v>
      </c>
    </row>
    <row r="5193" spans="5:7" x14ac:dyDescent="0.25">
      <c r="E5193" s="113" t="s">
        <v>5275</v>
      </c>
      <c r="F5193" s="111" t="s">
        <v>105</v>
      </c>
      <c r="G5193" s="3">
        <f t="shared" si="82"/>
        <v>0</v>
      </c>
    </row>
    <row r="5194" spans="5:7" x14ac:dyDescent="0.25">
      <c r="E5194" s="110" t="s">
        <v>5276</v>
      </c>
      <c r="F5194" s="111" t="s">
        <v>60</v>
      </c>
      <c r="G5194" s="3">
        <f t="shared" si="82"/>
        <v>0.1013</v>
      </c>
    </row>
    <row r="5195" spans="5:7" x14ac:dyDescent="0.25">
      <c r="E5195" s="110" t="s">
        <v>5277</v>
      </c>
      <c r="F5195" s="111" t="s">
        <v>60</v>
      </c>
      <c r="G5195" s="3">
        <f t="shared" si="82"/>
        <v>0.1013</v>
      </c>
    </row>
    <row r="5196" spans="5:7" x14ac:dyDescent="0.25">
      <c r="E5196" s="113" t="s">
        <v>5278</v>
      </c>
      <c r="F5196" s="111" t="s">
        <v>105</v>
      </c>
      <c r="G5196" s="3">
        <f t="shared" si="82"/>
        <v>0</v>
      </c>
    </row>
    <row r="5197" spans="5:7" x14ac:dyDescent="0.25">
      <c r="E5197" s="113" t="s">
        <v>5279</v>
      </c>
      <c r="F5197" s="111" t="s">
        <v>60</v>
      </c>
      <c r="G5197" s="3">
        <f t="shared" si="82"/>
        <v>0.1013</v>
      </c>
    </row>
    <row r="5198" spans="5:7" x14ac:dyDescent="0.25">
      <c r="E5198" s="113" t="s">
        <v>5280</v>
      </c>
      <c r="F5198" s="111" t="s">
        <v>60</v>
      </c>
      <c r="G5198" s="3">
        <f t="shared" si="82"/>
        <v>0.1013</v>
      </c>
    </row>
    <row r="5199" spans="5:7" x14ac:dyDescent="0.25">
      <c r="E5199" s="113" t="s">
        <v>5281</v>
      </c>
      <c r="F5199" s="111" t="s">
        <v>105</v>
      </c>
      <c r="G5199" s="3">
        <f t="shared" si="82"/>
        <v>0</v>
      </c>
    </row>
    <row r="5200" spans="5:7" x14ac:dyDescent="0.25">
      <c r="E5200" s="123" t="s">
        <v>5282</v>
      </c>
      <c r="F5200" s="111" t="s">
        <v>60</v>
      </c>
      <c r="G5200" s="3">
        <f t="shared" si="82"/>
        <v>0.1013</v>
      </c>
    </row>
    <row r="5201" spans="5:7" x14ac:dyDescent="0.25">
      <c r="E5201" s="113" t="s">
        <v>5283</v>
      </c>
      <c r="F5201" s="111" t="s">
        <v>60</v>
      </c>
      <c r="G5201" s="3">
        <f t="shared" si="82"/>
        <v>0.1013</v>
      </c>
    </row>
    <row r="5202" spans="5:7" x14ac:dyDescent="0.25">
      <c r="E5202" s="119" t="s">
        <v>5284</v>
      </c>
      <c r="F5202" s="111" t="s">
        <v>5138</v>
      </c>
      <c r="G5202" s="3">
        <f t="shared" si="82"/>
        <v>0.3</v>
      </c>
    </row>
    <row r="5203" spans="5:7" x14ac:dyDescent="0.25">
      <c r="E5203" s="115" t="s">
        <v>5285</v>
      </c>
      <c r="F5203" s="111" t="s">
        <v>60</v>
      </c>
      <c r="G5203" s="3">
        <f t="shared" si="82"/>
        <v>0.1013</v>
      </c>
    </row>
    <row r="5204" spans="5:7" x14ac:dyDescent="0.25">
      <c r="E5204" s="110" t="s">
        <v>5286</v>
      </c>
      <c r="F5204" s="111" t="s">
        <v>60</v>
      </c>
      <c r="G5204" s="3">
        <f t="shared" si="82"/>
        <v>0.1013</v>
      </c>
    </row>
    <row r="5205" spans="5:7" x14ac:dyDescent="0.25">
      <c r="E5205" s="110" t="s">
        <v>5287</v>
      </c>
      <c r="F5205" s="111" t="s">
        <v>60</v>
      </c>
      <c r="G5205" s="3">
        <f t="shared" si="82"/>
        <v>0.1013</v>
      </c>
    </row>
    <row r="5206" spans="5:7" x14ac:dyDescent="0.25">
      <c r="E5206" s="110" t="s">
        <v>5288</v>
      </c>
      <c r="F5206" s="111" t="s">
        <v>60</v>
      </c>
      <c r="G5206" s="3">
        <f t="shared" si="82"/>
        <v>0.1013</v>
      </c>
    </row>
    <row r="5207" spans="5:7" x14ac:dyDescent="0.25">
      <c r="E5207" s="110" t="s">
        <v>5289</v>
      </c>
      <c r="F5207" s="111" t="s">
        <v>60</v>
      </c>
      <c r="G5207" s="3">
        <f t="shared" si="82"/>
        <v>0.1013</v>
      </c>
    </row>
    <row r="5208" spans="5:7" x14ac:dyDescent="0.25">
      <c r="E5208" s="110" t="s">
        <v>5290</v>
      </c>
      <c r="F5208" s="111" t="s">
        <v>60</v>
      </c>
      <c r="G5208" s="3">
        <f t="shared" si="82"/>
        <v>0.1013</v>
      </c>
    </row>
    <row r="5209" spans="5:7" x14ac:dyDescent="0.25">
      <c r="E5209" s="110" t="s">
        <v>5291</v>
      </c>
      <c r="F5209" s="111" t="s">
        <v>60</v>
      </c>
      <c r="G5209" s="3">
        <f t="shared" si="82"/>
        <v>0.1013</v>
      </c>
    </row>
    <row r="5210" spans="5:7" x14ac:dyDescent="0.25">
      <c r="E5210" s="127" t="s">
        <v>5292</v>
      </c>
      <c r="F5210" s="111" t="s">
        <v>5138</v>
      </c>
      <c r="G5210" s="3">
        <f t="shared" si="82"/>
        <v>0.3</v>
      </c>
    </row>
    <row r="5211" spans="5:7" x14ac:dyDescent="0.25">
      <c r="E5211" s="110" t="s">
        <v>5293</v>
      </c>
      <c r="F5211" s="111" t="s">
        <v>105</v>
      </c>
      <c r="G5211" s="3">
        <f t="shared" si="82"/>
        <v>0</v>
      </c>
    </row>
    <row r="5212" spans="5:7" x14ac:dyDescent="0.25">
      <c r="E5212" s="110" t="s">
        <v>5294</v>
      </c>
      <c r="F5212" s="111" t="s">
        <v>60</v>
      </c>
      <c r="G5212" s="3">
        <f t="shared" si="82"/>
        <v>0.1013</v>
      </c>
    </row>
    <row r="5213" spans="5:7" x14ac:dyDescent="0.25">
      <c r="E5213" s="110" t="s">
        <v>5295</v>
      </c>
      <c r="F5213" s="111" t="s">
        <v>60</v>
      </c>
      <c r="G5213" s="3">
        <f t="shared" si="82"/>
        <v>0.1013</v>
      </c>
    </row>
    <row r="5214" spans="5:7" x14ac:dyDescent="0.25">
      <c r="E5214" s="110" t="s">
        <v>5296</v>
      </c>
      <c r="F5214" s="111" t="s">
        <v>60</v>
      </c>
      <c r="G5214" s="3">
        <f t="shared" si="82"/>
        <v>0.1013</v>
      </c>
    </row>
    <row r="5215" spans="5:7" x14ac:dyDescent="0.25">
      <c r="E5215" s="110" t="s">
        <v>5297</v>
      </c>
      <c r="F5215" s="111" t="s">
        <v>60</v>
      </c>
      <c r="G5215" s="3">
        <f t="shared" si="82"/>
        <v>0.1013</v>
      </c>
    </row>
    <row r="5216" spans="5:7" x14ac:dyDescent="0.25">
      <c r="E5216" s="110" t="s">
        <v>5298</v>
      </c>
      <c r="F5216" s="111" t="s">
        <v>60</v>
      </c>
      <c r="G5216" s="3">
        <f t="shared" si="82"/>
        <v>0.1013</v>
      </c>
    </row>
    <row r="5217" spans="5:7" x14ac:dyDescent="0.25">
      <c r="E5217" s="110" t="s">
        <v>5299</v>
      </c>
      <c r="F5217" s="111" t="s">
        <v>60</v>
      </c>
      <c r="G5217" s="3">
        <f t="shared" si="82"/>
        <v>0.1013</v>
      </c>
    </row>
    <row r="5218" spans="5:7" x14ac:dyDescent="0.25">
      <c r="E5218" s="110" t="s">
        <v>5300</v>
      </c>
      <c r="F5218" s="111" t="s">
        <v>60</v>
      </c>
      <c r="G5218" s="3">
        <f t="shared" si="82"/>
        <v>0.1013</v>
      </c>
    </row>
    <row r="5219" spans="5:7" x14ac:dyDescent="0.25">
      <c r="E5219" s="110" t="s">
        <v>5301</v>
      </c>
      <c r="F5219" s="111" t="s">
        <v>60</v>
      </c>
      <c r="G5219" s="3">
        <f t="shared" si="82"/>
        <v>0.1013</v>
      </c>
    </row>
    <row r="5220" spans="5:7" x14ac:dyDescent="0.25">
      <c r="E5220" s="110" t="s">
        <v>5302</v>
      </c>
      <c r="F5220" s="111" t="s">
        <v>5138</v>
      </c>
      <c r="G5220" s="3">
        <f t="shared" si="82"/>
        <v>0.3</v>
      </c>
    </row>
    <row r="5221" spans="5:7" x14ac:dyDescent="0.25">
      <c r="E5221" s="110" t="s">
        <v>5303</v>
      </c>
      <c r="F5221" s="111" t="s">
        <v>60</v>
      </c>
      <c r="G5221" s="3">
        <f t="shared" si="82"/>
        <v>0.1013</v>
      </c>
    </row>
    <row r="5222" spans="5:7" x14ac:dyDescent="0.25">
      <c r="E5222" s="113" t="s">
        <v>5304</v>
      </c>
      <c r="F5222" s="111" t="s">
        <v>60</v>
      </c>
      <c r="G5222" s="3">
        <f t="shared" si="82"/>
        <v>0.1013</v>
      </c>
    </row>
    <row r="5223" spans="5:7" x14ac:dyDescent="0.25">
      <c r="E5223" s="110" t="s">
        <v>5305</v>
      </c>
      <c r="F5223" s="111" t="s">
        <v>60</v>
      </c>
      <c r="G5223" s="3">
        <f t="shared" si="82"/>
        <v>0.1013</v>
      </c>
    </row>
    <row r="5224" spans="5:7" x14ac:dyDescent="0.25">
      <c r="E5224" s="110" t="s">
        <v>5306</v>
      </c>
      <c r="F5224" s="111" t="s">
        <v>60</v>
      </c>
      <c r="G5224" s="3">
        <f t="shared" si="82"/>
        <v>0.1013</v>
      </c>
    </row>
    <row r="5225" spans="5:7" x14ac:dyDescent="0.25">
      <c r="E5225" s="110" t="s">
        <v>5307</v>
      </c>
      <c r="F5225" s="111" t="s">
        <v>60</v>
      </c>
      <c r="G5225" s="3">
        <f t="shared" si="82"/>
        <v>0.1013</v>
      </c>
    </row>
    <row r="5226" spans="5:7" x14ac:dyDescent="0.25">
      <c r="E5226" s="110" t="s">
        <v>5308</v>
      </c>
      <c r="F5226" s="111" t="s">
        <v>60</v>
      </c>
      <c r="G5226" s="3">
        <f t="shared" si="82"/>
        <v>0.1013</v>
      </c>
    </row>
    <row r="5227" spans="5:7" x14ac:dyDescent="0.25">
      <c r="E5227" s="110" t="s">
        <v>5309</v>
      </c>
      <c r="F5227" s="111" t="s">
        <v>60</v>
      </c>
      <c r="G5227" s="3">
        <f t="shared" si="82"/>
        <v>0.1013</v>
      </c>
    </row>
    <row r="5228" spans="5:7" x14ac:dyDescent="0.25">
      <c r="E5228" s="110" t="s">
        <v>5310</v>
      </c>
      <c r="F5228" s="111" t="s">
        <v>60</v>
      </c>
      <c r="G5228" s="3">
        <f t="shared" si="82"/>
        <v>0.1013</v>
      </c>
    </row>
    <row r="5229" spans="5:7" x14ac:dyDescent="0.25">
      <c r="E5229" s="110" t="s">
        <v>5311</v>
      </c>
      <c r="F5229" s="111" t="s">
        <v>668</v>
      </c>
      <c r="G5229" s="3">
        <f t="shared" si="82"/>
        <v>0</v>
      </c>
    </row>
    <row r="5230" spans="5:7" x14ac:dyDescent="0.25">
      <c r="E5230" s="110" t="s">
        <v>5312</v>
      </c>
      <c r="F5230" s="111" t="s">
        <v>60</v>
      </c>
      <c r="G5230" s="3">
        <f t="shared" si="82"/>
        <v>0.1013</v>
      </c>
    </row>
    <row r="5231" spans="5:7" x14ac:dyDescent="0.25">
      <c r="E5231" s="110" t="s">
        <v>5313</v>
      </c>
      <c r="F5231" s="111" t="s">
        <v>60</v>
      </c>
      <c r="G5231" s="3">
        <f t="shared" si="82"/>
        <v>0.1013</v>
      </c>
    </row>
    <row r="5232" spans="5:7" x14ac:dyDescent="0.25">
      <c r="E5232" s="110" t="s">
        <v>5314</v>
      </c>
      <c r="F5232" s="111" t="s">
        <v>60</v>
      </c>
      <c r="G5232" s="3">
        <f t="shared" si="82"/>
        <v>0.1013</v>
      </c>
    </row>
    <row r="5233" spans="5:7" x14ac:dyDescent="0.25">
      <c r="E5233" s="110" t="s">
        <v>5315</v>
      </c>
      <c r="F5233" s="111" t="s">
        <v>60</v>
      </c>
      <c r="G5233" s="3">
        <f t="shared" si="82"/>
        <v>0.1013</v>
      </c>
    </row>
    <row r="5234" spans="5:7" x14ac:dyDescent="0.25">
      <c r="E5234" s="110" t="s">
        <v>5316</v>
      </c>
      <c r="F5234" s="111" t="s">
        <v>60</v>
      </c>
      <c r="G5234" s="3">
        <f t="shared" si="82"/>
        <v>0.1013</v>
      </c>
    </row>
    <row r="5235" spans="5:7" x14ac:dyDescent="0.25">
      <c r="E5235" s="110" t="s">
        <v>5317</v>
      </c>
      <c r="F5235" s="111" t="s">
        <v>60</v>
      </c>
      <c r="G5235" s="3">
        <f t="shared" si="82"/>
        <v>0.1013</v>
      </c>
    </row>
    <row r="5236" spans="5:7" x14ac:dyDescent="0.25">
      <c r="E5236" s="110" t="s">
        <v>5318</v>
      </c>
      <c r="F5236" s="111" t="s">
        <v>60</v>
      </c>
      <c r="G5236" s="3">
        <f t="shared" si="82"/>
        <v>0.1013</v>
      </c>
    </row>
    <row r="5237" spans="5:7" x14ac:dyDescent="0.25">
      <c r="E5237" s="110" t="s">
        <v>5319</v>
      </c>
      <c r="F5237" s="111" t="s">
        <v>105</v>
      </c>
      <c r="G5237" s="3">
        <f t="shared" si="82"/>
        <v>0</v>
      </c>
    </row>
    <row r="5238" spans="5:7" x14ac:dyDescent="0.25">
      <c r="E5238" s="113" t="s">
        <v>5320</v>
      </c>
      <c r="F5238" s="111" t="s">
        <v>105</v>
      </c>
      <c r="G5238" s="3">
        <f t="shared" si="82"/>
        <v>0</v>
      </c>
    </row>
    <row r="5239" spans="5:7" x14ac:dyDescent="0.25">
      <c r="E5239" s="113" t="s">
        <v>5321</v>
      </c>
      <c r="F5239" s="111" t="s">
        <v>456</v>
      </c>
      <c r="G5239" s="3">
        <f t="shared" si="82"/>
        <v>1</v>
      </c>
    </row>
    <row r="5240" spans="5:7" x14ac:dyDescent="0.25">
      <c r="E5240" s="113" t="s">
        <v>5322</v>
      </c>
      <c r="F5240" s="111" t="s">
        <v>105</v>
      </c>
      <c r="G5240" s="3">
        <f t="shared" si="82"/>
        <v>0</v>
      </c>
    </row>
    <row r="5241" spans="5:7" x14ac:dyDescent="0.25">
      <c r="E5241" s="113" t="s">
        <v>5323</v>
      </c>
      <c r="F5241" s="111" t="s">
        <v>60</v>
      </c>
      <c r="G5241" s="3">
        <f t="shared" si="82"/>
        <v>0.1013</v>
      </c>
    </row>
    <row r="5242" spans="5:7" x14ac:dyDescent="0.25">
      <c r="E5242" s="113" t="s">
        <v>5324</v>
      </c>
      <c r="F5242" s="111" t="s">
        <v>60</v>
      </c>
      <c r="G5242" s="3">
        <f t="shared" si="82"/>
        <v>0.1013</v>
      </c>
    </row>
    <row r="5243" spans="5:7" x14ac:dyDescent="0.25">
      <c r="E5243" s="110" t="s">
        <v>5325</v>
      </c>
      <c r="F5243" s="111" t="s">
        <v>60</v>
      </c>
      <c r="G5243" s="3">
        <f t="shared" si="82"/>
        <v>0.1013</v>
      </c>
    </row>
    <row r="5244" spans="5:7" x14ac:dyDescent="0.25">
      <c r="E5244" s="110" t="s">
        <v>5326</v>
      </c>
      <c r="F5244" s="111" t="s">
        <v>60</v>
      </c>
      <c r="G5244" s="3">
        <f t="shared" si="82"/>
        <v>0.1013</v>
      </c>
    </row>
    <row r="5245" spans="5:7" x14ac:dyDescent="0.25">
      <c r="E5245" s="110" t="s">
        <v>5327</v>
      </c>
      <c r="F5245" s="111" t="s">
        <v>60</v>
      </c>
      <c r="G5245" s="3">
        <f t="shared" si="82"/>
        <v>0.1013</v>
      </c>
    </row>
    <row r="5246" spans="5:7" x14ac:dyDescent="0.25">
      <c r="E5246" s="113" t="s">
        <v>5328</v>
      </c>
      <c r="F5246" s="111" t="s">
        <v>60</v>
      </c>
      <c r="G5246" s="3">
        <f t="shared" si="82"/>
        <v>0.1013</v>
      </c>
    </row>
    <row r="5247" spans="5:7" x14ac:dyDescent="0.25">
      <c r="E5247" s="113" t="s">
        <v>5329</v>
      </c>
      <c r="F5247" s="111" t="s">
        <v>60</v>
      </c>
      <c r="G5247" s="3">
        <f t="shared" si="82"/>
        <v>0.1013</v>
      </c>
    </row>
    <row r="5248" spans="5:7" x14ac:dyDescent="0.25">
      <c r="E5248" s="110" t="s">
        <v>5330</v>
      </c>
      <c r="F5248" s="111" t="s">
        <v>60</v>
      </c>
      <c r="G5248" s="3">
        <f t="shared" si="82"/>
        <v>0.1013</v>
      </c>
    </row>
    <row r="5249" spans="5:7" x14ac:dyDescent="0.25">
      <c r="E5249" s="110" t="s">
        <v>5331</v>
      </c>
      <c r="F5249" s="111" t="s">
        <v>60</v>
      </c>
      <c r="G5249" s="3">
        <f t="shared" si="82"/>
        <v>0.1013</v>
      </c>
    </row>
    <row r="5250" spans="5:7" x14ac:dyDescent="0.25">
      <c r="E5250" s="110" t="s">
        <v>5332</v>
      </c>
      <c r="F5250" s="111" t="s">
        <v>60</v>
      </c>
      <c r="G5250" s="3">
        <f t="shared" si="82"/>
        <v>0.1013</v>
      </c>
    </row>
    <row r="5251" spans="5:7" x14ac:dyDescent="0.25">
      <c r="E5251" s="113" t="s">
        <v>5333</v>
      </c>
      <c r="F5251" s="111" t="s">
        <v>60</v>
      </c>
      <c r="G5251" s="3">
        <f t="shared" si="82"/>
        <v>0.1013</v>
      </c>
    </row>
    <row r="5252" spans="5:7" x14ac:dyDescent="0.25">
      <c r="E5252" s="110" t="s">
        <v>5334</v>
      </c>
      <c r="F5252" s="111" t="s">
        <v>60</v>
      </c>
      <c r="G5252" s="3">
        <f t="shared" si="82"/>
        <v>0.1013</v>
      </c>
    </row>
    <row r="5253" spans="5:7" x14ac:dyDescent="0.25">
      <c r="E5253" s="113" t="s">
        <v>5335</v>
      </c>
      <c r="F5253" s="111" t="s">
        <v>60</v>
      </c>
      <c r="G5253" s="3">
        <f t="shared" si="82"/>
        <v>0.1013</v>
      </c>
    </row>
    <row r="5254" spans="5:7" x14ac:dyDescent="0.25">
      <c r="E5254" s="110" t="s">
        <v>5336</v>
      </c>
      <c r="F5254" s="111" t="s">
        <v>60</v>
      </c>
      <c r="G5254" s="3">
        <f t="shared" si="82"/>
        <v>0.1013</v>
      </c>
    </row>
    <row r="5255" spans="5:7" x14ac:dyDescent="0.25">
      <c r="E5255" s="110" t="s">
        <v>5337</v>
      </c>
      <c r="F5255" s="111" t="s">
        <v>60</v>
      </c>
      <c r="G5255" s="3">
        <f t="shared" ref="G5255:G5318" si="83">VLOOKUP(F5255,$A$4:$B$27,2,FALSE)</f>
        <v>0.1013</v>
      </c>
    </row>
    <row r="5256" spans="5:7" x14ac:dyDescent="0.25">
      <c r="E5256" s="113" t="s">
        <v>5338</v>
      </c>
      <c r="F5256" s="111" t="s">
        <v>60</v>
      </c>
      <c r="G5256" s="3">
        <f t="shared" si="83"/>
        <v>0.1013</v>
      </c>
    </row>
    <row r="5257" spans="5:7" x14ac:dyDescent="0.25">
      <c r="E5257" s="113" t="s">
        <v>5339</v>
      </c>
      <c r="F5257" s="111" t="s">
        <v>60</v>
      </c>
      <c r="G5257" s="3">
        <f t="shared" si="83"/>
        <v>0.1013</v>
      </c>
    </row>
    <row r="5258" spans="5:7" x14ac:dyDescent="0.25">
      <c r="E5258" s="116" t="s">
        <v>5340</v>
      </c>
      <c r="F5258" s="111" t="s">
        <v>79</v>
      </c>
      <c r="G5258" s="3">
        <f t="shared" si="83"/>
        <v>9.9400000000000002E-2</v>
      </c>
    </row>
    <row r="5259" spans="5:7" x14ac:dyDescent="0.25">
      <c r="E5259" s="113" t="s">
        <v>5341</v>
      </c>
      <c r="F5259" s="111" t="s">
        <v>60</v>
      </c>
      <c r="G5259" s="3">
        <f t="shared" si="83"/>
        <v>0.1013</v>
      </c>
    </row>
    <row r="5260" spans="5:7" x14ac:dyDescent="0.25">
      <c r="E5260" s="113" t="s">
        <v>5342</v>
      </c>
      <c r="F5260" s="111" t="s">
        <v>77</v>
      </c>
      <c r="G5260" s="3">
        <f t="shared" si="83"/>
        <v>0.10602</v>
      </c>
    </row>
    <row r="5261" spans="5:7" x14ac:dyDescent="0.25">
      <c r="E5261" s="110" t="s">
        <v>5343</v>
      </c>
      <c r="F5261" s="111" t="s">
        <v>60</v>
      </c>
      <c r="G5261" s="3">
        <f t="shared" si="83"/>
        <v>0.1013</v>
      </c>
    </row>
    <row r="5262" spans="5:7" x14ac:dyDescent="0.25">
      <c r="E5262" s="110" t="s">
        <v>5344</v>
      </c>
      <c r="F5262" s="111" t="s">
        <v>79</v>
      </c>
      <c r="G5262" s="3">
        <f t="shared" si="83"/>
        <v>9.9400000000000002E-2</v>
      </c>
    </row>
    <row r="5263" spans="5:7" x14ac:dyDescent="0.25">
      <c r="E5263" s="110" t="s">
        <v>5345</v>
      </c>
      <c r="F5263" s="111" t="s">
        <v>79</v>
      </c>
      <c r="G5263" s="3">
        <f t="shared" si="83"/>
        <v>9.9400000000000002E-2</v>
      </c>
    </row>
    <row r="5264" spans="5:7" x14ac:dyDescent="0.25">
      <c r="E5264" s="110" t="s">
        <v>5346</v>
      </c>
      <c r="F5264" s="111" t="s">
        <v>60</v>
      </c>
      <c r="G5264" s="3">
        <f t="shared" si="83"/>
        <v>0.1013</v>
      </c>
    </row>
    <row r="5265" spans="5:7" x14ac:dyDescent="0.25">
      <c r="E5265" s="113" t="s">
        <v>5347</v>
      </c>
      <c r="F5265" s="111" t="s">
        <v>60</v>
      </c>
      <c r="G5265" s="3">
        <f t="shared" si="83"/>
        <v>0.1013</v>
      </c>
    </row>
    <row r="5266" spans="5:7" x14ac:dyDescent="0.25">
      <c r="E5266" s="110" t="s">
        <v>5348</v>
      </c>
      <c r="F5266" s="111" t="s">
        <v>79</v>
      </c>
      <c r="G5266" s="3">
        <f t="shared" si="83"/>
        <v>9.9400000000000002E-2</v>
      </c>
    </row>
    <row r="5267" spans="5:7" x14ac:dyDescent="0.25">
      <c r="E5267" s="110" t="s">
        <v>5349</v>
      </c>
      <c r="F5267" s="111" t="s">
        <v>60</v>
      </c>
      <c r="G5267" s="3">
        <f t="shared" si="83"/>
        <v>0.1013</v>
      </c>
    </row>
    <row r="5268" spans="5:7" x14ac:dyDescent="0.25">
      <c r="E5268" s="110" t="s">
        <v>5350</v>
      </c>
      <c r="F5268" s="111" t="s">
        <v>60</v>
      </c>
      <c r="G5268" s="3">
        <f t="shared" si="83"/>
        <v>0.1013</v>
      </c>
    </row>
    <row r="5269" spans="5:7" x14ac:dyDescent="0.25">
      <c r="E5269" s="110" t="s">
        <v>5351</v>
      </c>
      <c r="F5269" s="111" t="s">
        <v>79</v>
      </c>
      <c r="G5269" s="3">
        <f t="shared" si="83"/>
        <v>9.9400000000000002E-2</v>
      </c>
    </row>
    <row r="5270" spans="5:7" x14ac:dyDescent="0.25">
      <c r="E5270" s="120" t="s">
        <v>5352</v>
      </c>
      <c r="F5270" s="111" t="s">
        <v>60</v>
      </c>
      <c r="G5270" s="3">
        <f t="shared" si="83"/>
        <v>0.1013</v>
      </c>
    </row>
    <row r="5271" spans="5:7" x14ac:dyDescent="0.25">
      <c r="E5271" s="120" t="s">
        <v>5353</v>
      </c>
      <c r="F5271" s="111" t="s">
        <v>60</v>
      </c>
      <c r="G5271" s="3">
        <f t="shared" si="83"/>
        <v>0.1013</v>
      </c>
    </row>
    <row r="5272" spans="5:7" x14ac:dyDescent="0.25">
      <c r="E5272" s="120" t="s">
        <v>5354</v>
      </c>
      <c r="F5272" s="111" t="s">
        <v>60</v>
      </c>
      <c r="G5272" s="3">
        <f t="shared" si="83"/>
        <v>0.1013</v>
      </c>
    </row>
    <row r="5273" spans="5:7" x14ac:dyDescent="0.25">
      <c r="E5273" s="110" t="s">
        <v>5355</v>
      </c>
      <c r="F5273" s="111" t="s">
        <v>60</v>
      </c>
      <c r="G5273" s="3">
        <f t="shared" si="83"/>
        <v>0.1013</v>
      </c>
    </row>
    <row r="5274" spans="5:7" x14ac:dyDescent="0.25">
      <c r="E5274" s="113" t="s">
        <v>5356</v>
      </c>
      <c r="F5274" s="111" t="s">
        <v>60</v>
      </c>
      <c r="G5274" s="3">
        <f t="shared" si="83"/>
        <v>0.1013</v>
      </c>
    </row>
    <row r="5275" spans="5:7" x14ac:dyDescent="0.25">
      <c r="E5275" s="116" t="s">
        <v>5357</v>
      </c>
      <c r="F5275" s="111" t="s">
        <v>60</v>
      </c>
      <c r="G5275" s="3">
        <f t="shared" si="83"/>
        <v>0.1013</v>
      </c>
    </row>
    <row r="5276" spans="5:7" x14ac:dyDescent="0.25">
      <c r="E5276" s="110" t="s">
        <v>5358</v>
      </c>
      <c r="F5276" s="111" t="s">
        <v>60</v>
      </c>
      <c r="G5276" s="3">
        <f t="shared" si="83"/>
        <v>0.1013</v>
      </c>
    </row>
    <row r="5277" spans="5:7" x14ac:dyDescent="0.25">
      <c r="E5277" s="110" t="s">
        <v>5359</v>
      </c>
      <c r="F5277" s="111" t="s">
        <v>60</v>
      </c>
      <c r="G5277" s="3">
        <f t="shared" si="83"/>
        <v>0.1013</v>
      </c>
    </row>
    <row r="5278" spans="5:7" x14ac:dyDescent="0.25">
      <c r="E5278" s="110" t="s">
        <v>5360</v>
      </c>
      <c r="F5278" s="111" t="s">
        <v>60</v>
      </c>
      <c r="G5278" s="3">
        <f t="shared" si="83"/>
        <v>0.1013</v>
      </c>
    </row>
    <row r="5279" spans="5:7" x14ac:dyDescent="0.25">
      <c r="E5279" s="110" t="s">
        <v>5361</v>
      </c>
      <c r="F5279" s="111" t="s">
        <v>60</v>
      </c>
      <c r="G5279" s="3">
        <f t="shared" si="83"/>
        <v>0.1013</v>
      </c>
    </row>
    <row r="5280" spans="5:7" x14ac:dyDescent="0.25">
      <c r="E5280" s="110" t="s">
        <v>5362</v>
      </c>
      <c r="F5280" s="111" t="s">
        <v>60</v>
      </c>
      <c r="G5280" s="3">
        <f t="shared" si="83"/>
        <v>0.1013</v>
      </c>
    </row>
    <row r="5281" spans="5:7" x14ac:dyDescent="0.25">
      <c r="E5281" s="110" t="s">
        <v>5363</v>
      </c>
      <c r="F5281" s="111" t="s">
        <v>60</v>
      </c>
      <c r="G5281" s="3">
        <f t="shared" si="83"/>
        <v>0.1013</v>
      </c>
    </row>
    <row r="5282" spans="5:7" x14ac:dyDescent="0.25">
      <c r="E5282" s="110" t="s">
        <v>5364</v>
      </c>
      <c r="F5282" s="111" t="s">
        <v>60</v>
      </c>
      <c r="G5282" s="3">
        <f t="shared" si="83"/>
        <v>0.1013</v>
      </c>
    </row>
    <row r="5283" spans="5:7" x14ac:dyDescent="0.25">
      <c r="E5283" s="110" t="s">
        <v>5365</v>
      </c>
      <c r="F5283" s="111" t="s">
        <v>60</v>
      </c>
      <c r="G5283" s="3">
        <f t="shared" si="83"/>
        <v>0.1013</v>
      </c>
    </row>
    <row r="5284" spans="5:7" x14ac:dyDescent="0.25">
      <c r="E5284" s="110" t="s">
        <v>5366</v>
      </c>
      <c r="F5284" s="111" t="s">
        <v>60</v>
      </c>
      <c r="G5284" s="3">
        <f t="shared" si="83"/>
        <v>0.1013</v>
      </c>
    </row>
    <row r="5285" spans="5:7" x14ac:dyDescent="0.25">
      <c r="E5285" s="113" t="s">
        <v>5367</v>
      </c>
      <c r="F5285" s="111" t="s">
        <v>60</v>
      </c>
      <c r="G5285" s="3">
        <f t="shared" si="83"/>
        <v>0.1013</v>
      </c>
    </row>
    <row r="5286" spans="5:7" x14ac:dyDescent="0.25">
      <c r="E5286" s="113" t="s">
        <v>5368</v>
      </c>
      <c r="F5286" s="111" t="s">
        <v>60</v>
      </c>
      <c r="G5286" s="3">
        <f t="shared" si="83"/>
        <v>0.1013</v>
      </c>
    </row>
    <row r="5287" spans="5:7" x14ac:dyDescent="0.25">
      <c r="E5287" s="113" t="s">
        <v>5369</v>
      </c>
      <c r="F5287" s="111" t="s">
        <v>60</v>
      </c>
      <c r="G5287" s="3">
        <f t="shared" si="83"/>
        <v>0.1013</v>
      </c>
    </row>
    <row r="5288" spans="5:7" x14ac:dyDescent="0.25">
      <c r="E5288" s="113" t="s">
        <v>5370</v>
      </c>
      <c r="F5288" s="111" t="s">
        <v>60</v>
      </c>
      <c r="G5288" s="3">
        <f t="shared" si="83"/>
        <v>0.1013</v>
      </c>
    </row>
    <row r="5289" spans="5:7" x14ac:dyDescent="0.25">
      <c r="E5289" s="110" t="s">
        <v>5371</v>
      </c>
      <c r="F5289" s="111" t="s">
        <v>60</v>
      </c>
      <c r="G5289" s="3">
        <f t="shared" si="83"/>
        <v>0.1013</v>
      </c>
    </row>
    <row r="5290" spans="5:7" x14ac:dyDescent="0.25">
      <c r="E5290" s="110" t="s">
        <v>5372</v>
      </c>
      <c r="F5290" s="111" t="s">
        <v>60</v>
      </c>
      <c r="G5290" s="3">
        <f t="shared" si="83"/>
        <v>0.1013</v>
      </c>
    </row>
    <row r="5291" spans="5:7" x14ac:dyDescent="0.25">
      <c r="E5291" s="110" t="s">
        <v>5373</v>
      </c>
      <c r="F5291" s="111" t="s">
        <v>60</v>
      </c>
      <c r="G5291" s="3">
        <f t="shared" si="83"/>
        <v>0.1013</v>
      </c>
    </row>
    <row r="5292" spans="5:7" x14ac:dyDescent="0.25">
      <c r="E5292" s="110" t="s">
        <v>5374</v>
      </c>
      <c r="F5292" s="111" t="s">
        <v>60</v>
      </c>
      <c r="G5292" s="3">
        <f t="shared" si="83"/>
        <v>0.1013</v>
      </c>
    </row>
    <row r="5293" spans="5:7" x14ac:dyDescent="0.25">
      <c r="E5293" s="110" t="s">
        <v>5375</v>
      </c>
      <c r="F5293" s="111" t="s">
        <v>60</v>
      </c>
      <c r="G5293" s="3">
        <f t="shared" si="83"/>
        <v>0.1013</v>
      </c>
    </row>
    <row r="5294" spans="5:7" x14ac:dyDescent="0.25">
      <c r="E5294" s="110" t="s">
        <v>5376</v>
      </c>
      <c r="F5294" s="111" t="s">
        <v>60</v>
      </c>
      <c r="G5294" s="3">
        <f t="shared" si="83"/>
        <v>0.1013</v>
      </c>
    </row>
    <row r="5295" spans="5:7" x14ac:dyDescent="0.25">
      <c r="E5295" s="110" t="s">
        <v>5377</v>
      </c>
      <c r="F5295" s="111" t="s">
        <v>60</v>
      </c>
      <c r="G5295" s="3">
        <f t="shared" si="83"/>
        <v>0.1013</v>
      </c>
    </row>
    <row r="5296" spans="5:7" x14ac:dyDescent="0.25">
      <c r="E5296" s="110" t="s">
        <v>5378</v>
      </c>
      <c r="F5296" s="111" t="s">
        <v>60</v>
      </c>
      <c r="G5296" s="3">
        <f t="shared" si="83"/>
        <v>0.1013</v>
      </c>
    </row>
    <row r="5297" spans="5:7" x14ac:dyDescent="0.25">
      <c r="E5297" s="110" t="s">
        <v>5379</v>
      </c>
      <c r="F5297" s="111" t="s">
        <v>60</v>
      </c>
      <c r="G5297" s="3">
        <f t="shared" si="83"/>
        <v>0.1013</v>
      </c>
    </row>
    <row r="5298" spans="5:7" x14ac:dyDescent="0.25">
      <c r="E5298" s="110" t="s">
        <v>5380</v>
      </c>
      <c r="F5298" s="111" t="s">
        <v>60</v>
      </c>
      <c r="G5298" s="3">
        <f t="shared" si="83"/>
        <v>0.1013</v>
      </c>
    </row>
    <row r="5299" spans="5:7" x14ac:dyDescent="0.25">
      <c r="E5299" s="110" t="s">
        <v>5381</v>
      </c>
      <c r="F5299" s="111" t="s">
        <v>60</v>
      </c>
      <c r="G5299" s="3">
        <f t="shared" si="83"/>
        <v>0.1013</v>
      </c>
    </row>
    <row r="5300" spans="5:7" x14ac:dyDescent="0.25">
      <c r="E5300" s="110" t="s">
        <v>5382</v>
      </c>
      <c r="F5300" s="111" t="s">
        <v>60</v>
      </c>
      <c r="G5300" s="3">
        <f t="shared" si="83"/>
        <v>0.1013</v>
      </c>
    </row>
    <row r="5301" spans="5:7" x14ac:dyDescent="0.25">
      <c r="E5301" s="110" t="s">
        <v>5383</v>
      </c>
      <c r="F5301" s="111" t="s">
        <v>60</v>
      </c>
      <c r="G5301" s="3">
        <f t="shared" si="83"/>
        <v>0.1013</v>
      </c>
    </row>
    <row r="5302" spans="5:7" x14ac:dyDescent="0.25">
      <c r="E5302" s="110" t="s">
        <v>5384</v>
      </c>
      <c r="F5302" s="111" t="s">
        <v>60</v>
      </c>
      <c r="G5302" s="3">
        <f t="shared" si="83"/>
        <v>0.1013</v>
      </c>
    </row>
    <row r="5303" spans="5:7" x14ac:dyDescent="0.25">
      <c r="E5303" s="110" t="s">
        <v>5385</v>
      </c>
      <c r="F5303" s="111" t="s">
        <v>60</v>
      </c>
      <c r="G5303" s="3">
        <f t="shared" si="83"/>
        <v>0.1013</v>
      </c>
    </row>
    <row r="5304" spans="5:7" x14ac:dyDescent="0.25">
      <c r="E5304" s="110" t="s">
        <v>5386</v>
      </c>
      <c r="F5304" s="111" t="s">
        <v>60</v>
      </c>
      <c r="G5304" s="3">
        <f t="shared" si="83"/>
        <v>0.1013</v>
      </c>
    </row>
    <row r="5305" spans="5:7" x14ac:dyDescent="0.25">
      <c r="E5305" s="110" t="s">
        <v>5387</v>
      </c>
      <c r="F5305" s="111" t="s">
        <v>60</v>
      </c>
      <c r="G5305" s="3">
        <f t="shared" si="83"/>
        <v>0.1013</v>
      </c>
    </row>
    <row r="5306" spans="5:7" x14ac:dyDescent="0.25">
      <c r="E5306" s="110" t="s">
        <v>5388</v>
      </c>
      <c r="F5306" s="111" t="s">
        <v>60</v>
      </c>
      <c r="G5306" s="3">
        <f t="shared" si="83"/>
        <v>0.1013</v>
      </c>
    </row>
    <row r="5307" spans="5:7" x14ac:dyDescent="0.25">
      <c r="E5307" s="110" t="s">
        <v>5389</v>
      </c>
      <c r="F5307" s="111" t="s">
        <v>60</v>
      </c>
      <c r="G5307" s="3">
        <f t="shared" si="83"/>
        <v>0.1013</v>
      </c>
    </row>
    <row r="5308" spans="5:7" x14ac:dyDescent="0.25">
      <c r="E5308" s="110" t="s">
        <v>5390</v>
      </c>
      <c r="F5308" s="111" t="s">
        <v>60</v>
      </c>
      <c r="G5308" s="3">
        <f t="shared" si="83"/>
        <v>0.1013</v>
      </c>
    </row>
    <row r="5309" spans="5:7" x14ac:dyDescent="0.25">
      <c r="E5309" s="110" t="s">
        <v>5391</v>
      </c>
      <c r="F5309" s="111" t="s">
        <v>60</v>
      </c>
      <c r="G5309" s="3">
        <f t="shared" si="83"/>
        <v>0.1013</v>
      </c>
    </row>
    <row r="5310" spans="5:7" x14ac:dyDescent="0.25">
      <c r="E5310" s="110" t="s">
        <v>5392</v>
      </c>
      <c r="F5310" s="111" t="s">
        <v>60</v>
      </c>
      <c r="G5310" s="3">
        <f t="shared" si="83"/>
        <v>0.1013</v>
      </c>
    </row>
    <row r="5311" spans="5:7" x14ac:dyDescent="0.25">
      <c r="E5311" s="110" t="s">
        <v>5393</v>
      </c>
      <c r="F5311" s="111" t="s">
        <v>60</v>
      </c>
      <c r="G5311" s="3">
        <f t="shared" si="83"/>
        <v>0.1013</v>
      </c>
    </row>
    <row r="5312" spans="5:7" x14ac:dyDescent="0.25">
      <c r="E5312" s="110" t="s">
        <v>5394</v>
      </c>
      <c r="F5312" s="111" t="s">
        <v>60</v>
      </c>
      <c r="G5312" s="3">
        <f t="shared" si="83"/>
        <v>0.1013</v>
      </c>
    </row>
    <row r="5313" spans="5:7" x14ac:dyDescent="0.25">
      <c r="E5313" s="110" t="s">
        <v>5395</v>
      </c>
      <c r="F5313" s="111" t="s">
        <v>60</v>
      </c>
      <c r="G5313" s="3">
        <f t="shared" si="83"/>
        <v>0.1013</v>
      </c>
    </row>
    <row r="5314" spans="5:7" x14ac:dyDescent="0.25">
      <c r="E5314" s="110" t="s">
        <v>5396</v>
      </c>
      <c r="F5314" s="111" t="s">
        <v>60</v>
      </c>
      <c r="G5314" s="3">
        <f t="shared" si="83"/>
        <v>0.1013</v>
      </c>
    </row>
    <row r="5315" spans="5:7" x14ac:dyDescent="0.25">
      <c r="E5315" s="110" t="s">
        <v>5397</v>
      </c>
      <c r="F5315" s="111" t="s">
        <v>60</v>
      </c>
      <c r="G5315" s="3">
        <f t="shared" si="83"/>
        <v>0.1013</v>
      </c>
    </row>
    <row r="5316" spans="5:7" x14ac:dyDescent="0.25">
      <c r="E5316" s="110" t="s">
        <v>5398</v>
      </c>
      <c r="F5316" s="111" t="s">
        <v>60</v>
      </c>
      <c r="G5316" s="3">
        <f t="shared" si="83"/>
        <v>0.1013</v>
      </c>
    </row>
    <row r="5317" spans="5:7" x14ac:dyDescent="0.25">
      <c r="E5317" s="110" t="s">
        <v>5399</v>
      </c>
      <c r="F5317" s="111" t="s">
        <v>60</v>
      </c>
      <c r="G5317" s="3">
        <f t="shared" si="83"/>
        <v>0.1013</v>
      </c>
    </row>
    <row r="5318" spans="5:7" x14ac:dyDescent="0.25">
      <c r="E5318" s="110" t="s">
        <v>5400</v>
      </c>
      <c r="F5318" s="111" t="s">
        <v>60</v>
      </c>
      <c r="G5318" s="3">
        <f t="shared" si="83"/>
        <v>0.1013</v>
      </c>
    </row>
    <row r="5319" spans="5:7" x14ac:dyDescent="0.25">
      <c r="E5319" s="110" t="s">
        <v>5401</v>
      </c>
      <c r="F5319" s="111" t="s">
        <v>60</v>
      </c>
      <c r="G5319" s="3">
        <f t="shared" ref="G5319:G5382" si="84">VLOOKUP(F5319,$A$4:$B$27,2,FALSE)</f>
        <v>0.1013</v>
      </c>
    </row>
    <row r="5320" spans="5:7" x14ac:dyDescent="0.25">
      <c r="E5320" s="110" t="s">
        <v>5402</v>
      </c>
      <c r="F5320" s="111" t="s">
        <v>60</v>
      </c>
      <c r="G5320" s="3">
        <f t="shared" si="84"/>
        <v>0.1013</v>
      </c>
    </row>
    <row r="5321" spans="5:7" x14ac:dyDescent="0.25">
      <c r="E5321" s="110" t="s">
        <v>5403</v>
      </c>
      <c r="F5321" s="111" t="s">
        <v>60</v>
      </c>
      <c r="G5321" s="3">
        <f t="shared" si="84"/>
        <v>0.1013</v>
      </c>
    </row>
    <row r="5322" spans="5:7" x14ac:dyDescent="0.25">
      <c r="E5322" s="110" t="s">
        <v>5404</v>
      </c>
      <c r="F5322" s="111" t="s">
        <v>60</v>
      </c>
      <c r="G5322" s="3">
        <f t="shared" si="84"/>
        <v>0.1013</v>
      </c>
    </row>
    <row r="5323" spans="5:7" x14ac:dyDescent="0.25">
      <c r="E5323" s="110" t="s">
        <v>5405</v>
      </c>
      <c r="F5323" s="111" t="s">
        <v>60</v>
      </c>
      <c r="G5323" s="3">
        <f t="shared" si="84"/>
        <v>0.1013</v>
      </c>
    </row>
    <row r="5324" spans="5:7" x14ac:dyDescent="0.25">
      <c r="E5324" s="110" t="s">
        <v>5406</v>
      </c>
      <c r="F5324" s="111" t="s">
        <v>60</v>
      </c>
      <c r="G5324" s="3">
        <f t="shared" si="84"/>
        <v>0.1013</v>
      </c>
    </row>
    <row r="5325" spans="5:7" x14ac:dyDescent="0.25">
      <c r="E5325" s="110" t="s">
        <v>5407</v>
      </c>
      <c r="F5325" s="111" t="s">
        <v>60</v>
      </c>
      <c r="G5325" s="3">
        <f t="shared" si="84"/>
        <v>0.1013</v>
      </c>
    </row>
    <row r="5326" spans="5:7" x14ac:dyDescent="0.25">
      <c r="E5326" s="110" t="s">
        <v>5408</v>
      </c>
      <c r="F5326" s="111" t="s">
        <v>60</v>
      </c>
      <c r="G5326" s="3">
        <f t="shared" si="84"/>
        <v>0.1013</v>
      </c>
    </row>
    <row r="5327" spans="5:7" x14ac:dyDescent="0.25">
      <c r="E5327" s="110" t="s">
        <v>5409</v>
      </c>
      <c r="F5327" s="111" t="s">
        <v>60</v>
      </c>
      <c r="G5327" s="3">
        <f t="shared" si="84"/>
        <v>0.1013</v>
      </c>
    </row>
    <row r="5328" spans="5:7" x14ac:dyDescent="0.25">
      <c r="E5328" s="110" t="s">
        <v>5410</v>
      </c>
      <c r="F5328" s="111" t="s">
        <v>60</v>
      </c>
      <c r="G5328" s="3">
        <f t="shared" si="84"/>
        <v>0.1013</v>
      </c>
    </row>
    <row r="5329" spans="5:7" x14ac:dyDescent="0.25">
      <c r="E5329" s="110" t="s">
        <v>5411</v>
      </c>
      <c r="F5329" s="111" t="s">
        <v>60</v>
      </c>
      <c r="G5329" s="3">
        <f t="shared" si="84"/>
        <v>0.1013</v>
      </c>
    </row>
    <row r="5330" spans="5:7" x14ac:dyDescent="0.25">
      <c r="E5330" s="110" t="s">
        <v>5412</v>
      </c>
      <c r="F5330" s="111" t="s">
        <v>60</v>
      </c>
      <c r="G5330" s="3">
        <f t="shared" si="84"/>
        <v>0.1013</v>
      </c>
    </row>
    <row r="5331" spans="5:7" x14ac:dyDescent="0.25">
      <c r="E5331" s="110" t="s">
        <v>5413</v>
      </c>
      <c r="F5331" s="111" t="s">
        <v>60</v>
      </c>
      <c r="G5331" s="3">
        <f t="shared" si="84"/>
        <v>0.1013</v>
      </c>
    </row>
    <row r="5332" spans="5:7" x14ac:dyDescent="0.25">
      <c r="E5332" s="110" t="s">
        <v>5414</v>
      </c>
      <c r="F5332" s="111" t="s">
        <v>60</v>
      </c>
      <c r="G5332" s="3">
        <f t="shared" si="84"/>
        <v>0.1013</v>
      </c>
    </row>
    <row r="5333" spans="5:7" x14ac:dyDescent="0.25">
      <c r="E5333" s="110" t="s">
        <v>5415</v>
      </c>
      <c r="F5333" s="111" t="s">
        <v>60</v>
      </c>
      <c r="G5333" s="3">
        <f t="shared" si="84"/>
        <v>0.1013</v>
      </c>
    </row>
    <row r="5334" spans="5:7" x14ac:dyDescent="0.25">
      <c r="E5334" s="110" t="s">
        <v>5416</v>
      </c>
      <c r="F5334" s="111" t="s">
        <v>60</v>
      </c>
      <c r="G5334" s="3">
        <f t="shared" si="84"/>
        <v>0.1013</v>
      </c>
    </row>
    <row r="5335" spans="5:7" x14ac:dyDescent="0.25">
      <c r="E5335" s="110" t="s">
        <v>5417</v>
      </c>
      <c r="F5335" s="111" t="s">
        <v>60</v>
      </c>
      <c r="G5335" s="3">
        <f t="shared" si="84"/>
        <v>0.1013</v>
      </c>
    </row>
    <row r="5336" spans="5:7" x14ac:dyDescent="0.25">
      <c r="E5336" s="110" t="s">
        <v>5418</v>
      </c>
      <c r="F5336" s="111" t="s">
        <v>60</v>
      </c>
      <c r="G5336" s="3">
        <f t="shared" si="84"/>
        <v>0.1013</v>
      </c>
    </row>
    <row r="5337" spans="5:7" x14ac:dyDescent="0.25">
      <c r="E5337" s="110" t="s">
        <v>5419</v>
      </c>
      <c r="F5337" s="111" t="s">
        <v>60</v>
      </c>
      <c r="G5337" s="3">
        <f t="shared" si="84"/>
        <v>0.1013</v>
      </c>
    </row>
    <row r="5338" spans="5:7" x14ac:dyDescent="0.25">
      <c r="E5338" s="110" t="s">
        <v>5420</v>
      </c>
      <c r="F5338" s="111" t="s">
        <v>60</v>
      </c>
      <c r="G5338" s="3">
        <f t="shared" si="84"/>
        <v>0.1013</v>
      </c>
    </row>
    <row r="5339" spans="5:7" x14ac:dyDescent="0.25">
      <c r="E5339" s="110" t="s">
        <v>5421</v>
      </c>
      <c r="F5339" s="111" t="s">
        <v>60</v>
      </c>
      <c r="G5339" s="3">
        <f t="shared" si="84"/>
        <v>0.1013</v>
      </c>
    </row>
    <row r="5340" spans="5:7" x14ac:dyDescent="0.25">
      <c r="E5340" s="110" t="s">
        <v>5422</v>
      </c>
      <c r="F5340" s="111" t="s">
        <v>60</v>
      </c>
      <c r="G5340" s="3">
        <f t="shared" si="84"/>
        <v>0.1013</v>
      </c>
    </row>
    <row r="5341" spans="5:7" x14ac:dyDescent="0.25">
      <c r="E5341" s="110" t="s">
        <v>5423</v>
      </c>
      <c r="F5341" s="111" t="s">
        <v>49</v>
      </c>
      <c r="G5341" s="3">
        <f t="shared" si="84"/>
        <v>0.10979999999999999</v>
      </c>
    </row>
    <row r="5342" spans="5:7" x14ac:dyDescent="0.25">
      <c r="E5342" s="110" t="s">
        <v>5424</v>
      </c>
      <c r="F5342" s="111" t="s">
        <v>60</v>
      </c>
      <c r="G5342" s="3">
        <f t="shared" si="84"/>
        <v>0.1013</v>
      </c>
    </row>
    <row r="5343" spans="5:7" x14ac:dyDescent="0.25">
      <c r="E5343" s="110" t="s">
        <v>5425</v>
      </c>
      <c r="F5343" s="111" t="s">
        <v>110</v>
      </c>
      <c r="G5343" s="3">
        <f t="shared" si="84"/>
        <v>9.3100000000000002E-2</v>
      </c>
    </row>
    <row r="5344" spans="5:7" x14ac:dyDescent="0.25">
      <c r="E5344" s="110" t="s">
        <v>5426</v>
      </c>
      <c r="F5344" s="111" t="s">
        <v>60</v>
      </c>
      <c r="G5344" s="3">
        <f t="shared" si="84"/>
        <v>0.1013</v>
      </c>
    </row>
    <row r="5345" spans="5:7" x14ac:dyDescent="0.25">
      <c r="E5345" s="110" t="s">
        <v>5427</v>
      </c>
      <c r="F5345" s="111" t="s">
        <v>77</v>
      </c>
      <c r="G5345" s="3">
        <f t="shared" si="84"/>
        <v>0.10602</v>
      </c>
    </row>
    <row r="5346" spans="5:7" x14ac:dyDescent="0.25">
      <c r="E5346" s="110" t="s">
        <v>5428</v>
      </c>
      <c r="F5346" s="111" t="s">
        <v>60</v>
      </c>
      <c r="G5346" s="3">
        <f t="shared" si="84"/>
        <v>0.1013</v>
      </c>
    </row>
    <row r="5347" spans="5:7" x14ac:dyDescent="0.25">
      <c r="E5347" s="110" t="s">
        <v>5429</v>
      </c>
      <c r="F5347" s="111" t="s">
        <v>60</v>
      </c>
      <c r="G5347" s="3">
        <f t="shared" si="84"/>
        <v>0.1013</v>
      </c>
    </row>
    <row r="5348" spans="5:7" x14ac:dyDescent="0.25">
      <c r="E5348" s="110" t="s">
        <v>5430</v>
      </c>
      <c r="F5348" s="111" t="s">
        <v>60</v>
      </c>
      <c r="G5348" s="3">
        <f t="shared" si="84"/>
        <v>0.1013</v>
      </c>
    </row>
    <row r="5349" spans="5:7" x14ac:dyDescent="0.25">
      <c r="E5349" s="110" t="s">
        <v>5431</v>
      </c>
      <c r="F5349" s="111" t="s">
        <v>60</v>
      </c>
      <c r="G5349" s="3">
        <f t="shared" si="84"/>
        <v>0.1013</v>
      </c>
    </row>
    <row r="5350" spans="5:7" x14ac:dyDescent="0.25">
      <c r="E5350" s="110" t="s">
        <v>5432</v>
      </c>
      <c r="F5350" s="111" t="s">
        <v>77</v>
      </c>
      <c r="G5350" s="3">
        <f t="shared" si="84"/>
        <v>0.10602</v>
      </c>
    </row>
    <row r="5351" spans="5:7" x14ac:dyDescent="0.25">
      <c r="E5351" s="110" t="s">
        <v>5433</v>
      </c>
      <c r="F5351" s="111" t="s">
        <v>60</v>
      </c>
      <c r="G5351" s="3">
        <f t="shared" si="84"/>
        <v>0.1013</v>
      </c>
    </row>
    <row r="5352" spans="5:7" x14ac:dyDescent="0.25">
      <c r="E5352" s="110" t="s">
        <v>5434</v>
      </c>
      <c r="F5352" s="111" t="s">
        <v>60</v>
      </c>
      <c r="G5352" s="3">
        <f t="shared" si="84"/>
        <v>0.1013</v>
      </c>
    </row>
    <row r="5353" spans="5:7" x14ac:dyDescent="0.25">
      <c r="E5353" s="110" t="s">
        <v>5435</v>
      </c>
      <c r="F5353" s="111" t="s">
        <v>105</v>
      </c>
      <c r="G5353" s="3">
        <f t="shared" si="84"/>
        <v>0</v>
      </c>
    </row>
    <row r="5354" spans="5:7" x14ac:dyDescent="0.25">
      <c r="E5354" s="110" t="s">
        <v>5436</v>
      </c>
      <c r="F5354" s="111" t="s">
        <v>110</v>
      </c>
      <c r="G5354" s="3">
        <f t="shared" si="84"/>
        <v>9.3100000000000002E-2</v>
      </c>
    </row>
    <row r="5355" spans="5:7" x14ac:dyDescent="0.25">
      <c r="E5355" s="110" t="s">
        <v>5437</v>
      </c>
      <c r="F5355" s="111" t="s">
        <v>105</v>
      </c>
      <c r="G5355" s="3">
        <f t="shared" si="84"/>
        <v>0</v>
      </c>
    </row>
    <row r="5356" spans="5:7" x14ac:dyDescent="0.25">
      <c r="E5356" s="110" t="s">
        <v>5438</v>
      </c>
      <c r="F5356" s="111" t="s">
        <v>456</v>
      </c>
      <c r="G5356" s="3">
        <f t="shared" si="84"/>
        <v>1</v>
      </c>
    </row>
    <row r="5357" spans="5:7" x14ac:dyDescent="0.25">
      <c r="E5357" s="110" t="s">
        <v>5439</v>
      </c>
      <c r="F5357" s="111" t="s">
        <v>96</v>
      </c>
      <c r="G5357" s="3">
        <f t="shared" si="84"/>
        <v>0.1086</v>
      </c>
    </row>
    <row r="5358" spans="5:7" x14ac:dyDescent="0.25">
      <c r="E5358" s="110" t="s">
        <v>5440</v>
      </c>
      <c r="F5358" s="111" t="s">
        <v>60</v>
      </c>
      <c r="G5358" s="3">
        <f t="shared" si="84"/>
        <v>0.1013</v>
      </c>
    </row>
    <row r="5359" spans="5:7" x14ac:dyDescent="0.25">
      <c r="E5359" s="110" t="s">
        <v>5441</v>
      </c>
      <c r="F5359" s="111" t="s">
        <v>60</v>
      </c>
      <c r="G5359" s="3">
        <f t="shared" si="84"/>
        <v>0.1013</v>
      </c>
    </row>
    <row r="5360" spans="5:7" x14ac:dyDescent="0.25">
      <c r="E5360" s="110" t="s">
        <v>5442</v>
      </c>
      <c r="F5360" s="111" t="s">
        <v>60</v>
      </c>
      <c r="G5360" s="3">
        <f t="shared" si="84"/>
        <v>0.1013</v>
      </c>
    </row>
    <row r="5361" spans="5:7" x14ac:dyDescent="0.25">
      <c r="E5361" s="110" t="s">
        <v>5443</v>
      </c>
      <c r="F5361" s="111" t="s">
        <v>60</v>
      </c>
      <c r="G5361" s="3">
        <f t="shared" si="84"/>
        <v>0.1013</v>
      </c>
    </row>
    <row r="5362" spans="5:7" x14ac:dyDescent="0.25">
      <c r="E5362" s="110" t="s">
        <v>5444</v>
      </c>
      <c r="F5362" s="111" t="s">
        <v>60</v>
      </c>
      <c r="G5362" s="3">
        <f t="shared" si="84"/>
        <v>0.1013</v>
      </c>
    </row>
    <row r="5363" spans="5:7" x14ac:dyDescent="0.25">
      <c r="E5363" s="110" t="s">
        <v>5445</v>
      </c>
      <c r="F5363" s="111" t="s">
        <v>60</v>
      </c>
      <c r="G5363" s="3">
        <f t="shared" si="84"/>
        <v>0.1013</v>
      </c>
    </row>
    <row r="5364" spans="5:7" x14ac:dyDescent="0.25">
      <c r="E5364" s="110" t="s">
        <v>5446</v>
      </c>
      <c r="F5364" s="111" t="s">
        <v>60</v>
      </c>
      <c r="G5364" s="3">
        <f t="shared" si="84"/>
        <v>0.1013</v>
      </c>
    </row>
    <row r="5365" spans="5:7" x14ac:dyDescent="0.25">
      <c r="E5365" s="110" t="s">
        <v>5447</v>
      </c>
      <c r="F5365" s="111" t="s">
        <v>60</v>
      </c>
      <c r="G5365" s="3">
        <f t="shared" si="84"/>
        <v>0.1013</v>
      </c>
    </row>
    <row r="5366" spans="5:7" x14ac:dyDescent="0.25">
      <c r="E5366" s="110" t="s">
        <v>5448</v>
      </c>
      <c r="F5366" s="111" t="s">
        <v>60</v>
      </c>
      <c r="G5366" s="3">
        <f t="shared" si="84"/>
        <v>0.1013</v>
      </c>
    </row>
    <row r="5367" spans="5:7" x14ac:dyDescent="0.25">
      <c r="E5367" s="110" t="s">
        <v>5449</v>
      </c>
      <c r="F5367" s="111" t="s">
        <v>60</v>
      </c>
      <c r="G5367" s="3">
        <f t="shared" si="84"/>
        <v>0.1013</v>
      </c>
    </row>
    <row r="5368" spans="5:7" x14ac:dyDescent="0.25">
      <c r="E5368" s="110" t="s">
        <v>5450</v>
      </c>
      <c r="F5368" s="111" t="s">
        <v>60</v>
      </c>
      <c r="G5368" s="3">
        <f t="shared" si="84"/>
        <v>0.1013</v>
      </c>
    </row>
    <row r="5369" spans="5:7" x14ac:dyDescent="0.25">
      <c r="E5369" s="110" t="s">
        <v>5451</v>
      </c>
      <c r="F5369" s="111" t="s">
        <v>60</v>
      </c>
      <c r="G5369" s="3">
        <f t="shared" si="84"/>
        <v>0.1013</v>
      </c>
    </row>
    <row r="5370" spans="5:7" x14ac:dyDescent="0.25">
      <c r="E5370" s="110" t="s">
        <v>5452</v>
      </c>
      <c r="F5370" s="111" t="s">
        <v>60</v>
      </c>
      <c r="G5370" s="3">
        <f t="shared" si="84"/>
        <v>0.1013</v>
      </c>
    </row>
    <row r="5371" spans="5:7" x14ac:dyDescent="0.25">
      <c r="E5371" s="110" t="s">
        <v>5453</v>
      </c>
      <c r="F5371" s="111" t="s">
        <v>54</v>
      </c>
      <c r="G5371" s="3">
        <f t="shared" si="84"/>
        <v>7.9699999999999993E-2</v>
      </c>
    </row>
    <row r="5372" spans="5:7" x14ac:dyDescent="0.25">
      <c r="E5372" s="110" t="s">
        <v>5454</v>
      </c>
      <c r="F5372" s="111" t="s">
        <v>60</v>
      </c>
      <c r="G5372" s="3">
        <f t="shared" si="84"/>
        <v>0.1013</v>
      </c>
    </row>
    <row r="5373" spans="5:7" x14ac:dyDescent="0.25">
      <c r="E5373" s="110" t="s">
        <v>5455</v>
      </c>
      <c r="F5373" s="111" t="s">
        <v>60</v>
      </c>
      <c r="G5373" s="3">
        <f t="shared" si="84"/>
        <v>0.1013</v>
      </c>
    </row>
    <row r="5374" spans="5:7" x14ac:dyDescent="0.25">
      <c r="E5374" s="110" t="s">
        <v>5456</v>
      </c>
      <c r="F5374" s="111" t="s">
        <v>60</v>
      </c>
      <c r="G5374" s="3">
        <f t="shared" si="84"/>
        <v>0.1013</v>
      </c>
    </row>
    <row r="5375" spans="5:7" x14ac:dyDescent="0.25">
      <c r="E5375" s="110" t="s">
        <v>5457</v>
      </c>
      <c r="F5375" s="111" t="s">
        <v>60</v>
      </c>
      <c r="G5375" s="3">
        <f t="shared" si="84"/>
        <v>0.1013</v>
      </c>
    </row>
    <row r="5376" spans="5:7" x14ac:dyDescent="0.25">
      <c r="E5376" s="110" t="s">
        <v>5458</v>
      </c>
      <c r="F5376" s="111" t="s">
        <v>60</v>
      </c>
      <c r="G5376" s="3">
        <f t="shared" si="84"/>
        <v>0.1013</v>
      </c>
    </row>
    <row r="5377" spans="5:7" x14ac:dyDescent="0.25">
      <c r="E5377" s="129" t="s">
        <v>5459</v>
      </c>
      <c r="F5377" s="111" t="s">
        <v>60</v>
      </c>
      <c r="G5377" s="3">
        <f t="shared" si="84"/>
        <v>0.1013</v>
      </c>
    </row>
    <row r="5378" spans="5:7" x14ac:dyDescent="0.25">
      <c r="E5378" s="110" t="s">
        <v>5460</v>
      </c>
      <c r="F5378" s="111" t="s">
        <v>60</v>
      </c>
      <c r="G5378" s="3">
        <f t="shared" si="84"/>
        <v>0.1013</v>
      </c>
    </row>
    <row r="5379" spans="5:7" x14ac:dyDescent="0.25">
      <c r="E5379" s="110" t="s">
        <v>5461</v>
      </c>
      <c r="F5379" s="111" t="s">
        <v>60</v>
      </c>
      <c r="G5379" s="3">
        <f t="shared" si="84"/>
        <v>0.1013</v>
      </c>
    </row>
    <row r="5380" spans="5:7" x14ac:dyDescent="0.25">
      <c r="E5380" s="110" t="s">
        <v>5462</v>
      </c>
      <c r="F5380" s="111" t="s">
        <v>60</v>
      </c>
      <c r="G5380" s="3">
        <f t="shared" si="84"/>
        <v>0.1013</v>
      </c>
    </row>
    <row r="5381" spans="5:7" x14ac:dyDescent="0.25">
      <c r="E5381" s="110" t="s">
        <v>5463</v>
      </c>
      <c r="F5381" s="111" t="s">
        <v>60</v>
      </c>
      <c r="G5381" s="3">
        <f t="shared" si="84"/>
        <v>0.1013</v>
      </c>
    </row>
    <row r="5382" spans="5:7" x14ac:dyDescent="0.25">
      <c r="E5382" s="110" t="s">
        <v>5464</v>
      </c>
      <c r="F5382" s="111" t="s">
        <v>60</v>
      </c>
      <c r="G5382" s="3">
        <f t="shared" si="84"/>
        <v>0.1013</v>
      </c>
    </row>
    <row r="5383" spans="5:7" x14ac:dyDescent="0.25">
      <c r="E5383" s="110" t="s">
        <v>5465</v>
      </c>
      <c r="F5383" s="111" t="s">
        <v>60</v>
      </c>
      <c r="G5383" s="3">
        <f t="shared" ref="G5383:G5446" si="85">VLOOKUP(F5383,$A$4:$B$27,2,FALSE)</f>
        <v>0.1013</v>
      </c>
    </row>
    <row r="5384" spans="5:7" x14ac:dyDescent="0.25">
      <c r="E5384" s="110" t="s">
        <v>5466</v>
      </c>
      <c r="F5384" s="111" t="s">
        <v>60</v>
      </c>
      <c r="G5384" s="3">
        <f t="shared" si="85"/>
        <v>0.1013</v>
      </c>
    </row>
    <row r="5385" spans="5:7" x14ac:dyDescent="0.25">
      <c r="E5385" s="110" t="s">
        <v>5467</v>
      </c>
      <c r="F5385" s="111" t="s">
        <v>60</v>
      </c>
      <c r="G5385" s="3">
        <f t="shared" si="85"/>
        <v>0.1013</v>
      </c>
    </row>
    <row r="5386" spans="5:7" x14ac:dyDescent="0.25">
      <c r="E5386" s="110" t="s">
        <v>5468</v>
      </c>
      <c r="F5386" s="111" t="s">
        <v>60</v>
      </c>
      <c r="G5386" s="3">
        <f t="shared" si="85"/>
        <v>0.1013</v>
      </c>
    </row>
    <row r="5387" spans="5:7" x14ac:dyDescent="0.25">
      <c r="E5387" s="110" t="s">
        <v>5469</v>
      </c>
      <c r="F5387" s="111" t="s">
        <v>60</v>
      </c>
      <c r="G5387" s="3">
        <f t="shared" si="85"/>
        <v>0.1013</v>
      </c>
    </row>
    <row r="5388" spans="5:7" x14ac:dyDescent="0.25">
      <c r="E5388" s="110" t="s">
        <v>5470</v>
      </c>
      <c r="F5388" s="111" t="s">
        <v>182</v>
      </c>
      <c r="G5388" s="3">
        <f t="shared" si="85"/>
        <v>8.7999999999999995E-2</v>
      </c>
    </row>
    <row r="5389" spans="5:7" x14ac:dyDescent="0.25">
      <c r="E5389" s="110" t="s">
        <v>5471</v>
      </c>
      <c r="F5389" s="111" t="s">
        <v>60</v>
      </c>
      <c r="G5389" s="3">
        <f t="shared" si="85"/>
        <v>0.1013</v>
      </c>
    </row>
    <row r="5390" spans="5:7" x14ac:dyDescent="0.25">
      <c r="E5390" s="110" t="s">
        <v>5472</v>
      </c>
      <c r="F5390" s="111" t="s">
        <v>77</v>
      </c>
      <c r="G5390" s="3">
        <f t="shared" si="85"/>
        <v>0.10602</v>
      </c>
    </row>
    <row r="5391" spans="5:7" x14ac:dyDescent="0.25">
      <c r="E5391" s="110" t="s">
        <v>5473</v>
      </c>
      <c r="F5391" s="111" t="s">
        <v>77</v>
      </c>
      <c r="G5391" s="3">
        <f t="shared" si="85"/>
        <v>0.10602</v>
      </c>
    </row>
    <row r="5392" spans="5:7" x14ac:dyDescent="0.25">
      <c r="E5392" s="110" t="s">
        <v>5474</v>
      </c>
      <c r="F5392" s="111" t="s">
        <v>77</v>
      </c>
      <c r="G5392" s="3">
        <f t="shared" si="85"/>
        <v>0.10602</v>
      </c>
    </row>
    <row r="5393" spans="5:7" x14ac:dyDescent="0.25">
      <c r="E5393" s="110" t="s">
        <v>5475</v>
      </c>
      <c r="F5393" s="111" t="s">
        <v>77</v>
      </c>
      <c r="G5393" s="3">
        <f t="shared" si="85"/>
        <v>0.10602</v>
      </c>
    </row>
    <row r="5394" spans="5:7" x14ac:dyDescent="0.25">
      <c r="E5394" s="110" t="s">
        <v>5476</v>
      </c>
      <c r="F5394" s="111" t="s">
        <v>77</v>
      </c>
      <c r="G5394" s="3">
        <f t="shared" si="85"/>
        <v>0.10602</v>
      </c>
    </row>
    <row r="5395" spans="5:7" x14ac:dyDescent="0.25">
      <c r="E5395" s="110" t="s">
        <v>5477</v>
      </c>
      <c r="F5395" s="111" t="s">
        <v>77</v>
      </c>
      <c r="G5395" s="3">
        <f t="shared" si="85"/>
        <v>0.10602</v>
      </c>
    </row>
    <row r="5396" spans="5:7" x14ac:dyDescent="0.25">
      <c r="E5396" s="110" t="s">
        <v>5478</v>
      </c>
      <c r="F5396" s="111" t="s">
        <v>105</v>
      </c>
      <c r="G5396" s="3">
        <f t="shared" si="85"/>
        <v>0</v>
      </c>
    </row>
    <row r="5397" spans="5:7" x14ac:dyDescent="0.25">
      <c r="E5397" s="110" t="s">
        <v>5479</v>
      </c>
      <c r="F5397" s="111" t="s">
        <v>105</v>
      </c>
      <c r="G5397" s="3">
        <f t="shared" si="85"/>
        <v>0</v>
      </c>
    </row>
    <row r="5398" spans="5:7" x14ac:dyDescent="0.25">
      <c r="E5398" s="110" t="s">
        <v>5480</v>
      </c>
      <c r="F5398" s="111" t="s">
        <v>105</v>
      </c>
      <c r="G5398" s="3">
        <f t="shared" si="85"/>
        <v>0</v>
      </c>
    </row>
    <row r="5399" spans="5:7" x14ac:dyDescent="0.25">
      <c r="E5399" s="110" t="s">
        <v>5481</v>
      </c>
      <c r="F5399" s="111" t="s">
        <v>105</v>
      </c>
      <c r="G5399" s="3">
        <f t="shared" si="85"/>
        <v>0</v>
      </c>
    </row>
    <row r="5400" spans="5:7" x14ac:dyDescent="0.25">
      <c r="E5400" s="110" t="s">
        <v>5482</v>
      </c>
      <c r="F5400" s="111" t="s">
        <v>105</v>
      </c>
      <c r="G5400" s="3">
        <f t="shared" si="85"/>
        <v>0</v>
      </c>
    </row>
    <row r="5401" spans="5:7" x14ac:dyDescent="0.25">
      <c r="E5401" s="110" t="s">
        <v>5483</v>
      </c>
      <c r="F5401" s="111" t="s">
        <v>105</v>
      </c>
      <c r="G5401" s="3">
        <f t="shared" si="85"/>
        <v>0</v>
      </c>
    </row>
    <row r="5402" spans="5:7" x14ac:dyDescent="0.25">
      <c r="E5402" s="110" t="s">
        <v>5484</v>
      </c>
      <c r="F5402" s="111" t="s">
        <v>105</v>
      </c>
      <c r="G5402" s="3">
        <f t="shared" si="85"/>
        <v>0</v>
      </c>
    </row>
    <row r="5403" spans="5:7" x14ac:dyDescent="0.25">
      <c r="E5403" s="110" t="s">
        <v>5485</v>
      </c>
      <c r="F5403" s="111" t="s">
        <v>105</v>
      </c>
      <c r="G5403" s="3">
        <f t="shared" si="85"/>
        <v>0</v>
      </c>
    </row>
    <row r="5404" spans="5:7" x14ac:dyDescent="0.25">
      <c r="E5404" s="110" t="s">
        <v>5486</v>
      </c>
      <c r="F5404" s="111" t="s">
        <v>77</v>
      </c>
      <c r="G5404" s="3">
        <f t="shared" si="85"/>
        <v>0.10602</v>
      </c>
    </row>
    <row r="5405" spans="5:7" x14ac:dyDescent="0.25">
      <c r="E5405" s="110" t="s">
        <v>5487</v>
      </c>
      <c r="F5405" s="111" t="s">
        <v>60</v>
      </c>
      <c r="G5405" s="3">
        <f t="shared" si="85"/>
        <v>0.1013</v>
      </c>
    </row>
    <row r="5406" spans="5:7" x14ac:dyDescent="0.25">
      <c r="E5406" s="110" t="s">
        <v>5488</v>
      </c>
      <c r="F5406" s="111" t="s">
        <v>77</v>
      </c>
      <c r="G5406" s="3">
        <f t="shared" si="85"/>
        <v>0.10602</v>
      </c>
    </row>
    <row r="5407" spans="5:7" x14ac:dyDescent="0.25">
      <c r="E5407" s="110" t="s">
        <v>5489</v>
      </c>
      <c r="F5407" s="111" t="s">
        <v>77</v>
      </c>
      <c r="G5407" s="3">
        <f t="shared" si="85"/>
        <v>0.10602</v>
      </c>
    </row>
    <row r="5408" spans="5:7" x14ac:dyDescent="0.25">
      <c r="E5408" s="110" t="s">
        <v>5490</v>
      </c>
      <c r="F5408" s="111" t="s">
        <v>77</v>
      </c>
      <c r="G5408" s="3">
        <f t="shared" si="85"/>
        <v>0.10602</v>
      </c>
    </row>
    <row r="5409" spans="5:7" x14ac:dyDescent="0.25">
      <c r="E5409" s="110" t="s">
        <v>5491</v>
      </c>
      <c r="F5409" s="111" t="s">
        <v>77</v>
      </c>
      <c r="G5409" s="3">
        <f t="shared" si="85"/>
        <v>0.10602</v>
      </c>
    </row>
    <row r="5410" spans="5:7" x14ac:dyDescent="0.25">
      <c r="E5410" s="110" t="s">
        <v>5492</v>
      </c>
      <c r="F5410" s="111" t="s">
        <v>77</v>
      </c>
      <c r="G5410" s="3">
        <f t="shared" si="85"/>
        <v>0.10602</v>
      </c>
    </row>
    <row r="5411" spans="5:7" x14ac:dyDescent="0.25">
      <c r="E5411" s="110" t="s">
        <v>5493</v>
      </c>
      <c r="F5411" s="111" t="s">
        <v>79</v>
      </c>
      <c r="G5411" s="3">
        <f t="shared" si="85"/>
        <v>9.9400000000000002E-2</v>
      </c>
    </row>
    <row r="5412" spans="5:7" x14ac:dyDescent="0.25">
      <c r="E5412" s="110" t="s">
        <v>5494</v>
      </c>
      <c r="F5412" s="111" t="s">
        <v>79</v>
      </c>
      <c r="G5412" s="3">
        <f t="shared" si="85"/>
        <v>9.9400000000000002E-2</v>
      </c>
    </row>
    <row r="5413" spans="5:7" x14ac:dyDescent="0.25">
      <c r="E5413" s="110" t="s">
        <v>5494</v>
      </c>
      <c r="F5413" s="111" t="s">
        <v>79</v>
      </c>
      <c r="G5413" s="3">
        <f t="shared" si="85"/>
        <v>9.9400000000000002E-2</v>
      </c>
    </row>
    <row r="5414" spans="5:7" x14ac:dyDescent="0.25">
      <c r="E5414" s="110" t="s">
        <v>5495</v>
      </c>
      <c r="F5414" s="111" t="s">
        <v>79</v>
      </c>
      <c r="G5414" s="3">
        <f t="shared" si="85"/>
        <v>9.9400000000000002E-2</v>
      </c>
    </row>
    <row r="5415" spans="5:7" x14ac:dyDescent="0.25">
      <c r="E5415" s="110" t="s">
        <v>5496</v>
      </c>
      <c r="F5415" s="111" t="s">
        <v>79</v>
      </c>
      <c r="G5415" s="3">
        <f t="shared" si="85"/>
        <v>9.9400000000000002E-2</v>
      </c>
    </row>
    <row r="5416" spans="5:7" x14ac:dyDescent="0.25">
      <c r="E5416" s="110" t="s">
        <v>5497</v>
      </c>
      <c r="F5416" s="111" t="s">
        <v>79</v>
      </c>
      <c r="G5416" s="3">
        <f t="shared" si="85"/>
        <v>9.9400000000000002E-2</v>
      </c>
    </row>
    <row r="5417" spans="5:7" x14ac:dyDescent="0.25">
      <c r="E5417" s="110" t="s">
        <v>5498</v>
      </c>
      <c r="F5417" s="111" t="s">
        <v>79</v>
      </c>
      <c r="G5417" s="3">
        <f t="shared" si="85"/>
        <v>9.9400000000000002E-2</v>
      </c>
    </row>
    <row r="5418" spans="5:7" x14ac:dyDescent="0.25">
      <c r="E5418" s="110" t="s">
        <v>5499</v>
      </c>
      <c r="F5418" s="111" t="s">
        <v>79</v>
      </c>
      <c r="G5418" s="3">
        <f t="shared" si="85"/>
        <v>9.9400000000000002E-2</v>
      </c>
    </row>
    <row r="5419" spans="5:7" x14ac:dyDescent="0.25">
      <c r="E5419" s="110" t="s">
        <v>5500</v>
      </c>
      <c r="F5419" s="111" t="s">
        <v>60</v>
      </c>
      <c r="G5419" s="3">
        <f t="shared" si="85"/>
        <v>0.1013</v>
      </c>
    </row>
    <row r="5420" spans="5:7" x14ac:dyDescent="0.25">
      <c r="E5420" s="110" t="s">
        <v>5501</v>
      </c>
      <c r="F5420" s="111" t="s">
        <v>79</v>
      </c>
      <c r="G5420" s="3">
        <f t="shared" si="85"/>
        <v>9.9400000000000002E-2</v>
      </c>
    </row>
    <row r="5421" spans="5:7" x14ac:dyDescent="0.25">
      <c r="E5421" s="110" t="s">
        <v>5502</v>
      </c>
      <c r="F5421" s="111" t="s">
        <v>79</v>
      </c>
      <c r="G5421" s="3">
        <f t="shared" si="85"/>
        <v>9.9400000000000002E-2</v>
      </c>
    </row>
    <row r="5422" spans="5:7" x14ac:dyDescent="0.25">
      <c r="E5422" s="110" t="s">
        <v>5503</v>
      </c>
      <c r="F5422" s="111" t="s">
        <v>79</v>
      </c>
      <c r="G5422" s="3">
        <f t="shared" si="85"/>
        <v>9.9400000000000002E-2</v>
      </c>
    </row>
    <row r="5423" spans="5:7" x14ac:dyDescent="0.25">
      <c r="E5423" s="110" t="s">
        <v>5504</v>
      </c>
      <c r="F5423" s="111" t="s">
        <v>79</v>
      </c>
      <c r="G5423" s="3">
        <f t="shared" si="85"/>
        <v>9.9400000000000002E-2</v>
      </c>
    </row>
    <row r="5424" spans="5:7" x14ac:dyDescent="0.25">
      <c r="E5424" s="110" t="s">
        <v>5505</v>
      </c>
      <c r="F5424" s="111" t="s">
        <v>79</v>
      </c>
      <c r="G5424" s="3">
        <f t="shared" si="85"/>
        <v>9.9400000000000002E-2</v>
      </c>
    </row>
    <row r="5425" spans="5:7" x14ac:dyDescent="0.25">
      <c r="E5425" s="110" t="s">
        <v>5506</v>
      </c>
      <c r="F5425" s="111" t="s">
        <v>79</v>
      </c>
      <c r="G5425" s="3">
        <f t="shared" si="85"/>
        <v>9.9400000000000002E-2</v>
      </c>
    </row>
    <row r="5426" spans="5:7" x14ac:dyDescent="0.25">
      <c r="E5426" s="110" t="s">
        <v>5507</v>
      </c>
      <c r="F5426" s="111" t="s">
        <v>49</v>
      </c>
      <c r="G5426" s="3">
        <f t="shared" si="85"/>
        <v>0.10979999999999999</v>
      </c>
    </row>
    <row r="5427" spans="5:7" x14ac:dyDescent="0.25">
      <c r="E5427" s="110" t="s">
        <v>5508</v>
      </c>
      <c r="F5427" s="111" t="s">
        <v>79</v>
      </c>
      <c r="G5427" s="3">
        <f t="shared" si="85"/>
        <v>9.9400000000000002E-2</v>
      </c>
    </row>
    <row r="5428" spans="5:7" x14ac:dyDescent="0.25">
      <c r="E5428" s="110" t="s">
        <v>5509</v>
      </c>
      <c r="F5428" s="111" t="s">
        <v>77</v>
      </c>
      <c r="G5428" s="3">
        <f t="shared" si="85"/>
        <v>0.10602</v>
      </c>
    </row>
    <row r="5429" spans="5:7" x14ac:dyDescent="0.25">
      <c r="E5429" s="110" t="s">
        <v>5510</v>
      </c>
      <c r="F5429" s="111" t="s">
        <v>79</v>
      </c>
      <c r="G5429" s="3">
        <f t="shared" si="85"/>
        <v>9.9400000000000002E-2</v>
      </c>
    </row>
    <row r="5430" spans="5:7" x14ac:dyDescent="0.25">
      <c r="E5430" s="110" t="s">
        <v>5511</v>
      </c>
      <c r="F5430" s="111" t="s">
        <v>75</v>
      </c>
      <c r="G5430" s="3">
        <f t="shared" si="85"/>
        <v>9.9709999999999993E-2</v>
      </c>
    </row>
    <row r="5431" spans="5:7" x14ac:dyDescent="0.25">
      <c r="E5431" s="110" t="s">
        <v>5512</v>
      </c>
      <c r="F5431" s="111" t="s">
        <v>79</v>
      </c>
      <c r="G5431" s="3">
        <f t="shared" si="85"/>
        <v>9.9400000000000002E-2</v>
      </c>
    </row>
    <row r="5432" spans="5:7" x14ac:dyDescent="0.25">
      <c r="E5432" s="110" t="s">
        <v>5513</v>
      </c>
      <c r="F5432" s="111" t="s">
        <v>75</v>
      </c>
      <c r="G5432" s="3">
        <f t="shared" si="85"/>
        <v>9.9709999999999993E-2</v>
      </c>
    </row>
    <row r="5433" spans="5:7" x14ac:dyDescent="0.25">
      <c r="E5433" s="110" t="s">
        <v>5514</v>
      </c>
      <c r="F5433" s="111" t="s">
        <v>75</v>
      </c>
      <c r="G5433" s="3">
        <f t="shared" si="85"/>
        <v>9.9709999999999993E-2</v>
      </c>
    </row>
    <row r="5434" spans="5:7" x14ac:dyDescent="0.25">
      <c r="E5434" s="110" t="s">
        <v>5515</v>
      </c>
      <c r="F5434" s="111" t="s">
        <v>75</v>
      </c>
      <c r="G5434" s="3">
        <f t="shared" si="85"/>
        <v>9.9709999999999993E-2</v>
      </c>
    </row>
    <row r="5435" spans="5:7" x14ac:dyDescent="0.25">
      <c r="E5435" s="110" t="s">
        <v>5516</v>
      </c>
      <c r="F5435" s="111" t="s">
        <v>79</v>
      </c>
      <c r="G5435" s="3">
        <f t="shared" si="85"/>
        <v>9.9400000000000002E-2</v>
      </c>
    </row>
    <row r="5436" spans="5:7" x14ac:dyDescent="0.25">
      <c r="E5436" s="110" t="s">
        <v>5517</v>
      </c>
      <c r="F5436" s="111" t="s">
        <v>75</v>
      </c>
      <c r="G5436" s="3">
        <f t="shared" si="85"/>
        <v>9.9709999999999993E-2</v>
      </c>
    </row>
    <row r="5437" spans="5:7" x14ac:dyDescent="0.25">
      <c r="E5437" s="110" t="s">
        <v>5518</v>
      </c>
      <c r="F5437" s="111" t="s">
        <v>75</v>
      </c>
      <c r="G5437" s="3">
        <f t="shared" si="85"/>
        <v>9.9709999999999993E-2</v>
      </c>
    </row>
    <row r="5438" spans="5:7" x14ac:dyDescent="0.25">
      <c r="E5438" s="110" t="s">
        <v>5519</v>
      </c>
      <c r="F5438" s="111" t="s">
        <v>75</v>
      </c>
      <c r="G5438" s="3">
        <f t="shared" si="85"/>
        <v>9.9709999999999993E-2</v>
      </c>
    </row>
    <row r="5439" spans="5:7" x14ac:dyDescent="0.25">
      <c r="E5439" s="110" t="s">
        <v>5520</v>
      </c>
      <c r="F5439" s="111" t="s">
        <v>75</v>
      </c>
      <c r="G5439" s="3">
        <f t="shared" si="85"/>
        <v>9.9709999999999993E-2</v>
      </c>
    </row>
    <row r="5440" spans="5:7" x14ac:dyDescent="0.25">
      <c r="E5440" s="110" t="s">
        <v>5521</v>
      </c>
      <c r="F5440" s="111" t="s">
        <v>79</v>
      </c>
      <c r="G5440" s="3">
        <f t="shared" si="85"/>
        <v>9.9400000000000002E-2</v>
      </c>
    </row>
    <row r="5441" spans="5:7" x14ac:dyDescent="0.25">
      <c r="E5441" s="110" t="s">
        <v>5522</v>
      </c>
      <c r="F5441" s="111" t="s">
        <v>75</v>
      </c>
      <c r="G5441" s="3">
        <f t="shared" si="85"/>
        <v>9.9709999999999993E-2</v>
      </c>
    </row>
    <row r="5442" spans="5:7" x14ac:dyDescent="0.25">
      <c r="E5442" s="110" t="s">
        <v>5523</v>
      </c>
      <c r="F5442" s="111" t="s">
        <v>75</v>
      </c>
      <c r="G5442" s="3">
        <f t="shared" si="85"/>
        <v>9.9709999999999993E-2</v>
      </c>
    </row>
    <row r="5443" spans="5:7" x14ac:dyDescent="0.25">
      <c r="E5443" s="110" t="s">
        <v>5524</v>
      </c>
      <c r="F5443" s="111" t="s">
        <v>79</v>
      </c>
      <c r="G5443" s="3">
        <f t="shared" si="85"/>
        <v>9.9400000000000002E-2</v>
      </c>
    </row>
    <row r="5444" spans="5:7" x14ac:dyDescent="0.25">
      <c r="E5444" s="110" t="s">
        <v>5525</v>
      </c>
      <c r="F5444" s="111" t="s">
        <v>79</v>
      </c>
      <c r="G5444" s="3">
        <f t="shared" si="85"/>
        <v>9.9400000000000002E-2</v>
      </c>
    </row>
    <row r="5445" spans="5:7" x14ac:dyDescent="0.25">
      <c r="E5445" s="110" t="s">
        <v>5526</v>
      </c>
      <c r="F5445" s="111" t="s">
        <v>79</v>
      </c>
      <c r="G5445" s="3">
        <f t="shared" si="85"/>
        <v>9.9400000000000002E-2</v>
      </c>
    </row>
    <row r="5446" spans="5:7" x14ac:dyDescent="0.25">
      <c r="E5446" s="110" t="s">
        <v>5527</v>
      </c>
      <c r="F5446" s="111" t="s">
        <v>79</v>
      </c>
      <c r="G5446" s="3">
        <f t="shared" si="85"/>
        <v>9.9400000000000002E-2</v>
      </c>
    </row>
    <row r="5447" spans="5:7" x14ac:dyDescent="0.25">
      <c r="E5447" s="110" t="s">
        <v>5528</v>
      </c>
      <c r="F5447" s="111" t="s">
        <v>79</v>
      </c>
      <c r="G5447" s="3">
        <f t="shared" ref="G5447:G5510" si="86">VLOOKUP(F5447,$A$4:$B$27,2,FALSE)</f>
        <v>9.9400000000000002E-2</v>
      </c>
    </row>
    <row r="5448" spans="5:7" x14ac:dyDescent="0.25">
      <c r="E5448" s="110" t="s">
        <v>5529</v>
      </c>
      <c r="F5448" s="111" t="s">
        <v>79</v>
      </c>
      <c r="G5448" s="3">
        <f t="shared" si="86"/>
        <v>9.9400000000000002E-2</v>
      </c>
    </row>
    <row r="5449" spans="5:7" x14ac:dyDescent="0.25">
      <c r="E5449" s="110" t="s">
        <v>5530</v>
      </c>
      <c r="F5449" s="111" t="s">
        <v>79</v>
      </c>
      <c r="G5449" s="3">
        <f t="shared" si="86"/>
        <v>9.9400000000000002E-2</v>
      </c>
    </row>
    <row r="5450" spans="5:7" x14ac:dyDescent="0.25">
      <c r="E5450" s="110" t="s">
        <v>5531</v>
      </c>
      <c r="F5450" s="111" t="s">
        <v>79</v>
      </c>
      <c r="G5450" s="3">
        <f t="shared" si="86"/>
        <v>9.9400000000000002E-2</v>
      </c>
    </row>
    <row r="5451" spans="5:7" x14ac:dyDescent="0.25">
      <c r="E5451" s="110" t="s">
        <v>5532</v>
      </c>
      <c r="F5451" s="111" t="s">
        <v>49</v>
      </c>
      <c r="G5451" s="3">
        <f t="shared" si="86"/>
        <v>0.10979999999999999</v>
      </c>
    </row>
    <row r="5452" spans="5:7" x14ac:dyDescent="0.25">
      <c r="E5452" s="110" t="s">
        <v>5533</v>
      </c>
      <c r="F5452" s="111" t="s">
        <v>52</v>
      </c>
      <c r="G5452" s="3">
        <f t="shared" si="86"/>
        <v>9.7000000000000003E-2</v>
      </c>
    </row>
    <row r="5453" spans="5:7" x14ac:dyDescent="0.25">
      <c r="E5453" s="110" t="s">
        <v>5534</v>
      </c>
      <c r="F5453" s="111" t="s">
        <v>55</v>
      </c>
      <c r="G5453" s="3">
        <f t="shared" si="86"/>
        <v>7.7100000000000002E-2</v>
      </c>
    </row>
    <row r="5454" spans="5:7" x14ac:dyDescent="0.25">
      <c r="E5454" s="110" t="s">
        <v>5535</v>
      </c>
      <c r="F5454" s="111" t="s">
        <v>55</v>
      </c>
      <c r="G5454" s="3">
        <f t="shared" si="86"/>
        <v>7.7100000000000002E-2</v>
      </c>
    </row>
    <row r="5455" spans="5:7" x14ac:dyDescent="0.25">
      <c r="E5455" s="110" t="s">
        <v>5536</v>
      </c>
      <c r="F5455" s="111" t="s">
        <v>96</v>
      </c>
      <c r="G5455" s="3">
        <f t="shared" si="86"/>
        <v>0.1086</v>
      </c>
    </row>
    <row r="5456" spans="5:7" x14ac:dyDescent="0.25">
      <c r="E5456" s="110" t="s">
        <v>5537</v>
      </c>
      <c r="F5456" s="111" t="s">
        <v>105</v>
      </c>
      <c r="G5456" s="3">
        <f t="shared" si="86"/>
        <v>0</v>
      </c>
    </row>
    <row r="5457" spans="5:7" x14ac:dyDescent="0.25">
      <c r="E5457" s="110" t="s">
        <v>5538</v>
      </c>
      <c r="F5457" s="111" t="s">
        <v>96</v>
      </c>
      <c r="G5457" s="3">
        <f t="shared" si="86"/>
        <v>0.1086</v>
      </c>
    </row>
    <row r="5458" spans="5:7" x14ac:dyDescent="0.25">
      <c r="E5458" s="110" t="s">
        <v>5539</v>
      </c>
      <c r="F5458" s="111" t="s">
        <v>60</v>
      </c>
      <c r="G5458" s="3">
        <f t="shared" si="86"/>
        <v>0.1013</v>
      </c>
    </row>
    <row r="5459" spans="5:7" x14ac:dyDescent="0.25">
      <c r="E5459" s="110" t="s">
        <v>5540</v>
      </c>
      <c r="F5459" s="111" t="s">
        <v>60</v>
      </c>
      <c r="G5459" s="3">
        <f t="shared" si="86"/>
        <v>0.1013</v>
      </c>
    </row>
    <row r="5460" spans="5:7" x14ac:dyDescent="0.25">
      <c r="E5460" s="110" t="s">
        <v>5541</v>
      </c>
      <c r="F5460" s="111" t="s">
        <v>79</v>
      </c>
      <c r="G5460" s="3">
        <f t="shared" si="86"/>
        <v>9.9400000000000002E-2</v>
      </c>
    </row>
    <row r="5461" spans="5:7" x14ac:dyDescent="0.25">
      <c r="E5461" s="110" t="s">
        <v>5542</v>
      </c>
      <c r="F5461" s="111" t="s">
        <v>60</v>
      </c>
      <c r="G5461" s="3">
        <f t="shared" si="86"/>
        <v>0.1013</v>
      </c>
    </row>
    <row r="5462" spans="5:7" x14ac:dyDescent="0.25">
      <c r="E5462" s="110" t="s">
        <v>5543</v>
      </c>
      <c r="F5462" s="111" t="s">
        <v>60</v>
      </c>
      <c r="G5462" s="3">
        <f t="shared" si="86"/>
        <v>0.1013</v>
      </c>
    </row>
    <row r="5463" spans="5:7" x14ac:dyDescent="0.25">
      <c r="E5463" s="110" t="s">
        <v>5544</v>
      </c>
      <c r="F5463" s="111" t="s">
        <v>60</v>
      </c>
      <c r="G5463" s="3">
        <f t="shared" si="86"/>
        <v>0.1013</v>
      </c>
    </row>
    <row r="5464" spans="5:7" x14ac:dyDescent="0.25">
      <c r="E5464" s="110" t="s">
        <v>5545</v>
      </c>
      <c r="F5464" s="111" t="s">
        <v>60</v>
      </c>
      <c r="G5464" s="3">
        <f t="shared" si="86"/>
        <v>0.1013</v>
      </c>
    </row>
    <row r="5465" spans="5:7" x14ac:dyDescent="0.25">
      <c r="E5465" s="110" t="s">
        <v>5546</v>
      </c>
      <c r="F5465" s="111" t="s">
        <v>60</v>
      </c>
      <c r="G5465" s="3">
        <f t="shared" si="86"/>
        <v>0.1013</v>
      </c>
    </row>
    <row r="5466" spans="5:7" x14ac:dyDescent="0.25">
      <c r="E5466" s="110" t="s">
        <v>5547</v>
      </c>
      <c r="F5466" s="111" t="s">
        <v>60</v>
      </c>
      <c r="G5466" s="3">
        <f t="shared" si="86"/>
        <v>0.1013</v>
      </c>
    </row>
    <row r="5467" spans="5:7" x14ac:dyDescent="0.25">
      <c r="E5467" s="110" t="s">
        <v>5548</v>
      </c>
      <c r="F5467" s="111" t="s">
        <v>79</v>
      </c>
      <c r="G5467" s="3">
        <f t="shared" si="86"/>
        <v>9.9400000000000002E-2</v>
      </c>
    </row>
    <row r="5468" spans="5:7" x14ac:dyDescent="0.25">
      <c r="E5468" s="110" t="s">
        <v>5549</v>
      </c>
      <c r="F5468" s="111" t="s">
        <v>79</v>
      </c>
      <c r="G5468" s="3">
        <f t="shared" si="86"/>
        <v>9.9400000000000002E-2</v>
      </c>
    </row>
    <row r="5469" spans="5:7" x14ac:dyDescent="0.25">
      <c r="E5469" s="110" t="s">
        <v>5550</v>
      </c>
      <c r="F5469" s="111" t="s">
        <v>361</v>
      </c>
      <c r="G5469" s="3">
        <f t="shared" si="86"/>
        <v>1</v>
      </c>
    </row>
    <row r="5470" spans="5:7" x14ac:dyDescent="0.25">
      <c r="E5470" s="110" t="s">
        <v>5551</v>
      </c>
      <c r="F5470" s="111" t="s">
        <v>75</v>
      </c>
      <c r="G5470" s="3">
        <f t="shared" si="86"/>
        <v>9.9709999999999993E-2</v>
      </c>
    </row>
    <row r="5471" spans="5:7" x14ac:dyDescent="0.25">
      <c r="E5471" s="110" t="s">
        <v>5552</v>
      </c>
      <c r="F5471" s="111" t="s">
        <v>75</v>
      </c>
      <c r="G5471" s="3">
        <f t="shared" si="86"/>
        <v>9.9709999999999993E-2</v>
      </c>
    </row>
    <row r="5472" spans="5:7" x14ac:dyDescent="0.25">
      <c r="E5472" s="110" t="s">
        <v>5553</v>
      </c>
      <c r="F5472" s="111" t="s">
        <v>49</v>
      </c>
      <c r="G5472" s="3">
        <f t="shared" si="86"/>
        <v>0.10979999999999999</v>
      </c>
    </row>
    <row r="5473" spans="5:7" x14ac:dyDescent="0.25">
      <c r="E5473" s="110" t="s">
        <v>5554</v>
      </c>
      <c r="F5473" s="111" t="s">
        <v>96</v>
      </c>
      <c r="G5473" s="3">
        <f t="shared" si="86"/>
        <v>0.1086</v>
      </c>
    </row>
    <row r="5474" spans="5:7" x14ac:dyDescent="0.25">
      <c r="E5474" s="110" t="s">
        <v>5555</v>
      </c>
      <c r="F5474" s="130" t="s">
        <v>54</v>
      </c>
      <c r="G5474" s="3">
        <f t="shared" si="86"/>
        <v>7.9699999999999993E-2</v>
      </c>
    </row>
    <row r="5475" spans="5:7" x14ac:dyDescent="0.25">
      <c r="E5475" s="110" t="s">
        <v>5556</v>
      </c>
      <c r="F5475" s="130" t="s">
        <v>54</v>
      </c>
      <c r="G5475" s="3">
        <f t="shared" si="86"/>
        <v>7.9699999999999993E-2</v>
      </c>
    </row>
    <row r="5476" spans="5:7" x14ac:dyDescent="0.25">
      <c r="E5476" s="110" t="s">
        <v>5557</v>
      </c>
      <c r="F5476" s="130" t="s">
        <v>54</v>
      </c>
      <c r="G5476" s="3">
        <f t="shared" si="86"/>
        <v>7.9699999999999993E-2</v>
      </c>
    </row>
    <row r="5477" spans="5:7" x14ac:dyDescent="0.25">
      <c r="E5477" s="110" t="s">
        <v>5558</v>
      </c>
      <c r="F5477" s="130" t="s">
        <v>456</v>
      </c>
      <c r="G5477" s="3">
        <f t="shared" si="86"/>
        <v>1</v>
      </c>
    </row>
    <row r="5478" spans="5:7" x14ac:dyDescent="0.25">
      <c r="E5478" s="110" t="s">
        <v>5559</v>
      </c>
      <c r="F5478" s="130" t="s">
        <v>346</v>
      </c>
      <c r="G5478" s="3">
        <f t="shared" si="86"/>
        <v>0.1086</v>
      </c>
    </row>
    <row r="5479" spans="5:7" x14ac:dyDescent="0.25">
      <c r="E5479" s="110" t="s">
        <v>5560</v>
      </c>
      <c r="F5479" s="130" t="s">
        <v>668</v>
      </c>
      <c r="G5479" s="3">
        <f t="shared" si="86"/>
        <v>0</v>
      </c>
    </row>
    <row r="5480" spans="5:7" x14ac:dyDescent="0.25">
      <c r="E5480" s="110" t="s">
        <v>5561</v>
      </c>
      <c r="F5480" s="130" t="s">
        <v>346</v>
      </c>
      <c r="G5480" s="3">
        <f t="shared" si="86"/>
        <v>0.1086</v>
      </c>
    </row>
    <row r="5481" spans="5:7" x14ac:dyDescent="0.25">
      <c r="E5481" s="110" t="s">
        <v>5562</v>
      </c>
      <c r="F5481" s="130" t="s">
        <v>60</v>
      </c>
      <c r="G5481" s="3">
        <f t="shared" si="86"/>
        <v>0.1013</v>
      </c>
    </row>
    <row r="5482" spans="5:7" x14ac:dyDescent="0.25">
      <c r="E5482" s="110" t="s">
        <v>5563</v>
      </c>
      <c r="F5482" s="130" t="s">
        <v>346</v>
      </c>
      <c r="G5482" s="3">
        <f t="shared" si="86"/>
        <v>0.1086</v>
      </c>
    </row>
    <row r="5483" spans="5:7" x14ac:dyDescent="0.25">
      <c r="E5483" s="110" t="s">
        <v>5564</v>
      </c>
      <c r="F5483" s="130" t="s">
        <v>60</v>
      </c>
      <c r="G5483" s="3">
        <f t="shared" si="86"/>
        <v>0.1013</v>
      </c>
    </row>
    <row r="5484" spans="5:7" x14ac:dyDescent="0.25">
      <c r="E5484" s="110" t="s">
        <v>5565</v>
      </c>
      <c r="F5484" s="130" t="s">
        <v>346</v>
      </c>
      <c r="G5484" s="3">
        <f t="shared" si="86"/>
        <v>0.1086</v>
      </c>
    </row>
    <row r="5485" spans="5:7" x14ac:dyDescent="0.25">
      <c r="E5485" s="110" t="s">
        <v>5566</v>
      </c>
      <c r="F5485" s="130" t="s">
        <v>361</v>
      </c>
      <c r="G5485" s="3">
        <f t="shared" si="86"/>
        <v>1</v>
      </c>
    </row>
    <row r="5486" spans="5:7" x14ac:dyDescent="0.25">
      <c r="E5486" s="110" t="s">
        <v>5567</v>
      </c>
      <c r="F5486" s="130" t="s">
        <v>668</v>
      </c>
      <c r="G5486" s="3">
        <f t="shared" si="86"/>
        <v>0</v>
      </c>
    </row>
    <row r="5487" spans="5:7" x14ac:dyDescent="0.25">
      <c r="E5487" s="110" t="s">
        <v>5568</v>
      </c>
      <c r="F5487" s="130" t="s">
        <v>346</v>
      </c>
      <c r="G5487" s="3">
        <f t="shared" si="86"/>
        <v>0.1086</v>
      </c>
    </row>
    <row r="5488" spans="5:7" x14ac:dyDescent="0.25">
      <c r="E5488" s="110" t="s">
        <v>5569</v>
      </c>
      <c r="F5488" s="130" t="s">
        <v>346</v>
      </c>
      <c r="G5488" s="3">
        <f t="shared" si="86"/>
        <v>0.1086</v>
      </c>
    </row>
    <row r="5489" spans="4:7" x14ac:dyDescent="0.25">
      <c r="E5489" s="110" t="s">
        <v>5570</v>
      </c>
      <c r="F5489" s="130" t="s">
        <v>346</v>
      </c>
      <c r="G5489" s="3">
        <f t="shared" si="86"/>
        <v>0.1086</v>
      </c>
    </row>
    <row r="5490" spans="4:7" x14ac:dyDescent="0.25">
      <c r="E5490" s="110" t="s">
        <v>5571</v>
      </c>
      <c r="F5490" s="130" t="s">
        <v>346</v>
      </c>
      <c r="G5490" s="3">
        <f t="shared" si="86"/>
        <v>0.1086</v>
      </c>
    </row>
    <row r="5491" spans="4:7" x14ac:dyDescent="0.25">
      <c r="E5491" s="110" t="s">
        <v>5572</v>
      </c>
      <c r="F5491" s="130" t="s">
        <v>346</v>
      </c>
      <c r="G5491" s="3">
        <f t="shared" si="86"/>
        <v>0.1086</v>
      </c>
    </row>
    <row r="5492" spans="4:7" x14ac:dyDescent="0.25">
      <c r="E5492" s="110" t="s">
        <v>5573</v>
      </c>
      <c r="F5492" s="130" t="s">
        <v>5138</v>
      </c>
      <c r="G5492" s="3">
        <f t="shared" si="86"/>
        <v>0.3</v>
      </c>
    </row>
    <row r="5493" spans="4:7" x14ac:dyDescent="0.25">
      <c r="E5493" s="110" t="s">
        <v>5574</v>
      </c>
      <c r="F5493" s="130" t="s">
        <v>110</v>
      </c>
      <c r="G5493" s="3">
        <f t="shared" si="86"/>
        <v>9.3100000000000002E-2</v>
      </c>
    </row>
    <row r="5494" spans="4:7" x14ac:dyDescent="0.25">
      <c r="E5494" s="110" t="s">
        <v>5575</v>
      </c>
      <c r="F5494" s="130" t="s">
        <v>668</v>
      </c>
      <c r="G5494" s="3">
        <f t="shared" si="86"/>
        <v>0</v>
      </c>
    </row>
    <row r="5495" spans="4:7" x14ac:dyDescent="0.25">
      <c r="E5495" s="110" t="s">
        <v>5576</v>
      </c>
      <c r="F5495" s="130" t="s">
        <v>110</v>
      </c>
      <c r="G5495" s="3">
        <f t="shared" si="86"/>
        <v>9.3100000000000002E-2</v>
      </c>
    </row>
    <row r="5496" spans="4:7" x14ac:dyDescent="0.25">
      <c r="E5496" s="110" t="s">
        <v>5577</v>
      </c>
      <c r="F5496" s="130" t="s">
        <v>89</v>
      </c>
      <c r="G5496" s="3">
        <f t="shared" si="86"/>
        <v>0.1094</v>
      </c>
    </row>
    <row r="5497" spans="4:7" x14ac:dyDescent="0.25">
      <c r="E5497" s="110" t="s">
        <v>5578</v>
      </c>
      <c r="F5497" s="130" t="s">
        <v>668</v>
      </c>
      <c r="G5497" s="3">
        <f t="shared" si="86"/>
        <v>0</v>
      </c>
    </row>
    <row r="5498" spans="4:7" x14ac:dyDescent="0.25">
      <c r="E5498" s="110" t="s">
        <v>5579</v>
      </c>
      <c r="F5498" s="130" t="s">
        <v>89</v>
      </c>
      <c r="G5498" s="3">
        <f t="shared" si="86"/>
        <v>0.1094</v>
      </c>
    </row>
    <row r="5499" spans="4:7" x14ac:dyDescent="0.25">
      <c r="E5499" s="110" t="s">
        <v>5580</v>
      </c>
      <c r="F5499" s="130" t="s">
        <v>89</v>
      </c>
      <c r="G5499" s="3">
        <f t="shared" si="86"/>
        <v>0.1094</v>
      </c>
    </row>
    <row r="5500" spans="4:7" x14ac:dyDescent="0.25">
      <c r="D5500" s="172" t="s">
        <v>5710</v>
      </c>
      <c r="E5500" s="131" t="s">
        <v>5686</v>
      </c>
      <c r="F5500" s="132" t="s">
        <v>110</v>
      </c>
      <c r="G5500" s="3">
        <f t="shared" si="86"/>
        <v>9.3100000000000002E-2</v>
      </c>
    </row>
    <row r="5501" spans="4:7" x14ac:dyDescent="0.25">
      <c r="D5501" s="172"/>
      <c r="E5501" s="131" t="s">
        <v>5687</v>
      </c>
      <c r="F5501" s="132" t="s">
        <v>346</v>
      </c>
      <c r="G5501" s="3">
        <f t="shared" si="86"/>
        <v>0.1086</v>
      </c>
    </row>
    <row r="5502" spans="4:7" x14ac:dyDescent="0.25">
      <c r="D5502" s="172"/>
      <c r="E5502" s="131" t="s">
        <v>5688</v>
      </c>
      <c r="F5502" s="132" t="s">
        <v>60</v>
      </c>
      <c r="G5502" s="3">
        <f t="shared" si="86"/>
        <v>0.1013</v>
      </c>
    </row>
    <row r="5503" spans="4:7" x14ac:dyDescent="0.25">
      <c r="D5503" s="172"/>
      <c r="E5503" s="131" t="s">
        <v>5689</v>
      </c>
      <c r="F5503" s="132" t="s">
        <v>361</v>
      </c>
      <c r="G5503" s="3">
        <f t="shared" si="86"/>
        <v>1</v>
      </c>
    </row>
    <row r="5504" spans="4:7" x14ac:dyDescent="0.25">
      <c r="D5504" s="172"/>
      <c r="E5504" s="131" t="s">
        <v>5690</v>
      </c>
      <c r="F5504" s="132" t="s">
        <v>54</v>
      </c>
      <c r="G5504" s="3">
        <f t="shared" si="86"/>
        <v>7.9699999999999993E-2</v>
      </c>
    </row>
    <row r="5505" spans="4:7" x14ac:dyDescent="0.25">
      <c r="D5505" s="172"/>
      <c r="E5505" s="131" t="s">
        <v>5691</v>
      </c>
      <c r="F5505" s="132" t="s">
        <v>54</v>
      </c>
      <c r="G5505" s="3">
        <f t="shared" si="86"/>
        <v>7.9699999999999993E-2</v>
      </c>
    </row>
    <row r="5506" spans="4:7" x14ac:dyDescent="0.25">
      <c r="D5506" s="172"/>
      <c r="E5506" s="131" t="s">
        <v>5692</v>
      </c>
      <c r="F5506" s="132" t="s">
        <v>5709</v>
      </c>
      <c r="G5506" s="3">
        <f t="shared" si="86"/>
        <v>9.9400000000000002E-2</v>
      </c>
    </row>
    <row r="5507" spans="4:7" x14ac:dyDescent="0.25">
      <c r="D5507" s="172"/>
      <c r="E5507" s="131" t="s">
        <v>5693</v>
      </c>
      <c r="F5507" s="132" t="s">
        <v>346</v>
      </c>
      <c r="G5507" s="3">
        <f t="shared" si="86"/>
        <v>0.1086</v>
      </c>
    </row>
    <row r="5508" spans="4:7" x14ac:dyDescent="0.25">
      <c r="D5508" s="172"/>
      <c r="E5508" s="131" t="s">
        <v>5694</v>
      </c>
      <c r="F5508" s="132" t="s">
        <v>346</v>
      </c>
      <c r="G5508" s="3">
        <f t="shared" si="86"/>
        <v>0.1086</v>
      </c>
    </row>
    <row r="5509" spans="4:7" x14ac:dyDescent="0.25">
      <c r="D5509" s="172"/>
      <c r="E5509" s="131" t="s">
        <v>5695</v>
      </c>
      <c r="F5509" s="132" t="s">
        <v>361</v>
      </c>
      <c r="G5509" s="3">
        <f t="shared" si="86"/>
        <v>1</v>
      </c>
    </row>
    <row r="5510" spans="4:7" x14ac:dyDescent="0.25">
      <c r="D5510" s="172"/>
      <c r="E5510" s="131" t="s">
        <v>5696</v>
      </c>
      <c r="F5510" s="132" t="s">
        <v>346</v>
      </c>
      <c r="G5510" s="3">
        <f t="shared" si="86"/>
        <v>0.1086</v>
      </c>
    </row>
    <row r="5511" spans="4:7" x14ac:dyDescent="0.25">
      <c r="D5511" s="172"/>
      <c r="E5511" s="131" t="s">
        <v>5697</v>
      </c>
      <c r="F5511" s="132" t="s">
        <v>668</v>
      </c>
      <c r="G5511" s="3">
        <f t="shared" ref="G5511:G5574" si="87">VLOOKUP(F5511,$A$4:$B$27,2,FALSE)</f>
        <v>0</v>
      </c>
    </row>
    <row r="5512" spans="4:7" x14ac:dyDescent="0.25">
      <c r="D5512" s="172"/>
      <c r="E5512" s="131" t="s">
        <v>5698</v>
      </c>
      <c r="F5512" s="132" t="s">
        <v>346</v>
      </c>
      <c r="G5512" s="3">
        <f t="shared" si="87"/>
        <v>0.1086</v>
      </c>
    </row>
    <row r="5513" spans="4:7" x14ac:dyDescent="0.25">
      <c r="D5513" s="172"/>
      <c r="E5513" s="131" t="s">
        <v>5699</v>
      </c>
      <c r="F5513" s="132" t="s">
        <v>346</v>
      </c>
      <c r="G5513" s="3">
        <f t="shared" si="87"/>
        <v>0.1086</v>
      </c>
    </row>
    <row r="5514" spans="4:7" x14ac:dyDescent="0.25">
      <c r="D5514" s="172"/>
      <c r="E5514" s="131" t="s">
        <v>5700</v>
      </c>
      <c r="F5514" s="132" t="s">
        <v>346</v>
      </c>
      <c r="G5514" s="3">
        <f t="shared" si="87"/>
        <v>0.1086</v>
      </c>
    </row>
    <row r="5515" spans="4:7" x14ac:dyDescent="0.25">
      <c r="D5515" s="172"/>
      <c r="E5515" s="131" t="s">
        <v>5701</v>
      </c>
      <c r="F5515" s="132" t="s">
        <v>60</v>
      </c>
      <c r="G5515" s="3">
        <f t="shared" si="87"/>
        <v>0.1013</v>
      </c>
    </row>
    <row r="5516" spans="4:7" x14ac:dyDescent="0.25">
      <c r="D5516" s="172"/>
      <c r="E5516" s="131" t="s">
        <v>5702</v>
      </c>
      <c r="F5516" s="132" t="s">
        <v>60</v>
      </c>
      <c r="G5516" s="3">
        <f t="shared" si="87"/>
        <v>0.1013</v>
      </c>
    </row>
    <row r="5517" spans="4:7" x14ac:dyDescent="0.25">
      <c r="D5517" s="172"/>
      <c r="E5517" s="131" t="s">
        <v>5703</v>
      </c>
      <c r="F5517" s="132" t="s">
        <v>60</v>
      </c>
      <c r="G5517" s="3">
        <f t="shared" si="87"/>
        <v>0.1013</v>
      </c>
    </row>
    <row r="5518" spans="4:7" x14ac:dyDescent="0.25">
      <c r="D5518" s="172"/>
      <c r="E5518" s="131" t="s">
        <v>5704</v>
      </c>
      <c r="F5518" s="132" t="s">
        <v>60</v>
      </c>
      <c r="G5518" s="3">
        <f t="shared" si="87"/>
        <v>0.1013</v>
      </c>
    </row>
    <row r="5519" spans="4:7" x14ac:dyDescent="0.25">
      <c r="D5519" s="172"/>
      <c r="E5519" s="131" t="s">
        <v>5705</v>
      </c>
      <c r="F5519" s="132" t="s">
        <v>60</v>
      </c>
      <c r="G5519" s="3">
        <f t="shared" si="87"/>
        <v>0.1013</v>
      </c>
    </row>
    <row r="5520" spans="4:7" x14ac:dyDescent="0.25">
      <c r="D5520" s="172"/>
      <c r="E5520" s="131" t="s">
        <v>5706</v>
      </c>
      <c r="F5520" s="132" t="s">
        <v>60</v>
      </c>
      <c r="G5520" s="3">
        <f t="shared" si="87"/>
        <v>0.1013</v>
      </c>
    </row>
    <row r="5521" spans="4:7" x14ac:dyDescent="0.25">
      <c r="D5521" s="172"/>
      <c r="E5521" s="131" t="s">
        <v>5707</v>
      </c>
      <c r="F5521" s="132" t="s">
        <v>60</v>
      </c>
      <c r="G5521" s="3">
        <f t="shared" si="87"/>
        <v>0.1013</v>
      </c>
    </row>
    <row r="5522" spans="4:7" x14ac:dyDescent="0.25">
      <c r="D5522" s="172"/>
      <c r="E5522" s="131" t="s">
        <v>5708</v>
      </c>
      <c r="F5522" s="132" t="s">
        <v>60</v>
      </c>
      <c r="G5522" s="3">
        <f t="shared" si="87"/>
        <v>0.1013</v>
      </c>
    </row>
    <row r="5523" spans="4:7" x14ac:dyDescent="0.25">
      <c r="D5523" s="173" t="s">
        <v>5861</v>
      </c>
      <c r="E5523" s="131" t="s">
        <v>5827</v>
      </c>
      <c r="F5523" s="132" t="s">
        <v>60</v>
      </c>
      <c r="G5523" s="3">
        <f t="shared" si="87"/>
        <v>0.1013</v>
      </c>
    </row>
    <row r="5524" spans="4:7" x14ac:dyDescent="0.25">
      <c r="D5524" s="173"/>
      <c r="E5524" s="131" t="s">
        <v>5828</v>
      </c>
      <c r="F5524" s="132" t="s">
        <v>60</v>
      </c>
      <c r="G5524" s="3">
        <f t="shared" si="87"/>
        <v>0.1013</v>
      </c>
    </row>
    <row r="5525" spans="4:7" x14ac:dyDescent="0.25">
      <c r="D5525" s="173"/>
      <c r="E5525" s="131" t="s">
        <v>5829</v>
      </c>
      <c r="F5525" s="132" t="s">
        <v>60</v>
      </c>
      <c r="G5525" s="3">
        <f t="shared" si="87"/>
        <v>0.1013</v>
      </c>
    </row>
    <row r="5526" spans="4:7" x14ac:dyDescent="0.25">
      <c r="D5526" s="173"/>
      <c r="E5526" s="131" t="s">
        <v>5830</v>
      </c>
      <c r="F5526" s="132" t="s">
        <v>346</v>
      </c>
      <c r="G5526" s="3">
        <f t="shared" si="87"/>
        <v>0.1086</v>
      </c>
    </row>
    <row r="5527" spans="4:7" x14ac:dyDescent="0.25">
      <c r="D5527" s="173"/>
      <c r="E5527" s="131" t="s">
        <v>5831</v>
      </c>
      <c r="F5527" s="132" t="s">
        <v>346</v>
      </c>
      <c r="G5527" s="3">
        <f t="shared" si="87"/>
        <v>0.1086</v>
      </c>
    </row>
    <row r="5528" spans="4:7" x14ac:dyDescent="0.25">
      <c r="D5528" s="173"/>
      <c r="E5528" s="131" t="s">
        <v>5832</v>
      </c>
      <c r="F5528" s="132" t="s">
        <v>60</v>
      </c>
      <c r="G5528" s="3">
        <f t="shared" si="87"/>
        <v>0.1013</v>
      </c>
    </row>
    <row r="5529" spans="4:7" x14ac:dyDescent="0.25">
      <c r="D5529" s="173"/>
      <c r="E5529" s="131" t="s">
        <v>5833</v>
      </c>
      <c r="F5529" s="132" t="s">
        <v>60</v>
      </c>
      <c r="G5529" s="3">
        <f t="shared" si="87"/>
        <v>0.1013</v>
      </c>
    </row>
    <row r="5530" spans="4:7" x14ac:dyDescent="0.25">
      <c r="D5530" s="173"/>
      <c r="E5530" s="131" t="s">
        <v>5834</v>
      </c>
      <c r="F5530" s="132" t="s">
        <v>361</v>
      </c>
      <c r="G5530" s="3">
        <f t="shared" si="87"/>
        <v>1</v>
      </c>
    </row>
    <row r="5531" spans="4:7" x14ac:dyDescent="0.25">
      <c r="D5531" s="173"/>
      <c r="E5531" s="131" t="s">
        <v>5835</v>
      </c>
      <c r="F5531" s="132" t="s">
        <v>79</v>
      </c>
      <c r="G5531" s="3">
        <f t="shared" si="87"/>
        <v>9.9400000000000002E-2</v>
      </c>
    </row>
    <row r="5532" spans="4:7" x14ac:dyDescent="0.25">
      <c r="D5532" s="173"/>
      <c r="E5532" s="131" t="s">
        <v>5836</v>
      </c>
      <c r="F5532" s="132" t="s">
        <v>361</v>
      </c>
      <c r="G5532" s="3">
        <f t="shared" si="87"/>
        <v>1</v>
      </c>
    </row>
    <row r="5533" spans="4:7" x14ac:dyDescent="0.25">
      <c r="D5533" s="173"/>
      <c r="E5533" s="131" t="s">
        <v>5837</v>
      </c>
      <c r="F5533" s="132" t="s">
        <v>346</v>
      </c>
      <c r="G5533" s="3">
        <f t="shared" si="87"/>
        <v>0.1086</v>
      </c>
    </row>
    <row r="5534" spans="4:7" x14ac:dyDescent="0.25">
      <c r="D5534" s="173"/>
      <c r="E5534" s="131" t="s">
        <v>5838</v>
      </c>
      <c r="F5534" s="132" t="s">
        <v>346</v>
      </c>
      <c r="G5534" s="3">
        <f t="shared" si="87"/>
        <v>0.1086</v>
      </c>
    </row>
    <row r="5535" spans="4:7" x14ac:dyDescent="0.25">
      <c r="D5535" s="173"/>
      <c r="E5535" s="131" t="s">
        <v>5839</v>
      </c>
      <c r="F5535" s="132" t="s">
        <v>346</v>
      </c>
      <c r="G5535" s="3">
        <f t="shared" si="87"/>
        <v>0.1086</v>
      </c>
    </row>
    <row r="5536" spans="4:7" x14ac:dyDescent="0.25">
      <c r="D5536" s="173"/>
      <c r="E5536" s="131" t="s">
        <v>5840</v>
      </c>
      <c r="F5536" s="132" t="s">
        <v>60</v>
      </c>
      <c r="G5536" s="3">
        <f t="shared" si="87"/>
        <v>0.1013</v>
      </c>
    </row>
    <row r="5537" spans="4:7" x14ac:dyDescent="0.25">
      <c r="D5537" s="173"/>
      <c r="E5537" s="131" t="s">
        <v>5841</v>
      </c>
      <c r="F5537" s="132" t="s">
        <v>668</v>
      </c>
      <c r="G5537" s="3">
        <f t="shared" si="87"/>
        <v>0</v>
      </c>
    </row>
    <row r="5538" spans="4:7" x14ac:dyDescent="0.25">
      <c r="D5538" s="173"/>
      <c r="E5538" s="131" t="s">
        <v>5842</v>
      </c>
      <c r="F5538" s="132" t="s">
        <v>346</v>
      </c>
      <c r="G5538" s="3">
        <f t="shared" si="87"/>
        <v>0.1086</v>
      </c>
    </row>
    <row r="5539" spans="4:7" x14ac:dyDescent="0.25">
      <c r="D5539" s="173"/>
      <c r="E5539" s="131" t="s">
        <v>5843</v>
      </c>
      <c r="F5539" s="132" t="s">
        <v>60</v>
      </c>
      <c r="G5539" s="3">
        <f t="shared" si="87"/>
        <v>0.1013</v>
      </c>
    </row>
    <row r="5540" spans="4:7" x14ac:dyDescent="0.25">
      <c r="D5540" s="173"/>
      <c r="E5540" s="131" t="s">
        <v>5844</v>
      </c>
      <c r="F5540" s="132" t="s">
        <v>668</v>
      </c>
      <c r="G5540" s="3">
        <f t="shared" si="87"/>
        <v>0</v>
      </c>
    </row>
    <row r="5541" spans="4:7" x14ac:dyDescent="0.25">
      <c r="D5541" s="173"/>
      <c r="E5541" s="131" t="s">
        <v>5845</v>
      </c>
      <c r="F5541" s="132" t="s">
        <v>346</v>
      </c>
      <c r="G5541" s="3">
        <f t="shared" si="87"/>
        <v>0.1086</v>
      </c>
    </row>
    <row r="5542" spans="4:7" x14ac:dyDescent="0.25">
      <c r="D5542" s="173"/>
      <c r="E5542" s="131" t="s">
        <v>5846</v>
      </c>
      <c r="F5542" s="132" t="s">
        <v>346</v>
      </c>
      <c r="G5542" s="3">
        <f t="shared" si="87"/>
        <v>0.1086</v>
      </c>
    </row>
    <row r="5543" spans="4:7" x14ac:dyDescent="0.25">
      <c r="D5543" s="173"/>
      <c r="E5543" s="131" t="s">
        <v>5847</v>
      </c>
      <c r="F5543" s="132" t="s">
        <v>182</v>
      </c>
      <c r="G5543" s="3">
        <f t="shared" si="87"/>
        <v>8.7999999999999995E-2</v>
      </c>
    </row>
    <row r="5544" spans="4:7" x14ac:dyDescent="0.25">
      <c r="D5544" s="173"/>
      <c r="E5544" s="131" t="s">
        <v>5848</v>
      </c>
      <c r="F5544" s="132" t="s">
        <v>346</v>
      </c>
      <c r="G5544" s="3">
        <f t="shared" si="87"/>
        <v>0.1086</v>
      </c>
    </row>
    <row r="5545" spans="4:7" x14ac:dyDescent="0.25">
      <c r="D5545" s="173"/>
      <c r="E5545" s="131" t="s">
        <v>5849</v>
      </c>
      <c r="F5545" s="132" t="s">
        <v>3211</v>
      </c>
      <c r="G5545" s="3">
        <f t="shared" si="87"/>
        <v>7.7100000000000002E-2</v>
      </c>
    </row>
    <row r="5546" spans="4:7" x14ac:dyDescent="0.25">
      <c r="D5546" s="173"/>
      <c r="E5546" s="131" t="s">
        <v>5850</v>
      </c>
      <c r="F5546" s="132" t="s">
        <v>79</v>
      </c>
      <c r="G5546" s="3">
        <f t="shared" si="87"/>
        <v>9.9400000000000002E-2</v>
      </c>
    </row>
    <row r="5547" spans="4:7" x14ac:dyDescent="0.25">
      <c r="D5547" s="173"/>
      <c r="E5547" s="131" t="s">
        <v>5851</v>
      </c>
      <c r="F5547" s="132" t="s">
        <v>60</v>
      </c>
      <c r="G5547" s="3">
        <f t="shared" si="87"/>
        <v>0.1013</v>
      </c>
    </row>
    <row r="5548" spans="4:7" x14ac:dyDescent="0.25">
      <c r="D5548" s="173"/>
      <c r="E5548" s="131" t="s">
        <v>5852</v>
      </c>
      <c r="F5548" s="132" t="s">
        <v>60</v>
      </c>
      <c r="G5548" s="3">
        <f t="shared" si="87"/>
        <v>0.1013</v>
      </c>
    </row>
    <row r="5549" spans="4:7" x14ac:dyDescent="0.25">
      <c r="D5549" s="173"/>
      <c r="E5549" s="131" t="s">
        <v>5853</v>
      </c>
      <c r="F5549" s="132" t="s">
        <v>79</v>
      </c>
      <c r="G5549" s="3">
        <f t="shared" si="87"/>
        <v>9.9400000000000002E-2</v>
      </c>
    </row>
    <row r="5550" spans="4:7" x14ac:dyDescent="0.25">
      <c r="D5550" s="173"/>
      <c r="E5550" s="131" t="s">
        <v>5854</v>
      </c>
      <c r="F5550" s="132" t="s">
        <v>79</v>
      </c>
      <c r="G5550" s="3">
        <f t="shared" si="87"/>
        <v>9.9400000000000002E-2</v>
      </c>
    </row>
    <row r="5551" spans="4:7" x14ac:dyDescent="0.25">
      <c r="D5551" s="173"/>
      <c r="E5551" s="131" t="s">
        <v>5855</v>
      </c>
      <c r="F5551" s="132" t="s">
        <v>79</v>
      </c>
      <c r="G5551" s="3">
        <f t="shared" si="87"/>
        <v>9.9400000000000002E-2</v>
      </c>
    </row>
    <row r="5552" spans="4:7" x14ac:dyDescent="0.25">
      <c r="D5552" s="173"/>
      <c r="E5552" s="131" t="s">
        <v>5856</v>
      </c>
      <c r="F5552" s="132" t="s">
        <v>60</v>
      </c>
      <c r="G5552" s="3">
        <f t="shared" si="87"/>
        <v>0.1013</v>
      </c>
    </row>
    <row r="5553" spans="4:7" x14ac:dyDescent="0.25">
      <c r="D5553" s="173"/>
      <c r="E5553" s="131" t="s">
        <v>5857</v>
      </c>
      <c r="F5553" s="132" t="s">
        <v>64</v>
      </c>
      <c r="G5553" s="3">
        <f t="shared" si="87"/>
        <v>9.6299999999999997E-2</v>
      </c>
    </row>
    <row r="5554" spans="4:7" x14ac:dyDescent="0.25">
      <c r="D5554" s="173"/>
      <c r="E5554" s="131" t="s">
        <v>5858</v>
      </c>
      <c r="F5554" s="132" t="s">
        <v>346</v>
      </c>
      <c r="G5554" s="3">
        <f t="shared" si="87"/>
        <v>0.1086</v>
      </c>
    </row>
    <row r="5555" spans="4:7" x14ac:dyDescent="0.25">
      <c r="D5555" s="173"/>
      <c r="E5555" s="131" t="s">
        <v>5859</v>
      </c>
      <c r="F5555" s="132" t="s">
        <v>346</v>
      </c>
      <c r="G5555" s="3">
        <f t="shared" si="87"/>
        <v>0.1086</v>
      </c>
    </row>
    <row r="5556" spans="4:7" x14ac:dyDescent="0.25">
      <c r="D5556" s="173"/>
      <c r="E5556" s="131" t="s">
        <v>5860</v>
      </c>
      <c r="F5556" s="132" t="s">
        <v>346</v>
      </c>
      <c r="G5556" s="3">
        <f t="shared" si="87"/>
        <v>0.1086</v>
      </c>
    </row>
    <row r="5557" spans="4:7" x14ac:dyDescent="0.25">
      <c r="D5557" s="174" t="s">
        <v>5895</v>
      </c>
      <c r="E5557" s="131" t="s">
        <v>5863</v>
      </c>
      <c r="F5557" s="132" t="s">
        <v>54</v>
      </c>
      <c r="G5557" s="3">
        <f t="shared" si="87"/>
        <v>7.9699999999999993E-2</v>
      </c>
    </row>
    <row r="5558" spans="4:7" x14ac:dyDescent="0.25">
      <c r="D5558" s="174"/>
      <c r="E5558" s="131" t="s">
        <v>5864</v>
      </c>
      <c r="F5558" s="132" t="s">
        <v>3211</v>
      </c>
      <c r="G5558" s="3">
        <f t="shared" si="87"/>
        <v>7.7100000000000002E-2</v>
      </c>
    </row>
    <row r="5559" spans="4:7" x14ac:dyDescent="0.25">
      <c r="D5559" s="174"/>
      <c r="E5559" s="131" t="s">
        <v>5865</v>
      </c>
      <c r="F5559" s="132" t="s">
        <v>346</v>
      </c>
      <c r="G5559" s="3">
        <f t="shared" si="87"/>
        <v>0.1086</v>
      </c>
    </row>
    <row r="5560" spans="4:7" x14ac:dyDescent="0.25">
      <c r="D5560" s="174"/>
      <c r="E5560" s="131" t="s">
        <v>5866</v>
      </c>
      <c r="F5560" s="132" t="s">
        <v>361</v>
      </c>
      <c r="G5560" s="3">
        <f t="shared" si="87"/>
        <v>1</v>
      </c>
    </row>
    <row r="5561" spans="4:7" x14ac:dyDescent="0.25">
      <c r="D5561" s="174"/>
      <c r="E5561" s="131" t="s">
        <v>5867</v>
      </c>
      <c r="F5561" s="132" t="s">
        <v>346</v>
      </c>
      <c r="G5561" s="3">
        <f t="shared" si="87"/>
        <v>0.1086</v>
      </c>
    </row>
    <row r="5562" spans="4:7" x14ac:dyDescent="0.25">
      <c r="D5562" s="174"/>
      <c r="E5562" s="131" t="s">
        <v>5868</v>
      </c>
      <c r="F5562" s="132" t="s">
        <v>346</v>
      </c>
      <c r="G5562" s="3">
        <f t="shared" si="87"/>
        <v>0.1086</v>
      </c>
    </row>
    <row r="5563" spans="4:7" x14ac:dyDescent="0.25">
      <c r="D5563" s="174"/>
      <c r="E5563" s="131" t="s">
        <v>5869</v>
      </c>
      <c r="F5563" s="132" t="s">
        <v>346</v>
      </c>
      <c r="G5563" s="3">
        <f t="shared" si="87"/>
        <v>0.1086</v>
      </c>
    </row>
    <row r="5564" spans="4:7" x14ac:dyDescent="0.25">
      <c r="D5564" s="174"/>
      <c r="E5564" s="131" t="s">
        <v>5870</v>
      </c>
      <c r="F5564" s="132" t="s">
        <v>346</v>
      </c>
      <c r="G5564" s="3">
        <f t="shared" si="87"/>
        <v>0.1086</v>
      </c>
    </row>
    <row r="5565" spans="4:7" x14ac:dyDescent="0.25">
      <c r="D5565" s="174"/>
      <c r="E5565" s="131" t="s">
        <v>5871</v>
      </c>
      <c r="F5565" s="132" t="s">
        <v>54</v>
      </c>
      <c r="G5565" s="3">
        <f t="shared" si="87"/>
        <v>7.9699999999999993E-2</v>
      </c>
    </row>
    <row r="5566" spans="4:7" x14ac:dyDescent="0.25">
      <c r="D5566" s="174"/>
      <c r="E5566" s="131" t="s">
        <v>5872</v>
      </c>
      <c r="F5566" s="132" t="s">
        <v>668</v>
      </c>
      <c r="G5566" s="3">
        <f t="shared" si="87"/>
        <v>0</v>
      </c>
    </row>
    <row r="5567" spans="4:7" x14ac:dyDescent="0.25">
      <c r="D5567" s="174"/>
      <c r="E5567" s="131" t="s">
        <v>5873</v>
      </c>
      <c r="F5567" s="132" t="s">
        <v>346</v>
      </c>
      <c r="G5567" s="3">
        <f t="shared" si="87"/>
        <v>0.1086</v>
      </c>
    </row>
    <row r="5568" spans="4:7" x14ac:dyDescent="0.25">
      <c r="D5568" s="174"/>
      <c r="E5568" s="131" t="s">
        <v>5874</v>
      </c>
      <c r="F5568" s="132" t="s">
        <v>60</v>
      </c>
      <c r="G5568" s="3">
        <f t="shared" si="87"/>
        <v>0.1013</v>
      </c>
    </row>
    <row r="5569" spans="4:7" x14ac:dyDescent="0.25">
      <c r="D5569" s="174"/>
      <c r="E5569" s="131" t="s">
        <v>5875</v>
      </c>
      <c r="F5569" s="132" t="s">
        <v>60</v>
      </c>
      <c r="G5569" s="3">
        <f t="shared" si="87"/>
        <v>0.1013</v>
      </c>
    </row>
    <row r="5570" spans="4:7" x14ac:dyDescent="0.25">
      <c r="D5570" s="174"/>
      <c r="E5570" s="131" t="s">
        <v>5876</v>
      </c>
      <c r="F5570" s="132" t="s">
        <v>60</v>
      </c>
      <c r="G5570" s="3">
        <f t="shared" si="87"/>
        <v>0.1013</v>
      </c>
    </row>
    <row r="5571" spans="4:7" x14ac:dyDescent="0.25">
      <c r="D5571" s="174"/>
      <c r="E5571" s="131" t="s">
        <v>5877</v>
      </c>
      <c r="F5571" s="132" t="s">
        <v>668</v>
      </c>
      <c r="G5571" s="3">
        <f t="shared" si="87"/>
        <v>0</v>
      </c>
    </row>
    <row r="5572" spans="4:7" x14ac:dyDescent="0.25">
      <c r="D5572" s="174"/>
      <c r="E5572" s="131" t="s">
        <v>5878</v>
      </c>
      <c r="F5572" s="132" t="s">
        <v>346</v>
      </c>
      <c r="G5572" s="3">
        <f t="shared" si="87"/>
        <v>0.1086</v>
      </c>
    </row>
    <row r="5573" spans="4:7" x14ac:dyDescent="0.25">
      <c r="D5573" s="174"/>
      <c r="E5573" s="131" t="s">
        <v>5879</v>
      </c>
      <c r="F5573" s="132" t="s">
        <v>346</v>
      </c>
      <c r="G5573" s="3">
        <f t="shared" si="87"/>
        <v>0.1086</v>
      </c>
    </row>
    <row r="5574" spans="4:7" x14ac:dyDescent="0.25">
      <c r="D5574" s="174"/>
      <c r="E5574" s="131" t="s">
        <v>5880</v>
      </c>
      <c r="F5574" s="132" t="s">
        <v>346</v>
      </c>
      <c r="G5574" s="3">
        <f t="shared" si="87"/>
        <v>0.1086</v>
      </c>
    </row>
    <row r="5575" spans="4:7" x14ac:dyDescent="0.25">
      <c r="D5575" s="174"/>
      <c r="E5575" s="131" t="s">
        <v>5881</v>
      </c>
      <c r="F5575" s="132" t="s">
        <v>346</v>
      </c>
      <c r="G5575" s="3">
        <f t="shared" ref="G5575:G5638" si="88">VLOOKUP(F5575,$A$4:$B$27,2,FALSE)</f>
        <v>0.1086</v>
      </c>
    </row>
    <row r="5576" spans="4:7" x14ac:dyDescent="0.25">
      <c r="D5576" s="174"/>
      <c r="E5576" s="131" t="s">
        <v>5882</v>
      </c>
      <c r="F5576" s="132" t="s">
        <v>346</v>
      </c>
      <c r="G5576" s="3">
        <f t="shared" si="88"/>
        <v>0.1086</v>
      </c>
    </row>
    <row r="5577" spans="4:7" x14ac:dyDescent="0.25">
      <c r="D5577" s="174"/>
      <c r="E5577" s="131" t="s">
        <v>5883</v>
      </c>
      <c r="F5577" s="132" t="s">
        <v>346</v>
      </c>
      <c r="G5577" s="3">
        <f t="shared" si="88"/>
        <v>0.1086</v>
      </c>
    </row>
    <row r="5578" spans="4:7" x14ac:dyDescent="0.25">
      <c r="D5578" s="174"/>
      <c r="E5578" s="131" t="s">
        <v>5884</v>
      </c>
      <c r="F5578" s="132" t="s">
        <v>346</v>
      </c>
      <c r="G5578" s="3">
        <f t="shared" si="88"/>
        <v>0.1086</v>
      </c>
    </row>
    <row r="5579" spans="4:7" x14ac:dyDescent="0.25">
      <c r="D5579" s="174"/>
      <c r="E5579" s="131" t="s">
        <v>5885</v>
      </c>
      <c r="F5579" s="132" t="s">
        <v>346</v>
      </c>
      <c r="G5579" s="3">
        <f t="shared" si="88"/>
        <v>0.1086</v>
      </c>
    </row>
    <row r="5580" spans="4:7" x14ac:dyDescent="0.25">
      <c r="D5580" s="174"/>
      <c r="E5580" s="131" t="s">
        <v>5886</v>
      </c>
      <c r="F5580" s="132" t="s">
        <v>346</v>
      </c>
      <c r="G5580" s="3">
        <f t="shared" si="88"/>
        <v>0.1086</v>
      </c>
    </row>
    <row r="5581" spans="4:7" x14ac:dyDescent="0.25">
      <c r="D5581" s="174"/>
      <c r="E5581" s="131" t="s">
        <v>5887</v>
      </c>
      <c r="F5581" s="132" t="s">
        <v>60</v>
      </c>
      <c r="G5581" s="3">
        <f t="shared" si="88"/>
        <v>0.1013</v>
      </c>
    </row>
    <row r="5582" spans="4:7" x14ac:dyDescent="0.25">
      <c r="D5582" s="174"/>
      <c r="E5582" s="131" t="s">
        <v>5888</v>
      </c>
      <c r="F5582" s="132" t="s">
        <v>60</v>
      </c>
      <c r="G5582" s="3">
        <f t="shared" si="88"/>
        <v>0.1013</v>
      </c>
    </row>
    <row r="5583" spans="4:7" x14ac:dyDescent="0.25">
      <c r="D5583" s="174"/>
      <c r="E5583" s="131" t="s">
        <v>5889</v>
      </c>
      <c r="F5583" s="132" t="s">
        <v>60</v>
      </c>
      <c r="G5583" s="3">
        <f t="shared" si="88"/>
        <v>0.1013</v>
      </c>
    </row>
    <row r="5584" spans="4:7" x14ac:dyDescent="0.25">
      <c r="D5584" s="174"/>
      <c r="E5584" s="131" t="s">
        <v>5890</v>
      </c>
      <c r="F5584" s="132" t="s">
        <v>668</v>
      </c>
      <c r="G5584" s="3">
        <f t="shared" si="88"/>
        <v>0</v>
      </c>
    </row>
    <row r="5585" spans="4:7" x14ac:dyDescent="0.25">
      <c r="D5585" s="174"/>
      <c r="E5585" s="131" t="s">
        <v>5891</v>
      </c>
      <c r="F5585" s="132" t="s">
        <v>346</v>
      </c>
      <c r="G5585" s="3">
        <f t="shared" si="88"/>
        <v>0.1086</v>
      </c>
    </row>
    <row r="5586" spans="4:7" x14ac:dyDescent="0.25">
      <c r="D5586" s="174"/>
      <c r="E5586" s="131" t="s">
        <v>5892</v>
      </c>
      <c r="F5586" s="132" t="s">
        <v>346</v>
      </c>
      <c r="G5586" s="3">
        <f t="shared" si="88"/>
        <v>0.1086</v>
      </c>
    </row>
    <row r="5587" spans="4:7" x14ac:dyDescent="0.25">
      <c r="D5587" s="174"/>
      <c r="E5587" s="131" t="s">
        <v>5893</v>
      </c>
      <c r="F5587" s="132" t="s">
        <v>346</v>
      </c>
      <c r="G5587" s="3">
        <f t="shared" si="88"/>
        <v>0.1086</v>
      </c>
    </row>
    <row r="5588" spans="4:7" x14ac:dyDescent="0.25">
      <c r="D5588" s="174"/>
      <c r="E5588" s="131" t="s">
        <v>5894</v>
      </c>
      <c r="F5588" s="132" t="s">
        <v>346</v>
      </c>
      <c r="G5588" s="3">
        <f t="shared" si="88"/>
        <v>0.1086</v>
      </c>
    </row>
    <row r="5589" spans="4:7" x14ac:dyDescent="0.25">
      <c r="D5589" s="175" t="s">
        <v>5956</v>
      </c>
      <c r="E5589" s="133" t="s">
        <v>5896</v>
      </c>
      <c r="F5589" s="132" t="s">
        <v>54</v>
      </c>
      <c r="G5589" s="3">
        <f t="shared" si="88"/>
        <v>7.9699999999999993E-2</v>
      </c>
    </row>
    <row r="5590" spans="4:7" x14ac:dyDescent="0.25">
      <c r="D5590" s="175"/>
      <c r="E5590" s="133" t="s">
        <v>5897</v>
      </c>
      <c r="F5590" s="132" t="s">
        <v>346</v>
      </c>
      <c r="G5590" s="3">
        <f t="shared" si="88"/>
        <v>0.1086</v>
      </c>
    </row>
    <row r="5591" spans="4:7" x14ac:dyDescent="0.25">
      <c r="D5591" s="175"/>
      <c r="E5591" s="133" t="s">
        <v>5898</v>
      </c>
      <c r="F5591" s="132" t="s">
        <v>79</v>
      </c>
      <c r="G5591" s="3">
        <f t="shared" si="88"/>
        <v>9.9400000000000002E-2</v>
      </c>
    </row>
    <row r="5592" spans="4:7" x14ac:dyDescent="0.25">
      <c r="D5592" s="175"/>
      <c r="E5592" s="133" t="s">
        <v>5899</v>
      </c>
      <c r="F5592" s="132" t="s">
        <v>64</v>
      </c>
      <c r="G5592" s="3">
        <f t="shared" si="88"/>
        <v>9.6299999999999997E-2</v>
      </c>
    </row>
    <row r="5593" spans="4:7" x14ac:dyDescent="0.25">
      <c r="D5593" s="175"/>
      <c r="E5593" s="133" t="s">
        <v>5900</v>
      </c>
      <c r="F5593" s="132" t="s">
        <v>64</v>
      </c>
      <c r="G5593" s="3">
        <f t="shared" si="88"/>
        <v>9.6299999999999997E-2</v>
      </c>
    </row>
    <row r="5594" spans="4:7" x14ac:dyDescent="0.25">
      <c r="D5594" s="175"/>
      <c r="E5594" s="133" t="s">
        <v>5901</v>
      </c>
      <c r="F5594" s="132" t="s">
        <v>3211</v>
      </c>
      <c r="G5594" s="3">
        <f t="shared" si="88"/>
        <v>7.7100000000000002E-2</v>
      </c>
    </row>
    <row r="5595" spans="4:7" x14ac:dyDescent="0.25">
      <c r="D5595" s="175"/>
      <c r="E5595" s="133" t="s">
        <v>5902</v>
      </c>
      <c r="F5595" s="132" t="s">
        <v>346</v>
      </c>
      <c r="G5595" s="3">
        <f t="shared" si="88"/>
        <v>0.1086</v>
      </c>
    </row>
    <row r="5596" spans="4:7" x14ac:dyDescent="0.25">
      <c r="D5596" s="175"/>
      <c r="E5596" s="133" t="s">
        <v>5903</v>
      </c>
      <c r="F5596" s="132" t="s">
        <v>346</v>
      </c>
      <c r="G5596" s="3">
        <f t="shared" si="88"/>
        <v>0.1086</v>
      </c>
    </row>
    <row r="5597" spans="4:7" x14ac:dyDescent="0.25">
      <c r="D5597" s="175"/>
      <c r="E5597" s="133" t="s">
        <v>5904</v>
      </c>
      <c r="F5597" s="132" t="s">
        <v>668</v>
      </c>
      <c r="G5597" s="3">
        <f t="shared" si="88"/>
        <v>0</v>
      </c>
    </row>
    <row r="5598" spans="4:7" x14ac:dyDescent="0.25">
      <c r="D5598" s="175"/>
      <c r="E5598" s="133" t="s">
        <v>5905</v>
      </c>
      <c r="F5598" s="132" t="s">
        <v>668</v>
      </c>
      <c r="G5598" s="3">
        <f t="shared" si="88"/>
        <v>0</v>
      </c>
    </row>
    <row r="5599" spans="4:7" x14ac:dyDescent="0.25">
      <c r="D5599" s="175"/>
      <c r="E5599" s="133" t="s">
        <v>5906</v>
      </c>
      <c r="F5599" s="132" t="s">
        <v>60</v>
      </c>
      <c r="G5599" s="3">
        <f t="shared" si="88"/>
        <v>0.1013</v>
      </c>
    </row>
    <row r="5600" spans="4:7" x14ac:dyDescent="0.25">
      <c r="D5600" s="175"/>
      <c r="E5600" s="133" t="s">
        <v>5907</v>
      </c>
      <c r="F5600" s="132" t="s">
        <v>346</v>
      </c>
      <c r="G5600" s="3">
        <f t="shared" si="88"/>
        <v>0.1086</v>
      </c>
    </row>
    <row r="5601" spans="4:7" x14ac:dyDescent="0.25">
      <c r="D5601" s="175"/>
      <c r="E5601" s="133" t="s">
        <v>5908</v>
      </c>
      <c r="F5601" s="132" t="s">
        <v>346</v>
      </c>
      <c r="G5601" s="3">
        <f t="shared" si="88"/>
        <v>0.1086</v>
      </c>
    </row>
    <row r="5602" spans="4:7" x14ac:dyDescent="0.25">
      <c r="D5602" s="175"/>
      <c r="E5602" s="133" t="s">
        <v>5909</v>
      </c>
      <c r="F5602" s="132" t="s">
        <v>54</v>
      </c>
      <c r="G5602" s="3">
        <f t="shared" si="88"/>
        <v>7.9699999999999993E-2</v>
      </c>
    </row>
    <row r="5603" spans="4:7" x14ac:dyDescent="0.25">
      <c r="D5603" s="175"/>
      <c r="E5603" s="133" t="s">
        <v>5910</v>
      </c>
      <c r="F5603" s="132" t="s">
        <v>346</v>
      </c>
      <c r="G5603" s="3">
        <f t="shared" si="88"/>
        <v>0.1086</v>
      </c>
    </row>
    <row r="5604" spans="4:7" x14ac:dyDescent="0.25">
      <c r="D5604" s="175"/>
      <c r="E5604" s="133" t="s">
        <v>5911</v>
      </c>
      <c r="F5604" s="132" t="s">
        <v>346</v>
      </c>
      <c r="G5604" s="3">
        <f t="shared" si="88"/>
        <v>0.1086</v>
      </c>
    </row>
    <row r="5605" spans="4:7" x14ac:dyDescent="0.25">
      <c r="D5605" s="175"/>
      <c r="E5605" s="133" t="s">
        <v>5912</v>
      </c>
      <c r="F5605" s="132" t="s">
        <v>346</v>
      </c>
      <c r="G5605" s="3">
        <f t="shared" si="88"/>
        <v>0.1086</v>
      </c>
    </row>
    <row r="5606" spans="4:7" x14ac:dyDescent="0.25">
      <c r="D5606" s="175"/>
      <c r="E5606" s="133" t="s">
        <v>5913</v>
      </c>
      <c r="F5606" s="132" t="s">
        <v>346</v>
      </c>
      <c r="G5606" s="3">
        <f t="shared" si="88"/>
        <v>0.1086</v>
      </c>
    </row>
    <row r="5607" spans="4:7" x14ac:dyDescent="0.25">
      <c r="D5607" s="175"/>
      <c r="E5607" s="133" t="s">
        <v>5914</v>
      </c>
      <c r="F5607" s="132" t="s">
        <v>54</v>
      </c>
      <c r="G5607" s="3">
        <f t="shared" si="88"/>
        <v>7.9699999999999993E-2</v>
      </c>
    </row>
    <row r="5608" spans="4:7" x14ac:dyDescent="0.25">
      <c r="D5608" s="175"/>
      <c r="E5608" s="133" t="s">
        <v>5915</v>
      </c>
      <c r="F5608" s="132" t="s">
        <v>346</v>
      </c>
      <c r="G5608" s="3">
        <f t="shared" si="88"/>
        <v>0.1086</v>
      </c>
    </row>
    <row r="5609" spans="4:7" x14ac:dyDescent="0.25">
      <c r="D5609" s="175"/>
      <c r="E5609" s="133" t="s">
        <v>5916</v>
      </c>
      <c r="F5609" s="132" t="s">
        <v>346</v>
      </c>
      <c r="G5609" s="3">
        <f t="shared" si="88"/>
        <v>0.1086</v>
      </c>
    </row>
    <row r="5610" spans="4:7" x14ac:dyDescent="0.25">
      <c r="D5610" s="175"/>
      <c r="E5610" s="133" t="s">
        <v>5917</v>
      </c>
      <c r="F5610" s="132" t="s">
        <v>346</v>
      </c>
      <c r="G5610" s="3">
        <f t="shared" si="88"/>
        <v>0.1086</v>
      </c>
    </row>
    <row r="5611" spans="4:7" x14ac:dyDescent="0.25">
      <c r="D5611" s="175"/>
      <c r="E5611" s="133" t="s">
        <v>5918</v>
      </c>
      <c r="F5611" s="132" t="s">
        <v>346</v>
      </c>
      <c r="G5611" s="3">
        <f t="shared" si="88"/>
        <v>0.1086</v>
      </c>
    </row>
    <row r="5612" spans="4:7" x14ac:dyDescent="0.25">
      <c r="D5612" s="175"/>
      <c r="E5612" s="133" t="s">
        <v>5919</v>
      </c>
      <c r="F5612" s="132" t="s">
        <v>346</v>
      </c>
      <c r="G5612" s="3">
        <f t="shared" si="88"/>
        <v>0.1086</v>
      </c>
    </row>
    <row r="5613" spans="4:7" x14ac:dyDescent="0.25">
      <c r="D5613" s="175"/>
      <c r="E5613" s="133" t="s">
        <v>5920</v>
      </c>
      <c r="F5613" s="132" t="s">
        <v>346</v>
      </c>
      <c r="G5613" s="3">
        <f t="shared" si="88"/>
        <v>0.1086</v>
      </c>
    </row>
    <row r="5614" spans="4:7" x14ac:dyDescent="0.25">
      <c r="D5614" s="175"/>
      <c r="E5614" s="133" t="s">
        <v>5921</v>
      </c>
      <c r="F5614" s="132" t="s">
        <v>346</v>
      </c>
      <c r="G5614" s="3">
        <f t="shared" si="88"/>
        <v>0.1086</v>
      </c>
    </row>
    <row r="5615" spans="4:7" x14ac:dyDescent="0.25">
      <c r="D5615" s="175"/>
      <c r="E5615" s="133" t="s">
        <v>5922</v>
      </c>
      <c r="F5615" s="132" t="s">
        <v>346</v>
      </c>
      <c r="G5615" s="3">
        <f t="shared" si="88"/>
        <v>0.1086</v>
      </c>
    </row>
    <row r="5616" spans="4:7" x14ac:dyDescent="0.25">
      <c r="D5616" s="175"/>
      <c r="E5616" s="133" t="s">
        <v>5923</v>
      </c>
      <c r="F5616" s="132" t="s">
        <v>346</v>
      </c>
      <c r="G5616" s="3">
        <f t="shared" si="88"/>
        <v>0.1086</v>
      </c>
    </row>
    <row r="5617" spans="4:7" x14ac:dyDescent="0.25">
      <c r="D5617" s="175"/>
      <c r="E5617" s="133" t="s">
        <v>5924</v>
      </c>
      <c r="F5617" s="132" t="s">
        <v>110</v>
      </c>
      <c r="G5617" s="3">
        <f t="shared" si="88"/>
        <v>9.3100000000000002E-2</v>
      </c>
    </row>
    <row r="5618" spans="4:7" x14ac:dyDescent="0.25">
      <c r="D5618" s="175"/>
      <c r="E5618" s="133" t="s">
        <v>5925</v>
      </c>
      <c r="F5618" s="132" t="s">
        <v>110</v>
      </c>
      <c r="G5618" s="3">
        <f t="shared" si="88"/>
        <v>9.3100000000000002E-2</v>
      </c>
    </row>
    <row r="5619" spans="4:7" x14ac:dyDescent="0.25">
      <c r="D5619" s="175"/>
      <c r="E5619" s="133" t="s">
        <v>5926</v>
      </c>
      <c r="F5619" s="132" t="s">
        <v>346</v>
      </c>
      <c r="G5619" s="3">
        <f t="shared" si="88"/>
        <v>0.1086</v>
      </c>
    </row>
    <row r="5620" spans="4:7" x14ac:dyDescent="0.25">
      <c r="D5620" s="175"/>
      <c r="E5620" s="133" t="s">
        <v>5927</v>
      </c>
      <c r="F5620" s="132" t="s">
        <v>361</v>
      </c>
      <c r="G5620" s="3">
        <f t="shared" si="88"/>
        <v>1</v>
      </c>
    </row>
    <row r="5621" spans="4:7" x14ac:dyDescent="0.25">
      <c r="D5621" s="175"/>
      <c r="E5621" s="133" t="s">
        <v>5928</v>
      </c>
      <c r="F5621" s="132" t="s">
        <v>346</v>
      </c>
      <c r="G5621" s="3">
        <f t="shared" si="88"/>
        <v>0.1086</v>
      </c>
    </row>
    <row r="5622" spans="4:7" x14ac:dyDescent="0.25">
      <c r="D5622" s="175"/>
      <c r="E5622" s="133" t="s">
        <v>5929</v>
      </c>
      <c r="F5622" s="132" t="s">
        <v>346</v>
      </c>
      <c r="G5622" s="3">
        <f t="shared" si="88"/>
        <v>0.1086</v>
      </c>
    </row>
    <row r="5623" spans="4:7" x14ac:dyDescent="0.25">
      <c r="D5623" s="175"/>
      <c r="E5623" s="133" t="s">
        <v>5930</v>
      </c>
      <c r="F5623" s="132" t="s">
        <v>361</v>
      </c>
      <c r="G5623" s="3">
        <f t="shared" si="88"/>
        <v>1</v>
      </c>
    </row>
    <row r="5624" spans="4:7" x14ac:dyDescent="0.25">
      <c r="D5624" s="175"/>
      <c r="E5624" s="133" t="s">
        <v>5931</v>
      </c>
      <c r="F5624" s="132" t="s">
        <v>668</v>
      </c>
      <c r="G5624" s="3">
        <f t="shared" si="88"/>
        <v>0</v>
      </c>
    </row>
    <row r="5625" spans="4:7" x14ac:dyDescent="0.25">
      <c r="D5625" s="175"/>
      <c r="E5625" s="133" t="s">
        <v>5932</v>
      </c>
      <c r="F5625" s="132" t="s">
        <v>346</v>
      </c>
      <c r="G5625" s="3">
        <f t="shared" si="88"/>
        <v>0.1086</v>
      </c>
    </row>
    <row r="5626" spans="4:7" x14ac:dyDescent="0.25">
      <c r="D5626" s="175"/>
      <c r="E5626" s="133" t="s">
        <v>5933</v>
      </c>
      <c r="F5626" s="132" t="s">
        <v>668</v>
      </c>
      <c r="G5626" s="3">
        <f t="shared" si="88"/>
        <v>0</v>
      </c>
    </row>
    <row r="5627" spans="4:7" x14ac:dyDescent="0.25">
      <c r="D5627" s="175"/>
      <c r="E5627" s="133" t="s">
        <v>5934</v>
      </c>
      <c r="F5627" s="132" t="s">
        <v>346</v>
      </c>
      <c r="G5627" s="3">
        <f t="shared" si="88"/>
        <v>0.1086</v>
      </c>
    </row>
    <row r="5628" spans="4:7" x14ac:dyDescent="0.25">
      <c r="D5628" s="175"/>
      <c r="E5628" s="133" t="s">
        <v>5935</v>
      </c>
      <c r="F5628" s="132" t="s">
        <v>346</v>
      </c>
      <c r="G5628" s="3">
        <f t="shared" si="88"/>
        <v>0.1086</v>
      </c>
    </row>
    <row r="5629" spans="4:7" x14ac:dyDescent="0.25">
      <c r="D5629" s="175"/>
      <c r="E5629" s="133" t="s">
        <v>5936</v>
      </c>
      <c r="F5629" s="132" t="s">
        <v>346</v>
      </c>
      <c r="G5629" s="3">
        <f t="shared" si="88"/>
        <v>0.1086</v>
      </c>
    </row>
    <row r="5630" spans="4:7" x14ac:dyDescent="0.25">
      <c r="D5630" s="175"/>
      <c r="E5630" s="133" t="s">
        <v>5937</v>
      </c>
      <c r="F5630" s="132" t="s">
        <v>346</v>
      </c>
      <c r="G5630" s="3">
        <f t="shared" si="88"/>
        <v>0.1086</v>
      </c>
    </row>
    <row r="5631" spans="4:7" x14ac:dyDescent="0.25">
      <c r="D5631" s="175"/>
      <c r="E5631" s="133" t="s">
        <v>5938</v>
      </c>
      <c r="F5631" s="132" t="s">
        <v>346</v>
      </c>
      <c r="G5631" s="3">
        <f t="shared" si="88"/>
        <v>0.1086</v>
      </c>
    </row>
    <row r="5632" spans="4:7" x14ac:dyDescent="0.25">
      <c r="D5632" s="175"/>
      <c r="E5632" s="133" t="s">
        <v>5939</v>
      </c>
      <c r="F5632" s="132" t="s">
        <v>346</v>
      </c>
      <c r="G5632" s="3">
        <f t="shared" si="88"/>
        <v>0.1086</v>
      </c>
    </row>
    <row r="5633" spans="4:7" x14ac:dyDescent="0.25">
      <c r="D5633" s="175"/>
      <c r="E5633" s="133" t="s">
        <v>5940</v>
      </c>
      <c r="F5633" s="132" t="s">
        <v>346</v>
      </c>
      <c r="G5633" s="3">
        <f t="shared" si="88"/>
        <v>0.1086</v>
      </c>
    </row>
    <row r="5634" spans="4:7" x14ac:dyDescent="0.25">
      <c r="D5634" s="175"/>
      <c r="E5634" s="133" t="s">
        <v>5941</v>
      </c>
      <c r="F5634" s="132" t="s">
        <v>5138</v>
      </c>
      <c r="G5634" s="3">
        <f t="shared" si="88"/>
        <v>0.3</v>
      </c>
    </row>
    <row r="5635" spans="4:7" x14ac:dyDescent="0.25">
      <c r="D5635" s="175"/>
      <c r="E5635" s="133" t="s">
        <v>5942</v>
      </c>
      <c r="F5635" s="132" t="s">
        <v>668</v>
      </c>
      <c r="G5635" s="3">
        <f t="shared" si="88"/>
        <v>0</v>
      </c>
    </row>
    <row r="5636" spans="4:7" x14ac:dyDescent="0.25">
      <c r="D5636" s="175"/>
      <c r="E5636" s="133" t="s">
        <v>5943</v>
      </c>
      <c r="F5636" s="132" t="s">
        <v>110</v>
      </c>
      <c r="G5636" s="3">
        <f t="shared" si="88"/>
        <v>9.3100000000000002E-2</v>
      </c>
    </row>
    <row r="5637" spans="4:7" x14ac:dyDescent="0.25">
      <c r="D5637" s="175"/>
      <c r="E5637" s="133" t="s">
        <v>5944</v>
      </c>
      <c r="F5637" s="132" t="s">
        <v>346</v>
      </c>
      <c r="G5637" s="3">
        <f t="shared" si="88"/>
        <v>0.1086</v>
      </c>
    </row>
    <row r="5638" spans="4:7" x14ac:dyDescent="0.25">
      <c r="D5638" s="175"/>
      <c r="E5638" s="133" t="s">
        <v>5945</v>
      </c>
      <c r="F5638" s="132" t="s">
        <v>346</v>
      </c>
      <c r="G5638" s="3">
        <f t="shared" si="88"/>
        <v>0.1086</v>
      </c>
    </row>
    <row r="5639" spans="4:7" x14ac:dyDescent="0.25">
      <c r="D5639" s="175"/>
      <c r="E5639" s="133" t="s">
        <v>5946</v>
      </c>
      <c r="F5639" s="132" t="s">
        <v>346</v>
      </c>
      <c r="G5639" s="3">
        <f t="shared" ref="G5639:G5649" si="89">VLOOKUP(F5639,$A$4:$B$27,2,FALSE)</f>
        <v>0.1086</v>
      </c>
    </row>
    <row r="5640" spans="4:7" x14ac:dyDescent="0.25">
      <c r="D5640" s="175"/>
      <c r="E5640" s="133" t="s">
        <v>5947</v>
      </c>
      <c r="F5640" s="132" t="s">
        <v>346</v>
      </c>
      <c r="G5640" s="3">
        <f t="shared" si="89"/>
        <v>0.1086</v>
      </c>
    </row>
    <row r="5641" spans="4:7" x14ac:dyDescent="0.25">
      <c r="D5641" s="175"/>
      <c r="E5641" s="133" t="s">
        <v>5948</v>
      </c>
      <c r="F5641" s="132" t="s">
        <v>346</v>
      </c>
      <c r="G5641" s="3">
        <f t="shared" si="89"/>
        <v>0.1086</v>
      </c>
    </row>
    <row r="5642" spans="4:7" x14ac:dyDescent="0.25">
      <c r="D5642" s="175"/>
      <c r="E5642" s="133" t="s">
        <v>5949</v>
      </c>
      <c r="F5642" s="132" t="s">
        <v>346</v>
      </c>
      <c r="G5642" s="3">
        <f t="shared" si="89"/>
        <v>0.1086</v>
      </c>
    </row>
    <row r="5643" spans="4:7" x14ac:dyDescent="0.25">
      <c r="D5643" s="175"/>
      <c r="E5643" s="133" t="s">
        <v>5950</v>
      </c>
      <c r="F5643" s="132" t="s">
        <v>75</v>
      </c>
      <c r="G5643" s="3">
        <f t="shared" si="89"/>
        <v>9.9709999999999993E-2</v>
      </c>
    </row>
    <row r="5644" spans="4:7" x14ac:dyDescent="0.25">
      <c r="D5644" s="175"/>
      <c r="E5644" s="133" t="s">
        <v>5951</v>
      </c>
      <c r="F5644" s="132" t="s">
        <v>346</v>
      </c>
      <c r="G5644" s="3">
        <f t="shared" si="89"/>
        <v>0.1086</v>
      </c>
    </row>
    <row r="5645" spans="4:7" x14ac:dyDescent="0.25">
      <c r="D5645" s="175"/>
      <c r="E5645" s="133" t="s">
        <v>5952</v>
      </c>
      <c r="F5645" s="132" t="s">
        <v>346</v>
      </c>
      <c r="G5645" s="3">
        <f t="shared" si="89"/>
        <v>0.1086</v>
      </c>
    </row>
    <row r="5646" spans="4:7" x14ac:dyDescent="0.25">
      <c r="D5646" s="175"/>
      <c r="E5646" s="133" t="s">
        <v>5953</v>
      </c>
      <c r="F5646" s="132" t="s">
        <v>346</v>
      </c>
      <c r="G5646" s="3">
        <f t="shared" si="89"/>
        <v>0.1086</v>
      </c>
    </row>
    <row r="5647" spans="4:7" x14ac:dyDescent="0.25">
      <c r="D5647" s="175"/>
      <c r="E5647" s="133" t="s">
        <v>5954</v>
      </c>
      <c r="F5647" s="132" t="s">
        <v>346</v>
      </c>
      <c r="G5647" s="3">
        <f t="shared" si="89"/>
        <v>0.1086</v>
      </c>
    </row>
    <row r="5648" spans="4:7" x14ac:dyDescent="0.25">
      <c r="D5648" s="175"/>
      <c r="E5648" s="133" t="s">
        <v>5955</v>
      </c>
      <c r="F5648" s="132" t="s">
        <v>346</v>
      </c>
      <c r="G5648" s="3">
        <f t="shared" si="89"/>
        <v>0.1086</v>
      </c>
    </row>
    <row r="5649" spans="4:7" x14ac:dyDescent="0.25">
      <c r="D5649" s="102" t="s">
        <v>5958</v>
      </c>
      <c r="E5649" s="133" t="s">
        <v>5959</v>
      </c>
      <c r="F5649" s="132" t="s">
        <v>79</v>
      </c>
      <c r="G5649" s="3">
        <f t="shared" si="89"/>
        <v>9.9400000000000002E-2</v>
      </c>
    </row>
  </sheetData>
  <mergeCells count="4">
    <mergeCell ref="D5500:D5522"/>
    <mergeCell ref="D5523:D5556"/>
    <mergeCell ref="D5557:D5588"/>
    <mergeCell ref="D5589:D56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B11" sqref="B11"/>
    </sheetView>
  </sheetViews>
  <sheetFormatPr defaultRowHeight="15" x14ac:dyDescent="0.25"/>
  <cols>
    <col min="2" max="2" width="53.85546875" bestFit="1" customWidth="1"/>
    <col min="3" max="3" width="49" bestFit="1" customWidth="1"/>
  </cols>
  <sheetData>
    <row r="1" spans="1:3" x14ac:dyDescent="0.25">
      <c r="A1" s="33"/>
      <c r="B1" s="1" t="s">
        <v>5582</v>
      </c>
      <c r="C1" s="1" t="s">
        <v>5583</v>
      </c>
    </row>
    <row r="3" spans="1:3" x14ac:dyDescent="0.25">
      <c r="A3" s="33" t="s">
        <v>0</v>
      </c>
      <c r="B3" s="33" t="s">
        <v>5584</v>
      </c>
      <c r="C3" s="33" t="s">
        <v>5585</v>
      </c>
    </row>
    <row r="4" spans="1:3" x14ac:dyDescent="0.25">
      <c r="A4" s="33" t="s">
        <v>1</v>
      </c>
      <c r="B4" s="33" t="s">
        <v>5586</v>
      </c>
      <c r="C4" s="33" t="s">
        <v>5587</v>
      </c>
    </row>
    <row r="5" spans="1:3" x14ac:dyDescent="0.25">
      <c r="A5" s="33" t="s">
        <v>2</v>
      </c>
      <c r="B5" s="33" t="s">
        <v>5588</v>
      </c>
      <c r="C5" s="33" t="s">
        <v>5589</v>
      </c>
    </row>
    <row r="6" spans="1:3" x14ac:dyDescent="0.25">
      <c r="A6" s="33" t="s">
        <v>3</v>
      </c>
      <c r="B6" s="33" t="s">
        <v>5590</v>
      </c>
      <c r="C6" s="33" t="s">
        <v>5591</v>
      </c>
    </row>
    <row r="7" spans="1:3" x14ac:dyDescent="0.25">
      <c r="A7" s="33" t="s">
        <v>4</v>
      </c>
      <c r="B7" s="33" t="s">
        <v>5592</v>
      </c>
      <c r="C7" s="33" t="s">
        <v>5593</v>
      </c>
    </row>
    <row r="8" spans="1:3" x14ac:dyDescent="0.25">
      <c r="A8" s="33" t="s">
        <v>5</v>
      </c>
      <c r="B8" s="33" t="s">
        <v>5594</v>
      </c>
      <c r="C8" s="33" t="s">
        <v>5595</v>
      </c>
    </row>
    <row r="9" spans="1:3" x14ac:dyDescent="0.25">
      <c r="A9" s="33" t="s">
        <v>6</v>
      </c>
      <c r="B9" s="33" t="s">
        <v>5596</v>
      </c>
      <c r="C9" s="33" t="s">
        <v>5597</v>
      </c>
    </row>
    <row r="10" spans="1:3" x14ac:dyDescent="0.25">
      <c r="A10" s="33" t="s">
        <v>7</v>
      </c>
      <c r="B10" s="33" t="s">
        <v>5598</v>
      </c>
      <c r="C10" s="33" t="s">
        <v>5599</v>
      </c>
    </row>
    <row r="11" spans="1:3" x14ac:dyDescent="0.25">
      <c r="A11" s="33" t="s">
        <v>5600</v>
      </c>
      <c r="B11" s="33" t="s">
        <v>5601</v>
      </c>
      <c r="C11" s="33" t="s">
        <v>5602</v>
      </c>
    </row>
    <row r="12" spans="1:3" x14ac:dyDescent="0.25">
      <c r="A12" s="33" t="s">
        <v>8</v>
      </c>
      <c r="B12" s="33" t="s">
        <v>5603</v>
      </c>
      <c r="C12" s="33" t="s">
        <v>5604</v>
      </c>
    </row>
    <row r="13" spans="1:3" x14ac:dyDescent="0.25">
      <c r="A13" s="33" t="s">
        <v>9</v>
      </c>
      <c r="B13" s="33" t="s">
        <v>5605</v>
      </c>
      <c r="C13" s="33" t="s">
        <v>5606</v>
      </c>
    </row>
    <row r="14" spans="1:3" x14ac:dyDescent="0.25">
      <c r="A14" s="33" t="s">
        <v>10</v>
      </c>
      <c r="B14" s="33" t="s">
        <v>5607</v>
      </c>
      <c r="C14" s="33" t="s">
        <v>5608</v>
      </c>
    </row>
    <row r="15" spans="1:3" x14ac:dyDescent="0.25">
      <c r="A15" s="33" t="s">
        <v>11</v>
      </c>
      <c r="B15" s="33" t="s">
        <v>5609</v>
      </c>
      <c r="C15" s="33" t="s">
        <v>5610</v>
      </c>
    </row>
    <row r="16" spans="1:3" x14ac:dyDescent="0.25">
      <c r="A16" s="33" t="s">
        <v>12</v>
      </c>
      <c r="B16" s="33" t="s">
        <v>5611</v>
      </c>
      <c r="C16" s="33" t="s">
        <v>5612</v>
      </c>
    </row>
    <row r="17" spans="1:3" x14ac:dyDescent="0.25">
      <c r="A17" s="33" t="s">
        <v>13</v>
      </c>
      <c r="B17" s="33" t="s">
        <v>5613</v>
      </c>
      <c r="C17" s="33" t="s">
        <v>5614</v>
      </c>
    </row>
    <row r="18" spans="1:3" x14ac:dyDescent="0.25">
      <c r="A18" s="33" t="s">
        <v>14</v>
      </c>
      <c r="B18" s="33" t="s">
        <v>5615</v>
      </c>
      <c r="C18" s="33" t="s">
        <v>5616</v>
      </c>
    </row>
    <row r="19" spans="1:3" x14ac:dyDescent="0.25">
      <c r="A19" s="33" t="s">
        <v>15</v>
      </c>
      <c r="B19" s="33" t="s">
        <v>5617</v>
      </c>
      <c r="C19" s="33" t="s">
        <v>5618</v>
      </c>
    </row>
    <row r="20" spans="1:3" x14ac:dyDescent="0.25">
      <c r="A20" s="33" t="s">
        <v>16</v>
      </c>
      <c r="B20" s="33" t="s">
        <v>5619</v>
      </c>
      <c r="C20" s="33" t="s">
        <v>5620</v>
      </c>
    </row>
    <row r="21" spans="1:3" x14ac:dyDescent="0.25">
      <c r="A21" s="33" t="s">
        <v>17</v>
      </c>
      <c r="B21" s="33" t="s">
        <v>5621</v>
      </c>
      <c r="C21" s="33" t="s">
        <v>5622</v>
      </c>
    </row>
    <row r="22" spans="1:3" x14ac:dyDescent="0.25">
      <c r="A22" s="33" t="s">
        <v>18</v>
      </c>
      <c r="B22" s="33" t="s">
        <v>5623</v>
      </c>
      <c r="C22" s="33" t="s">
        <v>5624</v>
      </c>
    </row>
    <row r="23" spans="1:3" x14ac:dyDescent="0.25">
      <c r="A23" s="33" t="s">
        <v>19</v>
      </c>
      <c r="B23" s="33" t="s">
        <v>5625</v>
      </c>
      <c r="C23" s="33" t="s">
        <v>5626</v>
      </c>
    </row>
    <row r="24" spans="1:3" x14ac:dyDescent="0.25">
      <c r="A24" s="33" t="s">
        <v>20</v>
      </c>
      <c r="B24" s="33" t="s">
        <v>5627</v>
      </c>
      <c r="C24" s="33" t="s">
        <v>5628</v>
      </c>
    </row>
    <row r="25" spans="1:3" x14ac:dyDescent="0.25">
      <c r="A25" s="33" t="s">
        <v>21</v>
      </c>
      <c r="B25" s="33" t="s">
        <v>5629</v>
      </c>
      <c r="C25" s="33" t="s">
        <v>5630</v>
      </c>
    </row>
    <row r="26" spans="1:3" x14ac:dyDescent="0.25">
      <c r="A26" s="33" t="s">
        <v>22</v>
      </c>
      <c r="B26" s="33" t="s">
        <v>5631</v>
      </c>
      <c r="C26" s="33" t="s">
        <v>5632</v>
      </c>
    </row>
    <row r="27" spans="1:3" x14ac:dyDescent="0.25">
      <c r="A27" s="33" t="s">
        <v>23</v>
      </c>
      <c r="B27" s="33" t="s">
        <v>5633</v>
      </c>
      <c r="C27" s="33" t="s">
        <v>5634</v>
      </c>
    </row>
    <row r="28" spans="1:3" x14ac:dyDescent="0.25">
      <c r="A28" s="33" t="s">
        <v>24</v>
      </c>
      <c r="B28" s="33" t="s">
        <v>5635</v>
      </c>
      <c r="C28" s="33" t="s">
        <v>5636</v>
      </c>
    </row>
    <row r="29" spans="1:3" x14ac:dyDescent="0.25">
      <c r="A29" s="33" t="s">
        <v>25</v>
      </c>
      <c r="B29" s="33" t="s">
        <v>5637</v>
      </c>
      <c r="C29" s="33" t="s">
        <v>5638</v>
      </c>
    </row>
    <row r="30" spans="1:3" x14ac:dyDescent="0.25">
      <c r="A30" s="33" t="s">
        <v>26</v>
      </c>
      <c r="B30" s="33" t="s">
        <v>5639</v>
      </c>
      <c r="C30" s="33" t="s">
        <v>5640</v>
      </c>
    </row>
    <row r="31" spans="1:3" x14ac:dyDescent="0.25">
      <c r="A31" s="33" t="s">
        <v>27</v>
      </c>
      <c r="B31" s="33" t="s">
        <v>5641</v>
      </c>
      <c r="C31" s="33" t="s">
        <v>5642</v>
      </c>
    </row>
    <row r="32" spans="1:3" x14ac:dyDescent="0.25">
      <c r="A32" s="33" t="s">
        <v>28</v>
      </c>
      <c r="B32" s="33" t="s">
        <v>5643</v>
      </c>
      <c r="C32" s="33" t="s">
        <v>5644</v>
      </c>
    </row>
    <row r="33" spans="1:3" x14ac:dyDescent="0.25">
      <c r="A33" s="33" t="s">
        <v>29</v>
      </c>
      <c r="B33" s="33" t="s">
        <v>5645</v>
      </c>
      <c r="C33" s="33" t="s">
        <v>5646</v>
      </c>
    </row>
    <row r="34" spans="1:3" x14ac:dyDescent="0.25">
      <c r="A34" s="33" t="s">
        <v>30</v>
      </c>
      <c r="B34" s="33" t="s">
        <v>5647</v>
      </c>
      <c r="C34" s="33" t="s">
        <v>5648</v>
      </c>
    </row>
    <row r="35" spans="1:3" x14ac:dyDescent="0.25">
      <c r="A35" s="33" t="s">
        <v>31</v>
      </c>
      <c r="B35" s="33" t="s">
        <v>5649</v>
      </c>
      <c r="C35" s="33" t="s">
        <v>5650</v>
      </c>
    </row>
    <row r="36" spans="1:3" x14ac:dyDescent="0.25">
      <c r="A36" s="33" t="s">
        <v>32</v>
      </c>
      <c r="B36" s="33" t="s">
        <v>5651</v>
      </c>
      <c r="C36" s="33" t="s">
        <v>5652</v>
      </c>
    </row>
    <row r="37" spans="1:3" x14ac:dyDescent="0.25">
      <c r="A37" s="33" t="s">
        <v>33</v>
      </c>
      <c r="B37" s="33" t="s">
        <v>5653</v>
      </c>
      <c r="C37" s="33" t="s">
        <v>5654</v>
      </c>
    </row>
    <row r="38" spans="1:3" x14ac:dyDescent="0.25">
      <c r="A38" s="33" t="s">
        <v>34</v>
      </c>
      <c r="B38" s="33" t="s">
        <v>5655</v>
      </c>
      <c r="C38" s="33" t="s">
        <v>5656</v>
      </c>
    </row>
    <row r="39" spans="1:3" x14ac:dyDescent="0.25">
      <c r="A39" s="33" t="s">
        <v>35</v>
      </c>
      <c r="B39" s="33" t="s">
        <v>5657</v>
      </c>
      <c r="C39" s="33" t="s">
        <v>5658</v>
      </c>
    </row>
    <row r="40" spans="1:3" x14ac:dyDescent="0.25">
      <c r="A40" s="33" t="s">
        <v>36</v>
      </c>
      <c r="B40" s="33" t="s">
        <v>5659</v>
      </c>
      <c r="C40" s="33" t="s">
        <v>5660</v>
      </c>
    </row>
    <row r="41" spans="1:3" x14ac:dyDescent="0.25">
      <c r="A41" s="33" t="s">
        <v>5661</v>
      </c>
      <c r="B41" s="33" t="s">
        <v>5662</v>
      </c>
      <c r="C41" s="33" t="s">
        <v>5663</v>
      </c>
    </row>
    <row r="42" spans="1:3" x14ac:dyDescent="0.25">
      <c r="A42" s="33" t="s">
        <v>37</v>
      </c>
      <c r="B42" s="33" t="s">
        <v>5664</v>
      </c>
      <c r="C42" s="33" t="s">
        <v>5665</v>
      </c>
    </row>
    <row r="43" spans="1:3" x14ac:dyDescent="0.25">
      <c r="A43" s="33" t="s">
        <v>38</v>
      </c>
      <c r="B43" s="33" t="s">
        <v>5666</v>
      </c>
      <c r="C43" s="33" t="s">
        <v>5667</v>
      </c>
    </row>
    <row r="44" spans="1:3" x14ac:dyDescent="0.25">
      <c r="A44" s="98" t="s">
        <v>39</v>
      </c>
      <c r="B44" s="97" t="s">
        <v>5668</v>
      </c>
      <c r="C44" s="97" t="s">
        <v>5669</v>
      </c>
    </row>
    <row r="45" spans="1:3" x14ac:dyDescent="0.25">
      <c r="A45" s="98" t="s">
        <v>40</v>
      </c>
      <c r="B45" s="97" t="s">
        <v>5670</v>
      </c>
      <c r="C45" s="97" t="s">
        <v>5671</v>
      </c>
    </row>
    <row r="46" spans="1:3" x14ac:dyDescent="0.25">
      <c r="A46" s="98" t="s">
        <v>41</v>
      </c>
      <c r="B46" s="97" t="s">
        <v>5672</v>
      </c>
      <c r="C46" s="97" t="s">
        <v>5673</v>
      </c>
    </row>
    <row r="47" spans="1:3" x14ac:dyDescent="0.25">
      <c r="A47" s="98" t="s">
        <v>42</v>
      </c>
      <c r="B47" s="97" t="s">
        <v>5674</v>
      </c>
      <c r="C47" s="97" t="s">
        <v>5675</v>
      </c>
    </row>
    <row r="48" spans="1:3" x14ac:dyDescent="0.25">
      <c r="A48" s="98" t="s">
        <v>43</v>
      </c>
      <c r="B48" s="97" t="s">
        <v>5676</v>
      </c>
      <c r="C48" s="97" t="s">
        <v>5677</v>
      </c>
    </row>
    <row r="49" spans="1:3" x14ac:dyDescent="0.25">
      <c r="A49" s="98" t="s">
        <v>44</v>
      </c>
      <c r="B49" s="97" t="s">
        <v>5678</v>
      </c>
      <c r="C49" s="97" t="s">
        <v>5679</v>
      </c>
    </row>
    <row r="50" spans="1:3" x14ac:dyDescent="0.25">
      <c r="A50" s="33"/>
      <c r="B50" s="33" t="s">
        <v>5680</v>
      </c>
      <c r="C50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85"/>
  <sheetViews>
    <sheetView showGridLines="0" workbookViewId="0">
      <selection activeCell="P31" sqref="P31"/>
    </sheetView>
  </sheetViews>
  <sheetFormatPr defaultColWidth="9.140625" defaultRowHeight="15" outlineLevelRow="3" outlineLevelCol="1" x14ac:dyDescent="0.25"/>
  <cols>
    <col min="1" max="1" width="44" style="135" bestFit="1" customWidth="1"/>
    <col min="2" max="15" width="9.140625" style="135" customWidth="1" outlineLevel="1"/>
    <col min="16" max="16" width="13.140625" style="135" customWidth="1" outlineLevel="1"/>
    <col min="17" max="17" width="9.140625" style="135" customWidth="1" outlineLevel="1"/>
    <col min="18" max="18" width="13.5703125" style="135" bestFit="1" customWidth="1"/>
    <col min="19" max="20" width="15.28515625" style="135" bestFit="1" customWidth="1"/>
    <col min="21" max="21" width="13.5703125" style="135" customWidth="1"/>
    <col min="22" max="23" width="14.42578125" style="135" bestFit="1" customWidth="1"/>
    <col min="24" max="24" width="13.5703125" style="135" bestFit="1" customWidth="1"/>
    <col min="25" max="26" width="15.28515625" style="135" bestFit="1" customWidth="1"/>
    <col min="27" max="27" width="15" style="135" customWidth="1" outlineLevel="1"/>
    <col min="28" max="28" width="14.5703125" style="135" customWidth="1" outlineLevel="1"/>
    <col min="29" max="29" width="16" style="135" customWidth="1" outlineLevel="1"/>
    <col min="30" max="30" width="14.28515625" style="135" customWidth="1" outlineLevel="1"/>
    <col min="31" max="33" width="15" style="135" customWidth="1" outlineLevel="1"/>
    <col min="34" max="35" width="16.42578125" style="135" customWidth="1" outlineLevel="1"/>
    <col min="36" max="36" width="28.28515625" style="135" bestFit="1" customWidth="1"/>
    <col min="37" max="16384" width="9.140625" style="138"/>
  </cols>
  <sheetData>
    <row r="1" spans="1:36" x14ac:dyDescent="0.25">
      <c r="A1" s="43" t="s">
        <v>5711</v>
      </c>
      <c r="P1" s="136"/>
      <c r="Q1" s="136"/>
      <c r="R1" s="137"/>
      <c r="S1" s="137"/>
      <c r="T1" s="137"/>
      <c r="U1" s="137"/>
      <c r="V1" s="137"/>
      <c r="W1" s="137"/>
      <c r="X1" s="137"/>
      <c r="Y1" s="137"/>
      <c r="Z1" s="137"/>
    </row>
    <row r="2" spans="1:36" x14ac:dyDescent="0.25">
      <c r="A2" s="43" t="s">
        <v>5712</v>
      </c>
      <c r="P2" s="136"/>
      <c r="Q2" s="136"/>
      <c r="R2" s="137"/>
      <c r="S2" s="137"/>
      <c r="T2" s="137"/>
      <c r="U2" s="137"/>
      <c r="V2" s="137"/>
      <c r="W2" s="137"/>
      <c r="X2" s="137"/>
      <c r="Y2" s="137"/>
      <c r="Z2" s="137"/>
    </row>
    <row r="3" spans="1:36" x14ac:dyDescent="0.25">
      <c r="A3" s="43" t="s">
        <v>5713</v>
      </c>
      <c r="P3" s="136" t="s">
        <v>5730</v>
      </c>
      <c r="Q3" s="136"/>
      <c r="R3" s="137"/>
      <c r="S3" s="137"/>
      <c r="T3" s="137"/>
      <c r="U3" s="137"/>
      <c r="V3" s="137"/>
      <c r="W3" s="137"/>
      <c r="X3" s="137"/>
      <c r="Y3" s="137"/>
      <c r="Z3" s="137"/>
    </row>
    <row r="4" spans="1:36" x14ac:dyDescent="0.25">
      <c r="A4" s="43" t="s">
        <v>5714</v>
      </c>
      <c r="P4" s="136"/>
      <c r="Q4" s="136"/>
      <c r="R4" s="137"/>
      <c r="S4" s="137"/>
      <c r="T4" s="137"/>
      <c r="U4" s="137"/>
      <c r="V4" s="137"/>
      <c r="W4" s="137"/>
      <c r="X4" s="137"/>
      <c r="Y4" s="137"/>
      <c r="Z4" s="137"/>
    </row>
    <row r="5" spans="1:36" x14ac:dyDescent="0.25">
      <c r="A5" s="139" t="s">
        <v>5963</v>
      </c>
      <c r="P5" s="136"/>
      <c r="Q5" s="136"/>
      <c r="R5" s="137"/>
      <c r="S5" s="137"/>
      <c r="T5" s="137"/>
      <c r="U5" s="137"/>
      <c r="V5" s="137"/>
      <c r="W5" s="137"/>
      <c r="X5" s="137"/>
      <c r="Y5" s="137"/>
      <c r="Z5" s="137"/>
    </row>
    <row r="6" spans="1:36" ht="15" customHeight="1" x14ac:dyDescent="0.25">
      <c r="A6" s="138"/>
      <c r="P6" s="136"/>
      <c r="Q6" s="136"/>
      <c r="R6" s="176" t="s">
        <v>5684</v>
      </c>
      <c r="S6" s="177"/>
      <c r="T6" s="178"/>
      <c r="U6" s="176" t="s">
        <v>5682</v>
      </c>
      <c r="V6" s="177"/>
      <c r="W6" s="178"/>
      <c r="X6" s="176" t="s">
        <v>5683</v>
      </c>
      <c r="Y6" s="177"/>
      <c r="Z6" s="178"/>
      <c r="AA6" s="47" t="s">
        <v>5684</v>
      </c>
      <c r="AB6" s="54"/>
      <c r="AC6" s="54"/>
      <c r="AD6" s="47" t="s">
        <v>5682</v>
      </c>
      <c r="AE6" s="54"/>
      <c r="AF6" s="54"/>
      <c r="AG6" s="47" t="s">
        <v>5683</v>
      </c>
      <c r="AH6" s="54"/>
      <c r="AI6" s="54"/>
      <c r="AJ6" s="53"/>
    </row>
    <row r="7" spans="1:36" x14ac:dyDescent="0.25">
      <c r="N7" s="135" t="s">
        <v>5727</v>
      </c>
      <c r="O7" s="135" t="s">
        <v>5728</v>
      </c>
      <c r="P7" s="136"/>
      <c r="Q7" s="136"/>
      <c r="R7" s="41" t="s">
        <v>5731</v>
      </c>
      <c r="S7" s="42" t="s">
        <v>5732</v>
      </c>
      <c r="T7" s="42" t="s">
        <v>5733</v>
      </c>
      <c r="U7" s="40" t="s">
        <v>5731</v>
      </c>
      <c r="V7" s="39" t="s">
        <v>5732</v>
      </c>
      <c r="W7" s="39" t="s">
        <v>5733</v>
      </c>
      <c r="X7" s="40" t="s">
        <v>5731</v>
      </c>
      <c r="Y7" s="39" t="s">
        <v>5732</v>
      </c>
      <c r="Z7" s="39" t="s">
        <v>5733</v>
      </c>
      <c r="AA7" s="38" t="s">
        <v>5731</v>
      </c>
      <c r="AB7" s="52" t="s">
        <v>5732</v>
      </c>
      <c r="AC7" s="52" t="s">
        <v>5733</v>
      </c>
      <c r="AD7" s="46" t="s">
        <v>5731</v>
      </c>
      <c r="AE7" s="45" t="s">
        <v>5732</v>
      </c>
      <c r="AF7" s="45" t="s">
        <v>5733</v>
      </c>
      <c r="AG7" s="46" t="s">
        <v>5731</v>
      </c>
      <c r="AH7" s="45" t="s">
        <v>5732</v>
      </c>
      <c r="AI7" s="45" t="s">
        <v>5733</v>
      </c>
      <c r="AJ7" s="140"/>
    </row>
    <row r="8" spans="1:36" x14ac:dyDescent="0.25">
      <c r="A8" s="37" t="s">
        <v>5685</v>
      </c>
      <c r="B8" s="141" t="s">
        <v>5715</v>
      </c>
      <c r="C8" s="141" t="s">
        <v>5716</v>
      </c>
      <c r="D8" s="141" t="s">
        <v>5717</v>
      </c>
      <c r="E8" s="141" t="s">
        <v>5718</v>
      </c>
      <c r="F8" s="141" t="s">
        <v>5719</v>
      </c>
      <c r="G8" s="141" t="s">
        <v>5720</v>
      </c>
      <c r="H8" s="141" t="s">
        <v>5721</v>
      </c>
      <c r="I8" s="141" t="s">
        <v>5722</v>
      </c>
      <c r="J8" s="141" t="s">
        <v>5723</v>
      </c>
      <c r="K8" s="141" t="s">
        <v>5724</v>
      </c>
      <c r="L8" s="141" t="s">
        <v>5725</v>
      </c>
      <c r="M8" s="141" t="s">
        <v>5726</v>
      </c>
      <c r="N8" s="141" t="s">
        <v>5726</v>
      </c>
      <c r="O8" s="141" t="s">
        <v>5726</v>
      </c>
      <c r="P8" s="142" t="s">
        <v>50</v>
      </c>
      <c r="Q8" s="142" t="s">
        <v>5729</v>
      </c>
      <c r="R8" s="36" t="s">
        <v>5726</v>
      </c>
      <c r="S8" s="35" t="s">
        <v>5726</v>
      </c>
      <c r="T8" s="35" t="s">
        <v>5726</v>
      </c>
      <c r="U8" s="36" t="s">
        <v>5726</v>
      </c>
      <c r="V8" s="35" t="s">
        <v>5726</v>
      </c>
      <c r="W8" s="35" t="s">
        <v>5726</v>
      </c>
      <c r="X8" s="36" t="s">
        <v>5726</v>
      </c>
      <c r="Y8" s="35" t="s">
        <v>5726</v>
      </c>
      <c r="Z8" s="35" t="s">
        <v>5726</v>
      </c>
      <c r="AA8" s="44" t="s">
        <v>5964</v>
      </c>
      <c r="AB8" s="51" t="s">
        <v>5964</v>
      </c>
      <c r="AC8" s="51" t="s">
        <v>5964</v>
      </c>
      <c r="AD8" s="44" t="s">
        <v>5964</v>
      </c>
      <c r="AE8" s="51" t="s">
        <v>5964</v>
      </c>
      <c r="AF8" s="51" t="s">
        <v>5964</v>
      </c>
      <c r="AG8" s="44" t="s">
        <v>5964</v>
      </c>
      <c r="AH8" s="51" t="s">
        <v>5964</v>
      </c>
      <c r="AI8" s="51" t="s">
        <v>5964</v>
      </c>
      <c r="AJ8" s="34" t="s">
        <v>5681</v>
      </c>
    </row>
    <row r="9" spans="1:36" outlineLevel="3" x14ac:dyDescent="0.25">
      <c r="A9" s="143" t="s">
        <v>5585</v>
      </c>
      <c r="B9" s="135">
        <v>3393.96</v>
      </c>
      <c r="C9" s="135">
        <v>3393.96</v>
      </c>
      <c r="D9" s="135">
        <v>5566.78</v>
      </c>
      <c r="E9" s="135">
        <v>4776.07</v>
      </c>
      <c r="F9" s="135">
        <v>3393.96</v>
      </c>
      <c r="G9" s="135">
        <v>3393.96</v>
      </c>
      <c r="H9" s="135">
        <v>9294.7900000000009</v>
      </c>
      <c r="I9" s="135">
        <v>3808.09</v>
      </c>
      <c r="J9" s="135">
        <v>6893.96</v>
      </c>
      <c r="K9" s="135">
        <v>6297.12</v>
      </c>
      <c r="L9" s="135">
        <v>26317.42</v>
      </c>
      <c r="M9" s="135">
        <v>3393.98</v>
      </c>
      <c r="N9" s="135">
        <f>M9</f>
        <v>3393.98</v>
      </c>
      <c r="O9" s="135">
        <f>SUM(B9:M9)</f>
        <v>79924.049999999988</v>
      </c>
      <c r="P9" s="135" t="s">
        <v>229</v>
      </c>
      <c r="Q9" s="135">
        <f>VLOOKUP(P9,Factors!$E$6:$G$5649,3,FALSE)</f>
        <v>9.3100000000000002E-2</v>
      </c>
      <c r="R9" s="144">
        <f t="shared" ref="R9:R17" si="0">IF(LEFT(AJ9,6)="Direct", N9,0)</f>
        <v>0</v>
      </c>
      <c r="S9" s="145">
        <f t="shared" ref="S9:S17" si="1">N9-R9</f>
        <v>3393.98</v>
      </c>
      <c r="T9" s="146">
        <f t="shared" ref="T9:T17" si="2">R9+S9</f>
        <v>3393.98</v>
      </c>
      <c r="U9" s="144">
        <f t="shared" ref="U9:U17" si="3">IF(LEFT(AJ9,9)="direct-wa", N9,0)</f>
        <v>0</v>
      </c>
      <c r="V9" s="145">
        <f t="shared" ref="V9:V17" si="4">IF(LEFT(AJ9,9)="direct-wa",0,N9*Q9)</f>
        <v>315.97953799999999</v>
      </c>
      <c r="W9" s="147">
        <f t="shared" ref="W9:W17" si="5">U9+V9</f>
        <v>315.97953799999999</v>
      </c>
      <c r="X9" s="144">
        <f t="shared" ref="X9:X17" si="6">IF(LEFT(AJ9,9)="direct-or", N9,0)</f>
        <v>0</v>
      </c>
      <c r="Y9" s="145">
        <f t="shared" ref="Y9:Y17" si="7">IF(LEFT(AJ9,9)="direct-or",0,S9-V9)</f>
        <v>3078.000462</v>
      </c>
      <c r="Z9" s="147">
        <f t="shared" ref="Z9:Z17" si="8">X9+Y9</f>
        <v>3078.000462</v>
      </c>
      <c r="AA9" s="148">
        <f t="shared" ref="AA9:AA17" si="9">IF(LEFT(AJ9,6)="Direct", O9,0)</f>
        <v>0</v>
      </c>
      <c r="AB9" s="149">
        <f t="shared" ref="AB9:AB17" si="10">O9-AA9</f>
        <v>79924.049999999988</v>
      </c>
      <c r="AC9" s="148">
        <f t="shared" ref="AC9:AC17" si="11">AA9+AB9</f>
        <v>79924.049999999988</v>
      </c>
      <c r="AD9" s="148">
        <f t="shared" ref="AD9:AD72" si="12">IF(LEFT(AJ9,9)="direct-wa", O9,0)</f>
        <v>0</v>
      </c>
      <c r="AE9" s="148">
        <f t="shared" ref="AE9:AE17" si="13">IF(LEFT(AJ9,9)="direct-wa",0,O9*Q9)</f>
        <v>7440.9290549999987</v>
      </c>
      <c r="AF9" s="150">
        <f t="shared" ref="AF9:AF17" si="14">AD9+AE9</f>
        <v>7440.9290549999987</v>
      </c>
      <c r="AG9" s="148">
        <f t="shared" ref="AG9:AG17" si="15">IF(LEFT(AJ9,9)="direct-or", O9,0)</f>
        <v>0</v>
      </c>
      <c r="AH9" s="148">
        <f t="shared" ref="AH9:AH17" si="16">IF(LEFT(AJ9,9)="direct-or",0,AC9-AF9)</f>
        <v>72483.120944999988</v>
      </c>
      <c r="AI9" s="150">
        <f t="shared" ref="AI9:AI17" si="17">AG9+AH9</f>
        <v>72483.120944999988</v>
      </c>
      <c r="AJ9" s="151" t="s">
        <v>62</v>
      </c>
    </row>
    <row r="10" spans="1:36" outlineLevel="3" x14ac:dyDescent="0.25">
      <c r="A10" s="143" t="s">
        <v>5585</v>
      </c>
      <c r="B10" s="135">
        <v>21581.05</v>
      </c>
      <c r="C10" s="135">
        <v>2946.05</v>
      </c>
      <c r="D10" s="135">
        <v>-7069.73</v>
      </c>
      <c r="E10" s="135">
        <v>2946.05</v>
      </c>
      <c r="F10" s="135">
        <v>2946.05</v>
      </c>
      <c r="G10" s="135">
        <v>25464.05</v>
      </c>
      <c r="H10" s="135">
        <v>3363.05</v>
      </c>
      <c r="I10" s="135">
        <v>3363.05</v>
      </c>
      <c r="J10" s="135">
        <v>10863.05</v>
      </c>
      <c r="K10" s="135">
        <v>3363.05</v>
      </c>
      <c r="L10" s="135">
        <v>3363.05</v>
      </c>
      <c r="M10" s="135">
        <v>14937.75</v>
      </c>
      <c r="N10" s="135">
        <f t="shared" ref="N10:N73" si="18">M10</f>
        <v>14937.75</v>
      </c>
      <c r="O10" s="135">
        <f t="shared" ref="O10:O73" si="19">SUM(B10:M10)</f>
        <v>88066.52</v>
      </c>
      <c r="P10" s="135" t="s">
        <v>230</v>
      </c>
      <c r="Q10" s="135">
        <f>VLOOKUP(P10,Factors!$E$6:$G$5649,3,FALSE)</f>
        <v>9.3100000000000002E-2</v>
      </c>
      <c r="R10" s="144">
        <f t="shared" si="0"/>
        <v>0</v>
      </c>
      <c r="S10" s="145">
        <f t="shared" si="1"/>
        <v>14937.75</v>
      </c>
      <c r="T10" s="146">
        <f t="shared" si="2"/>
        <v>14937.75</v>
      </c>
      <c r="U10" s="144">
        <f t="shared" si="3"/>
        <v>0</v>
      </c>
      <c r="V10" s="145">
        <f t="shared" si="4"/>
        <v>1390.7045250000001</v>
      </c>
      <c r="W10" s="147">
        <f t="shared" si="5"/>
        <v>1390.7045250000001</v>
      </c>
      <c r="X10" s="144">
        <f t="shared" si="6"/>
        <v>0</v>
      </c>
      <c r="Y10" s="145">
        <f t="shared" si="7"/>
        <v>13547.045474999999</v>
      </c>
      <c r="Z10" s="147">
        <f t="shared" si="8"/>
        <v>13547.045474999999</v>
      </c>
      <c r="AA10" s="148">
        <f t="shared" si="9"/>
        <v>0</v>
      </c>
      <c r="AB10" s="149">
        <f t="shared" si="10"/>
        <v>88066.52</v>
      </c>
      <c r="AC10" s="148">
        <f t="shared" si="11"/>
        <v>88066.52</v>
      </c>
      <c r="AD10" s="148">
        <f t="shared" si="12"/>
        <v>0</v>
      </c>
      <c r="AE10" s="148">
        <f t="shared" si="13"/>
        <v>8198.9930120000008</v>
      </c>
      <c r="AF10" s="150">
        <f t="shared" si="14"/>
        <v>8198.9930120000008</v>
      </c>
      <c r="AG10" s="148">
        <f t="shared" si="15"/>
        <v>0</v>
      </c>
      <c r="AH10" s="148">
        <f t="shared" si="16"/>
        <v>79867.526987999998</v>
      </c>
      <c r="AI10" s="150">
        <f t="shared" si="17"/>
        <v>79867.526987999998</v>
      </c>
      <c r="AJ10" s="151" t="s">
        <v>62</v>
      </c>
    </row>
    <row r="11" spans="1:36" outlineLevel="3" x14ac:dyDescent="0.25">
      <c r="A11" s="143" t="s">
        <v>5585</v>
      </c>
      <c r="B11" s="135">
        <v>21581.05</v>
      </c>
      <c r="C11" s="135">
        <v>2946.05</v>
      </c>
      <c r="D11" s="135">
        <v>-7069.72</v>
      </c>
      <c r="E11" s="135">
        <v>2946.05</v>
      </c>
      <c r="F11" s="135">
        <v>2946.05</v>
      </c>
      <c r="G11" s="135">
        <v>2946.05</v>
      </c>
      <c r="H11" s="135">
        <v>2946.05</v>
      </c>
      <c r="I11" s="135">
        <v>2946.05</v>
      </c>
      <c r="J11" s="135">
        <v>7946.05</v>
      </c>
      <c r="K11" s="135">
        <v>3446.05</v>
      </c>
      <c r="L11" s="135">
        <v>2946.05</v>
      </c>
      <c r="M11" s="135">
        <v>14520.75</v>
      </c>
      <c r="N11" s="135">
        <f t="shared" si="18"/>
        <v>14520.75</v>
      </c>
      <c r="O11" s="135">
        <f t="shared" si="19"/>
        <v>61046.53</v>
      </c>
      <c r="P11" s="135" t="s">
        <v>231</v>
      </c>
      <c r="Q11" s="135">
        <f>VLOOKUP(P11,Factors!$E$6:$G$5649,3,FALSE)</f>
        <v>9.3100000000000002E-2</v>
      </c>
      <c r="R11" s="144">
        <f t="shared" si="0"/>
        <v>0</v>
      </c>
      <c r="S11" s="145">
        <f t="shared" si="1"/>
        <v>14520.75</v>
      </c>
      <c r="T11" s="146">
        <f t="shared" si="2"/>
        <v>14520.75</v>
      </c>
      <c r="U11" s="144">
        <f t="shared" si="3"/>
        <v>0</v>
      </c>
      <c r="V11" s="145">
        <f t="shared" si="4"/>
        <v>1351.8818249999999</v>
      </c>
      <c r="W11" s="147">
        <f t="shared" si="5"/>
        <v>1351.8818249999999</v>
      </c>
      <c r="X11" s="144">
        <f t="shared" si="6"/>
        <v>0</v>
      </c>
      <c r="Y11" s="145">
        <f t="shared" si="7"/>
        <v>13168.868175</v>
      </c>
      <c r="Z11" s="147">
        <f t="shared" si="8"/>
        <v>13168.868175</v>
      </c>
      <c r="AA11" s="148">
        <f t="shared" si="9"/>
        <v>0</v>
      </c>
      <c r="AB11" s="149">
        <f t="shared" si="10"/>
        <v>61046.53</v>
      </c>
      <c r="AC11" s="148">
        <f t="shared" si="11"/>
        <v>61046.53</v>
      </c>
      <c r="AD11" s="148">
        <f t="shared" si="12"/>
        <v>0</v>
      </c>
      <c r="AE11" s="148">
        <f t="shared" si="13"/>
        <v>5683.4319429999996</v>
      </c>
      <c r="AF11" s="150">
        <f t="shared" si="14"/>
        <v>5683.4319429999996</v>
      </c>
      <c r="AG11" s="148">
        <f t="shared" si="15"/>
        <v>0</v>
      </c>
      <c r="AH11" s="148">
        <f t="shared" si="16"/>
        <v>55363.098056999996</v>
      </c>
      <c r="AI11" s="150">
        <f t="shared" si="17"/>
        <v>55363.098056999996</v>
      </c>
      <c r="AJ11" s="151" t="s">
        <v>62</v>
      </c>
    </row>
    <row r="12" spans="1:36" outlineLevel="3" x14ac:dyDescent="0.25">
      <c r="A12" s="143" t="s">
        <v>5585</v>
      </c>
      <c r="B12" s="135">
        <v>2518.27</v>
      </c>
      <c r="C12" s="135">
        <v>3149.01</v>
      </c>
      <c r="D12" s="135">
        <v>2518.27</v>
      </c>
      <c r="E12" s="135">
        <v>2518.27</v>
      </c>
      <c r="F12" s="135">
        <v>2518.27</v>
      </c>
      <c r="G12" s="135">
        <v>2518.27</v>
      </c>
      <c r="H12" s="135">
        <v>2518.27</v>
      </c>
      <c r="I12" s="135">
        <v>2518.27</v>
      </c>
      <c r="J12" s="135">
        <v>3643.27</v>
      </c>
      <c r="K12" s="135">
        <v>2518.27</v>
      </c>
      <c r="L12" s="135">
        <v>5994.88</v>
      </c>
      <c r="M12" s="135">
        <v>2518.27</v>
      </c>
      <c r="N12" s="135">
        <f t="shared" si="18"/>
        <v>2518.27</v>
      </c>
      <c r="O12" s="135">
        <f t="shared" si="19"/>
        <v>35451.589999999997</v>
      </c>
      <c r="P12" s="135" t="s">
        <v>232</v>
      </c>
      <c r="Q12" s="135">
        <f>VLOOKUP(P12,Factors!$E$6:$G$5649,3,FALSE)</f>
        <v>9.3100000000000002E-2</v>
      </c>
      <c r="R12" s="144">
        <f t="shared" si="0"/>
        <v>0</v>
      </c>
      <c r="S12" s="145">
        <f t="shared" si="1"/>
        <v>2518.27</v>
      </c>
      <c r="T12" s="146">
        <f t="shared" si="2"/>
        <v>2518.27</v>
      </c>
      <c r="U12" s="144">
        <f t="shared" si="3"/>
        <v>0</v>
      </c>
      <c r="V12" s="145">
        <f t="shared" si="4"/>
        <v>234.45093700000001</v>
      </c>
      <c r="W12" s="147">
        <f t="shared" si="5"/>
        <v>234.45093700000001</v>
      </c>
      <c r="X12" s="144">
        <f t="shared" si="6"/>
        <v>0</v>
      </c>
      <c r="Y12" s="145">
        <f t="shared" si="7"/>
        <v>2283.8190629999999</v>
      </c>
      <c r="Z12" s="147">
        <f t="shared" si="8"/>
        <v>2283.8190629999999</v>
      </c>
      <c r="AA12" s="148">
        <f t="shared" si="9"/>
        <v>0</v>
      </c>
      <c r="AB12" s="149">
        <f t="shared" si="10"/>
        <v>35451.589999999997</v>
      </c>
      <c r="AC12" s="148">
        <f t="shared" si="11"/>
        <v>35451.589999999997</v>
      </c>
      <c r="AD12" s="148">
        <f t="shared" si="12"/>
        <v>0</v>
      </c>
      <c r="AE12" s="148">
        <f t="shared" si="13"/>
        <v>3300.5430289999999</v>
      </c>
      <c r="AF12" s="150">
        <f t="shared" si="14"/>
        <v>3300.5430289999999</v>
      </c>
      <c r="AG12" s="148">
        <f t="shared" si="15"/>
        <v>0</v>
      </c>
      <c r="AH12" s="148">
        <f t="shared" si="16"/>
        <v>32151.046970999996</v>
      </c>
      <c r="AI12" s="150">
        <f t="shared" si="17"/>
        <v>32151.046970999996</v>
      </c>
      <c r="AJ12" s="151" t="s">
        <v>62</v>
      </c>
    </row>
    <row r="13" spans="1:36" outlineLevel="3" x14ac:dyDescent="0.25">
      <c r="A13" s="143" t="s">
        <v>5585</v>
      </c>
      <c r="H13" s="135">
        <v>1600</v>
      </c>
      <c r="N13" s="135">
        <f t="shared" si="18"/>
        <v>0</v>
      </c>
      <c r="O13" s="135">
        <f t="shared" si="19"/>
        <v>1600</v>
      </c>
      <c r="P13" s="135" t="s">
        <v>233</v>
      </c>
      <c r="Q13" s="135">
        <f>VLOOKUP(P13,Factors!$E$6:$G$5649,3,FALSE)</f>
        <v>9.3100000000000002E-2</v>
      </c>
      <c r="R13" s="144">
        <f t="shared" si="0"/>
        <v>0</v>
      </c>
      <c r="S13" s="145">
        <f t="shared" si="1"/>
        <v>0</v>
      </c>
      <c r="T13" s="146">
        <f t="shared" si="2"/>
        <v>0</v>
      </c>
      <c r="U13" s="144">
        <f t="shared" si="3"/>
        <v>0</v>
      </c>
      <c r="V13" s="145">
        <f t="shared" si="4"/>
        <v>0</v>
      </c>
      <c r="W13" s="147">
        <f t="shared" si="5"/>
        <v>0</v>
      </c>
      <c r="X13" s="144">
        <f t="shared" si="6"/>
        <v>0</v>
      </c>
      <c r="Y13" s="145">
        <f t="shared" si="7"/>
        <v>0</v>
      </c>
      <c r="Z13" s="147">
        <f t="shared" si="8"/>
        <v>0</v>
      </c>
      <c r="AA13" s="148">
        <f t="shared" si="9"/>
        <v>0</v>
      </c>
      <c r="AB13" s="149">
        <f t="shared" si="10"/>
        <v>1600</v>
      </c>
      <c r="AC13" s="148">
        <f t="shared" si="11"/>
        <v>1600</v>
      </c>
      <c r="AD13" s="148">
        <f t="shared" si="12"/>
        <v>0</v>
      </c>
      <c r="AE13" s="148">
        <f t="shared" si="13"/>
        <v>148.96</v>
      </c>
      <c r="AF13" s="150">
        <f t="shared" si="14"/>
        <v>148.96</v>
      </c>
      <c r="AG13" s="148">
        <f t="shared" si="15"/>
        <v>0</v>
      </c>
      <c r="AH13" s="148">
        <f t="shared" si="16"/>
        <v>1451.04</v>
      </c>
      <c r="AI13" s="150">
        <f t="shared" si="17"/>
        <v>1451.04</v>
      </c>
      <c r="AJ13" s="151" t="s">
        <v>110</v>
      </c>
    </row>
    <row r="14" spans="1:36" outlineLevel="3" x14ac:dyDescent="0.25">
      <c r="A14" s="143" t="s">
        <v>5585</v>
      </c>
      <c r="M14" s="135">
        <v>271.2</v>
      </c>
      <c r="N14" s="135">
        <f t="shared" si="18"/>
        <v>271.2</v>
      </c>
      <c r="O14" s="135">
        <f t="shared" si="19"/>
        <v>271.2</v>
      </c>
      <c r="P14" s="135" t="s">
        <v>299</v>
      </c>
      <c r="Q14" s="135">
        <f>VLOOKUP(P14,Factors!$E$6:$G$5649,3,FALSE)</f>
        <v>9.3100000000000002E-2</v>
      </c>
      <c r="R14" s="144">
        <f t="shared" si="0"/>
        <v>0</v>
      </c>
      <c r="S14" s="145">
        <f t="shared" si="1"/>
        <v>271.2</v>
      </c>
      <c r="T14" s="146">
        <f t="shared" si="2"/>
        <v>271.2</v>
      </c>
      <c r="U14" s="144">
        <f t="shared" si="3"/>
        <v>0</v>
      </c>
      <c r="V14" s="145">
        <f t="shared" si="4"/>
        <v>25.248719999999999</v>
      </c>
      <c r="W14" s="147">
        <f t="shared" si="5"/>
        <v>25.248719999999999</v>
      </c>
      <c r="X14" s="144">
        <f t="shared" si="6"/>
        <v>0</v>
      </c>
      <c r="Y14" s="145">
        <f t="shared" si="7"/>
        <v>245.95128</v>
      </c>
      <c r="Z14" s="147">
        <f t="shared" si="8"/>
        <v>245.95128</v>
      </c>
      <c r="AA14" s="148">
        <f t="shared" si="9"/>
        <v>0</v>
      </c>
      <c r="AB14" s="149">
        <f t="shared" si="10"/>
        <v>271.2</v>
      </c>
      <c r="AC14" s="148">
        <f t="shared" si="11"/>
        <v>271.2</v>
      </c>
      <c r="AD14" s="148">
        <f t="shared" si="12"/>
        <v>0</v>
      </c>
      <c r="AE14" s="148">
        <f t="shared" si="13"/>
        <v>25.248719999999999</v>
      </c>
      <c r="AF14" s="150">
        <f t="shared" si="14"/>
        <v>25.248719999999999</v>
      </c>
      <c r="AG14" s="148">
        <f t="shared" si="15"/>
        <v>0</v>
      </c>
      <c r="AH14" s="148">
        <f t="shared" si="16"/>
        <v>245.95128</v>
      </c>
      <c r="AI14" s="150">
        <f t="shared" si="17"/>
        <v>245.95128</v>
      </c>
      <c r="AJ14" s="151" t="s">
        <v>110</v>
      </c>
    </row>
    <row r="15" spans="1:36" outlineLevel="3" x14ac:dyDescent="0.25">
      <c r="A15" s="143" t="s">
        <v>5585</v>
      </c>
      <c r="L15" s="135">
        <v>2300.91</v>
      </c>
      <c r="N15" s="135">
        <f t="shared" si="18"/>
        <v>0</v>
      </c>
      <c r="O15" s="135">
        <f t="shared" si="19"/>
        <v>2300.91</v>
      </c>
      <c r="P15" s="135" t="s">
        <v>300</v>
      </c>
      <c r="Q15" s="135">
        <f>VLOOKUP(P15,Factors!$E$6:$G$5649,3,FALSE)</f>
        <v>9.3100000000000002E-2</v>
      </c>
      <c r="R15" s="144">
        <f t="shared" si="0"/>
        <v>0</v>
      </c>
      <c r="S15" s="145">
        <f t="shared" si="1"/>
        <v>0</v>
      </c>
      <c r="T15" s="146">
        <f t="shared" si="2"/>
        <v>0</v>
      </c>
      <c r="U15" s="144">
        <f t="shared" si="3"/>
        <v>0</v>
      </c>
      <c r="V15" s="145">
        <f t="shared" si="4"/>
        <v>0</v>
      </c>
      <c r="W15" s="147">
        <f t="shared" si="5"/>
        <v>0</v>
      </c>
      <c r="X15" s="144">
        <f t="shared" si="6"/>
        <v>0</v>
      </c>
      <c r="Y15" s="145">
        <f t="shared" si="7"/>
        <v>0</v>
      </c>
      <c r="Z15" s="147">
        <f t="shared" si="8"/>
        <v>0</v>
      </c>
      <c r="AA15" s="148">
        <f t="shared" si="9"/>
        <v>0</v>
      </c>
      <c r="AB15" s="149">
        <f t="shared" si="10"/>
        <v>2300.91</v>
      </c>
      <c r="AC15" s="148">
        <f t="shared" si="11"/>
        <v>2300.91</v>
      </c>
      <c r="AD15" s="148">
        <f t="shared" si="12"/>
        <v>0</v>
      </c>
      <c r="AE15" s="148">
        <f t="shared" si="13"/>
        <v>214.214721</v>
      </c>
      <c r="AF15" s="150">
        <f t="shared" si="14"/>
        <v>214.214721</v>
      </c>
      <c r="AG15" s="148">
        <f t="shared" si="15"/>
        <v>0</v>
      </c>
      <c r="AH15" s="148">
        <f t="shared" si="16"/>
        <v>2086.695279</v>
      </c>
      <c r="AI15" s="150">
        <f t="shared" si="17"/>
        <v>2086.695279</v>
      </c>
      <c r="AJ15" s="151" t="s">
        <v>110</v>
      </c>
    </row>
    <row r="16" spans="1:36" outlineLevel="3" x14ac:dyDescent="0.25">
      <c r="A16" s="143" t="s">
        <v>5585</v>
      </c>
      <c r="I16" s="135">
        <v>33.880000000000003</v>
      </c>
      <c r="J16" s="135">
        <v>0</v>
      </c>
      <c r="N16" s="135">
        <f t="shared" si="18"/>
        <v>0</v>
      </c>
      <c r="O16" s="135">
        <f t="shared" si="19"/>
        <v>33.880000000000003</v>
      </c>
      <c r="P16" s="135" t="s">
        <v>302</v>
      </c>
      <c r="Q16" s="135">
        <f>VLOOKUP(P16,Factors!$E$6:$G$5649,3,FALSE)</f>
        <v>9.3100000000000002E-2</v>
      </c>
      <c r="R16" s="144">
        <f t="shared" si="0"/>
        <v>0</v>
      </c>
      <c r="S16" s="145">
        <f t="shared" si="1"/>
        <v>0</v>
      </c>
      <c r="T16" s="146">
        <f t="shared" si="2"/>
        <v>0</v>
      </c>
      <c r="U16" s="144">
        <f t="shared" si="3"/>
        <v>0</v>
      </c>
      <c r="V16" s="145">
        <f t="shared" si="4"/>
        <v>0</v>
      </c>
      <c r="W16" s="147">
        <f t="shared" si="5"/>
        <v>0</v>
      </c>
      <c r="X16" s="144">
        <f t="shared" si="6"/>
        <v>0</v>
      </c>
      <c r="Y16" s="145">
        <f t="shared" si="7"/>
        <v>0</v>
      </c>
      <c r="Z16" s="147">
        <f t="shared" si="8"/>
        <v>0</v>
      </c>
      <c r="AA16" s="148">
        <f t="shared" si="9"/>
        <v>0</v>
      </c>
      <c r="AB16" s="149">
        <f t="shared" si="10"/>
        <v>33.880000000000003</v>
      </c>
      <c r="AC16" s="148">
        <f t="shared" si="11"/>
        <v>33.880000000000003</v>
      </c>
      <c r="AD16" s="148">
        <f t="shared" si="12"/>
        <v>0</v>
      </c>
      <c r="AE16" s="148">
        <f t="shared" si="13"/>
        <v>3.1542280000000003</v>
      </c>
      <c r="AF16" s="150">
        <f t="shared" si="14"/>
        <v>3.1542280000000003</v>
      </c>
      <c r="AG16" s="148">
        <f t="shared" si="15"/>
        <v>0</v>
      </c>
      <c r="AH16" s="148">
        <f t="shared" si="16"/>
        <v>30.725772000000003</v>
      </c>
      <c r="AI16" s="150">
        <f t="shared" si="17"/>
        <v>30.725772000000003</v>
      </c>
      <c r="AJ16" s="151" t="s">
        <v>110</v>
      </c>
    </row>
    <row r="17" spans="1:36" outlineLevel="3" x14ac:dyDescent="0.25">
      <c r="A17" s="143" t="s">
        <v>5585</v>
      </c>
      <c r="B17" s="135">
        <v>9353.7000000000007</v>
      </c>
      <c r="C17" s="135">
        <v>3181.78</v>
      </c>
      <c r="D17" s="135">
        <v>3360.13</v>
      </c>
      <c r="E17" s="135">
        <v>1715.49</v>
      </c>
      <c r="F17" s="135">
        <v>1353.53</v>
      </c>
      <c r="G17" s="135">
        <v>1673.27</v>
      </c>
      <c r="H17" s="135">
        <v>1674.33</v>
      </c>
      <c r="I17" s="135">
        <v>7590.97</v>
      </c>
      <c r="J17" s="135">
        <v>13213.17</v>
      </c>
      <c r="K17" s="135">
        <v>374.5</v>
      </c>
      <c r="L17" s="135">
        <v>300</v>
      </c>
      <c r="N17" s="135">
        <f t="shared" si="18"/>
        <v>0</v>
      </c>
      <c r="O17" s="135">
        <f t="shared" si="19"/>
        <v>43790.87</v>
      </c>
      <c r="P17" s="135" t="s">
        <v>305</v>
      </c>
      <c r="Q17" s="135">
        <f>VLOOKUP(P17,Factors!$E$6:$G$5649,3,FALSE)</f>
        <v>9.3100000000000002E-2</v>
      </c>
      <c r="R17" s="144">
        <f t="shared" si="0"/>
        <v>0</v>
      </c>
      <c r="S17" s="145">
        <f t="shared" si="1"/>
        <v>0</v>
      </c>
      <c r="T17" s="146">
        <f t="shared" si="2"/>
        <v>0</v>
      </c>
      <c r="U17" s="144">
        <f t="shared" si="3"/>
        <v>0</v>
      </c>
      <c r="V17" s="145">
        <f t="shared" si="4"/>
        <v>0</v>
      </c>
      <c r="W17" s="147">
        <f t="shared" si="5"/>
        <v>0</v>
      </c>
      <c r="X17" s="144">
        <f t="shared" si="6"/>
        <v>0</v>
      </c>
      <c r="Y17" s="145">
        <f t="shared" si="7"/>
        <v>0</v>
      </c>
      <c r="Z17" s="147">
        <f t="shared" si="8"/>
        <v>0</v>
      </c>
      <c r="AA17" s="148">
        <f t="shared" si="9"/>
        <v>0</v>
      </c>
      <c r="AB17" s="149">
        <f t="shared" si="10"/>
        <v>43790.87</v>
      </c>
      <c r="AC17" s="148">
        <f t="shared" si="11"/>
        <v>43790.87</v>
      </c>
      <c r="AD17" s="148">
        <f t="shared" si="12"/>
        <v>0</v>
      </c>
      <c r="AE17" s="148">
        <f t="shared" si="13"/>
        <v>4076.9299970000002</v>
      </c>
      <c r="AF17" s="150">
        <f t="shared" si="14"/>
        <v>4076.9299970000002</v>
      </c>
      <c r="AG17" s="148">
        <f t="shared" si="15"/>
        <v>0</v>
      </c>
      <c r="AH17" s="148">
        <f t="shared" si="16"/>
        <v>39713.940003000003</v>
      </c>
      <c r="AI17" s="150">
        <f t="shared" si="17"/>
        <v>39713.940003000003</v>
      </c>
      <c r="AJ17" s="151" t="s">
        <v>110</v>
      </c>
    </row>
    <row r="18" spans="1:36" outlineLevel="2" x14ac:dyDescent="0.25">
      <c r="A18" s="143"/>
      <c r="N18" s="152"/>
      <c r="O18" s="152"/>
      <c r="R18" s="144">
        <f t="shared" ref="R18:AI18" si="20">SUBTOTAL(9,R9:R17)</f>
        <v>0</v>
      </c>
      <c r="S18" s="145">
        <f t="shared" si="20"/>
        <v>35641.94999999999</v>
      </c>
      <c r="T18" s="146">
        <f t="shared" si="20"/>
        <v>35641.94999999999</v>
      </c>
      <c r="U18" s="144">
        <f t="shared" si="20"/>
        <v>0</v>
      </c>
      <c r="V18" s="145">
        <f t="shared" si="20"/>
        <v>3318.2655450000002</v>
      </c>
      <c r="W18" s="147">
        <f t="shared" si="20"/>
        <v>3318.2655450000002</v>
      </c>
      <c r="X18" s="144">
        <f t="shared" si="20"/>
        <v>0</v>
      </c>
      <c r="Y18" s="145">
        <f t="shared" si="20"/>
        <v>32323.684454999999</v>
      </c>
      <c r="Z18" s="147">
        <f t="shared" si="20"/>
        <v>32323.684454999999</v>
      </c>
      <c r="AA18" s="148">
        <f t="shared" si="20"/>
        <v>0</v>
      </c>
      <c r="AB18" s="149">
        <f t="shared" si="20"/>
        <v>312485.55</v>
      </c>
      <c r="AC18" s="148">
        <f t="shared" si="20"/>
        <v>312485.55</v>
      </c>
      <c r="AD18" s="148">
        <f t="shared" si="12"/>
        <v>0</v>
      </c>
      <c r="AE18" s="148">
        <f t="shared" si="20"/>
        <v>29092.404704999997</v>
      </c>
      <c r="AF18" s="150">
        <f t="shared" si="20"/>
        <v>29092.404704999997</v>
      </c>
      <c r="AG18" s="148">
        <f t="shared" si="20"/>
        <v>0</v>
      </c>
      <c r="AH18" s="148">
        <f t="shared" si="20"/>
        <v>283393.14529500005</v>
      </c>
      <c r="AI18" s="150">
        <f t="shared" si="20"/>
        <v>283393.14529500005</v>
      </c>
      <c r="AJ18" s="153" t="s">
        <v>5734</v>
      </c>
    </row>
    <row r="19" spans="1:36" outlineLevel="1" x14ac:dyDescent="0.25">
      <c r="A19" s="154" t="s">
        <v>5584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2"/>
      <c r="O19" s="152"/>
      <c r="P19" s="155"/>
      <c r="Q19" s="155"/>
      <c r="R19" s="156">
        <f t="shared" ref="R19:AI19" si="21">SUBTOTAL(9,R9:R17)</f>
        <v>0</v>
      </c>
      <c r="S19" s="157">
        <f t="shared" si="21"/>
        <v>35641.94999999999</v>
      </c>
      <c r="T19" s="158">
        <f t="shared" si="21"/>
        <v>35641.94999999999</v>
      </c>
      <c r="U19" s="156">
        <f t="shared" si="21"/>
        <v>0</v>
      </c>
      <c r="V19" s="157">
        <f t="shared" si="21"/>
        <v>3318.2655450000002</v>
      </c>
      <c r="W19" s="159">
        <f t="shared" si="21"/>
        <v>3318.2655450000002</v>
      </c>
      <c r="X19" s="156">
        <f t="shared" si="21"/>
        <v>0</v>
      </c>
      <c r="Y19" s="157">
        <f t="shared" si="21"/>
        <v>32323.684454999999</v>
      </c>
      <c r="Z19" s="159">
        <f t="shared" si="21"/>
        <v>32323.684454999999</v>
      </c>
      <c r="AA19" s="157">
        <f t="shared" si="21"/>
        <v>0</v>
      </c>
      <c r="AB19" s="160">
        <f t="shared" si="21"/>
        <v>312485.55</v>
      </c>
      <c r="AC19" s="157">
        <f t="shared" si="21"/>
        <v>312485.55</v>
      </c>
      <c r="AD19" s="157">
        <f t="shared" si="12"/>
        <v>0</v>
      </c>
      <c r="AE19" s="157">
        <f t="shared" si="21"/>
        <v>29092.404704999997</v>
      </c>
      <c r="AF19" s="161">
        <f t="shared" si="21"/>
        <v>29092.404704999997</v>
      </c>
      <c r="AG19" s="157">
        <f t="shared" si="21"/>
        <v>0</v>
      </c>
      <c r="AH19" s="157">
        <f t="shared" si="21"/>
        <v>283393.14529500005</v>
      </c>
      <c r="AI19" s="161">
        <f t="shared" si="21"/>
        <v>283393.14529500005</v>
      </c>
      <c r="AJ19" s="162"/>
    </row>
    <row r="20" spans="1:36" outlineLevel="3" x14ac:dyDescent="0.25">
      <c r="A20" s="143" t="s">
        <v>5587</v>
      </c>
      <c r="E20" s="135">
        <v>14.58</v>
      </c>
      <c r="F20" s="135">
        <v>0.56999999999999995</v>
      </c>
      <c r="G20" s="135">
        <v>11.13</v>
      </c>
      <c r="N20" s="135">
        <f t="shared" si="18"/>
        <v>0</v>
      </c>
      <c r="O20" s="135">
        <f t="shared" si="19"/>
        <v>26.28</v>
      </c>
      <c r="P20" s="135" t="s">
        <v>280</v>
      </c>
      <c r="Q20" s="135">
        <f>VLOOKUP(P20,Factors!$E$6:$G$5649,3,FALSE)</f>
        <v>9.3100000000000002E-2</v>
      </c>
      <c r="R20" s="144">
        <f>IF(LEFT(AJ20,6)="Direct", N20,0)</f>
        <v>0</v>
      </c>
      <c r="S20" s="145">
        <f>N20-R20</f>
        <v>0</v>
      </c>
      <c r="T20" s="146">
        <f>R20+S20</f>
        <v>0</v>
      </c>
      <c r="U20" s="144">
        <f>IF(LEFT(AJ20,9)="direct-wa", N20,0)</f>
        <v>0</v>
      </c>
      <c r="V20" s="145">
        <f>IF(LEFT(AJ20,9)="direct-wa",0,N20*Q20)</f>
        <v>0</v>
      </c>
      <c r="W20" s="147">
        <f>U20+V20</f>
        <v>0</v>
      </c>
      <c r="X20" s="144">
        <f>IF(LEFT(AJ20,9)="direct-or", N20,0)</f>
        <v>0</v>
      </c>
      <c r="Y20" s="145">
        <f>IF(LEFT(AJ20,9)="direct-or",0,S20-V20)</f>
        <v>0</v>
      </c>
      <c r="Z20" s="147">
        <f>X20+Y20</f>
        <v>0</v>
      </c>
      <c r="AA20" s="148">
        <f>IF(LEFT(AJ20,6)="Direct", O20,0)</f>
        <v>0</v>
      </c>
      <c r="AB20" s="149">
        <f>O20-AA20</f>
        <v>26.28</v>
      </c>
      <c r="AC20" s="148">
        <f>AA20+AB20</f>
        <v>26.28</v>
      </c>
      <c r="AD20" s="148">
        <f t="shared" si="12"/>
        <v>0</v>
      </c>
      <c r="AE20" s="148">
        <f>IF(LEFT(AJ20,9)="direct-wa",0,O20*Q20)</f>
        <v>2.4466680000000003</v>
      </c>
      <c r="AF20" s="150">
        <f>AD20+AE20</f>
        <v>2.4466680000000003</v>
      </c>
      <c r="AG20" s="148">
        <f>IF(LEFT(AJ20,9)="direct-or", O20,0)</f>
        <v>0</v>
      </c>
      <c r="AH20" s="148">
        <f>IF(LEFT(AJ20,9)="direct-or",0,AC20-AF20)</f>
        <v>23.833332000000002</v>
      </c>
      <c r="AI20" s="150">
        <f>AG20+AH20</f>
        <v>23.833332000000002</v>
      </c>
      <c r="AJ20" s="151" t="s">
        <v>110</v>
      </c>
    </row>
    <row r="21" spans="1:36" outlineLevel="3" x14ac:dyDescent="0.25">
      <c r="A21" s="143" t="s">
        <v>5587</v>
      </c>
      <c r="E21" s="135">
        <v>1400.2</v>
      </c>
      <c r="F21" s="135">
        <v>6762.66</v>
      </c>
      <c r="G21" s="135">
        <v>3500.5</v>
      </c>
      <c r="H21" s="135">
        <v>679.65</v>
      </c>
      <c r="K21" s="135">
        <v>17725.22</v>
      </c>
      <c r="L21" s="135">
        <v>-7439.4</v>
      </c>
      <c r="N21" s="135">
        <f t="shared" si="18"/>
        <v>0</v>
      </c>
      <c r="O21" s="135">
        <f t="shared" si="19"/>
        <v>22628.83</v>
      </c>
      <c r="P21" s="135" t="s">
        <v>282</v>
      </c>
      <c r="Q21" s="135">
        <f>VLOOKUP(P21,Factors!$E$6:$G$5649,3,FALSE)</f>
        <v>9.3100000000000002E-2</v>
      </c>
      <c r="R21" s="144">
        <f>IF(LEFT(AJ21,6)="Direct", N21,0)</f>
        <v>0</v>
      </c>
      <c r="S21" s="145">
        <f>N21-R21</f>
        <v>0</v>
      </c>
      <c r="T21" s="146">
        <f>R21+S21</f>
        <v>0</v>
      </c>
      <c r="U21" s="144">
        <f>IF(LEFT(AJ21,9)="direct-wa", N21,0)</f>
        <v>0</v>
      </c>
      <c r="V21" s="145">
        <f>IF(LEFT(AJ21,9)="direct-wa",0,N21*Q21)</f>
        <v>0</v>
      </c>
      <c r="W21" s="147">
        <f>U21+V21</f>
        <v>0</v>
      </c>
      <c r="X21" s="144">
        <f>IF(LEFT(AJ21,9)="direct-or", N21,0)</f>
        <v>0</v>
      </c>
      <c r="Y21" s="145">
        <f>IF(LEFT(AJ21,9)="direct-or",0,S21-V21)</f>
        <v>0</v>
      </c>
      <c r="Z21" s="147">
        <f>X21+Y21</f>
        <v>0</v>
      </c>
      <c r="AA21" s="148">
        <f>IF(LEFT(AJ21,6)="Direct", O21,0)</f>
        <v>0</v>
      </c>
      <c r="AB21" s="149">
        <f>O21-AA21</f>
        <v>22628.83</v>
      </c>
      <c r="AC21" s="148">
        <f>AA21+AB21</f>
        <v>22628.83</v>
      </c>
      <c r="AD21" s="148">
        <f t="shared" si="12"/>
        <v>0</v>
      </c>
      <c r="AE21" s="148">
        <f>IF(LEFT(AJ21,9)="direct-wa",0,O21*Q21)</f>
        <v>2106.7440730000003</v>
      </c>
      <c r="AF21" s="150">
        <f>AD21+AE21</f>
        <v>2106.7440730000003</v>
      </c>
      <c r="AG21" s="148">
        <f>IF(LEFT(AJ21,9)="direct-or", O21,0)</f>
        <v>0</v>
      </c>
      <c r="AH21" s="148">
        <f>IF(LEFT(AJ21,9)="direct-or",0,AC21-AF21)</f>
        <v>20522.085927</v>
      </c>
      <c r="AI21" s="150">
        <f>AG21+AH21</f>
        <v>20522.085927</v>
      </c>
      <c r="AJ21" s="151" t="s">
        <v>110</v>
      </c>
    </row>
    <row r="22" spans="1:36" outlineLevel="3" x14ac:dyDescent="0.25">
      <c r="A22" s="143" t="s">
        <v>5587</v>
      </c>
      <c r="C22" s="135">
        <v>315</v>
      </c>
      <c r="E22" s="135">
        <v>3183.86</v>
      </c>
      <c r="F22" s="135">
        <v>6582.67</v>
      </c>
      <c r="K22" s="135">
        <v>1725.22</v>
      </c>
      <c r="L22" s="135">
        <v>10290.209999999999</v>
      </c>
      <c r="M22" s="135">
        <v>7331.88</v>
      </c>
      <c r="N22" s="135">
        <f t="shared" si="18"/>
        <v>7331.88</v>
      </c>
      <c r="O22" s="135">
        <f t="shared" si="19"/>
        <v>29428.84</v>
      </c>
      <c r="P22" s="135" t="s">
        <v>284</v>
      </c>
      <c r="Q22" s="135">
        <f>VLOOKUP(P22,Factors!$E$6:$G$5649,3,FALSE)</f>
        <v>9.3100000000000002E-2</v>
      </c>
      <c r="R22" s="144">
        <f>IF(LEFT(AJ22,6)="Direct", N22,0)</f>
        <v>0</v>
      </c>
      <c r="S22" s="145">
        <f>N22-R22</f>
        <v>7331.88</v>
      </c>
      <c r="T22" s="146">
        <f>R22+S22</f>
        <v>7331.88</v>
      </c>
      <c r="U22" s="144">
        <f>IF(LEFT(AJ22,9)="direct-wa", N22,0)</f>
        <v>0</v>
      </c>
      <c r="V22" s="145">
        <f>IF(LEFT(AJ22,9)="direct-wa",0,N22*Q22)</f>
        <v>682.598028</v>
      </c>
      <c r="W22" s="147">
        <f>U22+V22</f>
        <v>682.598028</v>
      </c>
      <c r="X22" s="144">
        <f>IF(LEFT(AJ22,9)="direct-or", N22,0)</f>
        <v>0</v>
      </c>
      <c r="Y22" s="145">
        <f>IF(LEFT(AJ22,9)="direct-or",0,S22-V22)</f>
        <v>6649.2819719999998</v>
      </c>
      <c r="Z22" s="147">
        <f>X22+Y22</f>
        <v>6649.2819719999998</v>
      </c>
      <c r="AA22" s="148">
        <f>IF(LEFT(AJ22,6)="Direct", O22,0)</f>
        <v>0</v>
      </c>
      <c r="AB22" s="149">
        <f>O22-AA22</f>
        <v>29428.84</v>
      </c>
      <c r="AC22" s="148">
        <f>AA22+AB22</f>
        <v>29428.84</v>
      </c>
      <c r="AD22" s="148">
        <f t="shared" si="12"/>
        <v>0</v>
      </c>
      <c r="AE22" s="148">
        <f>IF(LEFT(AJ22,9)="direct-wa",0,O22*Q22)</f>
        <v>2739.8250040000003</v>
      </c>
      <c r="AF22" s="150">
        <f>AD22+AE22</f>
        <v>2739.8250040000003</v>
      </c>
      <c r="AG22" s="148">
        <f>IF(LEFT(AJ22,9)="direct-or", O22,0)</f>
        <v>0</v>
      </c>
      <c r="AH22" s="148">
        <f>IF(LEFT(AJ22,9)="direct-or",0,AC22-AF22)</f>
        <v>26689.014995999998</v>
      </c>
      <c r="AI22" s="150">
        <f>AG22+AH22</f>
        <v>26689.014995999998</v>
      </c>
      <c r="AJ22" s="151" t="s">
        <v>110</v>
      </c>
    </row>
    <row r="23" spans="1:36" outlineLevel="2" x14ac:dyDescent="0.25">
      <c r="A23" s="143"/>
      <c r="N23" s="135">
        <f t="shared" si="18"/>
        <v>0</v>
      </c>
      <c r="O23" s="135">
        <f t="shared" si="19"/>
        <v>0</v>
      </c>
      <c r="R23" s="144">
        <f t="shared" ref="R23:AI23" si="22">SUBTOTAL(9,R20:R22)</f>
        <v>0</v>
      </c>
      <c r="S23" s="145">
        <f t="shared" si="22"/>
        <v>7331.88</v>
      </c>
      <c r="T23" s="146">
        <f t="shared" si="22"/>
        <v>7331.88</v>
      </c>
      <c r="U23" s="144">
        <f t="shared" si="22"/>
        <v>0</v>
      </c>
      <c r="V23" s="145">
        <f t="shared" si="22"/>
        <v>682.598028</v>
      </c>
      <c r="W23" s="147">
        <f t="shared" si="22"/>
        <v>682.598028</v>
      </c>
      <c r="X23" s="144">
        <f t="shared" si="22"/>
        <v>0</v>
      </c>
      <c r="Y23" s="145">
        <f t="shared" si="22"/>
        <v>6649.2819719999998</v>
      </c>
      <c r="Z23" s="147">
        <f t="shared" si="22"/>
        <v>6649.2819719999998</v>
      </c>
      <c r="AA23" s="148">
        <f t="shared" si="22"/>
        <v>0</v>
      </c>
      <c r="AB23" s="149">
        <f t="shared" si="22"/>
        <v>52083.95</v>
      </c>
      <c r="AC23" s="148">
        <f t="shared" si="22"/>
        <v>52083.95</v>
      </c>
      <c r="AD23" s="148">
        <f t="shared" si="12"/>
        <v>0</v>
      </c>
      <c r="AE23" s="148">
        <f t="shared" si="22"/>
        <v>4849.0157450000006</v>
      </c>
      <c r="AF23" s="150">
        <f t="shared" si="22"/>
        <v>4849.0157450000006</v>
      </c>
      <c r="AG23" s="148">
        <f t="shared" si="22"/>
        <v>0</v>
      </c>
      <c r="AH23" s="148">
        <f t="shared" si="22"/>
        <v>47234.934255</v>
      </c>
      <c r="AI23" s="150">
        <f t="shared" si="22"/>
        <v>47234.934255</v>
      </c>
      <c r="AJ23" s="163" t="s">
        <v>5735</v>
      </c>
    </row>
    <row r="24" spans="1:36" outlineLevel="1" x14ac:dyDescent="0.25">
      <c r="A24" s="154" t="s">
        <v>5586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6">
        <f t="shared" ref="R24:AI24" si="23">SUBTOTAL(9,R20:R22)</f>
        <v>0</v>
      </c>
      <c r="S24" s="157">
        <f t="shared" si="23"/>
        <v>7331.88</v>
      </c>
      <c r="T24" s="158">
        <f t="shared" si="23"/>
        <v>7331.88</v>
      </c>
      <c r="U24" s="156">
        <f t="shared" si="23"/>
        <v>0</v>
      </c>
      <c r="V24" s="157">
        <f t="shared" si="23"/>
        <v>682.598028</v>
      </c>
      <c r="W24" s="159">
        <f t="shared" si="23"/>
        <v>682.598028</v>
      </c>
      <c r="X24" s="156">
        <f t="shared" si="23"/>
        <v>0</v>
      </c>
      <c r="Y24" s="157">
        <f t="shared" si="23"/>
        <v>6649.2819719999998</v>
      </c>
      <c r="Z24" s="159">
        <f t="shared" si="23"/>
        <v>6649.2819719999998</v>
      </c>
      <c r="AA24" s="157">
        <f t="shared" si="23"/>
        <v>0</v>
      </c>
      <c r="AB24" s="160">
        <f t="shared" si="23"/>
        <v>52083.95</v>
      </c>
      <c r="AC24" s="157">
        <f t="shared" si="23"/>
        <v>52083.95</v>
      </c>
      <c r="AD24" s="157">
        <f t="shared" si="12"/>
        <v>0</v>
      </c>
      <c r="AE24" s="157">
        <f t="shared" si="23"/>
        <v>4849.0157450000006</v>
      </c>
      <c r="AF24" s="161">
        <f t="shared" si="23"/>
        <v>4849.0157450000006</v>
      </c>
      <c r="AG24" s="157">
        <f t="shared" si="23"/>
        <v>0</v>
      </c>
      <c r="AH24" s="157">
        <f t="shared" si="23"/>
        <v>47234.934255</v>
      </c>
      <c r="AI24" s="161">
        <f t="shared" si="23"/>
        <v>47234.934255</v>
      </c>
      <c r="AJ24" s="162"/>
    </row>
    <row r="25" spans="1:36" outlineLevel="3" x14ac:dyDescent="0.25">
      <c r="A25" s="143" t="s">
        <v>5589</v>
      </c>
      <c r="B25" s="135">
        <v>0.01</v>
      </c>
      <c r="C25" s="135">
        <v>0.01</v>
      </c>
      <c r="D25" s="135">
        <v>0.01</v>
      </c>
      <c r="E25" s="135">
        <v>0.01</v>
      </c>
      <c r="F25" s="135">
        <v>0.01</v>
      </c>
      <c r="G25" s="135">
        <v>0.01</v>
      </c>
      <c r="H25" s="135">
        <v>0.01</v>
      </c>
      <c r="I25" s="135">
        <v>0.01</v>
      </c>
      <c r="J25" s="135">
        <v>0.01</v>
      </c>
      <c r="K25" s="135">
        <v>0.01</v>
      </c>
      <c r="N25" s="135">
        <f t="shared" si="18"/>
        <v>0</v>
      </c>
      <c r="O25" s="135">
        <f t="shared" si="19"/>
        <v>9.9999999999999992E-2</v>
      </c>
      <c r="P25" s="135" t="s">
        <v>283</v>
      </c>
      <c r="Q25" s="135">
        <f>VLOOKUP(P25,Factors!$E$6:$G$5649,3,FALSE)</f>
        <v>9.3100000000000002E-2</v>
      </c>
      <c r="R25" s="144">
        <f>IF(LEFT(AJ25,6)="Direct", N25,0)</f>
        <v>0</v>
      </c>
      <c r="S25" s="145">
        <f>N25-R25</f>
        <v>0</v>
      </c>
      <c r="T25" s="146">
        <f>R25+S25</f>
        <v>0</v>
      </c>
      <c r="U25" s="144">
        <f>IF(LEFT(AJ25,9)="direct-wa", N25,0)</f>
        <v>0</v>
      </c>
      <c r="V25" s="145">
        <f>IF(LEFT(AJ25,9)="direct-wa",0,N25*Q25)</f>
        <v>0</v>
      </c>
      <c r="W25" s="147">
        <f>U25+V25</f>
        <v>0</v>
      </c>
      <c r="X25" s="144">
        <f>IF(LEFT(AJ25,9)="direct-or", N25,0)</f>
        <v>0</v>
      </c>
      <c r="Y25" s="145">
        <f>IF(LEFT(AJ25,9)="direct-or",0,S25-V25)</f>
        <v>0</v>
      </c>
      <c r="Z25" s="147">
        <f>X25+Y25</f>
        <v>0</v>
      </c>
      <c r="AA25" s="148">
        <f>IF(LEFT(AJ25,6)="Direct", O25,0)</f>
        <v>0</v>
      </c>
      <c r="AB25" s="149">
        <f>O25-AA25</f>
        <v>9.9999999999999992E-2</v>
      </c>
      <c r="AC25" s="148">
        <f>AA25+AB25</f>
        <v>9.9999999999999992E-2</v>
      </c>
      <c r="AD25" s="148">
        <f t="shared" si="12"/>
        <v>0</v>
      </c>
      <c r="AE25" s="148">
        <f>IF(LEFT(AJ25,9)="direct-wa",0,O25*Q25)</f>
        <v>9.3099999999999988E-3</v>
      </c>
      <c r="AF25" s="150">
        <f>AD25+AE25</f>
        <v>9.3099999999999988E-3</v>
      </c>
      <c r="AG25" s="148">
        <f>IF(LEFT(AJ25,9)="direct-or", O25,0)</f>
        <v>0</v>
      </c>
      <c r="AH25" s="148">
        <f>IF(LEFT(AJ25,9)="direct-or",0,AC25-AF25)</f>
        <v>9.0689999999999993E-2</v>
      </c>
      <c r="AI25" s="150">
        <f>AG25+AH25</f>
        <v>9.0689999999999993E-2</v>
      </c>
      <c r="AJ25" s="151" t="s">
        <v>110</v>
      </c>
    </row>
    <row r="26" spans="1:36" outlineLevel="2" x14ac:dyDescent="0.25">
      <c r="A26" s="143"/>
      <c r="N26" s="135">
        <f t="shared" si="18"/>
        <v>0</v>
      </c>
      <c r="O26" s="135">
        <f t="shared" si="19"/>
        <v>0</v>
      </c>
      <c r="R26" s="144">
        <f t="shared" ref="R26:AI26" si="24">SUBTOTAL(9,R25:R25)</f>
        <v>0</v>
      </c>
      <c r="S26" s="145">
        <f t="shared" si="24"/>
        <v>0</v>
      </c>
      <c r="T26" s="146">
        <f t="shared" si="24"/>
        <v>0</v>
      </c>
      <c r="U26" s="144">
        <f t="shared" si="24"/>
        <v>0</v>
      </c>
      <c r="V26" s="145">
        <f t="shared" si="24"/>
        <v>0</v>
      </c>
      <c r="W26" s="147">
        <f t="shared" si="24"/>
        <v>0</v>
      </c>
      <c r="X26" s="144">
        <f t="shared" si="24"/>
        <v>0</v>
      </c>
      <c r="Y26" s="145">
        <f t="shared" si="24"/>
        <v>0</v>
      </c>
      <c r="Z26" s="147">
        <f t="shared" si="24"/>
        <v>0</v>
      </c>
      <c r="AA26" s="148">
        <f t="shared" si="24"/>
        <v>0</v>
      </c>
      <c r="AB26" s="149">
        <f t="shared" si="24"/>
        <v>9.9999999999999992E-2</v>
      </c>
      <c r="AC26" s="148">
        <f t="shared" si="24"/>
        <v>9.9999999999999992E-2</v>
      </c>
      <c r="AD26" s="148">
        <f t="shared" si="12"/>
        <v>0</v>
      </c>
      <c r="AE26" s="148">
        <f t="shared" si="24"/>
        <v>9.3099999999999988E-3</v>
      </c>
      <c r="AF26" s="150">
        <f t="shared" si="24"/>
        <v>9.3099999999999988E-3</v>
      </c>
      <c r="AG26" s="148">
        <f t="shared" si="24"/>
        <v>0</v>
      </c>
      <c r="AH26" s="148">
        <f t="shared" si="24"/>
        <v>9.0689999999999993E-2</v>
      </c>
      <c r="AI26" s="150">
        <f t="shared" si="24"/>
        <v>9.0689999999999993E-2</v>
      </c>
      <c r="AJ26" s="163" t="s">
        <v>5735</v>
      </c>
    </row>
    <row r="27" spans="1:36" outlineLevel="1" x14ac:dyDescent="0.25">
      <c r="A27" s="154" t="s">
        <v>5588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6">
        <f t="shared" ref="R27:AI27" si="25">SUBTOTAL(9,R25:R25)</f>
        <v>0</v>
      </c>
      <c r="S27" s="157">
        <f t="shared" si="25"/>
        <v>0</v>
      </c>
      <c r="T27" s="158">
        <f t="shared" si="25"/>
        <v>0</v>
      </c>
      <c r="U27" s="156">
        <f t="shared" si="25"/>
        <v>0</v>
      </c>
      <c r="V27" s="157">
        <f t="shared" si="25"/>
        <v>0</v>
      </c>
      <c r="W27" s="159">
        <f t="shared" si="25"/>
        <v>0</v>
      </c>
      <c r="X27" s="156">
        <f t="shared" si="25"/>
        <v>0</v>
      </c>
      <c r="Y27" s="157">
        <f t="shared" si="25"/>
        <v>0</v>
      </c>
      <c r="Z27" s="159">
        <f t="shared" si="25"/>
        <v>0</v>
      </c>
      <c r="AA27" s="157">
        <f t="shared" si="25"/>
        <v>0</v>
      </c>
      <c r="AB27" s="160">
        <f t="shared" si="25"/>
        <v>9.9999999999999992E-2</v>
      </c>
      <c r="AC27" s="157">
        <f t="shared" si="25"/>
        <v>9.9999999999999992E-2</v>
      </c>
      <c r="AD27" s="157">
        <f t="shared" si="12"/>
        <v>0</v>
      </c>
      <c r="AE27" s="157">
        <f t="shared" si="25"/>
        <v>9.3099999999999988E-3</v>
      </c>
      <c r="AF27" s="161">
        <f t="shared" si="25"/>
        <v>9.3099999999999988E-3</v>
      </c>
      <c r="AG27" s="157">
        <f t="shared" si="25"/>
        <v>0</v>
      </c>
      <c r="AH27" s="157">
        <f t="shared" si="25"/>
        <v>9.0689999999999993E-2</v>
      </c>
      <c r="AI27" s="161">
        <f t="shared" si="25"/>
        <v>9.0689999999999993E-2</v>
      </c>
      <c r="AJ27" s="162"/>
    </row>
    <row r="28" spans="1:36" outlineLevel="3" x14ac:dyDescent="0.25">
      <c r="A28" s="143" t="s">
        <v>5591</v>
      </c>
      <c r="C28" s="135">
        <v>505.91</v>
      </c>
      <c r="D28" s="135">
        <v>397.37</v>
      </c>
      <c r="E28" s="135">
        <v>5590.84</v>
      </c>
      <c r="F28" s="135">
        <v>3276.98</v>
      </c>
      <c r="N28" s="135">
        <f t="shared" si="18"/>
        <v>0</v>
      </c>
      <c r="O28" s="135">
        <f t="shared" si="19"/>
        <v>9771.1</v>
      </c>
      <c r="P28" s="135" t="s">
        <v>3165</v>
      </c>
      <c r="Q28" s="135">
        <f>VLOOKUP(P28,Factors!$E$6:$G$5649,3,FALSE)</f>
        <v>0.1013</v>
      </c>
      <c r="R28" s="144">
        <f>IF(LEFT(AJ28,6)="Direct", N28,0)</f>
        <v>0</v>
      </c>
      <c r="S28" s="145">
        <f>N28-R28</f>
        <v>0</v>
      </c>
      <c r="T28" s="146">
        <f>R28+S28</f>
        <v>0</v>
      </c>
      <c r="U28" s="144">
        <f>IF(LEFT(AJ28,9)="direct-wa", N28,0)</f>
        <v>0</v>
      </c>
      <c r="V28" s="145">
        <f>IF(LEFT(AJ28,9)="direct-wa",0,N28*Q28)</f>
        <v>0</v>
      </c>
      <c r="W28" s="147">
        <f>U28+V28</f>
        <v>0</v>
      </c>
      <c r="X28" s="144">
        <f>IF(LEFT(AJ28,9)="direct-or", N28,0)</f>
        <v>0</v>
      </c>
      <c r="Y28" s="145">
        <f>IF(LEFT(AJ28,9)="direct-or",0,S28-V28)</f>
        <v>0</v>
      </c>
      <c r="Z28" s="147">
        <f>X28+Y28</f>
        <v>0</v>
      </c>
      <c r="AA28" s="148">
        <f>IF(LEFT(AJ28,6)="Direct", O28,0)</f>
        <v>0</v>
      </c>
      <c r="AB28" s="149">
        <f>O28-AA28</f>
        <v>9771.1</v>
      </c>
      <c r="AC28" s="148">
        <f>AA28+AB28</f>
        <v>9771.1</v>
      </c>
      <c r="AD28" s="148">
        <f t="shared" si="12"/>
        <v>0</v>
      </c>
      <c r="AE28" s="148">
        <f>IF(LEFT(AJ28,9)="direct-wa",0,O28*Q28)</f>
        <v>989.81243000000006</v>
      </c>
      <c r="AF28" s="150">
        <f>AD28+AE28</f>
        <v>989.81243000000006</v>
      </c>
      <c r="AG28" s="148">
        <f>IF(LEFT(AJ28,9)="direct-or", O28,0)</f>
        <v>0</v>
      </c>
      <c r="AH28" s="148">
        <f>IF(LEFT(AJ28,9)="direct-or",0,AC28-AF28)</f>
        <v>8781.2875700000004</v>
      </c>
      <c r="AI28" s="150">
        <f>AG28+AH28</f>
        <v>8781.2875700000004</v>
      </c>
      <c r="AJ28" s="151" t="s">
        <v>60</v>
      </c>
    </row>
    <row r="29" spans="1:36" outlineLevel="2" x14ac:dyDescent="0.25">
      <c r="A29" s="143"/>
      <c r="N29" s="135">
        <f t="shared" si="18"/>
        <v>0</v>
      </c>
      <c r="O29" s="135">
        <f t="shared" si="19"/>
        <v>0</v>
      </c>
      <c r="R29" s="144">
        <f t="shared" ref="R29:AI29" si="26">SUBTOTAL(9,R28:R28)</f>
        <v>0</v>
      </c>
      <c r="S29" s="145">
        <f t="shared" si="26"/>
        <v>0</v>
      </c>
      <c r="T29" s="146">
        <f t="shared" si="26"/>
        <v>0</v>
      </c>
      <c r="U29" s="144">
        <f t="shared" si="26"/>
        <v>0</v>
      </c>
      <c r="V29" s="145">
        <f t="shared" si="26"/>
        <v>0</v>
      </c>
      <c r="W29" s="147">
        <f t="shared" si="26"/>
        <v>0</v>
      </c>
      <c r="X29" s="144">
        <f t="shared" si="26"/>
        <v>0</v>
      </c>
      <c r="Y29" s="145">
        <f t="shared" si="26"/>
        <v>0</v>
      </c>
      <c r="Z29" s="147">
        <f t="shared" si="26"/>
        <v>0</v>
      </c>
      <c r="AA29" s="148">
        <f t="shared" si="26"/>
        <v>0</v>
      </c>
      <c r="AB29" s="149">
        <f t="shared" si="26"/>
        <v>9771.1</v>
      </c>
      <c r="AC29" s="148">
        <f t="shared" si="26"/>
        <v>9771.1</v>
      </c>
      <c r="AD29" s="148">
        <f t="shared" si="12"/>
        <v>0</v>
      </c>
      <c r="AE29" s="148">
        <f t="shared" si="26"/>
        <v>989.81243000000006</v>
      </c>
      <c r="AF29" s="150">
        <f t="shared" si="26"/>
        <v>989.81243000000006</v>
      </c>
      <c r="AG29" s="148">
        <f t="shared" si="26"/>
        <v>0</v>
      </c>
      <c r="AH29" s="148">
        <f t="shared" si="26"/>
        <v>8781.2875700000004</v>
      </c>
      <c r="AI29" s="150">
        <f t="shared" si="26"/>
        <v>8781.2875700000004</v>
      </c>
      <c r="AJ29" s="163" t="s">
        <v>5736</v>
      </c>
    </row>
    <row r="30" spans="1:36" outlineLevel="3" x14ac:dyDescent="0.25">
      <c r="A30" s="143" t="s">
        <v>5591</v>
      </c>
      <c r="K30" s="135">
        <v>-5190.4399999999996</v>
      </c>
      <c r="N30" s="135">
        <f t="shared" si="18"/>
        <v>0</v>
      </c>
      <c r="O30" s="135">
        <f t="shared" si="19"/>
        <v>-5190.4399999999996</v>
      </c>
      <c r="P30" s="135" t="s">
        <v>3328</v>
      </c>
      <c r="Q30" s="135">
        <f>VLOOKUP(P30,Factors!$E$6:$G$5649,3,FALSE)</f>
        <v>0.1086</v>
      </c>
      <c r="R30" s="144">
        <f>IF(LEFT(AJ30,6)="Direct", N30,0)</f>
        <v>0</v>
      </c>
      <c r="S30" s="145">
        <f>N30-R30</f>
        <v>0</v>
      </c>
      <c r="T30" s="146">
        <f>R30+S30</f>
        <v>0</v>
      </c>
      <c r="U30" s="144">
        <f>IF(LEFT(AJ30,9)="direct-wa", N30,0)</f>
        <v>0</v>
      </c>
      <c r="V30" s="145">
        <f>IF(LEFT(AJ30,9)="direct-wa",0,N30*Q30)</f>
        <v>0</v>
      </c>
      <c r="W30" s="147">
        <f>U30+V30</f>
        <v>0</v>
      </c>
      <c r="X30" s="144">
        <f>IF(LEFT(AJ30,9)="direct-or", N30,0)</f>
        <v>0</v>
      </c>
      <c r="Y30" s="145">
        <f>IF(LEFT(AJ30,9)="direct-or",0,S30-V30)</f>
        <v>0</v>
      </c>
      <c r="Z30" s="147">
        <f>X30+Y30</f>
        <v>0</v>
      </c>
      <c r="AA30" s="148">
        <f>IF(LEFT(AJ30,6)="Direct", O30,0)</f>
        <v>0</v>
      </c>
      <c r="AB30" s="149">
        <f>O30-AA30</f>
        <v>-5190.4399999999996</v>
      </c>
      <c r="AC30" s="148">
        <f>AA30+AB30</f>
        <v>-5190.4399999999996</v>
      </c>
      <c r="AD30" s="148">
        <f t="shared" si="12"/>
        <v>0</v>
      </c>
      <c r="AE30" s="148">
        <f>IF(LEFT(AJ30,9)="direct-wa",0,O30*Q30)</f>
        <v>-563.68178399999999</v>
      </c>
      <c r="AF30" s="150">
        <f>AD30+AE30</f>
        <v>-563.68178399999999</v>
      </c>
      <c r="AG30" s="148">
        <f>IF(LEFT(AJ30,9)="direct-or", O30,0)</f>
        <v>0</v>
      </c>
      <c r="AH30" s="148">
        <f>IF(LEFT(AJ30,9)="direct-or",0,AC30-AF30)</f>
        <v>-4626.7582159999993</v>
      </c>
      <c r="AI30" s="150">
        <f>AG30+AH30</f>
        <v>-4626.7582159999993</v>
      </c>
      <c r="AJ30" s="151" t="s">
        <v>96</v>
      </c>
    </row>
    <row r="31" spans="1:36" outlineLevel="2" x14ac:dyDescent="0.25">
      <c r="A31" s="143"/>
      <c r="N31" s="135">
        <f t="shared" si="18"/>
        <v>0</v>
      </c>
      <c r="O31" s="135">
        <f t="shared" si="19"/>
        <v>0</v>
      </c>
      <c r="R31" s="144">
        <f t="shared" ref="R31:AI31" si="27">SUBTOTAL(9,R30:R30)</f>
        <v>0</v>
      </c>
      <c r="S31" s="145">
        <f t="shared" si="27"/>
        <v>0</v>
      </c>
      <c r="T31" s="146">
        <f t="shared" si="27"/>
        <v>0</v>
      </c>
      <c r="U31" s="144">
        <f t="shared" si="27"/>
        <v>0</v>
      </c>
      <c r="V31" s="145">
        <f t="shared" si="27"/>
        <v>0</v>
      </c>
      <c r="W31" s="147">
        <f t="shared" si="27"/>
        <v>0</v>
      </c>
      <c r="X31" s="144">
        <f t="shared" si="27"/>
        <v>0</v>
      </c>
      <c r="Y31" s="145">
        <f t="shared" si="27"/>
        <v>0</v>
      </c>
      <c r="Z31" s="147">
        <f t="shared" si="27"/>
        <v>0</v>
      </c>
      <c r="AA31" s="148">
        <f t="shared" si="27"/>
        <v>0</v>
      </c>
      <c r="AB31" s="149">
        <f t="shared" si="27"/>
        <v>-5190.4399999999996</v>
      </c>
      <c r="AC31" s="148">
        <f t="shared" si="27"/>
        <v>-5190.4399999999996</v>
      </c>
      <c r="AD31" s="148">
        <f t="shared" si="12"/>
        <v>0</v>
      </c>
      <c r="AE31" s="148">
        <f t="shared" si="27"/>
        <v>-563.68178399999999</v>
      </c>
      <c r="AF31" s="150">
        <f t="shared" si="27"/>
        <v>-563.68178399999999</v>
      </c>
      <c r="AG31" s="148">
        <f t="shared" si="27"/>
        <v>0</v>
      </c>
      <c r="AH31" s="148">
        <f t="shared" si="27"/>
        <v>-4626.7582159999993</v>
      </c>
      <c r="AI31" s="150">
        <f t="shared" si="27"/>
        <v>-4626.7582159999993</v>
      </c>
      <c r="AJ31" s="163" t="s">
        <v>5738</v>
      </c>
    </row>
    <row r="32" spans="1:36" outlineLevel="3" x14ac:dyDescent="0.25">
      <c r="A32" s="143" t="s">
        <v>5591</v>
      </c>
      <c r="B32" s="135">
        <v>600.84</v>
      </c>
      <c r="C32" s="135">
        <v>753.17</v>
      </c>
      <c r="D32" s="135">
        <v>738.37</v>
      </c>
      <c r="E32" s="135">
        <v>431.04</v>
      </c>
      <c r="F32" s="135">
        <v>1081.95</v>
      </c>
      <c r="G32" s="135">
        <v>1993.86</v>
      </c>
      <c r="H32" s="135">
        <v>507.07</v>
      </c>
      <c r="I32" s="135">
        <v>312.07</v>
      </c>
      <c r="J32" s="135">
        <v>793.31</v>
      </c>
      <c r="K32" s="135">
        <v>398.12</v>
      </c>
      <c r="L32" s="135">
        <v>854.67</v>
      </c>
      <c r="M32" s="135">
        <v>1134.43</v>
      </c>
      <c r="N32" s="135">
        <f t="shared" si="18"/>
        <v>1134.43</v>
      </c>
      <c r="O32" s="135">
        <f t="shared" si="19"/>
        <v>9598.8999999999978</v>
      </c>
      <c r="P32" s="135" t="s">
        <v>3778</v>
      </c>
      <c r="Q32" s="135">
        <f>VLOOKUP(P32,Factors!$E$6:$G$5649,3,FALSE)</f>
        <v>0</v>
      </c>
      <c r="R32" s="144">
        <f>IF(LEFT(AJ32,6)="Direct", N32,0)</f>
        <v>1134.43</v>
      </c>
      <c r="S32" s="145">
        <f>N32-R32</f>
        <v>0</v>
      </c>
      <c r="T32" s="146">
        <f>R32+S32</f>
        <v>1134.43</v>
      </c>
      <c r="U32" s="144">
        <f>IF(LEFT(AJ32,9)="direct-wa", N32,0)</f>
        <v>0</v>
      </c>
      <c r="V32" s="145">
        <f>IF(LEFT(AJ32,9)="direct-wa",0,N32*Q32)</f>
        <v>0</v>
      </c>
      <c r="W32" s="147">
        <f>U32+V32</f>
        <v>0</v>
      </c>
      <c r="X32" s="144">
        <f>IF(LEFT(AJ32,9)="direct-or", N32,0)</f>
        <v>1134.43</v>
      </c>
      <c r="Y32" s="145">
        <f>IF(LEFT(AJ32,9)="direct-or",0,S32-V32)</f>
        <v>0</v>
      </c>
      <c r="Z32" s="147">
        <f>X32+Y32</f>
        <v>1134.43</v>
      </c>
      <c r="AA32" s="148">
        <f>IF(LEFT(AJ32,6)="Direct", O32,0)</f>
        <v>9598.8999999999978</v>
      </c>
      <c r="AB32" s="149">
        <f>O32-AA32</f>
        <v>0</v>
      </c>
      <c r="AC32" s="148">
        <f>AA32+AB32</f>
        <v>9598.8999999999978</v>
      </c>
      <c r="AD32" s="148">
        <f t="shared" si="12"/>
        <v>0</v>
      </c>
      <c r="AE32" s="148">
        <f>IF(LEFT(AJ32,9)="direct-wa",0,O32*Q32)</f>
        <v>0</v>
      </c>
      <c r="AF32" s="150">
        <f>AD32+AE32</f>
        <v>0</v>
      </c>
      <c r="AG32" s="148">
        <f>IF(LEFT(AJ32,9)="direct-or", O32,0)</f>
        <v>9598.8999999999978</v>
      </c>
      <c r="AH32" s="148">
        <f>IF(LEFT(AJ32,9)="direct-or",0,AC32-AF32)</f>
        <v>0</v>
      </c>
      <c r="AI32" s="150">
        <f>AG32+AH32</f>
        <v>9598.8999999999978</v>
      </c>
      <c r="AJ32" s="151" t="s">
        <v>105</v>
      </c>
    </row>
    <row r="33" spans="1:36" outlineLevel="2" x14ac:dyDescent="0.25">
      <c r="A33" s="143"/>
      <c r="N33" s="135">
        <f t="shared" si="18"/>
        <v>0</v>
      </c>
      <c r="O33" s="135">
        <f t="shared" si="19"/>
        <v>0</v>
      </c>
      <c r="R33" s="144">
        <f t="shared" ref="R33:AI33" si="28">SUBTOTAL(9,R32:R32)</f>
        <v>1134.43</v>
      </c>
      <c r="S33" s="145">
        <f t="shared" si="28"/>
        <v>0</v>
      </c>
      <c r="T33" s="146">
        <f t="shared" si="28"/>
        <v>1134.43</v>
      </c>
      <c r="U33" s="144">
        <f t="shared" si="28"/>
        <v>0</v>
      </c>
      <c r="V33" s="145">
        <f t="shared" si="28"/>
        <v>0</v>
      </c>
      <c r="W33" s="147">
        <f t="shared" si="28"/>
        <v>0</v>
      </c>
      <c r="X33" s="144">
        <f t="shared" si="28"/>
        <v>1134.43</v>
      </c>
      <c r="Y33" s="145">
        <f t="shared" si="28"/>
        <v>0</v>
      </c>
      <c r="Z33" s="147">
        <f t="shared" si="28"/>
        <v>1134.43</v>
      </c>
      <c r="AA33" s="148">
        <f t="shared" si="28"/>
        <v>9598.8999999999978</v>
      </c>
      <c r="AB33" s="149">
        <f t="shared" si="28"/>
        <v>0</v>
      </c>
      <c r="AC33" s="148">
        <f t="shared" si="28"/>
        <v>9598.8999999999978</v>
      </c>
      <c r="AD33" s="148">
        <f t="shared" si="12"/>
        <v>0</v>
      </c>
      <c r="AE33" s="148">
        <f t="shared" si="28"/>
        <v>0</v>
      </c>
      <c r="AF33" s="150">
        <f t="shared" si="28"/>
        <v>0</v>
      </c>
      <c r="AG33" s="148">
        <f t="shared" si="28"/>
        <v>9598.8999999999978</v>
      </c>
      <c r="AH33" s="148">
        <f t="shared" si="28"/>
        <v>0</v>
      </c>
      <c r="AI33" s="150">
        <f t="shared" si="28"/>
        <v>9598.8999999999978</v>
      </c>
      <c r="AJ33" s="163" t="s">
        <v>5737</v>
      </c>
    </row>
    <row r="34" spans="1:36" outlineLevel="3" x14ac:dyDescent="0.25">
      <c r="A34" s="143" t="s">
        <v>5591</v>
      </c>
      <c r="E34" s="135">
        <v>14958.4</v>
      </c>
      <c r="F34" s="135">
        <v>2763.49</v>
      </c>
      <c r="G34" s="135">
        <v>562.5</v>
      </c>
      <c r="L34" s="135">
        <v>5655.37</v>
      </c>
      <c r="N34" s="135">
        <f t="shared" si="18"/>
        <v>0</v>
      </c>
      <c r="O34" s="135">
        <f t="shared" si="19"/>
        <v>23939.759999999998</v>
      </c>
      <c r="P34" s="135" t="s">
        <v>109</v>
      </c>
      <c r="Q34" s="135">
        <f>VLOOKUP(P34,Factors!$E$6:$G$5649,3,FALSE)</f>
        <v>9.3100000000000002E-2</v>
      </c>
      <c r="R34" s="144">
        <f>IF(LEFT(AJ34,6)="Direct", N34,0)</f>
        <v>0</v>
      </c>
      <c r="S34" s="145">
        <f>N34-R34</f>
        <v>0</v>
      </c>
      <c r="T34" s="146">
        <f>R34+S34</f>
        <v>0</v>
      </c>
      <c r="U34" s="144">
        <f>IF(LEFT(AJ34,9)="direct-wa", N34,0)</f>
        <v>0</v>
      </c>
      <c r="V34" s="145">
        <f>IF(LEFT(AJ34,9)="direct-wa",0,N34*Q34)</f>
        <v>0</v>
      </c>
      <c r="W34" s="147">
        <f>U34+V34</f>
        <v>0</v>
      </c>
      <c r="X34" s="144">
        <f>IF(LEFT(AJ34,9)="direct-or", N34,0)</f>
        <v>0</v>
      </c>
      <c r="Y34" s="145">
        <f>IF(LEFT(AJ34,9)="direct-or",0,S34-V34)</f>
        <v>0</v>
      </c>
      <c r="Z34" s="147">
        <f>X34+Y34</f>
        <v>0</v>
      </c>
      <c r="AA34" s="148">
        <f>IF(LEFT(AJ34,6)="Direct", O34,0)</f>
        <v>0</v>
      </c>
      <c r="AB34" s="149">
        <f>O34-AA34</f>
        <v>23939.759999999998</v>
      </c>
      <c r="AC34" s="148">
        <f>AA34+AB34</f>
        <v>23939.759999999998</v>
      </c>
      <c r="AD34" s="148">
        <f t="shared" si="12"/>
        <v>0</v>
      </c>
      <c r="AE34" s="148">
        <f>IF(LEFT(AJ34,9)="direct-wa",0,O34*Q34)</f>
        <v>2228.7916559999999</v>
      </c>
      <c r="AF34" s="150">
        <f>AD34+AE34</f>
        <v>2228.7916559999999</v>
      </c>
      <c r="AG34" s="148">
        <f>IF(LEFT(AJ34,9)="direct-or", O34,0)</f>
        <v>0</v>
      </c>
      <c r="AH34" s="148">
        <f>IF(LEFT(AJ34,9)="direct-or",0,AC34-AF34)</f>
        <v>21710.968343999997</v>
      </c>
      <c r="AI34" s="150">
        <f>AG34+AH34</f>
        <v>21710.968343999997</v>
      </c>
      <c r="AJ34" s="151" t="s">
        <v>110</v>
      </c>
    </row>
    <row r="35" spans="1:36" outlineLevel="3" x14ac:dyDescent="0.25">
      <c r="A35" s="143" t="s">
        <v>5591</v>
      </c>
      <c r="B35" s="135">
        <v>143369.79999999999</v>
      </c>
      <c r="C35" s="135">
        <v>162168.65</v>
      </c>
      <c r="D35" s="135">
        <v>164495.04000000001</v>
      </c>
      <c r="E35" s="135">
        <v>179652.3</v>
      </c>
      <c r="F35" s="135">
        <v>143171.28</v>
      </c>
      <c r="G35" s="135">
        <v>159901.03</v>
      </c>
      <c r="H35" s="135">
        <v>162720.48000000001</v>
      </c>
      <c r="I35" s="135">
        <v>182713.04</v>
      </c>
      <c r="J35" s="135">
        <v>231375.8</v>
      </c>
      <c r="K35" s="135">
        <v>214918.29</v>
      </c>
      <c r="L35" s="135">
        <v>161836.67000000001</v>
      </c>
      <c r="M35" s="135">
        <v>199281.08</v>
      </c>
      <c r="N35" s="135">
        <f t="shared" si="18"/>
        <v>199281.08</v>
      </c>
      <c r="O35" s="135">
        <f t="shared" si="19"/>
        <v>2105603.46</v>
      </c>
      <c r="P35" s="135" t="s">
        <v>245</v>
      </c>
      <c r="Q35" s="135">
        <f>VLOOKUP(P35,Factors!$E$6:$G$5649,3,FALSE)</f>
        <v>9.3100000000000002E-2</v>
      </c>
      <c r="R35" s="144">
        <f>IF(LEFT(AJ35,6)="Direct", N35,0)</f>
        <v>0</v>
      </c>
      <c r="S35" s="145">
        <f>N35-R35</f>
        <v>199281.08</v>
      </c>
      <c r="T35" s="146">
        <f>R35+S35</f>
        <v>199281.08</v>
      </c>
      <c r="U35" s="144">
        <f>IF(LEFT(AJ35,9)="direct-wa", N35,0)</f>
        <v>0</v>
      </c>
      <c r="V35" s="145">
        <f>IF(LEFT(AJ35,9)="direct-wa",0,N35*Q35)</f>
        <v>18553.068547999999</v>
      </c>
      <c r="W35" s="147">
        <f>U35+V35</f>
        <v>18553.068547999999</v>
      </c>
      <c r="X35" s="144">
        <f>IF(LEFT(AJ35,9)="direct-or", N35,0)</f>
        <v>0</v>
      </c>
      <c r="Y35" s="145">
        <f>IF(LEFT(AJ35,9)="direct-or",0,S35-V35)</f>
        <v>180728.01145199998</v>
      </c>
      <c r="Z35" s="147">
        <f>X35+Y35</f>
        <v>180728.01145199998</v>
      </c>
      <c r="AA35" s="148">
        <f>IF(LEFT(AJ35,6)="Direct", O35,0)</f>
        <v>0</v>
      </c>
      <c r="AB35" s="149">
        <f>O35-AA35</f>
        <v>2105603.46</v>
      </c>
      <c r="AC35" s="148">
        <f>AA35+AB35</f>
        <v>2105603.46</v>
      </c>
      <c r="AD35" s="148">
        <f t="shared" si="12"/>
        <v>0</v>
      </c>
      <c r="AE35" s="148">
        <f>IF(LEFT(AJ35,9)="direct-wa",0,O35*Q35)</f>
        <v>196031.682126</v>
      </c>
      <c r="AF35" s="150">
        <f>AD35+AE35</f>
        <v>196031.682126</v>
      </c>
      <c r="AG35" s="148">
        <f>IF(LEFT(AJ35,9)="direct-or", O35,0)</f>
        <v>0</v>
      </c>
      <c r="AH35" s="148">
        <f>IF(LEFT(AJ35,9)="direct-or",0,AC35-AF35)</f>
        <v>1909571.7778739999</v>
      </c>
      <c r="AI35" s="150">
        <f>AG35+AH35</f>
        <v>1909571.7778739999</v>
      </c>
      <c r="AJ35" s="151" t="s">
        <v>110</v>
      </c>
    </row>
    <row r="36" spans="1:36" outlineLevel="2" x14ac:dyDescent="0.25">
      <c r="A36" s="143"/>
      <c r="N36" s="135">
        <f t="shared" si="18"/>
        <v>0</v>
      </c>
      <c r="O36" s="135">
        <f t="shared" si="19"/>
        <v>0</v>
      </c>
      <c r="R36" s="144">
        <f t="shared" ref="R36:AI36" si="29">SUBTOTAL(9,R34:R35)</f>
        <v>0</v>
      </c>
      <c r="S36" s="145">
        <f t="shared" si="29"/>
        <v>199281.08</v>
      </c>
      <c r="T36" s="146">
        <f t="shared" si="29"/>
        <v>199281.08</v>
      </c>
      <c r="U36" s="144">
        <f t="shared" si="29"/>
        <v>0</v>
      </c>
      <c r="V36" s="145">
        <f t="shared" si="29"/>
        <v>18553.068547999999</v>
      </c>
      <c r="W36" s="147">
        <f t="shared" si="29"/>
        <v>18553.068547999999</v>
      </c>
      <c r="X36" s="144">
        <f t="shared" si="29"/>
        <v>0</v>
      </c>
      <c r="Y36" s="145">
        <f t="shared" si="29"/>
        <v>180728.01145199998</v>
      </c>
      <c r="Z36" s="147">
        <f t="shared" si="29"/>
        <v>180728.01145199998</v>
      </c>
      <c r="AA36" s="148">
        <f t="shared" si="29"/>
        <v>0</v>
      </c>
      <c r="AB36" s="149">
        <f t="shared" si="29"/>
        <v>2129543.2199999997</v>
      </c>
      <c r="AC36" s="148">
        <f t="shared" si="29"/>
        <v>2129543.2199999997</v>
      </c>
      <c r="AD36" s="148">
        <f t="shared" si="12"/>
        <v>0</v>
      </c>
      <c r="AE36" s="148">
        <f t="shared" si="29"/>
        <v>198260.47378199999</v>
      </c>
      <c r="AF36" s="150">
        <f t="shared" si="29"/>
        <v>198260.47378199999</v>
      </c>
      <c r="AG36" s="148">
        <f t="shared" si="29"/>
        <v>0</v>
      </c>
      <c r="AH36" s="148">
        <f t="shared" si="29"/>
        <v>1931282.7462179998</v>
      </c>
      <c r="AI36" s="150">
        <f t="shared" si="29"/>
        <v>1931282.7462179998</v>
      </c>
      <c r="AJ36" s="163" t="s">
        <v>5735</v>
      </c>
    </row>
    <row r="37" spans="1:36" outlineLevel="1" x14ac:dyDescent="0.25">
      <c r="A37" s="154" t="s">
        <v>5590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6">
        <f t="shared" ref="R37:AI37" si="30">SUBTOTAL(9,R28:R35)</f>
        <v>1134.43</v>
      </c>
      <c r="S37" s="157">
        <f t="shared" si="30"/>
        <v>199281.08</v>
      </c>
      <c r="T37" s="158">
        <f t="shared" si="30"/>
        <v>200415.50999999998</v>
      </c>
      <c r="U37" s="156">
        <f t="shared" si="30"/>
        <v>0</v>
      </c>
      <c r="V37" s="157">
        <f t="shared" si="30"/>
        <v>18553.068547999999</v>
      </c>
      <c r="W37" s="159">
        <f t="shared" si="30"/>
        <v>18553.068547999999</v>
      </c>
      <c r="X37" s="156">
        <f t="shared" si="30"/>
        <v>1134.43</v>
      </c>
      <c r="Y37" s="157">
        <f t="shared" si="30"/>
        <v>180728.01145199998</v>
      </c>
      <c r="Z37" s="159">
        <f t="shared" si="30"/>
        <v>181862.44145199997</v>
      </c>
      <c r="AA37" s="157">
        <f t="shared" si="30"/>
        <v>9598.8999999999978</v>
      </c>
      <c r="AB37" s="160">
        <f t="shared" si="30"/>
        <v>2134123.88</v>
      </c>
      <c r="AC37" s="157">
        <f t="shared" si="30"/>
        <v>2143722.7799999998</v>
      </c>
      <c r="AD37" s="157">
        <f t="shared" si="12"/>
        <v>0</v>
      </c>
      <c r="AE37" s="157">
        <f t="shared" si="30"/>
        <v>198686.60442799999</v>
      </c>
      <c r="AF37" s="161">
        <f t="shared" si="30"/>
        <v>198686.60442799999</v>
      </c>
      <c r="AG37" s="157">
        <f t="shared" si="30"/>
        <v>9598.8999999999978</v>
      </c>
      <c r="AH37" s="157">
        <f t="shared" si="30"/>
        <v>1935437.2755719998</v>
      </c>
      <c r="AI37" s="161">
        <f t="shared" si="30"/>
        <v>1945036.175572</v>
      </c>
      <c r="AJ37" s="162"/>
    </row>
    <row r="38" spans="1:36" outlineLevel="3" x14ac:dyDescent="0.25">
      <c r="A38" s="143" t="s">
        <v>5593</v>
      </c>
      <c r="B38" s="135">
        <v>-138.6</v>
      </c>
      <c r="D38" s="135">
        <v>-144.76</v>
      </c>
      <c r="E38" s="135">
        <v>-143.53</v>
      </c>
      <c r="F38" s="135">
        <v>35611.4</v>
      </c>
      <c r="G38" s="135">
        <v>700.1</v>
      </c>
      <c r="H38" s="135">
        <v>700.26</v>
      </c>
      <c r="K38" s="135">
        <v>30894.3</v>
      </c>
      <c r="L38" s="135">
        <v>7618.1</v>
      </c>
      <c r="M38" s="135">
        <v>2149.4</v>
      </c>
      <c r="N38" s="135">
        <f t="shared" si="18"/>
        <v>2149.4</v>
      </c>
      <c r="O38" s="135">
        <f t="shared" si="19"/>
        <v>77246.67</v>
      </c>
      <c r="P38" s="135" t="s">
        <v>298</v>
      </c>
      <c r="Q38" s="135">
        <f>VLOOKUP(P38,Factors!$E$6:$G$5649,3,FALSE)</f>
        <v>9.3100000000000002E-2</v>
      </c>
      <c r="R38" s="144">
        <f>IF(LEFT(AJ38,6)="Direct", N38,0)</f>
        <v>0</v>
      </c>
      <c r="S38" s="145">
        <f>N38-R38</f>
        <v>2149.4</v>
      </c>
      <c r="T38" s="146">
        <f>R38+S38</f>
        <v>2149.4</v>
      </c>
      <c r="U38" s="144">
        <f>IF(LEFT(AJ38,9)="direct-wa", N38,0)</f>
        <v>0</v>
      </c>
      <c r="V38" s="145">
        <f>IF(LEFT(AJ38,9)="direct-wa",0,N38*Q38)</f>
        <v>200.10914000000002</v>
      </c>
      <c r="W38" s="147">
        <f>U38+V38</f>
        <v>200.10914000000002</v>
      </c>
      <c r="X38" s="144">
        <f>IF(LEFT(AJ38,9)="direct-or", N38,0)</f>
        <v>0</v>
      </c>
      <c r="Y38" s="145">
        <f>IF(LEFT(AJ38,9)="direct-or",0,S38-V38)</f>
        <v>1949.2908600000001</v>
      </c>
      <c r="Z38" s="147">
        <f>X38+Y38</f>
        <v>1949.2908600000001</v>
      </c>
      <c r="AA38" s="148">
        <f>IF(LEFT(AJ38,6)="Direct", O38,0)</f>
        <v>0</v>
      </c>
      <c r="AB38" s="149">
        <f>O38-AA38</f>
        <v>77246.67</v>
      </c>
      <c r="AC38" s="148">
        <f>AA38+AB38</f>
        <v>77246.67</v>
      </c>
      <c r="AD38" s="148">
        <f t="shared" si="12"/>
        <v>0</v>
      </c>
      <c r="AE38" s="148">
        <f>IF(LEFT(AJ38,9)="direct-wa",0,O38*Q38)</f>
        <v>7191.6649770000004</v>
      </c>
      <c r="AF38" s="150">
        <f>AD38+AE38</f>
        <v>7191.6649770000004</v>
      </c>
      <c r="AG38" s="148">
        <f>IF(LEFT(AJ38,9)="direct-or", O38,0)</f>
        <v>0</v>
      </c>
      <c r="AH38" s="148">
        <f>IF(LEFT(AJ38,9)="direct-or",0,AC38-AF38)</f>
        <v>70055.005023000005</v>
      </c>
      <c r="AI38" s="150">
        <f>AG38+AH38</f>
        <v>70055.005023000005</v>
      </c>
      <c r="AJ38" s="151" t="s">
        <v>110</v>
      </c>
    </row>
    <row r="39" spans="1:36" outlineLevel="2" x14ac:dyDescent="0.25">
      <c r="A39" s="143"/>
      <c r="N39" s="135">
        <f t="shared" si="18"/>
        <v>0</v>
      </c>
      <c r="O39" s="135">
        <f t="shared" si="19"/>
        <v>0</v>
      </c>
      <c r="R39" s="144">
        <f t="shared" ref="R39:AI39" si="31">SUBTOTAL(9,R38:R38)</f>
        <v>0</v>
      </c>
      <c r="S39" s="145">
        <f t="shared" si="31"/>
        <v>2149.4</v>
      </c>
      <c r="T39" s="146">
        <f t="shared" si="31"/>
        <v>2149.4</v>
      </c>
      <c r="U39" s="144">
        <f t="shared" si="31"/>
        <v>0</v>
      </c>
      <c r="V39" s="145">
        <f t="shared" si="31"/>
        <v>200.10914000000002</v>
      </c>
      <c r="W39" s="147">
        <f t="shared" si="31"/>
        <v>200.10914000000002</v>
      </c>
      <c r="X39" s="144">
        <f t="shared" si="31"/>
        <v>0</v>
      </c>
      <c r="Y39" s="145">
        <f t="shared" si="31"/>
        <v>1949.2908600000001</v>
      </c>
      <c r="Z39" s="147">
        <f t="shared" si="31"/>
        <v>1949.2908600000001</v>
      </c>
      <c r="AA39" s="148">
        <f t="shared" si="31"/>
        <v>0</v>
      </c>
      <c r="AB39" s="149">
        <f t="shared" si="31"/>
        <v>77246.67</v>
      </c>
      <c r="AC39" s="148">
        <f t="shared" si="31"/>
        <v>77246.67</v>
      </c>
      <c r="AD39" s="148">
        <f t="shared" si="12"/>
        <v>0</v>
      </c>
      <c r="AE39" s="148">
        <f t="shared" si="31"/>
        <v>7191.6649770000004</v>
      </c>
      <c r="AF39" s="150">
        <f t="shared" si="31"/>
        <v>7191.6649770000004</v>
      </c>
      <c r="AG39" s="148">
        <f t="shared" si="31"/>
        <v>0</v>
      </c>
      <c r="AH39" s="148">
        <f t="shared" si="31"/>
        <v>70055.005023000005</v>
      </c>
      <c r="AI39" s="150">
        <f t="shared" si="31"/>
        <v>70055.005023000005</v>
      </c>
      <c r="AJ39" s="163" t="s">
        <v>5735</v>
      </c>
    </row>
    <row r="40" spans="1:36" outlineLevel="3" x14ac:dyDescent="0.25">
      <c r="A40" s="143" t="s">
        <v>5593</v>
      </c>
      <c r="H40" s="135">
        <v>2544.42</v>
      </c>
      <c r="N40" s="135">
        <f t="shared" si="18"/>
        <v>0</v>
      </c>
      <c r="O40" s="135">
        <f t="shared" si="19"/>
        <v>2544.42</v>
      </c>
      <c r="P40" s="135" t="s">
        <v>3663</v>
      </c>
      <c r="Q40" s="135">
        <f>VLOOKUP(P40,Factors!$E$6:$G$5649,3,FALSE)</f>
        <v>1.17E-2</v>
      </c>
      <c r="R40" s="144">
        <f>IF(LEFT(AJ40,6)="Direct", N40,0)</f>
        <v>0</v>
      </c>
      <c r="S40" s="145">
        <f>N40-R40</f>
        <v>0</v>
      </c>
      <c r="T40" s="146">
        <f>R40+S40</f>
        <v>0</v>
      </c>
      <c r="U40" s="144">
        <f>IF(LEFT(AJ40,9)="direct-wa", N40,0)</f>
        <v>0</v>
      </c>
      <c r="V40" s="145">
        <f>IF(LEFT(AJ40,9)="direct-wa",0,N40*Q40)</f>
        <v>0</v>
      </c>
      <c r="W40" s="147">
        <f>U40+V40</f>
        <v>0</v>
      </c>
      <c r="X40" s="144">
        <f>IF(LEFT(AJ40,9)="direct-or", N40,0)</f>
        <v>0</v>
      </c>
      <c r="Y40" s="145">
        <f>IF(LEFT(AJ40,9)="direct-or",0,S40-V40)</f>
        <v>0</v>
      </c>
      <c r="Z40" s="147">
        <f>X40+Y40</f>
        <v>0</v>
      </c>
      <c r="AA40" s="148">
        <f>IF(LEFT(AJ40,6)="Direct", O40,0)</f>
        <v>0</v>
      </c>
      <c r="AB40" s="149">
        <f>O40-AA40</f>
        <v>2544.42</v>
      </c>
      <c r="AC40" s="148">
        <f>AA40+AB40</f>
        <v>2544.42</v>
      </c>
      <c r="AD40" s="148">
        <f t="shared" si="12"/>
        <v>0</v>
      </c>
      <c r="AE40" s="148">
        <f>IF(LEFT(AJ40,9)="direct-wa",0,O40*Q40)</f>
        <v>29.769714</v>
      </c>
      <c r="AF40" s="150">
        <f>AD40+AE40</f>
        <v>29.769714</v>
      </c>
      <c r="AG40" s="148">
        <f>IF(LEFT(AJ40,9)="direct-or", O40,0)</f>
        <v>0</v>
      </c>
      <c r="AH40" s="148">
        <f>IF(LEFT(AJ40,9)="direct-or",0,AC40-AF40)</f>
        <v>2514.6502860000001</v>
      </c>
      <c r="AI40" s="150">
        <f>AG40+AH40</f>
        <v>2514.6502860000001</v>
      </c>
      <c r="AJ40" s="151" t="s">
        <v>5957</v>
      </c>
    </row>
    <row r="41" spans="1:36" outlineLevel="2" x14ac:dyDescent="0.25">
      <c r="A41" s="143"/>
      <c r="N41" s="135">
        <f t="shared" si="18"/>
        <v>0</v>
      </c>
      <c r="O41" s="135">
        <f t="shared" si="19"/>
        <v>0</v>
      </c>
      <c r="R41" s="144">
        <f t="shared" ref="R41:AI41" si="32">SUBTOTAL(9,R40:R40)</f>
        <v>0</v>
      </c>
      <c r="S41" s="145">
        <f t="shared" si="32"/>
        <v>0</v>
      </c>
      <c r="T41" s="146">
        <f t="shared" si="32"/>
        <v>0</v>
      </c>
      <c r="U41" s="144">
        <f t="shared" si="32"/>
        <v>0</v>
      </c>
      <c r="V41" s="145">
        <f t="shared" si="32"/>
        <v>0</v>
      </c>
      <c r="W41" s="147">
        <f t="shared" si="32"/>
        <v>0</v>
      </c>
      <c r="X41" s="144">
        <f t="shared" si="32"/>
        <v>0</v>
      </c>
      <c r="Y41" s="145">
        <f t="shared" si="32"/>
        <v>0</v>
      </c>
      <c r="Z41" s="147">
        <f t="shared" si="32"/>
        <v>0</v>
      </c>
      <c r="AA41" s="148">
        <f t="shared" si="32"/>
        <v>0</v>
      </c>
      <c r="AB41" s="149">
        <f t="shared" si="32"/>
        <v>2544.42</v>
      </c>
      <c r="AC41" s="148">
        <f t="shared" si="32"/>
        <v>2544.42</v>
      </c>
      <c r="AD41" s="148">
        <f t="shared" si="12"/>
        <v>0</v>
      </c>
      <c r="AE41" s="148">
        <f t="shared" si="32"/>
        <v>29.769714</v>
      </c>
      <c r="AF41" s="150">
        <f t="shared" si="32"/>
        <v>29.769714</v>
      </c>
      <c r="AG41" s="148">
        <f t="shared" si="32"/>
        <v>0</v>
      </c>
      <c r="AH41" s="148">
        <f t="shared" si="32"/>
        <v>2514.6502860000001</v>
      </c>
      <c r="AI41" s="150">
        <f t="shared" si="32"/>
        <v>2514.6502860000001</v>
      </c>
      <c r="AJ41" s="163" t="s">
        <v>5960</v>
      </c>
    </row>
    <row r="42" spans="1:36" outlineLevel="1" x14ac:dyDescent="0.25">
      <c r="A42" s="154" t="s">
        <v>5592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6">
        <f t="shared" ref="R42:AI42" si="33">SUBTOTAL(9,R38:R40)</f>
        <v>0</v>
      </c>
      <c r="S42" s="157">
        <f t="shared" si="33"/>
        <v>2149.4</v>
      </c>
      <c r="T42" s="158">
        <f t="shared" si="33"/>
        <v>2149.4</v>
      </c>
      <c r="U42" s="156">
        <f t="shared" si="33"/>
        <v>0</v>
      </c>
      <c r="V42" s="157">
        <f t="shared" si="33"/>
        <v>200.10914000000002</v>
      </c>
      <c r="W42" s="159">
        <f t="shared" si="33"/>
        <v>200.10914000000002</v>
      </c>
      <c r="X42" s="156">
        <f t="shared" si="33"/>
        <v>0</v>
      </c>
      <c r="Y42" s="157">
        <f t="shared" si="33"/>
        <v>1949.2908600000001</v>
      </c>
      <c r="Z42" s="159">
        <f t="shared" si="33"/>
        <v>1949.2908600000001</v>
      </c>
      <c r="AA42" s="157">
        <f t="shared" si="33"/>
        <v>0</v>
      </c>
      <c r="AB42" s="160">
        <f t="shared" si="33"/>
        <v>79791.09</v>
      </c>
      <c r="AC42" s="157">
        <f t="shared" si="33"/>
        <v>79791.09</v>
      </c>
      <c r="AD42" s="157">
        <f t="shared" si="12"/>
        <v>0</v>
      </c>
      <c r="AE42" s="157">
        <f t="shared" si="33"/>
        <v>7221.4346910000004</v>
      </c>
      <c r="AF42" s="161">
        <f t="shared" si="33"/>
        <v>7221.4346910000004</v>
      </c>
      <c r="AG42" s="157">
        <f t="shared" si="33"/>
        <v>0</v>
      </c>
      <c r="AH42" s="157">
        <f t="shared" si="33"/>
        <v>72569.655309000009</v>
      </c>
      <c r="AI42" s="161">
        <f t="shared" si="33"/>
        <v>72569.655309000009</v>
      </c>
      <c r="AJ42" s="162"/>
    </row>
    <row r="43" spans="1:36" outlineLevel="3" x14ac:dyDescent="0.25">
      <c r="A43" s="143" t="s">
        <v>5595</v>
      </c>
      <c r="B43" s="135">
        <v>13527.15</v>
      </c>
      <c r="C43" s="135">
        <v>13985.67</v>
      </c>
      <c r="D43" s="135">
        <v>14237.85</v>
      </c>
      <c r="E43" s="135">
        <v>12025.19</v>
      </c>
      <c r="F43" s="135">
        <v>11960.79</v>
      </c>
      <c r="G43" s="135">
        <v>13136.49</v>
      </c>
      <c r="H43" s="135">
        <v>11445.55</v>
      </c>
      <c r="I43" s="135">
        <v>16525.2</v>
      </c>
      <c r="J43" s="135">
        <v>15116.58</v>
      </c>
      <c r="K43" s="135">
        <v>10801.51</v>
      </c>
      <c r="L43" s="135">
        <v>12097.76</v>
      </c>
      <c r="M43" s="135">
        <v>7194.89</v>
      </c>
      <c r="N43" s="135">
        <f t="shared" si="18"/>
        <v>7194.89</v>
      </c>
      <c r="O43" s="135">
        <f t="shared" si="19"/>
        <v>152054.63000000003</v>
      </c>
      <c r="P43" s="135" t="s">
        <v>243</v>
      </c>
      <c r="Q43" s="135">
        <f>VLOOKUP(P43,Factors!$E$6:$G$5649,3,FALSE)</f>
        <v>9.3100000000000002E-2</v>
      </c>
      <c r="R43" s="144">
        <f>IF(LEFT(AJ43,6)="Direct", N43,0)</f>
        <v>0</v>
      </c>
      <c r="S43" s="145">
        <f>N43-R43</f>
        <v>7194.89</v>
      </c>
      <c r="T43" s="146">
        <f>R43+S43</f>
        <v>7194.89</v>
      </c>
      <c r="U43" s="144">
        <f>IF(LEFT(AJ43,9)="direct-wa", N43,0)</f>
        <v>0</v>
      </c>
      <c r="V43" s="145">
        <f>IF(LEFT(AJ43,9)="direct-wa",0,N43*Q43)</f>
        <v>669.84425900000008</v>
      </c>
      <c r="W43" s="147">
        <f>U43+V43</f>
        <v>669.84425900000008</v>
      </c>
      <c r="X43" s="144">
        <f>IF(LEFT(AJ43,9)="direct-or", N43,0)</f>
        <v>0</v>
      </c>
      <c r="Y43" s="145">
        <f>IF(LEFT(AJ43,9)="direct-or",0,S43-V43)</f>
        <v>6525.0457409999999</v>
      </c>
      <c r="Z43" s="147">
        <f>X43+Y43</f>
        <v>6525.0457409999999</v>
      </c>
      <c r="AA43" s="148">
        <f>IF(LEFT(AJ43,6)="Direct", O43,0)</f>
        <v>0</v>
      </c>
      <c r="AB43" s="149">
        <f>O43-AA43</f>
        <v>152054.63000000003</v>
      </c>
      <c r="AC43" s="148">
        <f>AA43+AB43</f>
        <v>152054.63000000003</v>
      </c>
      <c r="AD43" s="148">
        <f t="shared" si="12"/>
        <v>0</v>
      </c>
      <c r="AE43" s="148">
        <f>IF(LEFT(AJ43,9)="direct-wa",0,O43*Q43)</f>
        <v>14156.286053000003</v>
      </c>
      <c r="AF43" s="150">
        <f>AD43+AE43</f>
        <v>14156.286053000003</v>
      </c>
      <c r="AG43" s="148">
        <f>IF(LEFT(AJ43,9)="direct-or", O43,0)</f>
        <v>0</v>
      </c>
      <c r="AH43" s="148">
        <f>IF(LEFT(AJ43,9)="direct-or",0,AC43-AF43)</f>
        <v>137898.34394700004</v>
      </c>
      <c r="AI43" s="150">
        <f>AG43+AH43</f>
        <v>137898.34394700004</v>
      </c>
      <c r="AJ43" s="151" t="s">
        <v>110</v>
      </c>
    </row>
    <row r="44" spans="1:36" outlineLevel="2" x14ac:dyDescent="0.25">
      <c r="A44" s="143"/>
      <c r="N44" s="135">
        <f t="shared" si="18"/>
        <v>0</v>
      </c>
      <c r="O44" s="135">
        <f t="shared" si="19"/>
        <v>0</v>
      </c>
      <c r="R44" s="144">
        <f t="shared" ref="R44:AI44" si="34">SUBTOTAL(9,R43:R43)</f>
        <v>0</v>
      </c>
      <c r="S44" s="145">
        <f t="shared" si="34"/>
        <v>7194.89</v>
      </c>
      <c r="T44" s="146">
        <f t="shared" si="34"/>
        <v>7194.89</v>
      </c>
      <c r="U44" s="144">
        <f t="shared" si="34"/>
        <v>0</v>
      </c>
      <c r="V44" s="145">
        <f t="shared" si="34"/>
        <v>669.84425900000008</v>
      </c>
      <c r="W44" s="147">
        <f t="shared" si="34"/>
        <v>669.84425900000008</v>
      </c>
      <c r="X44" s="144">
        <f t="shared" si="34"/>
        <v>0</v>
      </c>
      <c r="Y44" s="145">
        <f t="shared" si="34"/>
        <v>6525.0457409999999</v>
      </c>
      <c r="Z44" s="147">
        <f t="shared" si="34"/>
        <v>6525.0457409999999</v>
      </c>
      <c r="AA44" s="148">
        <f t="shared" si="34"/>
        <v>0</v>
      </c>
      <c r="AB44" s="149">
        <f t="shared" si="34"/>
        <v>152054.63000000003</v>
      </c>
      <c r="AC44" s="148">
        <f t="shared" si="34"/>
        <v>152054.63000000003</v>
      </c>
      <c r="AD44" s="148">
        <f t="shared" si="12"/>
        <v>0</v>
      </c>
      <c r="AE44" s="148">
        <f t="shared" si="34"/>
        <v>14156.286053000003</v>
      </c>
      <c r="AF44" s="150">
        <f t="shared" si="34"/>
        <v>14156.286053000003</v>
      </c>
      <c r="AG44" s="148">
        <f t="shared" si="34"/>
        <v>0</v>
      </c>
      <c r="AH44" s="148">
        <f t="shared" si="34"/>
        <v>137898.34394700004</v>
      </c>
      <c r="AI44" s="150">
        <f t="shared" si="34"/>
        <v>137898.34394700004</v>
      </c>
      <c r="AJ44" s="163" t="s">
        <v>5735</v>
      </c>
    </row>
    <row r="45" spans="1:36" outlineLevel="1" x14ac:dyDescent="0.25">
      <c r="A45" s="154" t="s">
        <v>5594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6">
        <f t="shared" ref="R45:AI45" si="35">SUBTOTAL(9,R43:R43)</f>
        <v>0</v>
      </c>
      <c r="S45" s="157">
        <f t="shared" si="35"/>
        <v>7194.89</v>
      </c>
      <c r="T45" s="158">
        <f t="shared" si="35"/>
        <v>7194.89</v>
      </c>
      <c r="U45" s="156">
        <f t="shared" si="35"/>
        <v>0</v>
      </c>
      <c r="V45" s="157">
        <f t="shared" si="35"/>
        <v>669.84425900000008</v>
      </c>
      <c r="W45" s="159">
        <f t="shared" si="35"/>
        <v>669.84425900000008</v>
      </c>
      <c r="X45" s="156">
        <f t="shared" si="35"/>
        <v>0</v>
      </c>
      <c r="Y45" s="157">
        <f t="shared" si="35"/>
        <v>6525.0457409999999</v>
      </c>
      <c r="Z45" s="159">
        <f t="shared" si="35"/>
        <v>6525.0457409999999</v>
      </c>
      <c r="AA45" s="157">
        <f t="shared" si="35"/>
        <v>0</v>
      </c>
      <c r="AB45" s="160">
        <f t="shared" si="35"/>
        <v>152054.63000000003</v>
      </c>
      <c r="AC45" s="157">
        <f t="shared" si="35"/>
        <v>152054.63000000003</v>
      </c>
      <c r="AD45" s="157">
        <f t="shared" si="12"/>
        <v>0</v>
      </c>
      <c r="AE45" s="157">
        <f t="shared" si="35"/>
        <v>14156.286053000003</v>
      </c>
      <c r="AF45" s="161">
        <f t="shared" si="35"/>
        <v>14156.286053000003</v>
      </c>
      <c r="AG45" s="157">
        <f t="shared" si="35"/>
        <v>0</v>
      </c>
      <c r="AH45" s="157">
        <f t="shared" si="35"/>
        <v>137898.34394700004</v>
      </c>
      <c r="AI45" s="161">
        <f t="shared" si="35"/>
        <v>137898.34394700004</v>
      </c>
      <c r="AJ45" s="162"/>
    </row>
    <row r="46" spans="1:36" outlineLevel="3" x14ac:dyDescent="0.25">
      <c r="A46" s="143" t="s">
        <v>5597</v>
      </c>
      <c r="B46" s="135">
        <v>6644.38</v>
      </c>
      <c r="C46" s="135">
        <v>6817.05</v>
      </c>
      <c r="D46" s="135">
        <v>7288.83</v>
      </c>
      <c r="E46" s="135">
        <v>7956.92</v>
      </c>
      <c r="F46" s="135">
        <v>7192.88</v>
      </c>
      <c r="G46" s="135">
        <v>7854.16</v>
      </c>
      <c r="H46" s="135">
        <v>6600.15</v>
      </c>
      <c r="I46" s="135">
        <v>7156.88</v>
      </c>
      <c r="J46" s="135">
        <v>8695.6299999999992</v>
      </c>
      <c r="K46" s="135">
        <v>9764.9</v>
      </c>
      <c r="L46" s="135">
        <v>7443</v>
      </c>
      <c r="M46" s="135">
        <v>36236.89</v>
      </c>
      <c r="N46" s="135">
        <f t="shared" si="18"/>
        <v>36236.89</v>
      </c>
      <c r="O46" s="135">
        <f t="shared" si="19"/>
        <v>119651.67</v>
      </c>
      <c r="P46" s="135" t="s">
        <v>263</v>
      </c>
      <c r="Q46" s="135">
        <f>VLOOKUP(P46,Factors!$E$6:$G$5649,3,FALSE)</f>
        <v>9.3100000000000002E-2</v>
      </c>
      <c r="R46" s="144">
        <f>IF(LEFT(AJ46,6)="Direct", N46,0)</f>
        <v>0</v>
      </c>
      <c r="S46" s="145">
        <f>N46-R46</f>
        <v>36236.89</v>
      </c>
      <c r="T46" s="146">
        <f>R46+S46</f>
        <v>36236.89</v>
      </c>
      <c r="U46" s="144">
        <f>IF(LEFT(AJ46,9)="direct-wa", N46,0)</f>
        <v>0</v>
      </c>
      <c r="V46" s="145">
        <f>IF(LEFT(AJ46,9)="direct-wa",0,N46*Q46)</f>
        <v>3373.6544589999999</v>
      </c>
      <c r="W46" s="147">
        <f>U46+V46</f>
        <v>3373.6544589999999</v>
      </c>
      <c r="X46" s="144">
        <f>IF(LEFT(AJ46,9)="direct-or", N46,0)</f>
        <v>0</v>
      </c>
      <c r="Y46" s="145">
        <f>IF(LEFT(AJ46,9)="direct-or",0,S46-V46)</f>
        <v>32863.235541000002</v>
      </c>
      <c r="Z46" s="147">
        <f>X46+Y46</f>
        <v>32863.235541000002</v>
      </c>
      <c r="AA46" s="148">
        <f>IF(LEFT(AJ46,6)="Direct", O46,0)</f>
        <v>0</v>
      </c>
      <c r="AB46" s="149">
        <f>O46-AA46</f>
        <v>119651.67</v>
      </c>
      <c r="AC46" s="148">
        <f>AA46+AB46</f>
        <v>119651.67</v>
      </c>
      <c r="AD46" s="148">
        <f t="shared" si="12"/>
        <v>0</v>
      </c>
      <c r="AE46" s="148">
        <f>IF(LEFT(AJ46,9)="direct-wa",0,O46*Q46)</f>
        <v>11139.570476999999</v>
      </c>
      <c r="AF46" s="150">
        <f>AD46+AE46</f>
        <v>11139.570476999999</v>
      </c>
      <c r="AG46" s="148">
        <f>IF(LEFT(AJ46,9)="direct-or", O46,0)</f>
        <v>0</v>
      </c>
      <c r="AH46" s="148">
        <f>IF(LEFT(AJ46,9)="direct-or",0,AC46-AF46)</f>
        <v>108512.099523</v>
      </c>
      <c r="AI46" s="150">
        <f>AG46+AH46</f>
        <v>108512.099523</v>
      </c>
      <c r="AJ46" s="151" t="s">
        <v>110</v>
      </c>
    </row>
    <row r="47" spans="1:36" outlineLevel="3" x14ac:dyDescent="0.25">
      <c r="A47" s="143" t="s">
        <v>5597</v>
      </c>
      <c r="C47" s="135">
        <v>378</v>
      </c>
      <c r="E47" s="135">
        <v>202.25</v>
      </c>
      <c r="N47" s="135">
        <f t="shared" si="18"/>
        <v>0</v>
      </c>
      <c r="O47" s="135">
        <f t="shared" si="19"/>
        <v>580.25</v>
      </c>
      <c r="P47" s="135" t="s">
        <v>290</v>
      </c>
      <c r="Q47" s="135">
        <f>VLOOKUP(P47,Factors!$E$6:$G$5649,3,FALSE)</f>
        <v>9.3100000000000002E-2</v>
      </c>
      <c r="R47" s="144">
        <f>IF(LEFT(AJ47,6)="Direct", N47,0)</f>
        <v>0</v>
      </c>
      <c r="S47" s="145">
        <f>N47-R47</f>
        <v>0</v>
      </c>
      <c r="T47" s="146">
        <f>R47+S47</f>
        <v>0</v>
      </c>
      <c r="U47" s="144">
        <f>IF(LEFT(AJ47,9)="direct-wa", N47,0)</f>
        <v>0</v>
      </c>
      <c r="V47" s="145">
        <f>IF(LEFT(AJ47,9)="direct-wa",0,N47*Q47)</f>
        <v>0</v>
      </c>
      <c r="W47" s="147">
        <f>U47+V47</f>
        <v>0</v>
      </c>
      <c r="X47" s="144">
        <f>IF(LEFT(AJ47,9)="direct-or", N47,0)</f>
        <v>0</v>
      </c>
      <c r="Y47" s="145">
        <f>IF(LEFT(AJ47,9)="direct-or",0,S47-V47)</f>
        <v>0</v>
      </c>
      <c r="Z47" s="147">
        <f>X47+Y47</f>
        <v>0</v>
      </c>
      <c r="AA47" s="148">
        <f>IF(LEFT(AJ47,6)="Direct", O47,0)</f>
        <v>0</v>
      </c>
      <c r="AB47" s="149">
        <f>O47-AA47</f>
        <v>580.25</v>
      </c>
      <c r="AC47" s="148">
        <f>AA47+AB47</f>
        <v>580.25</v>
      </c>
      <c r="AD47" s="148">
        <f t="shared" si="12"/>
        <v>0</v>
      </c>
      <c r="AE47" s="148">
        <f>IF(LEFT(AJ47,9)="direct-wa",0,O47*Q47)</f>
        <v>54.021275000000003</v>
      </c>
      <c r="AF47" s="150">
        <f>AD47+AE47</f>
        <v>54.021275000000003</v>
      </c>
      <c r="AG47" s="148">
        <f>IF(LEFT(AJ47,9)="direct-or", O47,0)</f>
        <v>0</v>
      </c>
      <c r="AH47" s="148">
        <f>IF(LEFT(AJ47,9)="direct-or",0,AC47-AF47)</f>
        <v>526.22872499999994</v>
      </c>
      <c r="AI47" s="150">
        <f>AG47+AH47</f>
        <v>526.22872499999994</v>
      </c>
      <c r="AJ47" s="151" t="s">
        <v>110</v>
      </c>
    </row>
    <row r="48" spans="1:36" outlineLevel="3" x14ac:dyDescent="0.25">
      <c r="A48" s="143" t="s">
        <v>5597</v>
      </c>
      <c r="B48" s="135">
        <v>128.30000000000001</v>
      </c>
      <c r="D48" s="135">
        <v>63.6</v>
      </c>
      <c r="E48" s="135">
        <v>112.4</v>
      </c>
      <c r="F48" s="135">
        <v>136.25</v>
      </c>
      <c r="G48" s="135">
        <v>110.5</v>
      </c>
      <c r="H48" s="135">
        <v>85</v>
      </c>
      <c r="I48" s="135">
        <v>127.5</v>
      </c>
      <c r="J48" s="135">
        <v>407.08</v>
      </c>
      <c r="N48" s="135">
        <f t="shared" si="18"/>
        <v>0</v>
      </c>
      <c r="O48" s="135">
        <f t="shared" si="19"/>
        <v>1170.6299999999999</v>
      </c>
      <c r="P48" s="135" t="s">
        <v>294</v>
      </c>
      <c r="Q48" s="135">
        <f>VLOOKUP(P48,Factors!$E$6:$G$5649,3,FALSE)</f>
        <v>9.3100000000000002E-2</v>
      </c>
      <c r="R48" s="144">
        <f>IF(LEFT(AJ48,6)="Direct", N48,0)</f>
        <v>0</v>
      </c>
      <c r="S48" s="145">
        <f>N48-R48</f>
        <v>0</v>
      </c>
      <c r="T48" s="146">
        <f>R48+S48</f>
        <v>0</v>
      </c>
      <c r="U48" s="144">
        <f>IF(LEFT(AJ48,9)="direct-wa", N48,0)</f>
        <v>0</v>
      </c>
      <c r="V48" s="145">
        <f>IF(LEFT(AJ48,9)="direct-wa",0,N48*Q48)</f>
        <v>0</v>
      </c>
      <c r="W48" s="147">
        <f>U48+V48</f>
        <v>0</v>
      </c>
      <c r="X48" s="144">
        <f>IF(LEFT(AJ48,9)="direct-or", N48,0)</f>
        <v>0</v>
      </c>
      <c r="Y48" s="145">
        <f>IF(LEFT(AJ48,9)="direct-or",0,S48-V48)</f>
        <v>0</v>
      </c>
      <c r="Z48" s="147">
        <f>X48+Y48</f>
        <v>0</v>
      </c>
      <c r="AA48" s="148">
        <f>IF(LEFT(AJ48,6)="Direct", O48,0)</f>
        <v>0</v>
      </c>
      <c r="AB48" s="149">
        <f>O48-AA48</f>
        <v>1170.6299999999999</v>
      </c>
      <c r="AC48" s="148">
        <f>AA48+AB48</f>
        <v>1170.6299999999999</v>
      </c>
      <c r="AD48" s="148">
        <f t="shared" si="12"/>
        <v>0</v>
      </c>
      <c r="AE48" s="148">
        <f>IF(LEFT(AJ48,9)="direct-wa",0,O48*Q48)</f>
        <v>108.98565299999999</v>
      </c>
      <c r="AF48" s="150">
        <f>AD48+AE48</f>
        <v>108.98565299999999</v>
      </c>
      <c r="AG48" s="148">
        <f>IF(LEFT(AJ48,9)="direct-or", O48,0)</f>
        <v>0</v>
      </c>
      <c r="AH48" s="148">
        <f>IF(LEFT(AJ48,9)="direct-or",0,AC48-AF48)</f>
        <v>1061.6443469999999</v>
      </c>
      <c r="AI48" s="150">
        <f>AG48+AH48</f>
        <v>1061.6443469999999</v>
      </c>
      <c r="AJ48" s="151" t="s">
        <v>110</v>
      </c>
    </row>
    <row r="49" spans="1:36" outlineLevel="3" x14ac:dyDescent="0.25">
      <c r="A49" s="143" t="s">
        <v>5597</v>
      </c>
      <c r="B49" s="135">
        <v>1201.58</v>
      </c>
      <c r="C49" s="135">
        <v>1506.3</v>
      </c>
      <c r="D49" s="135">
        <v>1476.72</v>
      </c>
      <c r="E49" s="135">
        <v>862.05</v>
      </c>
      <c r="F49" s="135">
        <v>2163.88</v>
      </c>
      <c r="G49" s="135">
        <v>3987.79</v>
      </c>
      <c r="H49" s="135">
        <v>1013.93</v>
      </c>
      <c r="I49" s="135">
        <v>623.96</v>
      </c>
      <c r="J49" s="135">
        <v>1586.52</v>
      </c>
      <c r="K49" s="135">
        <v>796.17</v>
      </c>
      <c r="L49" s="135">
        <v>1709.11</v>
      </c>
      <c r="M49" s="135">
        <v>2268.84</v>
      </c>
      <c r="N49" s="135">
        <f t="shared" si="18"/>
        <v>2268.84</v>
      </c>
      <c r="O49" s="135">
        <f t="shared" si="19"/>
        <v>19196.849999999999</v>
      </c>
      <c r="P49" s="135" t="s">
        <v>3830</v>
      </c>
      <c r="Q49" s="135">
        <f>VLOOKUP(P49,Factors!$E$6:$G$5649,3,FALSE)</f>
        <v>9.3100000000000002E-2</v>
      </c>
      <c r="R49" s="144">
        <f>IF(LEFT(AJ49,6)="Direct", N49,0)</f>
        <v>0</v>
      </c>
      <c r="S49" s="145">
        <f>N49-R49</f>
        <v>2268.84</v>
      </c>
      <c r="T49" s="146">
        <f>R49+S49</f>
        <v>2268.84</v>
      </c>
      <c r="U49" s="144">
        <f>IF(LEFT(AJ49,9)="direct-wa", N49,0)</f>
        <v>0</v>
      </c>
      <c r="V49" s="145">
        <f>IF(LEFT(AJ49,9)="direct-wa",0,N49*Q49)</f>
        <v>211.22900400000003</v>
      </c>
      <c r="W49" s="147">
        <f>U49+V49</f>
        <v>211.22900400000003</v>
      </c>
      <c r="X49" s="144">
        <f>IF(LEFT(AJ49,9)="direct-or", N49,0)</f>
        <v>0</v>
      </c>
      <c r="Y49" s="145">
        <f>IF(LEFT(AJ49,9)="direct-or",0,S49-V49)</f>
        <v>2057.6109960000003</v>
      </c>
      <c r="Z49" s="147">
        <f>X49+Y49</f>
        <v>2057.6109960000003</v>
      </c>
      <c r="AA49" s="148">
        <f>IF(LEFT(AJ49,6)="Direct", O49,0)</f>
        <v>0</v>
      </c>
      <c r="AB49" s="149">
        <f>O49-AA49</f>
        <v>19196.849999999999</v>
      </c>
      <c r="AC49" s="148">
        <f>AA49+AB49</f>
        <v>19196.849999999999</v>
      </c>
      <c r="AD49" s="148">
        <f t="shared" si="12"/>
        <v>0</v>
      </c>
      <c r="AE49" s="148">
        <f>IF(LEFT(AJ49,9)="direct-wa",0,O49*Q49)</f>
        <v>1787.226735</v>
      </c>
      <c r="AF49" s="150">
        <f>AD49+AE49</f>
        <v>1787.226735</v>
      </c>
      <c r="AG49" s="148">
        <f>IF(LEFT(AJ49,9)="direct-or", O49,0)</f>
        <v>0</v>
      </c>
      <c r="AH49" s="148">
        <f>IF(LEFT(AJ49,9)="direct-or",0,AC49-AF49)</f>
        <v>17409.623264999998</v>
      </c>
      <c r="AI49" s="150">
        <f>AG49+AH49</f>
        <v>17409.623264999998</v>
      </c>
      <c r="AJ49" s="151" t="s">
        <v>110</v>
      </c>
    </row>
    <row r="50" spans="1:36" outlineLevel="2" x14ac:dyDescent="0.25">
      <c r="A50" s="143"/>
      <c r="N50" s="135">
        <f t="shared" si="18"/>
        <v>0</v>
      </c>
      <c r="O50" s="135">
        <f t="shared" si="19"/>
        <v>0</v>
      </c>
      <c r="R50" s="144">
        <f t="shared" ref="R50:AI50" si="36">SUBTOTAL(9,R46:R49)</f>
        <v>0</v>
      </c>
      <c r="S50" s="145">
        <f t="shared" si="36"/>
        <v>38505.729999999996</v>
      </c>
      <c r="T50" s="146">
        <f t="shared" si="36"/>
        <v>38505.729999999996</v>
      </c>
      <c r="U50" s="144">
        <f t="shared" si="36"/>
        <v>0</v>
      </c>
      <c r="V50" s="145">
        <f t="shared" si="36"/>
        <v>3584.8834630000001</v>
      </c>
      <c r="W50" s="147">
        <f t="shared" si="36"/>
        <v>3584.8834630000001</v>
      </c>
      <c r="X50" s="144">
        <f t="shared" si="36"/>
        <v>0</v>
      </c>
      <c r="Y50" s="145">
        <f t="shared" si="36"/>
        <v>34920.846537000005</v>
      </c>
      <c r="Z50" s="147">
        <f t="shared" si="36"/>
        <v>34920.846537000005</v>
      </c>
      <c r="AA50" s="148">
        <f t="shared" si="36"/>
        <v>0</v>
      </c>
      <c r="AB50" s="149">
        <f t="shared" si="36"/>
        <v>140599.4</v>
      </c>
      <c r="AC50" s="148">
        <f t="shared" si="36"/>
        <v>140599.4</v>
      </c>
      <c r="AD50" s="148">
        <f t="shared" si="12"/>
        <v>0</v>
      </c>
      <c r="AE50" s="148">
        <f t="shared" si="36"/>
        <v>13089.804139999998</v>
      </c>
      <c r="AF50" s="150">
        <f t="shared" si="36"/>
        <v>13089.804139999998</v>
      </c>
      <c r="AG50" s="148">
        <f t="shared" si="36"/>
        <v>0</v>
      </c>
      <c r="AH50" s="148">
        <f t="shared" si="36"/>
        <v>127509.59585999999</v>
      </c>
      <c r="AI50" s="150">
        <f t="shared" si="36"/>
        <v>127509.59585999999</v>
      </c>
      <c r="AJ50" s="163" t="s">
        <v>5735</v>
      </c>
    </row>
    <row r="51" spans="1:36" outlineLevel="1" x14ac:dyDescent="0.25">
      <c r="A51" s="154" t="s">
        <v>5596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6">
        <f t="shared" ref="R51:AI51" si="37">SUBTOTAL(9,R46:R49)</f>
        <v>0</v>
      </c>
      <c r="S51" s="157">
        <f t="shared" si="37"/>
        <v>38505.729999999996</v>
      </c>
      <c r="T51" s="158">
        <f t="shared" si="37"/>
        <v>38505.729999999996</v>
      </c>
      <c r="U51" s="156">
        <f t="shared" si="37"/>
        <v>0</v>
      </c>
      <c r="V51" s="157">
        <f t="shared" si="37"/>
        <v>3584.8834630000001</v>
      </c>
      <c r="W51" s="159">
        <f t="shared" si="37"/>
        <v>3584.8834630000001</v>
      </c>
      <c r="X51" s="156">
        <f t="shared" si="37"/>
        <v>0</v>
      </c>
      <c r="Y51" s="157">
        <f t="shared" si="37"/>
        <v>34920.846537000005</v>
      </c>
      <c r="Z51" s="159">
        <f t="shared" si="37"/>
        <v>34920.846537000005</v>
      </c>
      <c r="AA51" s="157">
        <f t="shared" si="37"/>
        <v>0</v>
      </c>
      <c r="AB51" s="160">
        <f t="shared" si="37"/>
        <v>140599.4</v>
      </c>
      <c r="AC51" s="157">
        <f t="shared" si="37"/>
        <v>140599.4</v>
      </c>
      <c r="AD51" s="157">
        <f t="shared" si="12"/>
        <v>0</v>
      </c>
      <c r="AE51" s="157">
        <f t="shared" si="37"/>
        <v>13089.804139999998</v>
      </c>
      <c r="AF51" s="161">
        <f t="shared" si="37"/>
        <v>13089.804139999998</v>
      </c>
      <c r="AG51" s="157">
        <f t="shared" si="37"/>
        <v>0</v>
      </c>
      <c r="AH51" s="157">
        <f t="shared" si="37"/>
        <v>127509.59585999999</v>
      </c>
      <c r="AI51" s="161">
        <f t="shared" si="37"/>
        <v>127509.59585999999</v>
      </c>
      <c r="AJ51" s="162"/>
    </row>
    <row r="52" spans="1:36" outlineLevel="3" x14ac:dyDescent="0.25">
      <c r="A52" s="143" t="s">
        <v>5599</v>
      </c>
      <c r="B52" s="135">
        <v>14230.01</v>
      </c>
      <c r="C52" s="135">
        <v>47569.55</v>
      </c>
      <c r="D52" s="135">
        <v>17220.240000000002</v>
      </c>
      <c r="E52" s="135">
        <v>17416.12</v>
      </c>
      <c r="F52" s="135">
        <v>14047.82</v>
      </c>
      <c r="G52" s="135">
        <v>16609.990000000002</v>
      </c>
      <c r="H52" s="135">
        <v>10993.2</v>
      </c>
      <c r="I52" s="135">
        <v>43061.08</v>
      </c>
      <c r="J52" s="135">
        <v>46930.98</v>
      </c>
      <c r="K52" s="135">
        <v>40903.040000000001</v>
      </c>
      <c r="L52" s="135">
        <v>35663.519999999997</v>
      </c>
      <c r="M52" s="135">
        <v>21727.74</v>
      </c>
      <c r="N52" s="135">
        <f t="shared" si="18"/>
        <v>21727.74</v>
      </c>
      <c r="O52" s="135">
        <f t="shared" si="19"/>
        <v>326373.29000000004</v>
      </c>
      <c r="P52" s="135" t="s">
        <v>288</v>
      </c>
      <c r="Q52" s="135">
        <f>VLOOKUP(P52,Factors!$E$6:$G$5649,3,FALSE)</f>
        <v>9.3100000000000002E-2</v>
      </c>
      <c r="R52" s="144">
        <f t="shared" ref="R52:R58" si="38">IF(LEFT(AJ52,6)="Direct", N52,0)</f>
        <v>0</v>
      </c>
      <c r="S52" s="145">
        <f t="shared" ref="S52:S58" si="39">N52-R52</f>
        <v>21727.74</v>
      </c>
      <c r="T52" s="146">
        <f t="shared" ref="T52:T58" si="40">R52+S52</f>
        <v>21727.74</v>
      </c>
      <c r="U52" s="144">
        <f t="shared" ref="U52:U58" si="41">IF(LEFT(AJ52,9)="direct-wa", N52,0)</f>
        <v>0</v>
      </c>
      <c r="V52" s="145">
        <f t="shared" ref="V52:V58" si="42">IF(LEFT(AJ52,9)="direct-wa",0,N52*Q52)</f>
        <v>2022.8525940000002</v>
      </c>
      <c r="W52" s="147">
        <f t="shared" ref="W52:W58" si="43">U52+V52</f>
        <v>2022.8525940000002</v>
      </c>
      <c r="X52" s="144">
        <f t="shared" ref="X52:X58" si="44">IF(LEFT(AJ52,9)="direct-or", N52,0)</f>
        <v>0</v>
      </c>
      <c r="Y52" s="145">
        <f t="shared" ref="Y52:Y58" si="45">IF(LEFT(AJ52,9)="direct-or",0,S52-V52)</f>
        <v>19704.887406000002</v>
      </c>
      <c r="Z52" s="147">
        <f t="shared" ref="Z52:Z58" si="46">X52+Y52</f>
        <v>19704.887406000002</v>
      </c>
      <c r="AA52" s="148">
        <f t="shared" ref="AA52:AA58" si="47">IF(LEFT(AJ52,6)="Direct", O52,0)</f>
        <v>0</v>
      </c>
      <c r="AB52" s="149">
        <f t="shared" ref="AB52:AB58" si="48">O52-AA52</f>
        <v>326373.29000000004</v>
      </c>
      <c r="AC52" s="148">
        <f t="shared" ref="AC52:AC58" si="49">AA52+AB52</f>
        <v>326373.29000000004</v>
      </c>
      <c r="AD52" s="148">
        <f t="shared" si="12"/>
        <v>0</v>
      </c>
      <c r="AE52" s="148">
        <f t="shared" ref="AE52:AE58" si="50">IF(LEFT(AJ52,9)="direct-wa",0,O52*Q52)</f>
        <v>30385.353299000006</v>
      </c>
      <c r="AF52" s="150">
        <f t="shared" ref="AF52:AF58" si="51">AD52+AE52</f>
        <v>30385.353299000006</v>
      </c>
      <c r="AG52" s="148">
        <f t="shared" ref="AG52:AG58" si="52">IF(LEFT(AJ52,9)="direct-or", O52,0)</f>
        <v>0</v>
      </c>
      <c r="AH52" s="148">
        <f t="shared" ref="AH52:AH58" si="53">IF(LEFT(AJ52,9)="direct-or",0,AC52-AF52)</f>
        <v>295987.93670100003</v>
      </c>
      <c r="AI52" s="150">
        <f t="shared" ref="AI52:AI58" si="54">AG52+AH52</f>
        <v>295987.93670100003</v>
      </c>
      <c r="AJ52" s="151" t="s">
        <v>110</v>
      </c>
    </row>
    <row r="53" spans="1:36" outlineLevel="3" x14ac:dyDescent="0.25">
      <c r="A53" s="143" t="s">
        <v>5599</v>
      </c>
      <c r="B53" s="135">
        <v>102545.62</v>
      </c>
      <c r="C53" s="135">
        <v>82856.38</v>
      </c>
      <c r="D53" s="135">
        <v>71002.94</v>
      </c>
      <c r="E53" s="135">
        <v>80898.710000000006</v>
      </c>
      <c r="F53" s="135">
        <v>81138.55</v>
      </c>
      <c r="G53" s="135">
        <v>67253.070000000007</v>
      </c>
      <c r="H53" s="135">
        <v>85529.23</v>
      </c>
      <c r="I53" s="135">
        <v>98114.82</v>
      </c>
      <c r="J53" s="135">
        <v>116569.52</v>
      </c>
      <c r="K53" s="135">
        <v>74017.89</v>
      </c>
      <c r="L53" s="135">
        <v>85060.57</v>
      </c>
      <c r="M53" s="135">
        <v>100453.63</v>
      </c>
      <c r="N53" s="135">
        <f t="shared" si="18"/>
        <v>100453.63</v>
      </c>
      <c r="O53" s="135">
        <f t="shared" si="19"/>
        <v>1045440.93</v>
      </c>
      <c r="P53" s="135" t="s">
        <v>291</v>
      </c>
      <c r="Q53" s="135">
        <f>VLOOKUP(P53,Factors!$E$6:$G$5649,3,FALSE)</f>
        <v>9.3100000000000002E-2</v>
      </c>
      <c r="R53" s="144">
        <f t="shared" si="38"/>
        <v>0</v>
      </c>
      <c r="S53" s="145">
        <f t="shared" si="39"/>
        <v>100453.63</v>
      </c>
      <c r="T53" s="146">
        <f t="shared" si="40"/>
        <v>100453.63</v>
      </c>
      <c r="U53" s="144">
        <f t="shared" si="41"/>
        <v>0</v>
      </c>
      <c r="V53" s="145">
        <f t="shared" si="42"/>
        <v>9352.2329530000006</v>
      </c>
      <c r="W53" s="147">
        <f t="shared" si="43"/>
        <v>9352.2329530000006</v>
      </c>
      <c r="X53" s="144">
        <f t="shared" si="44"/>
        <v>0</v>
      </c>
      <c r="Y53" s="145">
        <f t="shared" si="45"/>
        <v>91101.397047000006</v>
      </c>
      <c r="Z53" s="147">
        <f t="shared" si="46"/>
        <v>91101.397047000006</v>
      </c>
      <c r="AA53" s="148">
        <f t="shared" si="47"/>
        <v>0</v>
      </c>
      <c r="AB53" s="149">
        <f t="shared" si="48"/>
        <v>1045440.93</v>
      </c>
      <c r="AC53" s="148">
        <f t="shared" si="49"/>
        <v>1045440.93</v>
      </c>
      <c r="AD53" s="148">
        <f t="shared" si="12"/>
        <v>0</v>
      </c>
      <c r="AE53" s="148">
        <f t="shared" si="50"/>
        <v>97330.550583000004</v>
      </c>
      <c r="AF53" s="150">
        <f t="shared" si="51"/>
        <v>97330.550583000004</v>
      </c>
      <c r="AG53" s="148">
        <f t="shared" si="52"/>
        <v>0</v>
      </c>
      <c r="AH53" s="148">
        <f t="shared" si="53"/>
        <v>948110.37941700011</v>
      </c>
      <c r="AI53" s="150">
        <f t="shared" si="54"/>
        <v>948110.37941700011</v>
      </c>
      <c r="AJ53" s="151" t="s">
        <v>110</v>
      </c>
    </row>
    <row r="54" spans="1:36" outlineLevel="3" x14ac:dyDescent="0.25">
      <c r="A54" s="143" t="s">
        <v>5599</v>
      </c>
      <c r="B54" s="135">
        <v>3346.69</v>
      </c>
      <c r="C54" s="135">
        <v>3862.5</v>
      </c>
      <c r="D54" s="135">
        <v>7183.77</v>
      </c>
      <c r="E54" s="135">
        <v>4086.81</v>
      </c>
      <c r="F54" s="135">
        <v>3769.2</v>
      </c>
      <c r="G54" s="135">
        <v>7432.65</v>
      </c>
      <c r="H54" s="135">
        <v>8043.65</v>
      </c>
      <c r="I54" s="135">
        <v>3815.82</v>
      </c>
      <c r="J54" s="135">
        <v>9485.89</v>
      </c>
      <c r="K54" s="135">
        <v>5643.86</v>
      </c>
      <c r="L54" s="135">
        <v>4676.59</v>
      </c>
      <c r="M54" s="135">
        <v>6986.96</v>
      </c>
      <c r="N54" s="135">
        <f t="shared" si="18"/>
        <v>6986.96</v>
      </c>
      <c r="O54" s="135">
        <f t="shared" si="19"/>
        <v>68334.390000000014</v>
      </c>
      <c r="P54" s="135" t="s">
        <v>293</v>
      </c>
      <c r="Q54" s="135">
        <f>VLOOKUP(P54,Factors!$E$6:$G$5649,3,FALSE)</f>
        <v>9.3100000000000002E-2</v>
      </c>
      <c r="R54" s="144">
        <f t="shared" si="38"/>
        <v>0</v>
      </c>
      <c r="S54" s="145">
        <f t="shared" si="39"/>
        <v>6986.96</v>
      </c>
      <c r="T54" s="146">
        <f t="shared" si="40"/>
        <v>6986.96</v>
      </c>
      <c r="U54" s="144">
        <f t="shared" si="41"/>
        <v>0</v>
      </c>
      <c r="V54" s="145">
        <f t="shared" si="42"/>
        <v>650.48597600000005</v>
      </c>
      <c r="W54" s="147">
        <f t="shared" si="43"/>
        <v>650.48597600000005</v>
      </c>
      <c r="X54" s="144">
        <f t="shared" si="44"/>
        <v>0</v>
      </c>
      <c r="Y54" s="145">
        <f t="shared" si="45"/>
        <v>6336.4740240000001</v>
      </c>
      <c r="Z54" s="147">
        <f t="shared" si="46"/>
        <v>6336.4740240000001</v>
      </c>
      <c r="AA54" s="148">
        <f t="shared" si="47"/>
        <v>0</v>
      </c>
      <c r="AB54" s="149">
        <f t="shared" si="48"/>
        <v>68334.390000000014</v>
      </c>
      <c r="AC54" s="148">
        <f t="shared" si="49"/>
        <v>68334.390000000014</v>
      </c>
      <c r="AD54" s="148">
        <f t="shared" si="12"/>
        <v>0</v>
      </c>
      <c r="AE54" s="148">
        <f t="shared" si="50"/>
        <v>6361.9317090000013</v>
      </c>
      <c r="AF54" s="150">
        <f t="shared" si="51"/>
        <v>6361.9317090000013</v>
      </c>
      <c r="AG54" s="148">
        <f t="shared" si="52"/>
        <v>0</v>
      </c>
      <c r="AH54" s="148">
        <f t="shared" si="53"/>
        <v>61972.45829100001</v>
      </c>
      <c r="AI54" s="150">
        <f t="shared" si="54"/>
        <v>61972.45829100001</v>
      </c>
      <c r="AJ54" s="151" t="s">
        <v>110</v>
      </c>
    </row>
    <row r="55" spans="1:36" outlineLevel="3" x14ac:dyDescent="0.25">
      <c r="A55" s="143" t="s">
        <v>5599</v>
      </c>
      <c r="B55" s="135">
        <v>4507.34</v>
      </c>
      <c r="C55" s="135">
        <v>5234.97</v>
      </c>
      <c r="D55" s="135">
        <v>5261.71</v>
      </c>
      <c r="E55" s="135">
        <v>5263.32</v>
      </c>
      <c r="F55" s="135">
        <v>4387.8500000000004</v>
      </c>
      <c r="G55" s="135">
        <v>5584.67</v>
      </c>
      <c r="H55" s="135">
        <v>6625.73</v>
      </c>
      <c r="I55" s="135">
        <v>10129.469999999999</v>
      </c>
      <c r="J55" s="135">
        <v>5649.68</v>
      </c>
      <c r="K55" s="135">
        <v>15842.79</v>
      </c>
      <c r="L55" s="135">
        <v>9075.66</v>
      </c>
      <c r="M55" s="135">
        <v>5387.5</v>
      </c>
      <c r="N55" s="135">
        <f t="shared" si="18"/>
        <v>5387.5</v>
      </c>
      <c r="O55" s="135">
        <f t="shared" si="19"/>
        <v>82950.69</v>
      </c>
      <c r="P55" s="135" t="s">
        <v>295</v>
      </c>
      <c r="Q55" s="135">
        <f>VLOOKUP(P55,Factors!$E$6:$G$5649,3,FALSE)</f>
        <v>9.3100000000000002E-2</v>
      </c>
      <c r="R55" s="144">
        <f t="shared" si="38"/>
        <v>0</v>
      </c>
      <c r="S55" s="145">
        <f t="shared" si="39"/>
        <v>5387.5</v>
      </c>
      <c r="T55" s="146">
        <f t="shared" si="40"/>
        <v>5387.5</v>
      </c>
      <c r="U55" s="144">
        <f t="shared" si="41"/>
        <v>0</v>
      </c>
      <c r="V55" s="145">
        <f t="shared" si="42"/>
        <v>501.57625000000002</v>
      </c>
      <c r="W55" s="147">
        <f t="shared" si="43"/>
        <v>501.57625000000002</v>
      </c>
      <c r="X55" s="144">
        <f t="shared" si="44"/>
        <v>0</v>
      </c>
      <c r="Y55" s="145">
        <f t="shared" si="45"/>
        <v>4885.9237499999999</v>
      </c>
      <c r="Z55" s="147">
        <f t="shared" si="46"/>
        <v>4885.9237499999999</v>
      </c>
      <c r="AA55" s="148">
        <f t="shared" si="47"/>
        <v>0</v>
      </c>
      <c r="AB55" s="149">
        <f t="shared" si="48"/>
        <v>82950.69</v>
      </c>
      <c r="AC55" s="148">
        <f t="shared" si="49"/>
        <v>82950.69</v>
      </c>
      <c r="AD55" s="148">
        <f t="shared" si="12"/>
        <v>0</v>
      </c>
      <c r="AE55" s="148">
        <f t="shared" si="50"/>
        <v>7722.7092390000007</v>
      </c>
      <c r="AF55" s="150">
        <f t="shared" si="51"/>
        <v>7722.7092390000007</v>
      </c>
      <c r="AG55" s="148">
        <f t="shared" si="52"/>
        <v>0</v>
      </c>
      <c r="AH55" s="148">
        <f t="shared" si="53"/>
        <v>75227.980760999999</v>
      </c>
      <c r="AI55" s="150">
        <f t="shared" si="54"/>
        <v>75227.980760999999</v>
      </c>
      <c r="AJ55" s="151" t="s">
        <v>110</v>
      </c>
    </row>
    <row r="56" spans="1:36" outlineLevel="3" x14ac:dyDescent="0.25">
      <c r="A56" s="143" t="s">
        <v>5599</v>
      </c>
      <c r="J56" s="135">
        <v>12.2</v>
      </c>
      <c r="N56" s="135">
        <f t="shared" si="18"/>
        <v>0</v>
      </c>
      <c r="O56" s="135">
        <f t="shared" si="19"/>
        <v>12.2</v>
      </c>
      <c r="P56" s="135" t="s">
        <v>296</v>
      </c>
      <c r="Q56" s="135">
        <f>VLOOKUP(P56,Factors!$E$6:$G$5649,3,FALSE)</f>
        <v>9.3100000000000002E-2</v>
      </c>
      <c r="R56" s="144">
        <f t="shared" si="38"/>
        <v>0</v>
      </c>
      <c r="S56" s="145">
        <f t="shared" si="39"/>
        <v>0</v>
      </c>
      <c r="T56" s="146">
        <f t="shared" si="40"/>
        <v>0</v>
      </c>
      <c r="U56" s="144">
        <f t="shared" si="41"/>
        <v>0</v>
      </c>
      <c r="V56" s="145">
        <f t="shared" si="42"/>
        <v>0</v>
      </c>
      <c r="W56" s="147">
        <f t="shared" si="43"/>
        <v>0</v>
      </c>
      <c r="X56" s="144">
        <f t="shared" si="44"/>
        <v>0</v>
      </c>
      <c r="Y56" s="145">
        <f t="shared" si="45"/>
        <v>0</v>
      </c>
      <c r="Z56" s="147">
        <f t="shared" si="46"/>
        <v>0</v>
      </c>
      <c r="AA56" s="148">
        <f t="shared" si="47"/>
        <v>0</v>
      </c>
      <c r="AB56" s="149">
        <f t="shared" si="48"/>
        <v>12.2</v>
      </c>
      <c r="AC56" s="148">
        <f t="shared" si="49"/>
        <v>12.2</v>
      </c>
      <c r="AD56" s="148">
        <f t="shared" si="12"/>
        <v>0</v>
      </c>
      <c r="AE56" s="148">
        <f t="shared" si="50"/>
        <v>1.1358200000000001</v>
      </c>
      <c r="AF56" s="150">
        <f t="shared" si="51"/>
        <v>1.1358200000000001</v>
      </c>
      <c r="AG56" s="148">
        <f t="shared" si="52"/>
        <v>0</v>
      </c>
      <c r="AH56" s="148">
        <f t="shared" si="53"/>
        <v>11.064179999999999</v>
      </c>
      <c r="AI56" s="150">
        <f t="shared" si="54"/>
        <v>11.064179999999999</v>
      </c>
      <c r="AJ56" s="151" t="s">
        <v>110</v>
      </c>
    </row>
    <row r="57" spans="1:36" outlineLevel="3" x14ac:dyDescent="0.25">
      <c r="A57" s="143" t="s">
        <v>5599</v>
      </c>
      <c r="B57" s="135">
        <v>600.84</v>
      </c>
      <c r="C57" s="135">
        <v>753.17</v>
      </c>
      <c r="D57" s="135">
        <v>738.52</v>
      </c>
      <c r="E57" s="135">
        <v>431.25</v>
      </c>
      <c r="F57" s="135">
        <v>1082.1099999999999</v>
      </c>
      <c r="G57" s="135">
        <v>1993.95</v>
      </c>
      <c r="H57" s="135">
        <v>507.08</v>
      </c>
      <c r="I57" s="135">
        <v>312.08</v>
      </c>
      <c r="J57" s="135">
        <v>793.32</v>
      </c>
      <c r="K57" s="135">
        <v>398.13</v>
      </c>
      <c r="L57" s="135">
        <v>854.67</v>
      </c>
      <c r="M57" s="135">
        <v>1134.43</v>
      </c>
      <c r="N57" s="135">
        <f t="shared" si="18"/>
        <v>1134.43</v>
      </c>
      <c r="O57" s="135">
        <f t="shared" si="19"/>
        <v>9599.5499999999993</v>
      </c>
      <c r="P57" s="135" t="s">
        <v>3859</v>
      </c>
      <c r="Q57" s="135">
        <f>VLOOKUP(P57,Factors!$E$6:$G$5649,3,FALSE)</f>
        <v>9.3100000000000002E-2</v>
      </c>
      <c r="R57" s="144">
        <f t="shared" si="38"/>
        <v>0</v>
      </c>
      <c r="S57" s="145">
        <f t="shared" si="39"/>
        <v>1134.43</v>
      </c>
      <c r="T57" s="146">
        <f t="shared" si="40"/>
        <v>1134.43</v>
      </c>
      <c r="U57" s="144">
        <f t="shared" si="41"/>
        <v>0</v>
      </c>
      <c r="V57" s="145">
        <f t="shared" si="42"/>
        <v>105.61543300000001</v>
      </c>
      <c r="W57" s="147">
        <f t="shared" si="43"/>
        <v>105.61543300000001</v>
      </c>
      <c r="X57" s="144">
        <f t="shared" si="44"/>
        <v>0</v>
      </c>
      <c r="Y57" s="145">
        <f t="shared" si="45"/>
        <v>1028.8145670000001</v>
      </c>
      <c r="Z57" s="147">
        <f t="shared" si="46"/>
        <v>1028.8145670000001</v>
      </c>
      <c r="AA57" s="148">
        <f t="shared" si="47"/>
        <v>0</v>
      </c>
      <c r="AB57" s="149">
        <f t="shared" si="48"/>
        <v>9599.5499999999993</v>
      </c>
      <c r="AC57" s="148">
        <f t="shared" si="49"/>
        <v>9599.5499999999993</v>
      </c>
      <c r="AD57" s="148">
        <f t="shared" si="12"/>
        <v>0</v>
      </c>
      <c r="AE57" s="148">
        <f t="shared" si="50"/>
        <v>893.71810499999992</v>
      </c>
      <c r="AF57" s="150">
        <f t="shared" si="51"/>
        <v>893.71810499999992</v>
      </c>
      <c r="AG57" s="148">
        <f t="shared" si="52"/>
        <v>0</v>
      </c>
      <c r="AH57" s="148">
        <f t="shared" si="53"/>
        <v>8705.8318949999993</v>
      </c>
      <c r="AI57" s="150">
        <f t="shared" si="54"/>
        <v>8705.8318949999993</v>
      </c>
      <c r="AJ57" s="151" t="s">
        <v>110</v>
      </c>
    </row>
    <row r="58" spans="1:36" outlineLevel="3" x14ac:dyDescent="0.25">
      <c r="A58" s="143" t="s">
        <v>5599</v>
      </c>
      <c r="B58" s="135">
        <v>600.84</v>
      </c>
      <c r="C58" s="135">
        <v>753.17</v>
      </c>
      <c r="D58" s="135">
        <v>738.37</v>
      </c>
      <c r="E58" s="135">
        <v>431.04</v>
      </c>
      <c r="F58" s="135">
        <v>1081.95</v>
      </c>
      <c r="G58" s="135">
        <v>1993.86</v>
      </c>
      <c r="H58" s="135">
        <v>507.07</v>
      </c>
      <c r="I58" s="135">
        <v>312.07</v>
      </c>
      <c r="J58" s="135">
        <v>793.31</v>
      </c>
      <c r="K58" s="135">
        <v>398.12</v>
      </c>
      <c r="L58" s="135">
        <v>854.67</v>
      </c>
      <c r="M58" s="135">
        <v>1134.43</v>
      </c>
      <c r="N58" s="135">
        <f t="shared" si="18"/>
        <v>1134.43</v>
      </c>
      <c r="O58" s="135">
        <f t="shared" si="19"/>
        <v>9598.8999999999978</v>
      </c>
      <c r="P58" s="135" t="s">
        <v>3860</v>
      </c>
      <c r="Q58" s="135">
        <f>VLOOKUP(P58,Factors!$E$6:$G$5649,3,FALSE)</f>
        <v>9.3100000000000002E-2</v>
      </c>
      <c r="R58" s="144">
        <f t="shared" si="38"/>
        <v>0</v>
      </c>
      <c r="S58" s="145">
        <f t="shared" si="39"/>
        <v>1134.43</v>
      </c>
      <c r="T58" s="146">
        <f t="shared" si="40"/>
        <v>1134.43</v>
      </c>
      <c r="U58" s="144">
        <f t="shared" si="41"/>
        <v>0</v>
      </c>
      <c r="V58" s="145">
        <f t="shared" si="42"/>
        <v>105.61543300000001</v>
      </c>
      <c r="W58" s="147">
        <f t="shared" si="43"/>
        <v>105.61543300000001</v>
      </c>
      <c r="X58" s="144">
        <f t="shared" si="44"/>
        <v>0</v>
      </c>
      <c r="Y58" s="145">
        <f t="shared" si="45"/>
        <v>1028.8145670000001</v>
      </c>
      <c r="Z58" s="147">
        <f t="shared" si="46"/>
        <v>1028.8145670000001</v>
      </c>
      <c r="AA58" s="148">
        <f t="shared" si="47"/>
        <v>0</v>
      </c>
      <c r="AB58" s="149">
        <f t="shared" si="48"/>
        <v>9598.8999999999978</v>
      </c>
      <c r="AC58" s="148">
        <f t="shared" si="49"/>
        <v>9598.8999999999978</v>
      </c>
      <c r="AD58" s="148">
        <f t="shared" si="12"/>
        <v>0</v>
      </c>
      <c r="AE58" s="148">
        <f t="shared" si="50"/>
        <v>893.6575899999998</v>
      </c>
      <c r="AF58" s="150">
        <f t="shared" si="51"/>
        <v>893.6575899999998</v>
      </c>
      <c r="AG58" s="148">
        <f t="shared" si="52"/>
        <v>0</v>
      </c>
      <c r="AH58" s="148">
        <f t="shared" si="53"/>
        <v>8705.2424099999989</v>
      </c>
      <c r="AI58" s="150">
        <f t="shared" si="54"/>
        <v>8705.2424099999989</v>
      </c>
      <c r="AJ58" s="151" t="s">
        <v>110</v>
      </c>
    </row>
    <row r="59" spans="1:36" outlineLevel="2" x14ac:dyDescent="0.25">
      <c r="A59" s="143"/>
      <c r="N59" s="135">
        <f t="shared" si="18"/>
        <v>0</v>
      </c>
      <c r="O59" s="135">
        <f t="shared" si="19"/>
        <v>0</v>
      </c>
      <c r="R59" s="144">
        <f t="shared" ref="R59:AI59" si="55">SUBTOTAL(9,R52:R58)</f>
        <v>0</v>
      </c>
      <c r="S59" s="145">
        <f t="shared" si="55"/>
        <v>136824.69</v>
      </c>
      <c r="T59" s="146">
        <f t="shared" si="55"/>
        <v>136824.69</v>
      </c>
      <c r="U59" s="144">
        <f t="shared" si="55"/>
        <v>0</v>
      </c>
      <c r="V59" s="145">
        <f t="shared" si="55"/>
        <v>12738.378639000002</v>
      </c>
      <c r="W59" s="147">
        <f t="shared" si="55"/>
        <v>12738.378639000002</v>
      </c>
      <c r="X59" s="144">
        <f t="shared" si="55"/>
        <v>0</v>
      </c>
      <c r="Y59" s="145">
        <f t="shared" si="55"/>
        <v>124086.31136099999</v>
      </c>
      <c r="Z59" s="147">
        <f t="shared" si="55"/>
        <v>124086.31136099999</v>
      </c>
      <c r="AA59" s="148">
        <f t="shared" si="55"/>
        <v>0</v>
      </c>
      <c r="AB59" s="149">
        <f t="shared" si="55"/>
        <v>1542309.9500000002</v>
      </c>
      <c r="AC59" s="148">
        <f t="shared" si="55"/>
        <v>1542309.9500000002</v>
      </c>
      <c r="AD59" s="148">
        <f t="shared" si="12"/>
        <v>0</v>
      </c>
      <c r="AE59" s="148">
        <f t="shared" si="55"/>
        <v>143589.05634499999</v>
      </c>
      <c r="AF59" s="150">
        <f t="shared" si="55"/>
        <v>143589.05634499999</v>
      </c>
      <c r="AG59" s="148">
        <f t="shared" si="55"/>
        <v>0</v>
      </c>
      <c r="AH59" s="148">
        <f t="shared" si="55"/>
        <v>1398720.893655</v>
      </c>
      <c r="AI59" s="150">
        <f t="shared" si="55"/>
        <v>1398720.893655</v>
      </c>
      <c r="AJ59" s="163" t="s">
        <v>5735</v>
      </c>
    </row>
    <row r="60" spans="1:36" outlineLevel="1" x14ac:dyDescent="0.25">
      <c r="A60" s="154" t="s">
        <v>5598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6">
        <f t="shared" ref="R60:AI60" si="56">SUBTOTAL(9,R52:R58)</f>
        <v>0</v>
      </c>
      <c r="S60" s="157">
        <f t="shared" si="56"/>
        <v>136824.69</v>
      </c>
      <c r="T60" s="158">
        <f t="shared" si="56"/>
        <v>136824.69</v>
      </c>
      <c r="U60" s="156">
        <f t="shared" si="56"/>
        <v>0</v>
      </c>
      <c r="V60" s="157">
        <f t="shared" si="56"/>
        <v>12738.378639000002</v>
      </c>
      <c r="W60" s="159">
        <f t="shared" si="56"/>
        <v>12738.378639000002</v>
      </c>
      <c r="X60" s="156">
        <f t="shared" si="56"/>
        <v>0</v>
      </c>
      <c r="Y60" s="157">
        <f t="shared" si="56"/>
        <v>124086.31136099999</v>
      </c>
      <c r="Z60" s="159">
        <f t="shared" si="56"/>
        <v>124086.31136099999</v>
      </c>
      <c r="AA60" s="157">
        <f t="shared" si="56"/>
        <v>0</v>
      </c>
      <c r="AB60" s="160">
        <f t="shared" si="56"/>
        <v>1542309.9500000002</v>
      </c>
      <c r="AC60" s="157">
        <f t="shared" si="56"/>
        <v>1542309.9500000002</v>
      </c>
      <c r="AD60" s="157">
        <f t="shared" si="12"/>
        <v>0</v>
      </c>
      <c r="AE60" s="157">
        <f t="shared" si="56"/>
        <v>143589.05634499999</v>
      </c>
      <c r="AF60" s="161">
        <f t="shared" si="56"/>
        <v>143589.05634499999</v>
      </c>
      <c r="AG60" s="157">
        <f t="shared" si="56"/>
        <v>0</v>
      </c>
      <c r="AH60" s="157">
        <f t="shared" si="56"/>
        <v>1398720.893655</v>
      </c>
      <c r="AI60" s="161">
        <f t="shared" si="56"/>
        <v>1398720.893655</v>
      </c>
      <c r="AJ60" s="162"/>
    </row>
    <row r="61" spans="1:36" outlineLevel="3" x14ac:dyDescent="0.25">
      <c r="A61" s="143" t="s">
        <v>5604</v>
      </c>
      <c r="B61" s="135">
        <v>52930.7</v>
      </c>
      <c r="C61" s="135">
        <v>24691.200000000001</v>
      </c>
      <c r="D61" s="135">
        <v>44608.06</v>
      </c>
      <c r="E61" s="135">
        <v>29881.43</v>
      </c>
      <c r="F61" s="135">
        <v>42498.09</v>
      </c>
      <c r="G61" s="135">
        <v>35176.47</v>
      </c>
      <c r="H61" s="135">
        <v>12200.67</v>
      </c>
      <c r="I61" s="135">
        <v>35524.800000000003</v>
      </c>
      <c r="J61" s="135">
        <v>228726.85</v>
      </c>
      <c r="K61" s="135">
        <v>124165.73</v>
      </c>
      <c r="L61" s="135">
        <v>81167.39</v>
      </c>
      <c r="M61" s="135">
        <v>48396.18</v>
      </c>
      <c r="N61" s="135">
        <f t="shared" si="18"/>
        <v>48396.18</v>
      </c>
      <c r="O61" s="135">
        <f t="shared" si="19"/>
        <v>759967.57000000007</v>
      </c>
      <c r="P61" s="135" t="s">
        <v>289</v>
      </c>
      <c r="Q61" s="135">
        <f>VLOOKUP(P61,Factors!$E$6:$G$5649,3,FALSE)</f>
        <v>9.3100000000000002E-2</v>
      </c>
      <c r="R61" s="144">
        <f>IF(LEFT(AJ61,6)="Direct", N61,0)</f>
        <v>0</v>
      </c>
      <c r="S61" s="145">
        <f>N61-R61</f>
        <v>48396.18</v>
      </c>
      <c r="T61" s="146">
        <f>R61+S61</f>
        <v>48396.18</v>
      </c>
      <c r="U61" s="144">
        <f>IF(LEFT(AJ61,9)="direct-wa", N61,0)</f>
        <v>0</v>
      </c>
      <c r="V61" s="145">
        <f>IF(LEFT(AJ61,9)="direct-wa",0,N61*Q61)</f>
        <v>4505.6843580000004</v>
      </c>
      <c r="W61" s="147">
        <f>U61+V61</f>
        <v>4505.6843580000004</v>
      </c>
      <c r="X61" s="144">
        <f>IF(LEFT(AJ61,9)="direct-or", N61,0)</f>
        <v>0</v>
      </c>
      <c r="Y61" s="145">
        <f>IF(LEFT(AJ61,9)="direct-or",0,S61-V61)</f>
        <v>43890.495642000002</v>
      </c>
      <c r="Z61" s="147">
        <f>X61+Y61</f>
        <v>43890.495642000002</v>
      </c>
      <c r="AA61" s="148">
        <f>IF(LEFT(AJ61,6)="Direct", O61,0)</f>
        <v>0</v>
      </c>
      <c r="AB61" s="149">
        <f>O61-AA61</f>
        <v>759967.57000000007</v>
      </c>
      <c r="AC61" s="148">
        <f>AA61+AB61</f>
        <v>759967.57000000007</v>
      </c>
      <c r="AD61" s="148">
        <f t="shared" si="12"/>
        <v>0</v>
      </c>
      <c r="AE61" s="148">
        <f>IF(LEFT(AJ61,9)="direct-wa",0,O61*Q61)</f>
        <v>70752.980767000001</v>
      </c>
      <c r="AF61" s="150">
        <f>AD61+AE61</f>
        <v>70752.980767000001</v>
      </c>
      <c r="AG61" s="148">
        <f>IF(LEFT(AJ61,9)="direct-or", O61,0)</f>
        <v>0</v>
      </c>
      <c r="AH61" s="148">
        <f>IF(LEFT(AJ61,9)="direct-or",0,AC61-AF61)</f>
        <v>689214.58923300006</v>
      </c>
      <c r="AI61" s="150">
        <f>AG61+AH61</f>
        <v>689214.58923300006</v>
      </c>
      <c r="AJ61" s="151" t="s">
        <v>110</v>
      </c>
    </row>
    <row r="62" spans="1:36" outlineLevel="3" x14ac:dyDescent="0.25">
      <c r="A62" s="143" t="s">
        <v>5604</v>
      </c>
      <c r="B62" s="135">
        <v>34427.29</v>
      </c>
      <c r="C62" s="135">
        <v>29405.57</v>
      </c>
      <c r="D62" s="135">
        <v>31682.1</v>
      </c>
      <c r="E62" s="135">
        <v>28653.48</v>
      </c>
      <c r="F62" s="135">
        <v>30217.73</v>
      </c>
      <c r="G62" s="135">
        <v>39407.269999999997</v>
      </c>
      <c r="H62" s="135">
        <v>15613.41</v>
      </c>
      <c r="I62" s="135">
        <v>24880.61</v>
      </c>
      <c r="J62" s="135">
        <v>37395.980000000003</v>
      </c>
      <c r="K62" s="135">
        <v>39233.360000000001</v>
      </c>
      <c r="L62" s="135">
        <v>44442.26</v>
      </c>
      <c r="M62" s="135">
        <v>51676.63</v>
      </c>
      <c r="N62" s="135">
        <f t="shared" si="18"/>
        <v>51676.63</v>
      </c>
      <c r="O62" s="135">
        <f t="shared" si="19"/>
        <v>407035.68999999994</v>
      </c>
      <c r="P62" s="135" t="s">
        <v>292</v>
      </c>
      <c r="Q62" s="135">
        <f>VLOOKUP(P62,Factors!$E$6:$G$5649,3,FALSE)</f>
        <v>9.3100000000000002E-2</v>
      </c>
      <c r="R62" s="144">
        <f>IF(LEFT(AJ62,6)="Direct", N62,0)</f>
        <v>0</v>
      </c>
      <c r="S62" s="145">
        <f>N62-R62</f>
        <v>51676.63</v>
      </c>
      <c r="T62" s="146">
        <f>R62+S62</f>
        <v>51676.63</v>
      </c>
      <c r="U62" s="144">
        <f>IF(LEFT(AJ62,9)="direct-wa", N62,0)</f>
        <v>0</v>
      </c>
      <c r="V62" s="145">
        <f>IF(LEFT(AJ62,9)="direct-wa",0,N62*Q62)</f>
        <v>4811.0942530000002</v>
      </c>
      <c r="W62" s="147">
        <f>U62+V62</f>
        <v>4811.0942530000002</v>
      </c>
      <c r="X62" s="144">
        <f>IF(LEFT(AJ62,9)="direct-or", N62,0)</f>
        <v>0</v>
      </c>
      <c r="Y62" s="145">
        <f>IF(LEFT(AJ62,9)="direct-or",0,S62-V62)</f>
        <v>46865.535746999994</v>
      </c>
      <c r="Z62" s="147">
        <f>X62+Y62</f>
        <v>46865.535746999994</v>
      </c>
      <c r="AA62" s="148">
        <f>IF(LEFT(AJ62,6)="Direct", O62,0)</f>
        <v>0</v>
      </c>
      <c r="AB62" s="149">
        <f>O62-AA62</f>
        <v>407035.68999999994</v>
      </c>
      <c r="AC62" s="148">
        <f>AA62+AB62</f>
        <v>407035.68999999994</v>
      </c>
      <c r="AD62" s="148">
        <f t="shared" si="12"/>
        <v>0</v>
      </c>
      <c r="AE62" s="148">
        <f>IF(LEFT(AJ62,9)="direct-wa",0,O62*Q62)</f>
        <v>37895.022738999993</v>
      </c>
      <c r="AF62" s="150">
        <f>AD62+AE62</f>
        <v>37895.022738999993</v>
      </c>
      <c r="AG62" s="148">
        <f>IF(LEFT(AJ62,9)="direct-or", O62,0)</f>
        <v>0</v>
      </c>
      <c r="AH62" s="148">
        <f>IF(LEFT(AJ62,9)="direct-or",0,AC62-AF62)</f>
        <v>369140.66726099997</v>
      </c>
      <c r="AI62" s="150">
        <f>AG62+AH62</f>
        <v>369140.66726099997</v>
      </c>
      <c r="AJ62" s="151" t="s">
        <v>110</v>
      </c>
    </row>
    <row r="63" spans="1:36" outlineLevel="3" x14ac:dyDescent="0.25">
      <c r="A63" s="143" t="s">
        <v>5604</v>
      </c>
      <c r="D63" s="135">
        <v>2.37</v>
      </c>
      <c r="E63" s="135">
        <v>281.23</v>
      </c>
      <c r="I63" s="135">
        <v>562.45000000000005</v>
      </c>
      <c r="N63" s="135">
        <f t="shared" si="18"/>
        <v>0</v>
      </c>
      <c r="O63" s="135">
        <f t="shared" si="19"/>
        <v>846.05000000000007</v>
      </c>
      <c r="P63" s="135" t="s">
        <v>3208</v>
      </c>
      <c r="Q63" s="135">
        <f>VLOOKUP(P63,Factors!$E$6:$G$5649,3,FALSE)</f>
        <v>9.3100000000000002E-2</v>
      </c>
      <c r="R63" s="144">
        <f>IF(LEFT(AJ63,6)="Direct", N63,0)</f>
        <v>0</v>
      </c>
      <c r="S63" s="145">
        <f>N63-R63</f>
        <v>0</v>
      </c>
      <c r="T63" s="146">
        <f>R63+S63</f>
        <v>0</v>
      </c>
      <c r="U63" s="144">
        <f>IF(LEFT(AJ63,9)="direct-wa", N63,0)</f>
        <v>0</v>
      </c>
      <c r="V63" s="145">
        <f>IF(LEFT(AJ63,9)="direct-wa",0,N63*Q63)</f>
        <v>0</v>
      </c>
      <c r="W63" s="147">
        <f>U63+V63</f>
        <v>0</v>
      </c>
      <c r="X63" s="144">
        <f>IF(LEFT(AJ63,9)="direct-or", N63,0)</f>
        <v>0</v>
      </c>
      <c r="Y63" s="145">
        <f>IF(LEFT(AJ63,9)="direct-or",0,S63-V63)</f>
        <v>0</v>
      </c>
      <c r="Z63" s="147">
        <f>X63+Y63</f>
        <v>0</v>
      </c>
      <c r="AA63" s="148">
        <f>IF(LEFT(AJ63,6)="Direct", O63,0)</f>
        <v>0</v>
      </c>
      <c r="AB63" s="149">
        <f>O63-AA63</f>
        <v>846.05000000000007</v>
      </c>
      <c r="AC63" s="148">
        <f>AA63+AB63</f>
        <v>846.05000000000007</v>
      </c>
      <c r="AD63" s="148">
        <f t="shared" si="12"/>
        <v>0</v>
      </c>
      <c r="AE63" s="148">
        <f>IF(LEFT(AJ63,9)="direct-wa",0,O63*Q63)</f>
        <v>78.767255000000006</v>
      </c>
      <c r="AF63" s="150">
        <f>AD63+AE63</f>
        <v>78.767255000000006</v>
      </c>
      <c r="AG63" s="148">
        <f>IF(LEFT(AJ63,9)="direct-or", O63,0)</f>
        <v>0</v>
      </c>
      <c r="AH63" s="148">
        <f>IF(LEFT(AJ63,9)="direct-or",0,AC63-AF63)</f>
        <v>767.28274500000009</v>
      </c>
      <c r="AI63" s="150">
        <f>AG63+AH63</f>
        <v>767.28274500000009</v>
      </c>
      <c r="AJ63" s="151" t="s">
        <v>62</v>
      </c>
    </row>
    <row r="64" spans="1:36" outlineLevel="3" x14ac:dyDescent="0.25">
      <c r="A64" s="143" t="s">
        <v>5604</v>
      </c>
      <c r="D64" s="135">
        <v>560.08000000000004</v>
      </c>
      <c r="N64" s="135">
        <f t="shared" si="18"/>
        <v>0</v>
      </c>
      <c r="O64" s="135">
        <f t="shared" si="19"/>
        <v>560.08000000000004</v>
      </c>
      <c r="P64" s="135" t="s">
        <v>5686</v>
      </c>
      <c r="Q64" s="135">
        <f>VLOOKUP(P64,Factors!$E$6:$G$5649,3,FALSE)</f>
        <v>9.3100000000000002E-2</v>
      </c>
      <c r="R64" s="144">
        <f>IF(LEFT(AJ64,6)="Direct", N64,0)</f>
        <v>0</v>
      </c>
      <c r="S64" s="145">
        <f>N64-R64</f>
        <v>0</v>
      </c>
      <c r="T64" s="146">
        <f>R64+S64</f>
        <v>0</v>
      </c>
      <c r="U64" s="144">
        <f>IF(LEFT(AJ64,9)="direct-wa", N64,0)</f>
        <v>0</v>
      </c>
      <c r="V64" s="145">
        <f>IF(LEFT(AJ64,9)="direct-wa",0,N64*Q64)</f>
        <v>0</v>
      </c>
      <c r="W64" s="147">
        <f>U64+V64</f>
        <v>0</v>
      </c>
      <c r="X64" s="144">
        <f>IF(LEFT(AJ64,9)="direct-or", N64,0)</f>
        <v>0</v>
      </c>
      <c r="Y64" s="145">
        <f>IF(LEFT(AJ64,9)="direct-or",0,S64-V64)</f>
        <v>0</v>
      </c>
      <c r="Z64" s="147">
        <f>X64+Y64</f>
        <v>0</v>
      </c>
      <c r="AA64" s="148">
        <f>IF(LEFT(AJ64,6)="Direct", O64,0)</f>
        <v>0</v>
      </c>
      <c r="AB64" s="149">
        <f>O64-AA64</f>
        <v>560.08000000000004</v>
      </c>
      <c r="AC64" s="148">
        <f>AA64+AB64</f>
        <v>560.08000000000004</v>
      </c>
      <c r="AD64" s="148">
        <f t="shared" si="12"/>
        <v>0</v>
      </c>
      <c r="AE64" s="148">
        <f>IF(LEFT(AJ64,9)="direct-wa",0,O64*Q64)</f>
        <v>52.143448000000006</v>
      </c>
      <c r="AF64" s="150">
        <f>AD64+AE64</f>
        <v>52.143448000000006</v>
      </c>
      <c r="AG64" s="148">
        <f>IF(LEFT(AJ64,9)="direct-or", O64,0)</f>
        <v>0</v>
      </c>
      <c r="AH64" s="148">
        <f>IF(LEFT(AJ64,9)="direct-or",0,AC64-AF64)</f>
        <v>507.93655200000001</v>
      </c>
      <c r="AI64" s="150">
        <f>AG64+AH64</f>
        <v>507.93655200000001</v>
      </c>
      <c r="AJ64" s="151" t="s">
        <v>110</v>
      </c>
    </row>
    <row r="65" spans="1:36" outlineLevel="3" x14ac:dyDescent="0.25">
      <c r="A65" s="143" t="s">
        <v>5604</v>
      </c>
      <c r="H65" s="135">
        <v>591.17999999999995</v>
      </c>
      <c r="I65" s="135">
        <v>3281.14</v>
      </c>
      <c r="K65" s="135">
        <v>1061.28</v>
      </c>
      <c r="L65" s="135">
        <v>530.64</v>
      </c>
      <c r="N65" s="135">
        <f t="shared" si="18"/>
        <v>0</v>
      </c>
      <c r="O65" s="135">
        <f t="shared" si="19"/>
        <v>5464.24</v>
      </c>
      <c r="P65" s="135" t="s">
        <v>3662</v>
      </c>
      <c r="Q65" s="135">
        <f>VLOOKUP(P65,Factors!$E$6:$G$5649,3,FALSE)</f>
        <v>9.3100000000000002E-2</v>
      </c>
      <c r="R65" s="144">
        <f>IF(LEFT(AJ65,6)="Direct", N65,0)</f>
        <v>0</v>
      </c>
      <c r="S65" s="145">
        <f>N65-R65</f>
        <v>0</v>
      </c>
      <c r="T65" s="146">
        <f>R65+S65</f>
        <v>0</v>
      </c>
      <c r="U65" s="144">
        <f>IF(LEFT(AJ65,9)="direct-wa", N65,0)</f>
        <v>0</v>
      </c>
      <c r="V65" s="145">
        <f>IF(LEFT(AJ65,9)="direct-wa",0,N65*Q65)</f>
        <v>0</v>
      </c>
      <c r="W65" s="147">
        <f>U65+V65</f>
        <v>0</v>
      </c>
      <c r="X65" s="144">
        <f>IF(LEFT(AJ65,9)="direct-or", N65,0)</f>
        <v>0</v>
      </c>
      <c r="Y65" s="145">
        <f>IF(LEFT(AJ65,9)="direct-or",0,S65-V65)</f>
        <v>0</v>
      </c>
      <c r="Z65" s="147">
        <f>X65+Y65</f>
        <v>0</v>
      </c>
      <c r="AA65" s="148">
        <f>IF(LEFT(AJ65,6)="Direct", O65,0)</f>
        <v>0</v>
      </c>
      <c r="AB65" s="149">
        <f>O65-AA65</f>
        <v>5464.24</v>
      </c>
      <c r="AC65" s="148">
        <f>AA65+AB65</f>
        <v>5464.24</v>
      </c>
      <c r="AD65" s="148">
        <f t="shared" si="12"/>
        <v>0</v>
      </c>
      <c r="AE65" s="148">
        <f>IF(LEFT(AJ65,9)="direct-wa",0,O65*Q65)</f>
        <v>508.72074399999997</v>
      </c>
      <c r="AF65" s="150">
        <f>AD65+AE65</f>
        <v>508.72074399999997</v>
      </c>
      <c r="AG65" s="148">
        <f>IF(LEFT(AJ65,9)="direct-or", O65,0)</f>
        <v>0</v>
      </c>
      <c r="AH65" s="148">
        <f>IF(LEFT(AJ65,9)="direct-or",0,AC65-AF65)</f>
        <v>4955.5192559999996</v>
      </c>
      <c r="AI65" s="150">
        <f>AG65+AH65</f>
        <v>4955.5192559999996</v>
      </c>
      <c r="AJ65" s="151" t="s">
        <v>110</v>
      </c>
    </row>
    <row r="66" spans="1:36" outlineLevel="2" x14ac:dyDescent="0.25">
      <c r="A66" s="143"/>
      <c r="N66" s="135">
        <f t="shared" si="18"/>
        <v>0</v>
      </c>
      <c r="O66" s="135">
        <f t="shared" si="19"/>
        <v>0</v>
      </c>
      <c r="R66" s="144">
        <f t="shared" ref="R66:AI66" si="57">SUBTOTAL(9,R61:R65)</f>
        <v>0</v>
      </c>
      <c r="S66" s="145">
        <f t="shared" si="57"/>
        <v>100072.81</v>
      </c>
      <c r="T66" s="146">
        <f t="shared" si="57"/>
        <v>100072.81</v>
      </c>
      <c r="U66" s="144">
        <f t="shared" si="57"/>
        <v>0</v>
      </c>
      <c r="V66" s="145">
        <f t="shared" si="57"/>
        <v>9316.7786110000015</v>
      </c>
      <c r="W66" s="147">
        <f t="shared" si="57"/>
        <v>9316.7786110000015</v>
      </c>
      <c r="X66" s="144">
        <f t="shared" si="57"/>
        <v>0</v>
      </c>
      <c r="Y66" s="145">
        <f t="shared" si="57"/>
        <v>90756.031388999996</v>
      </c>
      <c r="Z66" s="147">
        <f t="shared" si="57"/>
        <v>90756.031388999996</v>
      </c>
      <c r="AA66" s="148">
        <f t="shared" si="57"/>
        <v>0</v>
      </c>
      <c r="AB66" s="149">
        <f t="shared" si="57"/>
        <v>1173873.6300000001</v>
      </c>
      <c r="AC66" s="148">
        <f t="shared" si="57"/>
        <v>1173873.6300000001</v>
      </c>
      <c r="AD66" s="148">
        <f t="shared" si="12"/>
        <v>0</v>
      </c>
      <c r="AE66" s="148">
        <f t="shared" si="57"/>
        <v>109287.634953</v>
      </c>
      <c r="AF66" s="150">
        <f t="shared" si="57"/>
        <v>109287.634953</v>
      </c>
      <c r="AG66" s="148">
        <f t="shared" si="57"/>
        <v>0</v>
      </c>
      <c r="AH66" s="148">
        <f t="shared" si="57"/>
        <v>1064585.995047</v>
      </c>
      <c r="AI66" s="150">
        <f t="shared" si="57"/>
        <v>1064585.995047</v>
      </c>
      <c r="AJ66" s="163" t="s">
        <v>5735</v>
      </c>
    </row>
    <row r="67" spans="1:36" outlineLevel="1" x14ac:dyDescent="0.25">
      <c r="A67" s="154" t="s">
        <v>5603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6">
        <f t="shared" ref="R67:AI67" si="58">SUBTOTAL(9,R61:R65)</f>
        <v>0</v>
      </c>
      <c r="S67" s="157">
        <f t="shared" si="58"/>
        <v>100072.81</v>
      </c>
      <c r="T67" s="158">
        <f t="shared" si="58"/>
        <v>100072.81</v>
      </c>
      <c r="U67" s="156">
        <f t="shared" si="58"/>
        <v>0</v>
      </c>
      <c r="V67" s="157">
        <f t="shared" si="58"/>
        <v>9316.7786110000015</v>
      </c>
      <c r="W67" s="159">
        <f t="shared" si="58"/>
        <v>9316.7786110000015</v>
      </c>
      <c r="X67" s="156">
        <f t="shared" si="58"/>
        <v>0</v>
      </c>
      <c r="Y67" s="157">
        <f t="shared" si="58"/>
        <v>90756.031388999996</v>
      </c>
      <c r="Z67" s="159">
        <f t="shared" si="58"/>
        <v>90756.031388999996</v>
      </c>
      <c r="AA67" s="157">
        <f t="shared" si="58"/>
        <v>0</v>
      </c>
      <c r="AB67" s="160">
        <f t="shared" si="58"/>
        <v>1173873.6300000001</v>
      </c>
      <c r="AC67" s="157">
        <f t="shared" si="58"/>
        <v>1173873.6300000001</v>
      </c>
      <c r="AD67" s="157">
        <f t="shared" si="12"/>
        <v>0</v>
      </c>
      <c r="AE67" s="157">
        <f t="shared" si="58"/>
        <v>109287.634953</v>
      </c>
      <c r="AF67" s="161">
        <f t="shared" si="58"/>
        <v>109287.634953</v>
      </c>
      <c r="AG67" s="157">
        <f t="shared" si="58"/>
        <v>0</v>
      </c>
      <c r="AH67" s="157">
        <f t="shared" si="58"/>
        <v>1064585.995047</v>
      </c>
      <c r="AI67" s="161">
        <f t="shared" si="58"/>
        <v>1064585.995047</v>
      </c>
      <c r="AJ67" s="162"/>
    </row>
    <row r="68" spans="1:36" outlineLevel="3" x14ac:dyDescent="0.25">
      <c r="A68" s="143" t="s">
        <v>5606</v>
      </c>
      <c r="B68" s="135">
        <v>311.5</v>
      </c>
      <c r="C68" s="135">
        <v>208.53</v>
      </c>
      <c r="E68" s="135">
        <v>604.72</v>
      </c>
      <c r="F68" s="135">
        <v>308.79000000000002</v>
      </c>
      <c r="G68" s="135">
        <v>570.13</v>
      </c>
      <c r="H68" s="135">
        <v>527.59</v>
      </c>
      <c r="N68" s="135">
        <f t="shared" si="18"/>
        <v>0</v>
      </c>
      <c r="O68" s="135">
        <f t="shared" si="19"/>
        <v>2531.2600000000002</v>
      </c>
      <c r="P68" s="135" t="s">
        <v>3399</v>
      </c>
      <c r="Q68" s="135">
        <f>VLOOKUP(P68,Factors!$E$6:$G$5649,3,FALSE)</f>
        <v>0.1013</v>
      </c>
      <c r="R68" s="144">
        <f t="shared" ref="R68:R77" si="59">IF(LEFT(AJ68,6)="Direct", N68,0)</f>
        <v>0</v>
      </c>
      <c r="S68" s="145">
        <f t="shared" ref="S68:S77" si="60">N68-R68</f>
        <v>0</v>
      </c>
      <c r="T68" s="146">
        <f t="shared" ref="T68:T77" si="61">R68+S68</f>
        <v>0</v>
      </c>
      <c r="U68" s="144">
        <f t="shared" ref="U68:U77" si="62">IF(LEFT(AJ68,9)="direct-wa", N68,0)</f>
        <v>0</v>
      </c>
      <c r="V68" s="145">
        <f t="shared" ref="V68:V77" si="63">IF(LEFT(AJ68,9)="direct-wa",0,N68*Q68)</f>
        <v>0</v>
      </c>
      <c r="W68" s="147">
        <f t="shared" ref="W68:W77" si="64">U68+V68</f>
        <v>0</v>
      </c>
      <c r="X68" s="144">
        <f t="shared" ref="X68:X77" si="65">IF(LEFT(AJ68,9)="direct-or", N68,0)</f>
        <v>0</v>
      </c>
      <c r="Y68" s="145">
        <f t="shared" ref="Y68:Y77" si="66">IF(LEFT(AJ68,9)="direct-or",0,S68-V68)</f>
        <v>0</v>
      </c>
      <c r="Z68" s="147">
        <f t="shared" ref="Z68:Z77" si="67">X68+Y68</f>
        <v>0</v>
      </c>
      <c r="AA68" s="148">
        <f t="shared" ref="AA68:AA77" si="68">IF(LEFT(AJ68,6)="Direct", O68,0)</f>
        <v>0</v>
      </c>
      <c r="AB68" s="149">
        <f t="shared" ref="AB68:AB77" si="69">O68-AA68</f>
        <v>2531.2600000000002</v>
      </c>
      <c r="AC68" s="148">
        <f t="shared" ref="AC68:AC77" si="70">AA68+AB68</f>
        <v>2531.2600000000002</v>
      </c>
      <c r="AD68" s="148">
        <f t="shared" si="12"/>
        <v>0</v>
      </c>
      <c r="AE68" s="148">
        <f t="shared" ref="AE68:AE77" si="71">IF(LEFT(AJ68,9)="direct-wa",0,O68*Q68)</f>
        <v>256.41663800000003</v>
      </c>
      <c r="AF68" s="150">
        <f t="shared" ref="AF68:AF77" si="72">AD68+AE68</f>
        <v>256.41663800000003</v>
      </c>
      <c r="AG68" s="148">
        <f t="shared" ref="AG68:AG77" si="73">IF(LEFT(AJ68,9)="direct-or", O68,0)</f>
        <v>0</v>
      </c>
      <c r="AH68" s="148">
        <f t="shared" ref="AH68:AH77" si="74">IF(LEFT(AJ68,9)="direct-or",0,AC68-AF68)</f>
        <v>2274.8433620000001</v>
      </c>
      <c r="AI68" s="150">
        <f t="shared" ref="AI68:AI77" si="75">AG68+AH68</f>
        <v>2274.8433620000001</v>
      </c>
      <c r="AJ68" s="151" t="s">
        <v>60</v>
      </c>
    </row>
    <row r="69" spans="1:36" outlineLevel="3" x14ac:dyDescent="0.25">
      <c r="A69" s="143" t="s">
        <v>5606</v>
      </c>
      <c r="C69" s="135">
        <v>560.08000000000004</v>
      </c>
      <c r="N69" s="135">
        <f t="shared" si="18"/>
        <v>0</v>
      </c>
      <c r="O69" s="135">
        <f t="shared" si="19"/>
        <v>560.08000000000004</v>
      </c>
      <c r="P69" s="135" t="s">
        <v>3767</v>
      </c>
      <c r="Q69" s="135">
        <f>VLOOKUP(P69,Factors!$E$6:$G$5649,3,FALSE)</f>
        <v>0.1013</v>
      </c>
      <c r="R69" s="144">
        <f t="shared" si="59"/>
        <v>0</v>
      </c>
      <c r="S69" s="145">
        <f t="shared" si="60"/>
        <v>0</v>
      </c>
      <c r="T69" s="146">
        <f t="shared" si="61"/>
        <v>0</v>
      </c>
      <c r="U69" s="144">
        <f t="shared" si="62"/>
        <v>0</v>
      </c>
      <c r="V69" s="145">
        <f t="shared" si="63"/>
        <v>0</v>
      </c>
      <c r="W69" s="147">
        <f t="shared" si="64"/>
        <v>0</v>
      </c>
      <c r="X69" s="144">
        <f t="shared" si="65"/>
        <v>0</v>
      </c>
      <c r="Y69" s="145">
        <f t="shared" si="66"/>
        <v>0</v>
      </c>
      <c r="Z69" s="147">
        <f t="shared" si="67"/>
        <v>0</v>
      </c>
      <c r="AA69" s="148">
        <f t="shared" si="68"/>
        <v>0</v>
      </c>
      <c r="AB69" s="149">
        <f t="shared" si="69"/>
        <v>560.08000000000004</v>
      </c>
      <c r="AC69" s="148">
        <f t="shared" si="70"/>
        <v>560.08000000000004</v>
      </c>
      <c r="AD69" s="148">
        <f t="shared" si="12"/>
        <v>0</v>
      </c>
      <c r="AE69" s="148">
        <f t="shared" si="71"/>
        <v>56.736104000000005</v>
      </c>
      <c r="AF69" s="150">
        <f t="shared" si="72"/>
        <v>56.736104000000005</v>
      </c>
      <c r="AG69" s="148">
        <f t="shared" si="73"/>
        <v>0</v>
      </c>
      <c r="AH69" s="148">
        <f t="shared" si="74"/>
        <v>503.34389600000003</v>
      </c>
      <c r="AI69" s="150">
        <f t="shared" si="75"/>
        <v>503.34389600000003</v>
      </c>
      <c r="AJ69" s="151" t="s">
        <v>60</v>
      </c>
    </row>
    <row r="70" spans="1:36" outlineLevel="3" x14ac:dyDescent="0.25">
      <c r="A70" s="143" t="s">
        <v>5606</v>
      </c>
      <c r="B70" s="135">
        <v>63298.58</v>
      </c>
      <c r="C70" s="135">
        <v>108860.57</v>
      </c>
      <c r="D70" s="135">
        <v>111748.54</v>
      </c>
      <c r="E70" s="135">
        <v>246323.96</v>
      </c>
      <c r="F70" s="135">
        <v>72197.94</v>
      </c>
      <c r="G70" s="135">
        <v>66867.91</v>
      </c>
      <c r="H70" s="135">
        <v>17848.3</v>
      </c>
      <c r="I70" s="135">
        <v>15057.47</v>
      </c>
      <c r="J70" s="135">
        <v>80099.97</v>
      </c>
      <c r="K70" s="135">
        <v>-54045.99</v>
      </c>
      <c r="L70" s="135">
        <v>22663.87</v>
      </c>
      <c r="M70" s="135">
        <v>192702.07</v>
      </c>
      <c r="N70" s="135">
        <f t="shared" si="18"/>
        <v>192702.07</v>
      </c>
      <c r="O70" s="135">
        <f t="shared" si="19"/>
        <v>943623.19000000018</v>
      </c>
      <c r="P70" s="135" t="s">
        <v>3986</v>
      </c>
      <c r="Q70" s="135">
        <f>VLOOKUP(P70,Factors!$E$6:$G$5649,3,FALSE)</f>
        <v>0.1013</v>
      </c>
      <c r="R70" s="144">
        <f t="shared" si="59"/>
        <v>0</v>
      </c>
      <c r="S70" s="145">
        <f t="shared" si="60"/>
        <v>192702.07</v>
      </c>
      <c r="T70" s="146">
        <f t="shared" si="61"/>
        <v>192702.07</v>
      </c>
      <c r="U70" s="144">
        <f t="shared" si="62"/>
        <v>0</v>
      </c>
      <c r="V70" s="145">
        <f t="shared" si="63"/>
        <v>19520.719691000002</v>
      </c>
      <c r="W70" s="147">
        <f t="shared" si="64"/>
        <v>19520.719691000002</v>
      </c>
      <c r="X70" s="144">
        <f t="shared" si="65"/>
        <v>0</v>
      </c>
      <c r="Y70" s="145">
        <f t="shared" si="66"/>
        <v>173181.350309</v>
      </c>
      <c r="Z70" s="147">
        <f t="shared" si="67"/>
        <v>173181.350309</v>
      </c>
      <c r="AA70" s="148">
        <f t="shared" si="68"/>
        <v>0</v>
      </c>
      <c r="AB70" s="149">
        <f t="shared" si="69"/>
        <v>943623.19000000018</v>
      </c>
      <c r="AC70" s="148">
        <f t="shared" si="70"/>
        <v>943623.19000000018</v>
      </c>
      <c r="AD70" s="148">
        <f t="shared" si="12"/>
        <v>0</v>
      </c>
      <c r="AE70" s="148">
        <f t="shared" si="71"/>
        <v>95589.029147000023</v>
      </c>
      <c r="AF70" s="150">
        <f t="shared" si="72"/>
        <v>95589.029147000023</v>
      </c>
      <c r="AG70" s="148">
        <f t="shared" si="73"/>
        <v>0</v>
      </c>
      <c r="AH70" s="148">
        <f t="shared" si="74"/>
        <v>848034.16085300012</v>
      </c>
      <c r="AI70" s="150">
        <f t="shared" si="75"/>
        <v>848034.16085300012</v>
      </c>
      <c r="AJ70" s="151" t="s">
        <v>60</v>
      </c>
    </row>
    <row r="71" spans="1:36" outlineLevel="3" x14ac:dyDescent="0.25">
      <c r="A71" s="143" t="s">
        <v>5606</v>
      </c>
      <c r="E71" s="135">
        <v>542.22</v>
      </c>
      <c r="N71" s="135">
        <f t="shared" si="18"/>
        <v>0</v>
      </c>
      <c r="O71" s="135">
        <f t="shared" si="19"/>
        <v>542.22</v>
      </c>
      <c r="P71" s="135" t="s">
        <v>4031</v>
      </c>
      <c r="Q71" s="135">
        <f>VLOOKUP(P71,Factors!$E$6:$G$5649,3,FALSE)</f>
        <v>0.1013</v>
      </c>
      <c r="R71" s="144">
        <f t="shared" si="59"/>
        <v>0</v>
      </c>
      <c r="S71" s="145">
        <f t="shared" si="60"/>
        <v>0</v>
      </c>
      <c r="T71" s="146">
        <f t="shared" si="61"/>
        <v>0</v>
      </c>
      <c r="U71" s="144">
        <f t="shared" si="62"/>
        <v>0</v>
      </c>
      <c r="V71" s="145">
        <f t="shared" si="63"/>
        <v>0</v>
      </c>
      <c r="W71" s="147">
        <f t="shared" si="64"/>
        <v>0</v>
      </c>
      <c r="X71" s="144">
        <f t="shared" si="65"/>
        <v>0</v>
      </c>
      <c r="Y71" s="145">
        <f t="shared" si="66"/>
        <v>0</v>
      </c>
      <c r="Z71" s="147">
        <f t="shared" si="67"/>
        <v>0</v>
      </c>
      <c r="AA71" s="148">
        <f t="shared" si="68"/>
        <v>0</v>
      </c>
      <c r="AB71" s="149">
        <f t="shared" si="69"/>
        <v>542.22</v>
      </c>
      <c r="AC71" s="148">
        <f t="shared" si="70"/>
        <v>542.22</v>
      </c>
      <c r="AD71" s="148">
        <f t="shared" si="12"/>
        <v>0</v>
      </c>
      <c r="AE71" s="148">
        <f t="shared" si="71"/>
        <v>54.926886000000003</v>
      </c>
      <c r="AF71" s="150">
        <f t="shared" si="72"/>
        <v>54.926886000000003</v>
      </c>
      <c r="AG71" s="148">
        <f t="shared" si="73"/>
        <v>0</v>
      </c>
      <c r="AH71" s="148">
        <f t="shared" si="74"/>
        <v>487.293114</v>
      </c>
      <c r="AI71" s="150">
        <f t="shared" si="75"/>
        <v>487.293114</v>
      </c>
      <c r="AJ71" s="151" t="s">
        <v>60</v>
      </c>
    </row>
    <row r="72" spans="1:36" outlineLevel="3" x14ac:dyDescent="0.25">
      <c r="A72" s="143" t="s">
        <v>5606</v>
      </c>
      <c r="H72" s="135">
        <v>555.63</v>
      </c>
      <c r="K72" s="135">
        <v>766.57</v>
      </c>
      <c r="N72" s="135">
        <f t="shared" si="18"/>
        <v>0</v>
      </c>
      <c r="O72" s="135">
        <f t="shared" si="19"/>
        <v>1322.2</v>
      </c>
      <c r="P72" s="135" t="s">
        <v>4189</v>
      </c>
      <c r="Q72" s="135">
        <f>VLOOKUP(P72,Factors!$E$6:$G$5649,3,FALSE)</f>
        <v>0.1013</v>
      </c>
      <c r="R72" s="144">
        <f t="shared" si="59"/>
        <v>0</v>
      </c>
      <c r="S72" s="145">
        <f t="shared" si="60"/>
        <v>0</v>
      </c>
      <c r="T72" s="146">
        <f t="shared" si="61"/>
        <v>0</v>
      </c>
      <c r="U72" s="144">
        <f t="shared" si="62"/>
        <v>0</v>
      </c>
      <c r="V72" s="145">
        <f t="shared" si="63"/>
        <v>0</v>
      </c>
      <c r="W72" s="147">
        <f t="shared" si="64"/>
        <v>0</v>
      </c>
      <c r="X72" s="144">
        <f t="shared" si="65"/>
        <v>0</v>
      </c>
      <c r="Y72" s="145">
        <f t="shared" si="66"/>
        <v>0</v>
      </c>
      <c r="Z72" s="147">
        <f t="shared" si="67"/>
        <v>0</v>
      </c>
      <c r="AA72" s="148">
        <f t="shared" si="68"/>
        <v>0</v>
      </c>
      <c r="AB72" s="149">
        <f t="shared" si="69"/>
        <v>1322.2</v>
      </c>
      <c r="AC72" s="148">
        <f t="shared" si="70"/>
        <v>1322.2</v>
      </c>
      <c r="AD72" s="148">
        <f t="shared" si="12"/>
        <v>0</v>
      </c>
      <c r="AE72" s="148">
        <f t="shared" si="71"/>
        <v>133.93886000000001</v>
      </c>
      <c r="AF72" s="150">
        <f t="shared" si="72"/>
        <v>133.93886000000001</v>
      </c>
      <c r="AG72" s="148">
        <f t="shared" si="73"/>
        <v>0</v>
      </c>
      <c r="AH72" s="148">
        <f t="shared" si="74"/>
        <v>1188.2611400000001</v>
      </c>
      <c r="AI72" s="150">
        <f t="shared" si="75"/>
        <v>1188.2611400000001</v>
      </c>
      <c r="AJ72" s="151" t="s">
        <v>60</v>
      </c>
    </row>
    <row r="73" spans="1:36" outlineLevel="3" x14ac:dyDescent="0.25">
      <c r="A73" s="143" t="s">
        <v>5606</v>
      </c>
      <c r="E73" s="135">
        <v>941</v>
      </c>
      <c r="N73" s="135">
        <f t="shared" si="18"/>
        <v>0</v>
      </c>
      <c r="O73" s="135">
        <f t="shared" si="19"/>
        <v>941</v>
      </c>
      <c r="P73" s="135" t="s">
        <v>5827</v>
      </c>
      <c r="Q73" s="135">
        <f>VLOOKUP(P73,Factors!$E$6:$G$5649,3,FALSE)</f>
        <v>0.1013</v>
      </c>
      <c r="R73" s="144">
        <f t="shared" si="59"/>
        <v>0</v>
      </c>
      <c r="S73" s="145">
        <f t="shared" si="60"/>
        <v>0</v>
      </c>
      <c r="T73" s="146">
        <f t="shared" si="61"/>
        <v>0</v>
      </c>
      <c r="U73" s="144">
        <f t="shared" si="62"/>
        <v>0</v>
      </c>
      <c r="V73" s="145">
        <f t="shared" si="63"/>
        <v>0</v>
      </c>
      <c r="W73" s="147">
        <f t="shared" si="64"/>
        <v>0</v>
      </c>
      <c r="X73" s="144">
        <f t="shared" si="65"/>
        <v>0</v>
      </c>
      <c r="Y73" s="145">
        <f t="shared" si="66"/>
        <v>0</v>
      </c>
      <c r="Z73" s="147">
        <f t="shared" si="67"/>
        <v>0</v>
      </c>
      <c r="AA73" s="148">
        <f t="shared" si="68"/>
        <v>0</v>
      </c>
      <c r="AB73" s="149">
        <f t="shared" si="69"/>
        <v>941</v>
      </c>
      <c r="AC73" s="148">
        <f t="shared" si="70"/>
        <v>941</v>
      </c>
      <c r="AD73" s="148">
        <f t="shared" ref="AD73:AD136" si="76">IF(LEFT(AJ73,9)="direct-wa", O73,0)</f>
        <v>0</v>
      </c>
      <c r="AE73" s="148">
        <f t="shared" si="71"/>
        <v>95.323300000000003</v>
      </c>
      <c r="AF73" s="150">
        <f t="shared" si="72"/>
        <v>95.323300000000003</v>
      </c>
      <c r="AG73" s="148">
        <f t="shared" si="73"/>
        <v>0</v>
      </c>
      <c r="AH73" s="148">
        <f t="shared" si="74"/>
        <v>845.67669999999998</v>
      </c>
      <c r="AI73" s="150">
        <f t="shared" si="75"/>
        <v>845.67669999999998</v>
      </c>
      <c r="AJ73" s="151" t="s">
        <v>60</v>
      </c>
    </row>
    <row r="74" spans="1:36" outlineLevel="3" x14ac:dyDescent="0.25">
      <c r="A74" s="143" t="s">
        <v>5606</v>
      </c>
      <c r="G74" s="135">
        <v>293.2</v>
      </c>
      <c r="N74" s="135">
        <f t="shared" ref="N74:N137" si="77">M74</f>
        <v>0</v>
      </c>
      <c r="O74" s="135">
        <f t="shared" ref="O74:O137" si="78">SUM(B74:M74)</f>
        <v>293.2</v>
      </c>
      <c r="P74" s="135" t="s">
        <v>5828</v>
      </c>
      <c r="Q74" s="135">
        <f>VLOOKUP(P74,Factors!$E$6:$G$5649,3,FALSE)</f>
        <v>0.1013</v>
      </c>
      <c r="R74" s="144">
        <f t="shared" si="59"/>
        <v>0</v>
      </c>
      <c r="S74" s="145">
        <f t="shared" si="60"/>
        <v>0</v>
      </c>
      <c r="T74" s="146">
        <f t="shared" si="61"/>
        <v>0</v>
      </c>
      <c r="U74" s="144">
        <f t="shared" si="62"/>
        <v>0</v>
      </c>
      <c r="V74" s="145">
        <f t="shared" si="63"/>
        <v>0</v>
      </c>
      <c r="W74" s="147">
        <f t="shared" si="64"/>
        <v>0</v>
      </c>
      <c r="X74" s="144">
        <f t="shared" si="65"/>
        <v>0</v>
      </c>
      <c r="Y74" s="145">
        <f t="shared" si="66"/>
        <v>0</v>
      </c>
      <c r="Z74" s="147">
        <f t="shared" si="67"/>
        <v>0</v>
      </c>
      <c r="AA74" s="148">
        <f t="shared" si="68"/>
        <v>0</v>
      </c>
      <c r="AB74" s="149">
        <f t="shared" si="69"/>
        <v>293.2</v>
      </c>
      <c r="AC74" s="148">
        <f t="shared" si="70"/>
        <v>293.2</v>
      </c>
      <c r="AD74" s="148">
        <f t="shared" si="76"/>
        <v>0</v>
      </c>
      <c r="AE74" s="148">
        <f t="shared" si="71"/>
        <v>29.701159999999998</v>
      </c>
      <c r="AF74" s="150">
        <f t="shared" si="72"/>
        <v>29.701159999999998</v>
      </c>
      <c r="AG74" s="148">
        <f t="shared" si="73"/>
        <v>0</v>
      </c>
      <c r="AH74" s="148">
        <f t="shared" si="74"/>
        <v>263.49883999999997</v>
      </c>
      <c r="AI74" s="150">
        <f t="shared" si="75"/>
        <v>263.49883999999997</v>
      </c>
      <c r="AJ74" s="151" t="s">
        <v>60</v>
      </c>
    </row>
    <row r="75" spans="1:36" outlineLevel="3" x14ac:dyDescent="0.25">
      <c r="A75" s="143" t="s">
        <v>5606</v>
      </c>
      <c r="E75" s="135">
        <v>2151</v>
      </c>
      <c r="F75" s="135">
        <v>3360</v>
      </c>
      <c r="G75" s="135">
        <v>160</v>
      </c>
      <c r="N75" s="135">
        <f t="shared" si="77"/>
        <v>0</v>
      </c>
      <c r="O75" s="135">
        <f t="shared" si="78"/>
        <v>5671</v>
      </c>
      <c r="P75" s="135" t="s">
        <v>5829</v>
      </c>
      <c r="Q75" s="135">
        <f>VLOOKUP(P75,Factors!$E$6:$G$5649,3,FALSE)</f>
        <v>0.1013</v>
      </c>
      <c r="R75" s="144">
        <f t="shared" si="59"/>
        <v>0</v>
      </c>
      <c r="S75" s="145">
        <f t="shared" si="60"/>
        <v>0</v>
      </c>
      <c r="T75" s="146">
        <f t="shared" si="61"/>
        <v>0</v>
      </c>
      <c r="U75" s="144">
        <f t="shared" si="62"/>
        <v>0</v>
      </c>
      <c r="V75" s="145">
        <f t="shared" si="63"/>
        <v>0</v>
      </c>
      <c r="W75" s="147">
        <f t="shared" si="64"/>
        <v>0</v>
      </c>
      <c r="X75" s="144">
        <f t="shared" si="65"/>
        <v>0</v>
      </c>
      <c r="Y75" s="145">
        <f t="shared" si="66"/>
        <v>0</v>
      </c>
      <c r="Z75" s="147">
        <f t="shared" si="67"/>
        <v>0</v>
      </c>
      <c r="AA75" s="148">
        <f t="shared" si="68"/>
        <v>0</v>
      </c>
      <c r="AB75" s="149">
        <f t="shared" si="69"/>
        <v>5671</v>
      </c>
      <c r="AC75" s="148">
        <f t="shared" si="70"/>
        <v>5671</v>
      </c>
      <c r="AD75" s="148">
        <f t="shared" si="76"/>
        <v>0</v>
      </c>
      <c r="AE75" s="148">
        <f t="shared" si="71"/>
        <v>574.47230000000002</v>
      </c>
      <c r="AF75" s="150">
        <f t="shared" si="72"/>
        <v>574.47230000000002</v>
      </c>
      <c r="AG75" s="148">
        <f t="shared" si="73"/>
        <v>0</v>
      </c>
      <c r="AH75" s="148">
        <f t="shared" si="74"/>
        <v>5096.5276999999996</v>
      </c>
      <c r="AI75" s="150">
        <f t="shared" si="75"/>
        <v>5096.5276999999996</v>
      </c>
      <c r="AJ75" s="151" t="s">
        <v>60</v>
      </c>
    </row>
    <row r="76" spans="1:36" outlineLevel="3" x14ac:dyDescent="0.25">
      <c r="A76" s="143" t="s">
        <v>5606</v>
      </c>
      <c r="D76" s="135">
        <v>528.4</v>
      </c>
      <c r="G76" s="135">
        <v>363.28</v>
      </c>
      <c r="J76" s="135">
        <v>291.16000000000003</v>
      </c>
      <c r="K76" s="135">
        <v>1650.3</v>
      </c>
      <c r="L76" s="135">
        <v>673.4</v>
      </c>
      <c r="M76" s="135">
        <v>1179.19</v>
      </c>
      <c r="N76" s="135">
        <f t="shared" si="77"/>
        <v>1179.19</v>
      </c>
      <c r="O76" s="135">
        <f t="shared" si="78"/>
        <v>4685.7299999999996</v>
      </c>
      <c r="P76" s="135" t="s">
        <v>4307</v>
      </c>
      <c r="Q76" s="135">
        <f>VLOOKUP(P76,Factors!$E$6:$G$5649,3,FALSE)</f>
        <v>0.1013</v>
      </c>
      <c r="R76" s="144">
        <f t="shared" si="59"/>
        <v>0</v>
      </c>
      <c r="S76" s="145">
        <f t="shared" si="60"/>
        <v>1179.19</v>
      </c>
      <c r="T76" s="146">
        <f t="shared" si="61"/>
        <v>1179.19</v>
      </c>
      <c r="U76" s="144">
        <f t="shared" si="62"/>
        <v>0</v>
      </c>
      <c r="V76" s="145">
        <f t="shared" si="63"/>
        <v>119.451947</v>
      </c>
      <c r="W76" s="147">
        <f t="shared" si="64"/>
        <v>119.451947</v>
      </c>
      <c r="X76" s="144">
        <f t="shared" si="65"/>
        <v>0</v>
      </c>
      <c r="Y76" s="145">
        <f t="shared" si="66"/>
        <v>1059.738053</v>
      </c>
      <c r="Z76" s="147">
        <f t="shared" si="67"/>
        <v>1059.738053</v>
      </c>
      <c r="AA76" s="148">
        <f t="shared" si="68"/>
        <v>0</v>
      </c>
      <c r="AB76" s="149">
        <f t="shared" si="69"/>
        <v>4685.7299999999996</v>
      </c>
      <c r="AC76" s="148">
        <f t="shared" si="70"/>
        <v>4685.7299999999996</v>
      </c>
      <c r="AD76" s="148">
        <f t="shared" si="76"/>
        <v>0</v>
      </c>
      <c r="AE76" s="148">
        <f t="shared" si="71"/>
        <v>474.66444899999993</v>
      </c>
      <c r="AF76" s="150">
        <f t="shared" si="72"/>
        <v>474.66444899999993</v>
      </c>
      <c r="AG76" s="148">
        <f t="shared" si="73"/>
        <v>0</v>
      </c>
      <c r="AH76" s="148">
        <f t="shared" si="74"/>
        <v>4211.0655509999997</v>
      </c>
      <c r="AI76" s="150">
        <f t="shared" si="75"/>
        <v>4211.0655509999997</v>
      </c>
      <c r="AJ76" s="151" t="s">
        <v>60</v>
      </c>
    </row>
    <row r="77" spans="1:36" outlineLevel="3" x14ac:dyDescent="0.25">
      <c r="A77" s="143" t="s">
        <v>5606</v>
      </c>
      <c r="D77" s="135">
        <v>38.659999999999997</v>
      </c>
      <c r="G77" s="135">
        <v>26.58</v>
      </c>
      <c r="N77" s="135">
        <f t="shared" si="77"/>
        <v>0</v>
      </c>
      <c r="O77" s="135">
        <f t="shared" si="78"/>
        <v>65.239999999999995</v>
      </c>
      <c r="P77" s="135" t="s">
        <v>4355</v>
      </c>
      <c r="Q77" s="135">
        <f>VLOOKUP(P77,Factors!$E$6:$G$5649,3,FALSE)</f>
        <v>0.1013</v>
      </c>
      <c r="R77" s="144">
        <f t="shared" si="59"/>
        <v>0</v>
      </c>
      <c r="S77" s="145">
        <f t="shared" si="60"/>
        <v>0</v>
      </c>
      <c r="T77" s="146">
        <f t="shared" si="61"/>
        <v>0</v>
      </c>
      <c r="U77" s="144">
        <f t="shared" si="62"/>
        <v>0</v>
      </c>
      <c r="V77" s="145">
        <f t="shared" si="63"/>
        <v>0</v>
      </c>
      <c r="W77" s="147">
        <f t="shared" si="64"/>
        <v>0</v>
      </c>
      <c r="X77" s="144">
        <f t="shared" si="65"/>
        <v>0</v>
      </c>
      <c r="Y77" s="145">
        <f t="shared" si="66"/>
        <v>0</v>
      </c>
      <c r="Z77" s="147">
        <f t="shared" si="67"/>
        <v>0</v>
      </c>
      <c r="AA77" s="148">
        <f t="shared" si="68"/>
        <v>0</v>
      </c>
      <c r="AB77" s="149">
        <f t="shared" si="69"/>
        <v>65.239999999999995</v>
      </c>
      <c r="AC77" s="148">
        <f t="shared" si="70"/>
        <v>65.239999999999995</v>
      </c>
      <c r="AD77" s="148">
        <f t="shared" si="76"/>
        <v>0</v>
      </c>
      <c r="AE77" s="148">
        <f t="shared" si="71"/>
        <v>6.6088119999999995</v>
      </c>
      <c r="AF77" s="150">
        <f t="shared" si="72"/>
        <v>6.6088119999999995</v>
      </c>
      <c r="AG77" s="148">
        <f t="shared" si="73"/>
        <v>0</v>
      </c>
      <c r="AH77" s="148">
        <f t="shared" si="74"/>
        <v>58.631187999999995</v>
      </c>
      <c r="AI77" s="150">
        <f t="shared" si="75"/>
        <v>58.631187999999995</v>
      </c>
      <c r="AJ77" s="151" t="s">
        <v>60</v>
      </c>
    </row>
    <row r="78" spans="1:36" outlineLevel="2" x14ac:dyDescent="0.25">
      <c r="A78" s="143"/>
      <c r="N78" s="135">
        <f t="shared" si="77"/>
        <v>0</v>
      </c>
      <c r="O78" s="135">
        <f t="shared" si="78"/>
        <v>0</v>
      </c>
      <c r="R78" s="144">
        <f t="shared" ref="R78:AI78" si="79">SUBTOTAL(9,R68:R77)</f>
        <v>0</v>
      </c>
      <c r="S78" s="145">
        <f t="shared" si="79"/>
        <v>193881.26</v>
      </c>
      <c r="T78" s="146">
        <f t="shared" si="79"/>
        <v>193881.26</v>
      </c>
      <c r="U78" s="144">
        <f t="shared" si="79"/>
        <v>0</v>
      </c>
      <c r="V78" s="145">
        <f t="shared" si="79"/>
        <v>19640.171638000003</v>
      </c>
      <c r="W78" s="147">
        <f t="shared" si="79"/>
        <v>19640.171638000003</v>
      </c>
      <c r="X78" s="144">
        <f t="shared" si="79"/>
        <v>0</v>
      </c>
      <c r="Y78" s="145">
        <f t="shared" si="79"/>
        <v>174241.08836200001</v>
      </c>
      <c r="Z78" s="147">
        <f t="shared" si="79"/>
        <v>174241.08836200001</v>
      </c>
      <c r="AA78" s="148">
        <f t="shared" si="79"/>
        <v>0</v>
      </c>
      <c r="AB78" s="149">
        <f t="shared" si="79"/>
        <v>960235.12</v>
      </c>
      <c r="AC78" s="148">
        <f t="shared" si="79"/>
        <v>960235.12</v>
      </c>
      <c r="AD78" s="148">
        <f t="shared" si="76"/>
        <v>0</v>
      </c>
      <c r="AE78" s="148">
        <f t="shared" si="79"/>
        <v>97271.817656000028</v>
      </c>
      <c r="AF78" s="150">
        <f t="shared" si="79"/>
        <v>97271.817656000028</v>
      </c>
      <c r="AG78" s="148">
        <f t="shared" si="79"/>
        <v>0</v>
      </c>
      <c r="AH78" s="148">
        <f t="shared" si="79"/>
        <v>862963.30234399997</v>
      </c>
      <c r="AI78" s="150">
        <f t="shared" si="79"/>
        <v>862963.30234399997</v>
      </c>
      <c r="AJ78" s="163" t="s">
        <v>5736</v>
      </c>
    </row>
    <row r="79" spans="1:36" outlineLevel="3" x14ac:dyDescent="0.25">
      <c r="A79" s="143" t="s">
        <v>5606</v>
      </c>
      <c r="B79" s="135">
        <v>177.18</v>
      </c>
      <c r="C79" s="135">
        <v>695.47</v>
      </c>
      <c r="D79" s="135">
        <v>498.4</v>
      </c>
      <c r="E79" s="135">
        <v>386.67</v>
      </c>
      <c r="F79" s="135">
        <v>1364.47</v>
      </c>
      <c r="G79" s="135">
        <v>838.11</v>
      </c>
      <c r="H79" s="135">
        <v>568.29999999999995</v>
      </c>
      <c r="N79" s="135">
        <f t="shared" si="77"/>
        <v>0</v>
      </c>
      <c r="O79" s="135">
        <f t="shared" si="78"/>
        <v>4528.6000000000004</v>
      </c>
      <c r="P79" s="135" t="s">
        <v>3320</v>
      </c>
      <c r="Q79" s="135">
        <f>VLOOKUP(P79,Factors!$E$6:$G$5649,3,FALSE)</f>
        <v>0.1086</v>
      </c>
      <c r="R79" s="144">
        <f>IF(LEFT(AJ79,6)="Direct", N79,0)</f>
        <v>0</v>
      </c>
      <c r="S79" s="145">
        <f>N79-R79</f>
        <v>0</v>
      </c>
      <c r="T79" s="146">
        <f>R79+S79</f>
        <v>0</v>
      </c>
      <c r="U79" s="144">
        <f>IF(LEFT(AJ79,9)="direct-wa", N79,0)</f>
        <v>0</v>
      </c>
      <c r="V79" s="145">
        <f>IF(LEFT(AJ79,9)="direct-wa",0,N79*Q79)</f>
        <v>0</v>
      </c>
      <c r="W79" s="147">
        <f>U79+V79</f>
        <v>0</v>
      </c>
      <c r="X79" s="144">
        <f>IF(LEFT(AJ79,9)="direct-or", N79,0)</f>
        <v>0</v>
      </c>
      <c r="Y79" s="145">
        <f>IF(LEFT(AJ79,9)="direct-or",0,S79-V79)</f>
        <v>0</v>
      </c>
      <c r="Z79" s="147">
        <f>X79+Y79</f>
        <v>0</v>
      </c>
      <c r="AA79" s="148">
        <f>IF(LEFT(AJ79,6)="Direct", O79,0)</f>
        <v>0</v>
      </c>
      <c r="AB79" s="149">
        <f>O79-AA79</f>
        <v>4528.6000000000004</v>
      </c>
      <c r="AC79" s="148">
        <f>AA79+AB79</f>
        <v>4528.6000000000004</v>
      </c>
      <c r="AD79" s="148">
        <f t="shared" si="76"/>
        <v>0</v>
      </c>
      <c r="AE79" s="148">
        <f>IF(LEFT(AJ79,9)="direct-wa",0,O79*Q79)</f>
        <v>491.80596000000003</v>
      </c>
      <c r="AF79" s="150">
        <f>AD79+AE79</f>
        <v>491.80596000000003</v>
      </c>
      <c r="AG79" s="148">
        <f>IF(LEFT(AJ79,9)="direct-or", O79,0)</f>
        <v>0</v>
      </c>
      <c r="AH79" s="148">
        <f>IF(LEFT(AJ79,9)="direct-or",0,AC79-AF79)</f>
        <v>4036.7940400000002</v>
      </c>
      <c r="AI79" s="150">
        <f>AG79+AH79</f>
        <v>4036.7940400000002</v>
      </c>
      <c r="AJ79" s="151" t="s">
        <v>96</v>
      </c>
    </row>
    <row r="80" spans="1:36" outlineLevel="3" x14ac:dyDescent="0.25">
      <c r="A80" s="143" t="s">
        <v>5606</v>
      </c>
      <c r="B80" s="135">
        <v>528.21</v>
      </c>
      <c r="C80" s="135">
        <v>277.62</v>
      </c>
      <c r="D80" s="135">
        <v>1304.3699999999999</v>
      </c>
      <c r="E80" s="135">
        <v>128.81</v>
      </c>
      <c r="F80" s="135">
        <v>783.6</v>
      </c>
      <c r="G80" s="135">
        <v>526.95000000000005</v>
      </c>
      <c r="H80" s="135">
        <v>83.58</v>
      </c>
      <c r="N80" s="135">
        <f t="shared" si="77"/>
        <v>0</v>
      </c>
      <c r="O80" s="135">
        <f t="shared" si="78"/>
        <v>3633.1399999999994</v>
      </c>
      <c r="P80" s="135" t="s">
        <v>3394</v>
      </c>
      <c r="Q80" s="135">
        <f>VLOOKUP(P80,Factors!$E$6:$G$5649,3,FALSE)</f>
        <v>0.1086</v>
      </c>
      <c r="R80" s="144">
        <f>IF(LEFT(AJ80,6)="Direct", N80,0)</f>
        <v>0</v>
      </c>
      <c r="S80" s="145">
        <f>N80-R80</f>
        <v>0</v>
      </c>
      <c r="T80" s="146">
        <f>R80+S80</f>
        <v>0</v>
      </c>
      <c r="U80" s="144">
        <f>IF(LEFT(AJ80,9)="direct-wa", N80,0)</f>
        <v>0</v>
      </c>
      <c r="V80" s="145">
        <f>IF(LEFT(AJ80,9)="direct-wa",0,N80*Q80)</f>
        <v>0</v>
      </c>
      <c r="W80" s="147">
        <f>U80+V80</f>
        <v>0</v>
      </c>
      <c r="X80" s="144">
        <f>IF(LEFT(AJ80,9)="direct-or", N80,0)</f>
        <v>0</v>
      </c>
      <c r="Y80" s="145">
        <f>IF(LEFT(AJ80,9)="direct-or",0,S80-V80)</f>
        <v>0</v>
      </c>
      <c r="Z80" s="147">
        <f>X80+Y80</f>
        <v>0</v>
      </c>
      <c r="AA80" s="148">
        <f>IF(LEFT(AJ80,6)="Direct", O80,0)</f>
        <v>0</v>
      </c>
      <c r="AB80" s="149">
        <f>O80-AA80</f>
        <v>3633.1399999999994</v>
      </c>
      <c r="AC80" s="148">
        <f>AA80+AB80</f>
        <v>3633.1399999999994</v>
      </c>
      <c r="AD80" s="148">
        <f t="shared" si="76"/>
        <v>0</v>
      </c>
      <c r="AE80" s="148">
        <f>IF(LEFT(AJ80,9)="direct-wa",0,O80*Q80)</f>
        <v>394.55900399999996</v>
      </c>
      <c r="AF80" s="150">
        <f>AD80+AE80</f>
        <v>394.55900399999996</v>
      </c>
      <c r="AG80" s="148">
        <f>IF(LEFT(AJ80,9)="direct-or", O80,0)</f>
        <v>0</v>
      </c>
      <c r="AH80" s="148">
        <f>IF(LEFT(AJ80,9)="direct-or",0,AC80-AF80)</f>
        <v>3238.5809959999997</v>
      </c>
      <c r="AI80" s="150">
        <f>AG80+AH80</f>
        <v>3238.5809959999997</v>
      </c>
      <c r="AJ80" s="151" t="s">
        <v>96</v>
      </c>
    </row>
    <row r="81" spans="1:36" outlineLevel="3" x14ac:dyDescent="0.25">
      <c r="A81" s="143" t="s">
        <v>5606</v>
      </c>
      <c r="B81" s="135">
        <v>355.44</v>
      </c>
      <c r="D81" s="135">
        <v>132.69999999999999</v>
      </c>
      <c r="E81" s="135">
        <v>312.14</v>
      </c>
      <c r="F81" s="135">
        <v>474.02</v>
      </c>
      <c r="G81" s="135">
        <v>451.68</v>
      </c>
      <c r="N81" s="135">
        <f t="shared" si="77"/>
        <v>0</v>
      </c>
      <c r="O81" s="135">
        <f t="shared" si="78"/>
        <v>1725.98</v>
      </c>
      <c r="P81" s="135" t="s">
        <v>3395</v>
      </c>
      <c r="Q81" s="135">
        <f>VLOOKUP(P81,Factors!$E$6:$G$5649,3,FALSE)</f>
        <v>0.1086</v>
      </c>
      <c r="R81" s="144">
        <f>IF(LEFT(AJ81,6)="Direct", N81,0)</f>
        <v>0</v>
      </c>
      <c r="S81" s="145">
        <f>N81-R81</f>
        <v>0</v>
      </c>
      <c r="T81" s="146">
        <f>R81+S81</f>
        <v>0</v>
      </c>
      <c r="U81" s="144">
        <f>IF(LEFT(AJ81,9)="direct-wa", N81,0)</f>
        <v>0</v>
      </c>
      <c r="V81" s="145">
        <f>IF(LEFT(AJ81,9)="direct-wa",0,N81*Q81)</f>
        <v>0</v>
      </c>
      <c r="W81" s="147">
        <f>U81+V81</f>
        <v>0</v>
      </c>
      <c r="X81" s="144">
        <f>IF(LEFT(AJ81,9)="direct-or", N81,0)</f>
        <v>0</v>
      </c>
      <c r="Y81" s="145">
        <f>IF(LEFT(AJ81,9)="direct-or",0,S81-V81)</f>
        <v>0</v>
      </c>
      <c r="Z81" s="147">
        <f>X81+Y81</f>
        <v>0</v>
      </c>
      <c r="AA81" s="148">
        <f>IF(LEFT(AJ81,6)="Direct", O81,0)</f>
        <v>0</v>
      </c>
      <c r="AB81" s="149">
        <f>O81-AA81</f>
        <v>1725.98</v>
      </c>
      <c r="AC81" s="148">
        <f>AA81+AB81</f>
        <v>1725.98</v>
      </c>
      <c r="AD81" s="148">
        <f t="shared" si="76"/>
        <v>0</v>
      </c>
      <c r="AE81" s="148">
        <f>IF(LEFT(AJ81,9)="direct-wa",0,O81*Q81)</f>
        <v>187.441428</v>
      </c>
      <c r="AF81" s="150">
        <f>AD81+AE81</f>
        <v>187.441428</v>
      </c>
      <c r="AG81" s="148">
        <f>IF(LEFT(AJ81,9)="direct-or", O81,0)</f>
        <v>0</v>
      </c>
      <c r="AH81" s="148">
        <f>IF(LEFT(AJ81,9)="direct-or",0,AC81-AF81)</f>
        <v>1538.5385719999999</v>
      </c>
      <c r="AI81" s="150">
        <f>AG81+AH81</f>
        <v>1538.5385719999999</v>
      </c>
      <c r="AJ81" s="151" t="s">
        <v>96</v>
      </c>
    </row>
    <row r="82" spans="1:36" outlineLevel="3" x14ac:dyDescent="0.25">
      <c r="A82" s="143" t="s">
        <v>5606</v>
      </c>
      <c r="D82" s="135">
        <v>1595</v>
      </c>
      <c r="N82" s="135">
        <f t="shared" si="77"/>
        <v>0</v>
      </c>
      <c r="O82" s="135">
        <f t="shared" si="78"/>
        <v>1595</v>
      </c>
      <c r="P82" s="135" t="s">
        <v>5687</v>
      </c>
      <c r="Q82" s="135">
        <f>VLOOKUP(P82,Factors!$E$6:$G$5649,3,FALSE)</f>
        <v>0.1086</v>
      </c>
      <c r="R82" s="144">
        <f>IF(LEFT(AJ82,6)="Direct", N82,0)</f>
        <v>0</v>
      </c>
      <c r="S82" s="145">
        <f>N82-R82</f>
        <v>0</v>
      </c>
      <c r="T82" s="146">
        <f>R82+S82</f>
        <v>0</v>
      </c>
      <c r="U82" s="144">
        <f>IF(LEFT(AJ82,9)="direct-wa", N82,0)</f>
        <v>0</v>
      </c>
      <c r="V82" s="145">
        <f>IF(LEFT(AJ82,9)="direct-wa",0,N82*Q82)</f>
        <v>0</v>
      </c>
      <c r="W82" s="147">
        <f>U82+V82</f>
        <v>0</v>
      </c>
      <c r="X82" s="144">
        <f>IF(LEFT(AJ82,9)="direct-or", N82,0)</f>
        <v>0</v>
      </c>
      <c r="Y82" s="145">
        <f>IF(LEFT(AJ82,9)="direct-or",0,S82-V82)</f>
        <v>0</v>
      </c>
      <c r="Z82" s="147">
        <f>X82+Y82</f>
        <v>0</v>
      </c>
      <c r="AA82" s="148">
        <f>IF(LEFT(AJ82,6)="Direct", O82,0)</f>
        <v>0</v>
      </c>
      <c r="AB82" s="149">
        <f>O82-AA82</f>
        <v>1595</v>
      </c>
      <c r="AC82" s="148">
        <f>AA82+AB82</f>
        <v>1595</v>
      </c>
      <c r="AD82" s="148">
        <f t="shared" si="76"/>
        <v>0</v>
      </c>
      <c r="AE82" s="148">
        <f>IF(LEFT(AJ82,9)="direct-wa",0,O82*Q82)</f>
        <v>173.21700000000001</v>
      </c>
      <c r="AF82" s="150">
        <f>AD82+AE82</f>
        <v>173.21700000000001</v>
      </c>
      <c r="AG82" s="148">
        <f>IF(LEFT(AJ82,9)="direct-or", O82,0)</f>
        <v>0</v>
      </c>
      <c r="AH82" s="148">
        <f>IF(LEFT(AJ82,9)="direct-or",0,AC82-AF82)</f>
        <v>1421.7829999999999</v>
      </c>
      <c r="AI82" s="150">
        <f>AG82+AH82</f>
        <v>1421.7829999999999</v>
      </c>
      <c r="AJ82" s="151" t="s">
        <v>346</v>
      </c>
    </row>
    <row r="83" spans="1:36" outlineLevel="2" x14ac:dyDescent="0.25">
      <c r="A83" s="143"/>
      <c r="N83" s="135">
        <f t="shared" si="77"/>
        <v>0</v>
      </c>
      <c r="O83" s="135">
        <f t="shared" si="78"/>
        <v>0</v>
      </c>
      <c r="R83" s="144">
        <f t="shared" ref="R83:AI83" si="80">SUBTOTAL(9,R79:R82)</f>
        <v>0</v>
      </c>
      <c r="S83" s="145">
        <f t="shared" si="80"/>
        <v>0</v>
      </c>
      <c r="T83" s="146">
        <f t="shared" si="80"/>
        <v>0</v>
      </c>
      <c r="U83" s="144">
        <f t="shared" si="80"/>
        <v>0</v>
      </c>
      <c r="V83" s="145">
        <f t="shared" si="80"/>
        <v>0</v>
      </c>
      <c r="W83" s="147">
        <f t="shared" si="80"/>
        <v>0</v>
      </c>
      <c r="X83" s="144">
        <f t="shared" si="80"/>
        <v>0</v>
      </c>
      <c r="Y83" s="145">
        <f t="shared" si="80"/>
        <v>0</v>
      </c>
      <c r="Z83" s="147">
        <f t="shared" si="80"/>
        <v>0</v>
      </c>
      <c r="AA83" s="148">
        <f t="shared" si="80"/>
        <v>0</v>
      </c>
      <c r="AB83" s="149">
        <f t="shared" si="80"/>
        <v>11482.72</v>
      </c>
      <c r="AC83" s="148">
        <f t="shared" si="80"/>
        <v>11482.72</v>
      </c>
      <c r="AD83" s="148">
        <f t="shared" si="76"/>
        <v>0</v>
      </c>
      <c r="AE83" s="148">
        <f t="shared" si="80"/>
        <v>1247.0233920000001</v>
      </c>
      <c r="AF83" s="150">
        <f t="shared" si="80"/>
        <v>1247.0233920000001</v>
      </c>
      <c r="AG83" s="148">
        <f t="shared" si="80"/>
        <v>0</v>
      </c>
      <c r="AH83" s="148">
        <f t="shared" si="80"/>
        <v>10235.696607999998</v>
      </c>
      <c r="AI83" s="150">
        <f t="shared" si="80"/>
        <v>10235.696607999998</v>
      </c>
      <c r="AJ83" s="163" t="s">
        <v>5738</v>
      </c>
    </row>
    <row r="84" spans="1:36" outlineLevel="3" x14ac:dyDescent="0.25">
      <c r="A84" s="143" t="s">
        <v>5606</v>
      </c>
      <c r="B84" s="135">
        <v>779.71</v>
      </c>
      <c r="C84" s="135">
        <v>608.04999999999995</v>
      </c>
      <c r="D84" s="135">
        <v>1134.1300000000001</v>
      </c>
      <c r="G84" s="135">
        <v>992.36</v>
      </c>
      <c r="I84" s="135">
        <v>1863.77</v>
      </c>
      <c r="J84" s="135">
        <v>283.52999999999997</v>
      </c>
      <c r="K84" s="135">
        <v>354.42</v>
      </c>
      <c r="L84" s="135">
        <v>141.77000000000001</v>
      </c>
      <c r="N84" s="135">
        <f t="shared" si="77"/>
        <v>0</v>
      </c>
      <c r="O84" s="135">
        <f t="shared" si="78"/>
        <v>6157.7400000000007</v>
      </c>
      <c r="P84" s="135" t="s">
        <v>3842</v>
      </c>
      <c r="Q84" s="135">
        <f>VLOOKUP(P84,Factors!$E$6:$G$5649,3,FALSE)</f>
        <v>0</v>
      </c>
      <c r="R84" s="144">
        <f>IF(LEFT(AJ84,6)="Direct", N84,0)</f>
        <v>0</v>
      </c>
      <c r="S84" s="145">
        <f>N84-R84</f>
        <v>0</v>
      </c>
      <c r="T84" s="146">
        <f>R84+S84</f>
        <v>0</v>
      </c>
      <c r="U84" s="144">
        <f>IF(LEFT(AJ84,9)="direct-wa", N84,0)</f>
        <v>0</v>
      </c>
      <c r="V84" s="145">
        <f>IF(LEFT(AJ84,9)="direct-wa",0,N84*Q84)</f>
        <v>0</v>
      </c>
      <c r="W84" s="147">
        <f>U84+V84</f>
        <v>0</v>
      </c>
      <c r="X84" s="144">
        <f>IF(LEFT(AJ84,9)="direct-or", N84,0)</f>
        <v>0</v>
      </c>
      <c r="Y84" s="145">
        <f>IF(LEFT(AJ84,9)="direct-or",0,S84-V84)</f>
        <v>0</v>
      </c>
      <c r="Z84" s="147">
        <f>X84+Y84</f>
        <v>0</v>
      </c>
      <c r="AA84" s="148">
        <f>IF(LEFT(AJ84,6)="Direct", O84,0)</f>
        <v>6157.7400000000007</v>
      </c>
      <c r="AB84" s="149">
        <f>O84-AA84</f>
        <v>0</v>
      </c>
      <c r="AC84" s="148">
        <f>AA84+AB84</f>
        <v>6157.7400000000007</v>
      </c>
      <c r="AD84" s="148">
        <f t="shared" si="76"/>
        <v>0</v>
      </c>
      <c r="AE84" s="148">
        <f>IF(LEFT(AJ84,9)="direct-wa",0,O84*Q84)</f>
        <v>0</v>
      </c>
      <c r="AF84" s="150">
        <f>AD84+AE84</f>
        <v>0</v>
      </c>
      <c r="AG84" s="148">
        <f>IF(LEFT(AJ84,9)="direct-or", O84,0)</f>
        <v>6157.7400000000007</v>
      </c>
      <c r="AH84" s="148">
        <f>IF(LEFT(AJ84,9)="direct-or",0,AC84-AF84)</f>
        <v>0</v>
      </c>
      <c r="AI84" s="150">
        <f>AG84+AH84</f>
        <v>6157.7400000000007</v>
      </c>
      <c r="AJ84" s="151" t="s">
        <v>105</v>
      </c>
    </row>
    <row r="85" spans="1:36" outlineLevel="3" x14ac:dyDescent="0.25">
      <c r="A85" s="143" t="s">
        <v>5606</v>
      </c>
      <c r="B85" s="135">
        <v>3037.55</v>
      </c>
      <c r="C85" s="135">
        <v>1401.96</v>
      </c>
      <c r="D85" s="135">
        <v>736.82</v>
      </c>
      <c r="E85" s="135">
        <v>469.16</v>
      </c>
      <c r="F85" s="135">
        <v>509.06</v>
      </c>
      <c r="G85" s="135">
        <v>521.5</v>
      </c>
      <c r="H85" s="135">
        <v>1021.06</v>
      </c>
      <c r="I85" s="135">
        <v>420</v>
      </c>
      <c r="J85" s="135">
        <v>420</v>
      </c>
      <c r="K85" s="135">
        <v>420</v>
      </c>
      <c r="L85" s="135">
        <v>420</v>
      </c>
      <c r="M85" s="135">
        <v>420</v>
      </c>
      <c r="N85" s="135">
        <f t="shared" si="77"/>
        <v>420</v>
      </c>
      <c r="O85" s="135">
        <f t="shared" si="78"/>
        <v>9797.11</v>
      </c>
      <c r="P85" s="135" t="s">
        <v>4129</v>
      </c>
      <c r="Q85" s="135">
        <f>VLOOKUP(P85,Factors!$E$6:$G$5649,3,FALSE)</f>
        <v>0</v>
      </c>
      <c r="R85" s="144">
        <f>IF(LEFT(AJ85,6)="Direct", N85,0)</f>
        <v>420</v>
      </c>
      <c r="S85" s="145">
        <f>N85-R85</f>
        <v>0</v>
      </c>
      <c r="T85" s="146">
        <f>R85+S85</f>
        <v>420</v>
      </c>
      <c r="U85" s="144">
        <f>IF(LEFT(AJ85,9)="direct-wa", N85,0)</f>
        <v>0</v>
      </c>
      <c r="V85" s="145">
        <f>IF(LEFT(AJ85,9)="direct-wa",0,N85*Q85)</f>
        <v>0</v>
      </c>
      <c r="W85" s="147">
        <f>U85+V85</f>
        <v>0</v>
      </c>
      <c r="X85" s="144">
        <f>IF(LEFT(AJ85,9)="direct-or", N85,0)</f>
        <v>420</v>
      </c>
      <c r="Y85" s="145">
        <f>IF(LEFT(AJ85,9)="direct-or",0,S85-V85)</f>
        <v>0</v>
      </c>
      <c r="Z85" s="147">
        <f>X85+Y85</f>
        <v>420</v>
      </c>
      <c r="AA85" s="148">
        <f>IF(LEFT(AJ85,6)="Direct", O85,0)</f>
        <v>9797.11</v>
      </c>
      <c r="AB85" s="149">
        <f>O85-AA85</f>
        <v>0</v>
      </c>
      <c r="AC85" s="148">
        <f>AA85+AB85</f>
        <v>9797.11</v>
      </c>
      <c r="AD85" s="148">
        <f t="shared" si="76"/>
        <v>0</v>
      </c>
      <c r="AE85" s="148">
        <f>IF(LEFT(AJ85,9)="direct-wa",0,O85*Q85)</f>
        <v>0</v>
      </c>
      <c r="AF85" s="150">
        <f>AD85+AE85</f>
        <v>0</v>
      </c>
      <c r="AG85" s="148">
        <f>IF(LEFT(AJ85,9)="direct-or", O85,0)</f>
        <v>9797.11</v>
      </c>
      <c r="AH85" s="148">
        <f>IF(LEFT(AJ85,9)="direct-or",0,AC85-AF85)</f>
        <v>0</v>
      </c>
      <c r="AI85" s="150">
        <f>AG85+AH85</f>
        <v>9797.11</v>
      </c>
      <c r="AJ85" s="151" t="s">
        <v>105</v>
      </c>
    </row>
    <row r="86" spans="1:36" outlineLevel="3" x14ac:dyDescent="0.25">
      <c r="A86" s="143" t="s">
        <v>5606</v>
      </c>
      <c r="B86" s="135">
        <v>7548.37</v>
      </c>
      <c r="C86" s="135">
        <v>1495.2</v>
      </c>
      <c r="N86" s="135">
        <f t="shared" si="77"/>
        <v>0</v>
      </c>
      <c r="O86" s="135">
        <f t="shared" si="78"/>
        <v>9043.57</v>
      </c>
      <c r="P86" s="135" t="s">
        <v>4131</v>
      </c>
      <c r="Q86" s="135">
        <f>VLOOKUP(P86,Factors!$E$6:$G$5649,3,FALSE)</f>
        <v>0</v>
      </c>
      <c r="R86" s="144">
        <f>IF(LEFT(AJ86,6)="Direct", N86,0)</f>
        <v>0</v>
      </c>
      <c r="S86" s="145">
        <f>N86-R86</f>
        <v>0</v>
      </c>
      <c r="T86" s="146">
        <f>R86+S86</f>
        <v>0</v>
      </c>
      <c r="U86" s="144">
        <f>IF(LEFT(AJ86,9)="direct-wa", N86,0)</f>
        <v>0</v>
      </c>
      <c r="V86" s="145">
        <f>IF(LEFT(AJ86,9)="direct-wa",0,N86*Q86)</f>
        <v>0</v>
      </c>
      <c r="W86" s="147">
        <f>U86+V86</f>
        <v>0</v>
      </c>
      <c r="X86" s="144">
        <f>IF(LEFT(AJ86,9)="direct-or", N86,0)</f>
        <v>0</v>
      </c>
      <c r="Y86" s="145">
        <f>IF(LEFT(AJ86,9)="direct-or",0,S86-V86)</f>
        <v>0</v>
      </c>
      <c r="Z86" s="147">
        <f>X86+Y86</f>
        <v>0</v>
      </c>
      <c r="AA86" s="148">
        <f>IF(LEFT(AJ86,6)="Direct", O86,0)</f>
        <v>9043.57</v>
      </c>
      <c r="AB86" s="149">
        <f>O86-AA86</f>
        <v>0</v>
      </c>
      <c r="AC86" s="148">
        <f>AA86+AB86</f>
        <v>9043.57</v>
      </c>
      <c r="AD86" s="148">
        <f t="shared" si="76"/>
        <v>0</v>
      </c>
      <c r="AE86" s="148">
        <f>IF(LEFT(AJ86,9)="direct-wa",0,O86*Q86)</f>
        <v>0</v>
      </c>
      <c r="AF86" s="150">
        <f>AD86+AE86</f>
        <v>0</v>
      </c>
      <c r="AG86" s="148">
        <f>IF(LEFT(AJ86,9)="direct-or", O86,0)</f>
        <v>9043.57</v>
      </c>
      <c r="AH86" s="148">
        <f>IF(LEFT(AJ86,9)="direct-or",0,AC86-AF86)</f>
        <v>0</v>
      </c>
      <c r="AI86" s="150">
        <f>AG86+AH86</f>
        <v>9043.57</v>
      </c>
      <c r="AJ86" s="151" t="s">
        <v>105</v>
      </c>
    </row>
    <row r="87" spans="1:36" outlineLevel="3" x14ac:dyDescent="0.25">
      <c r="A87" s="143" t="s">
        <v>5606</v>
      </c>
      <c r="B87" s="135">
        <v>336.9</v>
      </c>
      <c r="C87" s="135">
        <v>16689.04</v>
      </c>
      <c r="D87" s="135">
        <v>1539.25</v>
      </c>
      <c r="E87" s="135">
        <v>429.67</v>
      </c>
      <c r="F87" s="135">
        <v>1279.58</v>
      </c>
      <c r="G87" s="135">
        <v>1387.05</v>
      </c>
      <c r="K87" s="135">
        <v>113.54</v>
      </c>
      <c r="M87" s="135">
        <v>204.73</v>
      </c>
      <c r="N87" s="135">
        <f t="shared" si="77"/>
        <v>204.73</v>
      </c>
      <c r="O87" s="135">
        <f t="shared" si="78"/>
        <v>21979.760000000002</v>
      </c>
      <c r="P87" s="135" t="s">
        <v>4134</v>
      </c>
      <c r="Q87" s="135">
        <f>VLOOKUP(P87,Factors!$E$6:$G$5649,3,FALSE)</f>
        <v>0</v>
      </c>
      <c r="R87" s="144">
        <f>IF(LEFT(AJ87,6)="Direct", N87,0)</f>
        <v>204.73</v>
      </c>
      <c r="S87" s="145">
        <f>N87-R87</f>
        <v>0</v>
      </c>
      <c r="T87" s="146">
        <f>R87+S87</f>
        <v>204.73</v>
      </c>
      <c r="U87" s="144">
        <f>IF(LEFT(AJ87,9)="direct-wa", N87,0)</f>
        <v>0</v>
      </c>
      <c r="V87" s="145">
        <f>IF(LEFT(AJ87,9)="direct-wa",0,N87*Q87)</f>
        <v>0</v>
      </c>
      <c r="W87" s="147">
        <f>U87+V87</f>
        <v>0</v>
      </c>
      <c r="X87" s="144">
        <f>IF(LEFT(AJ87,9)="direct-or", N87,0)</f>
        <v>204.73</v>
      </c>
      <c r="Y87" s="145">
        <f>IF(LEFT(AJ87,9)="direct-or",0,S87-V87)</f>
        <v>0</v>
      </c>
      <c r="Z87" s="147">
        <f>X87+Y87</f>
        <v>204.73</v>
      </c>
      <c r="AA87" s="148">
        <f>IF(LEFT(AJ87,6)="Direct", O87,0)</f>
        <v>21979.760000000002</v>
      </c>
      <c r="AB87" s="149">
        <f>O87-AA87</f>
        <v>0</v>
      </c>
      <c r="AC87" s="148">
        <f>AA87+AB87</f>
        <v>21979.760000000002</v>
      </c>
      <c r="AD87" s="148">
        <f t="shared" si="76"/>
        <v>0</v>
      </c>
      <c r="AE87" s="148">
        <f>IF(LEFT(AJ87,9)="direct-wa",0,O87*Q87)</f>
        <v>0</v>
      </c>
      <c r="AF87" s="150">
        <f>AD87+AE87</f>
        <v>0</v>
      </c>
      <c r="AG87" s="148">
        <f>IF(LEFT(AJ87,9)="direct-or", O87,0)</f>
        <v>21979.760000000002</v>
      </c>
      <c r="AH87" s="148">
        <f>IF(LEFT(AJ87,9)="direct-or",0,AC87-AF87)</f>
        <v>0</v>
      </c>
      <c r="AI87" s="150">
        <f>AG87+AH87</f>
        <v>21979.760000000002</v>
      </c>
      <c r="AJ87" s="151" t="s">
        <v>105</v>
      </c>
    </row>
    <row r="88" spans="1:36" outlineLevel="2" x14ac:dyDescent="0.25">
      <c r="A88" s="143"/>
      <c r="N88" s="135">
        <f t="shared" si="77"/>
        <v>0</v>
      </c>
      <c r="O88" s="135">
        <f t="shared" si="78"/>
        <v>0</v>
      </c>
      <c r="R88" s="144">
        <f t="shared" ref="R88:AI88" si="81">SUBTOTAL(9,R84:R87)</f>
        <v>624.73</v>
      </c>
      <c r="S88" s="145">
        <f t="shared" si="81"/>
        <v>0</v>
      </c>
      <c r="T88" s="146">
        <f t="shared" si="81"/>
        <v>624.73</v>
      </c>
      <c r="U88" s="144">
        <f t="shared" si="81"/>
        <v>0</v>
      </c>
      <c r="V88" s="145">
        <f t="shared" si="81"/>
        <v>0</v>
      </c>
      <c r="W88" s="147">
        <f t="shared" si="81"/>
        <v>0</v>
      </c>
      <c r="X88" s="144">
        <f t="shared" si="81"/>
        <v>624.73</v>
      </c>
      <c r="Y88" s="145">
        <f t="shared" si="81"/>
        <v>0</v>
      </c>
      <c r="Z88" s="147">
        <f t="shared" si="81"/>
        <v>624.73</v>
      </c>
      <c r="AA88" s="148">
        <f t="shared" si="81"/>
        <v>46978.180000000008</v>
      </c>
      <c r="AB88" s="149">
        <f t="shared" si="81"/>
        <v>0</v>
      </c>
      <c r="AC88" s="148">
        <f t="shared" si="81"/>
        <v>46978.180000000008</v>
      </c>
      <c r="AD88" s="148">
        <f t="shared" si="76"/>
        <v>0</v>
      </c>
      <c r="AE88" s="148">
        <f t="shared" si="81"/>
        <v>0</v>
      </c>
      <c r="AF88" s="150">
        <f t="shared" si="81"/>
        <v>0</v>
      </c>
      <c r="AG88" s="148">
        <f t="shared" si="81"/>
        <v>46978.180000000008</v>
      </c>
      <c r="AH88" s="148">
        <f t="shared" si="81"/>
        <v>0</v>
      </c>
      <c r="AI88" s="150">
        <f t="shared" si="81"/>
        <v>46978.180000000008</v>
      </c>
      <c r="AJ88" s="163" t="s">
        <v>5737</v>
      </c>
    </row>
    <row r="89" spans="1:36" outlineLevel="3" x14ac:dyDescent="0.25">
      <c r="A89" s="143" t="s">
        <v>5606</v>
      </c>
      <c r="M89" s="135">
        <v>211.22</v>
      </c>
      <c r="N89" s="135">
        <f t="shared" si="77"/>
        <v>211.22</v>
      </c>
      <c r="O89" s="135">
        <f t="shared" si="78"/>
        <v>211.22</v>
      </c>
      <c r="P89" s="135" t="s">
        <v>3686</v>
      </c>
      <c r="Q89" s="135">
        <f>VLOOKUP(P89,Factors!$E$6:$G$5649,3,FALSE)</f>
        <v>1</v>
      </c>
      <c r="R89" s="144">
        <f>IF(LEFT(AJ89,6)="Direct", N89,0)</f>
        <v>211.22</v>
      </c>
      <c r="S89" s="145">
        <f>N89-R89</f>
        <v>0</v>
      </c>
      <c r="T89" s="146">
        <f>R89+S89</f>
        <v>211.22</v>
      </c>
      <c r="U89" s="144">
        <f>IF(LEFT(AJ89,9)="direct-wa", N89,0)</f>
        <v>211.22</v>
      </c>
      <c r="V89" s="145">
        <f>IF(LEFT(AJ89,9)="direct-wa",0,N89*Q89)</f>
        <v>0</v>
      </c>
      <c r="W89" s="147">
        <f>U89+V89</f>
        <v>211.22</v>
      </c>
      <c r="X89" s="144">
        <f>IF(LEFT(AJ89,9)="direct-or", N89,0)</f>
        <v>0</v>
      </c>
      <c r="Y89" s="145">
        <f>IF(LEFT(AJ89,9)="direct-or",0,S89-V89)</f>
        <v>0</v>
      </c>
      <c r="Z89" s="147">
        <f>X89+Y89</f>
        <v>0</v>
      </c>
      <c r="AA89" s="148">
        <f>IF(LEFT(AJ89,6)="Direct", O89,0)</f>
        <v>211.22</v>
      </c>
      <c r="AB89" s="149">
        <f>O89-AA89</f>
        <v>0</v>
      </c>
      <c r="AC89" s="148">
        <f>AA89+AB89</f>
        <v>211.22</v>
      </c>
      <c r="AD89" s="148">
        <f t="shared" si="76"/>
        <v>211.22</v>
      </c>
      <c r="AE89" s="148">
        <f>IF(LEFT(AJ89,9)="direct-wa",0,O89*Q89)</f>
        <v>0</v>
      </c>
      <c r="AF89" s="150">
        <f>AD89+AE89</f>
        <v>211.22</v>
      </c>
      <c r="AG89" s="148">
        <f>IF(LEFT(AJ89,9)="direct-or", O89,0)</f>
        <v>0</v>
      </c>
      <c r="AH89" s="148">
        <f>IF(LEFT(AJ89,9)="direct-or",0,AC89-AF89)</f>
        <v>0</v>
      </c>
      <c r="AI89" s="150">
        <f>AG89+AH89</f>
        <v>0</v>
      </c>
      <c r="AJ89" s="151" t="s">
        <v>456</v>
      </c>
    </row>
    <row r="90" spans="1:36" outlineLevel="3" x14ac:dyDescent="0.25">
      <c r="A90" s="143" t="s">
        <v>5606</v>
      </c>
      <c r="C90" s="135">
        <v>128.05000000000001</v>
      </c>
      <c r="D90" s="135">
        <v>43.53</v>
      </c>
      <c r="F90" s="135">
        <v>585.54</v>
      </c>
      <c r="G90" s="135">
        <v>453</v>
      </c>
      <c r="H90" s="135">
        <v>21.6</v>
      </c>
      <c r="I90" s="135">
        <v>40800</v>
      </c>
      <c r="J90" s="135">
        <v>-30600</v>
      </c>
      <c r="L90" s="135">
        <v>895.77</v>
      </c>
      <c r="N90" s="135">
        <f t="shared" si="77"/>
        <v>0</v>
      </c>
      <c r="O90" s="135">
        <f t="shared" si="78"/>
        <v>12327.490000000002</v>
      </c>
      <c r="P90" s="135" t="s">
        <v>3735</v>
      </c>
      <c r="Q90" s="135">
        <f>VLOOKUP(P90,Factors!$E$6:$G$5649,3,FALSE)</f>
        <v>1</v>
      </c>
      <c r="R90" s="144">
        <f>IF(LEFT(AJ90,6)="Direct", N90,0)</f>
        <v>0</v>
      </c>
      <c r="S90" s="145">
        <f>N90-R90</f>
        <v>0</v>
      </c>
      <c r="T90" s="146">
        <f>R90+S90</f>
        <v>0</v>
      </c>
      <c r="U90" s="144">
        <f>IF(LEFT(AJ90,9)="direct-wa", N90,0)</f>
        <v>0</v>
      </c>
      <c r="V90" s="145">
        <f>IF(LEFT(AJ90,9)="direct-wa",0,N90*Q90)</f>
        <v>0</v>
      </c>
      <c r="W90" s="147">
        <f>U90+V90</f>
        <v>0</v>
      </c>
      <c r="X90" s="144">
        <f>IF(LEFT(AJ90,9)="direct-or", N90,0)</f>
        <v>0</v>
      </c>
      <c r="Y90" s="145">
        <f>IF(LEFT(AJ90,9)="direct-or",0,S90-V90)</f>
        <v>0</v>
      </c>
      <c r="Z90" s="147">
        <f>X90+Y90</f>
        <v>0</v>
      </c>
      <c r="AA90" s="148">
        <f>IF(LEFT(AJ90,6)="Direct", O90,0)</f>
        <v>12327.490000000002</v>
      </c>
      <c r="AB90" s="149">
        <f>O90-AA90</f>
        <v>0</v>
      </c>
      <c r="AC90" s="148">
        <f>AA90+AB90</f>
        <v>12327.490000000002</v>
      </c>
      <c r="AD90" s="148">
        <f t="shared" si="76"/>
        <v>12327.490000000002</v>
      </c>
      <c r="AE90" s="148">
        <f>IF(LEFT(AJ90,9)="direct-wa",0,O90*Q90)</f>
        <v>0</v>
      </c>
      <c r="AF90" s="150">
        <f>AD90+AE90</f>
        <v>12327.490000000002</v>
      </c>
      <c r="AG90" s="148">
        <f>IF(LEFT(AJ90,9)="direct-or", O90,0)</f>
        <v>0</v>
      </c>
      <c r="AH90" s="148">
        <f>IF(LEFT(AJ90,9)="direct-or",0,AC90-AF90)</f>
        <v>0</v>
      </c>
      <c r="AI90" s="150">
        <f>AG90+AH90</f>
        <v>0</v>
      </c>
      <c r="AJ90" s="151" t="s">
        <v>456</v>
      </c>
    </row>
    <row r="91" spans="1:36" outlineLevel="3" x14ac:dyDescent="0.25">
      <c r="A91" s="143" t="s">
        <v>5606</v>
      </c>
      <c r="D91" s="135">
        <v>1358.98</v>
      </c>
      <c r="K91" s="135">
        <v>126.16</v>
      </c>
      <c r="N91" s="135">
        <f t="shared" si="77"/>
        <v>0</v>
      </c>
      <c r="O91" s="135">
        <f t="shared" si="78"/>
        <v>1485.14</v>
      </c>
      <c r="P91" s="135" t="s">
        <v>3736</v>
      </c>
      <c r="Q91" s="135">
        <f>VLOOKUP(P91,Factors!$E$6:$G$5649,3,FALSE)</f>
        <v>1</v>
      </c>
      <c r="R91" s="144">
        <f>IF(LEFT(AJ91,6)="Direct", N91,0)</f>
        <v>0</v>
      </c>
      <c r="S91" s="145">
        <f>N91-R91</f>
        <v>0</v>
      </c>
      <c r="T91" s="146">
        <f>R91+S91</f>
        <v>0</v>
      </c>
      <c r="U91" s="144">
        <f>IF(LEFT(AJ91,9)="direct-wa", N91,0)</f>
        <v>0</v>
      </c>
      <c r="V91" s="145">
        <f>IF(LEFT(AJ91,9)="direct-wa",0,N91*Q91)</f>
        <v>0</v>
      </c>
      <c r="W91" s="147">
        <f>U91+V91</f>
        <v>0</v>
      </c>
      <c r="X91" s="144">
        <f>IF(LEFT(AJ91,9)="direct-or", N91,0)</f>
        <v>0</v>
      </c>
      <c r="Y91" s="145">
        <f>IF(LEFT(AJ91,9)="direct-or",0,S91-V91)</f>
        <v>0</v>
      </c>
      <c r="Z91" s="147">
        <f>X91+Y91</f>
        <v>0</v>
      </c>
      <c r="AA91" s="148">
        <f>IF(LEFT(AJ91,6)="Direct", O91,0)</f>
        <v>1485.14</v>
      </c>
      <c r="AB91" s="149">
        <f>O91-AA91</f>
        <v>0</v>
      </c>
      <c r="AC91" s="148">
        <f>AA91+AB91</f>
        <v>1485.14</v>
      </c>
      <c r="AD91" s="148">
        <f t="shared" si="76"/>
        <v>1485.14</v>
      </c>
      <c r="AE91" s="148">
        <f>IF(LEFT(AJ91,9)="direct-wa",0,O91*Q91)</f>
        <v>0</v>
      </c>
      <c r="AF91" s="150">
        <f>AD91+AE91</f>
        <v>1485.14</v>
      </c>
      <c r="AG91" s="148">
        <f>IF(LEFT(AJ91,9)="direct-or", O91,0)</f>
        <v>0</v>
      </c>
      <c r="AH91" s="148">
        <f>IF(LEFT(AJ91,9)="direct-or",0,AC91-AF91)</f>
        <v>0</v>
      </c>
      <c r="AI91" s="150">
        <f>AG91+AH91</f>
        <v>0</v>
      </c>
      <c r="AJ91" s="151" t="s">
        <v>456</v>
      </c>
    </row>
    <row r="92" spans="1:36" outlineLevel="2" x14ac:dyDescent="0.25">
      <c r="A92" s="143"/>
      <c r="N92" s="135">
        <f t="shared" si="77"/>
        <v>0</v>
      </c>
      <c r="O92" s="135">
        <f t="shared" si="78"/>
        <v>0</v>
      </c>
      <c r="R92" s="144">
        <f t="shared" ref="R92:AI92" si="82">SUBTOTAL(9,R89:R91)</f>
        <v>211.22</v>
      </c>
      <c r="S92" s="145">
        <f t="shared" si="82"/>
        <v>0</v>
      </c>
      <c r="T92" s="146">
        <f t="shared" si="82"/>
        <v>211.22</v>
      </c>
      <c r="U92" s="144">
        <f t="shared" si="82"/>
        <v>211.22</v>
      </c>
      <c r="V92" s="145">
        <f t="shared" si="82"/>
        <v>0</v>
      </c>
      <c r="W92" s="147">
        <f t="shared" si="82"/>
        <v>211.22</v>
      </c>
      <c r="X92" s="144">
        <f t="shared" si="82"/>
        <v>0</v>
      </c>
      <c r="Y92" s="145">
        <f t="shared" si="82"/>
        <v>0</v>
      </c>
      <c r="Z92" s="147">
        <f t="shared" si="82"/>
        <v>0</v>
      </c>
      <c r="AA92" s="148">
        <f t="shared" si="82"/>
        <v>14023.85</v>
      </c>
      <c r="AB92" s="149">
        <f t="shared" si="82"/>
        <v>0</v>
      </c>
      <c r="AC92" s="148">
        <f t="shared" si="82"/>
        <v>14023.85</v>
      </c>
      <c r="AD92" s="148">
        <f t="shared" si="76"/>
        <v>0</v>
      </c>
      <c r="AE92" s="148">
        <f t="shared" si="82"/>
        <v>0</v>
      </c>
      <c r="AF92" s="150">
        <f t="shared" si="82"/>
        <v>14023.85</v>
      </c>
      <c r="AG92" s="148">
        <f t="shared" si="82"/>
        <v>0</v>
      </c>
      <c r="AH92" s="148">
        <f t="shared" si="82"/>
        <v>0</v>
      </c>
      <c r="AI92" s="150">
        <f t="shared" si="82"/>
        <v>0</v>
      </c>
      <c r="AJ92" s="163" t="s">
        <v>5739</v>
      </c>
    </row>
    <row r="93" spans="1:36" outlineLevel="3" x14ac:dyDescent="0.25">
      <c r="A93" s="143" t="s">
        <v>5606</v>
      </c>
      <c r="I93" s="135">
        <v>600</v>
      </c>
      <c r="J93" s="135">
        <v>480</v>
      </c>
      <c r="K93" s="135">
        <v>600</v>
      </c>
      <c r="N93" s="135">
        <f t="shared" si="77"/>
        <v>0</v>
      </c>
      <c r="O93" s="135">
        <f t="shared" si="78"/>
        <v>1680</v>
      </c>
      <c r="P93" s="135" t="s">
        <v>181</v>
      </c>
      <c r="Q93" s="135">
        <f>VLOOKUP(P93,Factors!$E$6:$G$5649,3,FALSE)</f>
        <v>8.7999999999999995E-2</v>
      </c>
      <c r="R93" s="144">
        <f>IF(LEFT(AJ93,6)="Direct", N93,0)</f>
        <v>0</v>
      </c>
      <c r="S93" s="145">
        <f>N93-R93</f>
        <v>0</v>
      </c>
      <c r="T93" s="146">
        <f>R93+S93</f>
        <v>0</v>
      </c>
      <c r="U93" s="144">
        <f>IF(LEFT(AJ93,9)="direct-wa", N93,0)</f>
        <v>0</v>
      </c>
      <c r="V93" s="145">
        <f>IF(LEFT(AJ93,9)="direct-wa",0,N93*Q93)</f>
        <v>0</v>
      </c>
      <c r="W93" s="147">
        <f>U93+V93</f>
        <v>0</v>
      </c>
      <c r="X93" s="144">
        <f>IF(LEFT(AJ93,9)="direct-or", N93,0)</f>
        <v>0</v>
      </c>
      <c r="Y93" s="145">
        <f>IF(LEFT(AJ93,9)="direct-or",0,S93-V93)</f>
        <v>0</v>
      </c>
      <c r="Z93" s="147">
        <f>X93+Y93</f>
        <v>0</v>
      </c>
      <c r="AA93" s="148">
        <f>IF(LEFT(AJ93,6)="Direct", O93,0)</f>
        <v>0</v>
      </c>
      <c r="AB93" s="149">
        <f>O93-AA93</f>
        <v>1680</v>
      </c>
      <c r="AC93" s="148">
        <f>AA93+AB93</f>
        <v>1680</v>
      </c>
      <c r="AD93" s="148">
        <f t="shared" si="76"/>
        <v>0</v>
      </c>
      <c r="AE93" s="148">
        <f>IF(LEFT(AJ93,9)="direct-wa",0,O93*Q93)</f>
        <v>147.84</v>
      </c>
      <c r="AF93" s="150">
        <f>AD93+AE93</f>
        <v>147.84</v>
      </c>
      <c r="AG93" s="148">
        <f>IF(LEFT(AJ93,9)="direct-or", O93,0)</f>
        <v>0</v>
      </c>
      <c r="AH93" s="148">
        <f>IF(LEFT(AJ93,9)="direct-or",0,AC93-AF93)</f>
        <v>1532.16</v>
      </c>
      <c r="AI93" s="150">
        <f>AG93+AH93</f>
        <v>1532.16</v>
      </c>
      <c r="AJ93" s="151" t="s">
        <v>182</v>
      </c>
    </row>
    <row r="94" spans="1:36" outlineLevel="2" x14ac:dyDescent="0.25">
      <c r="A94" s="143"/>
      <c r="N94" s="135">
        <f t="shared" si="77"/>
        <v>0</v>
      </c>
      <c r="O94" s="135">
        <f t="shared" si="78"/>
        <v>0</v>
      </c>
      <c r="R94" s="144">
        <f t="shared" ref="R94:AI94" si="83">SUBTOTAL(9,R93:R93)</f>
        <v>0</v>
      </c>
      <c r="S94" s="145">
        <f t="shared" si="83"/>
        <v>0</v>
      </c>
      <c r="T94" s="146">
        <f t="shared" si="83"/>
        <v>0</v>
      </c>
      <c r="U94" s="144">
        <f t="shared" si="83"/>
        <v>0</v>
      </c>
      <c r="V94" s="145">
        <f t="shared" si="83"/>
        <v>0</v>
      </c>
      <c r="W94" s="147">
        <f t="shared" si="83"/>
        <v>0</v>
      </c>
      <c r="X94" s="144">
        <f t="shared" si="83"/>
        <v>0</v>
      </c>
      <c r="Y94" s="145">
        <f t="shared" si="83"/>
        <v>0</v>
      </c>
      <c r="Z94" s="147">
        <f t="shared" si="83"/>
        <v>0</v>
      </c>
      <c r="AA94" s="148">
        <f t="shared" si="83"/>
        <v>0</v>
      </c>
      <c r="AB94" s="149">
        <f t="shared" si="83"/>
        <v>1680</v>
      </c>
      <c r="AC94" s="148">
        <f t="shared" si="83"/>
        <v>1680</v>
      </c>
      <c r="AD94" s="148">
        <f t="shared" si="76"/>
        <v>0</v>
      </c>
      <c r="AE94" s="148">
        <f t="shared" si="83"/>
        <v>147.84</v>
      </c>
      <c r="AF94" s="150">
        <f t="shared" si="83"/>
        <v>147.84</v>
      </c>
      <c r="AG94" s="148">
        <f t="shared" si="83"/>
        <v>0</v>
      </c>
      <c r="AH94" s="148">
        <f t="shared" si="83"/>
        <v>1532.16</v>
      </c>
      <c r="AI94" s="150">
        <f t="shared" si="83"/>
        <v>1532.16</v>
      </c>
      <c r="AJ94" s="163" t="s">
        <v>5742</v>
      </c>
    </row>
    <row r="95" spans="1:36" outlineLevel="3" x14ac:dyDescent="0.25">
      <c r="A95" s="143" t="s">
        <v>5606</v>
      </c>
      <c r="D95" s="135">
        <v>1800</v>
      </c>
      <c r="E95" s="135">
        <v>600</v>
      </c>
      <c r="F95" s="135">
        <v>120</v>
      </c>
      <c r="N95" s="135">
        <f t="shared" si="77"/>
        <v>0</v>
      </c>
      <c r="O95" s="135">
        <f t="shared" si="78"/>
        <v>2520</v>
      </c>
      <c r="P95" s="135" t="s">
        <v>183</v>
      </c>
      <c r="Q95" s="135">
        <f>VLOOKUP(P95,Factors!$E$6:$G$5649,3,FALSE)</f>
        <v>7.9699999999999993E-2</v>
      </c>
      <c r="R95" s="144">
        <f>IF(LEFT(AJ95,6)="Direct", N95,0)</f>
        <v>0</v>
      </c>
      <c r="S95" s="145">
        <f>N95-R95</f>
        <v>0</v>
      </c>
      <c r="T95" s="146">
        <f>R95+S95</f>
        <v>0</v>
      </c>
      <c r="U95" s="144">
        <f>IF(LEFT(AJ95,9)="direct-wa", N95,0)</f>
        <v>0</v>
      </c>
      <c r="V95" s="145">
        <f>IF(LEFT(AJ95,9)="direct-wa",0,N95*Q95)</f>
        <v>0</v>
      </c>
      <c r="W95" s="147">
        <f>U95+V95</f>
        <v>0</v>
      </c>
      <c r="X95" s="144">
        <f>IF(LEFT(AJ95,9)="direct-or", N95,0)</f>
        <v>0</v>
      </c>
      <c r="Y95" s="145">
        <f>IF(LEFT(AJ95,9)="direct-or",0,S95-V95)</f>
        <v>0</v>
      </c>
      <c r="Z95" s="147">
        <f>X95+Y95</f>
        <v>0</v>
      </c>
      <c r="AA95" s="148">
        <f>IF(LEFT(AJ95,6)="Direct", O95,0)</f>
        <v>0</v>
      </c>
      <c r="AB95" s="149">
        <f>O95-AA95</f>
        <v>2520</v>
      </c>
      <c r="AC95" s="148">
        <f>AA95+AB95</f>
        <v>2520</v>
      </c>
      <c r="AD95" s="148">
        <f t="shared" si="76"/>
        <v>0</v>
      </c>
      <c r="AE95" s="148">
        <f>IF(LEFT(AJ95,9)="direct-wa",0,O95*Q95)</f>
        <v>200.84399999999999</v>
      </c>
      <c r="AF95" s="150">
        <f>AD95+AE95</f>
        <v>200.84399999999999</v>
      </c>
      <c r="AG95" s="148">
        <f>IF(LEFT(AJ95,9)="direct-or", O95,0)</f>
        <v>0</v>
      </c>
      <c r="AH95" s="148">
        <f>IF(LEFT(AJ95,9)="direct-or",0,AC95-AF95)</f>
        <v>2319.1559999999999</v>
      </c>
      <c r="AI95" s="150">
        <f>AG95+AH95</f>
        <v>2319.1559999999999</v>
      </c>
      <c r="AJ95" s="151" t="s">
        <v>57</v>
      </c>
    </row>
    <row r="96" spans="1:36" outlineLevel="3" x14ac:dyDescent="0.25">
      <c r="A96" s="143" t="s">
        <v>5606</v>
      </c>
      <c r="B96" s="135">
        <v>601.05999999999995</v>
      </c>
      <c r="D96" s="135">
        <v>3578.48</v>
      </c>
      <c r="E96" s="135">
        <v>1607.56</v>
      </c>
      <c r="F96" s="135">
        <v>2049.7600000000002</v>
      </c>
      <c r="G96" s="135">
        <v>8532.89</v>
      </c>
      <c r="I96" s="135">
        <v>300.52999999999997</v>
      </c>
      <c r="J96" s="135">
        <v>212.99</v>
      </c>
      <c r="L96" s="135">
        <v>150.27000000000001</v>
      </c>
      <c r="M96" s="135">
        <v>464.25</v>
      </c>
      <c r="N96" s="135">
        <f t="shared" si="77"/>
        <v>464.25</v>
      </c>
      <c r="O96" s="135">
        <f t="shared" si="78"/>
        <v>17497.79</v>
      </c>
      <c r="P96" s="135" t="s">
        <v>185</v>
      </c>
      <c r="Q96" s="135">
        <f>VLOOKUP(P96,Factors!$E$6:$G$5649,3,FALSE)</f>
        <v>7.9699999999999993E-2</v>
      </c>
      <c r="R96" s="144">
        <f>IF(LEFT(AJ96,6)="Direct", N96,0)</f>
        <v>0</v>
      </c>
      <c r="S96" s="145">
        <f>N96-R96</f>
        <v>464.25</v>
      </c>
      <c r="T96" s="146">
        <f>R96+S96</f>
        <v>464.25</v>
      </c>
      <c r="U96" s="144">
        <f>IF(LEFT(AJ96,9)="direct-wa", N96,0)</f>
        <v>0</v>
      </c>
      <c r="V96" s="145">
        <f>IF(LEFT(AJ96,9)="direct-wa",0,N96*Q96)</f>
        <v>37.000724999999996</v>
      </c>
      <c r="W96" s="147">
        <f>U96+V96</f>
        <v>37.000724999999996</v>
      </c>
      <c r="X96" s="144">
        <f>IF(LEFT(AJ96,9)="direct-or", N96,0)</f>
        <v>0</v>
      </c>
      <c r="Y96" s="145">
        <f>IF(LEFT(AJ96,9)="direct-or",0,S96-V96)</f>
        <v>427.24927500000001</v>
      </c>
      <c r="Z96" s="147">
        <f>X96+Y96</f>
        <v>427.24927500000001</v>
      </c>
      <c r="AA96" s="148">
        <f>IF(LEFT(AJ96,6)="Direct", O96,0)</f>
        <v>0</v>
      </c>
      <c r="AB96" s="149">
        <f>O96-AA96</f>
        <v>17497.79</v>
      </c>
      <c r="AC96" s="148">
        <f>AA96+AB96</f>
        <v>17497.79</v>
      </c>
      <c r="AD96" s="148">
        <f t="shared" si="76"/>
        <v>0</v>
      </c>
      <c r="AE96" s="148">
        <f>IF(LEFT(AJ96,9)="direct-wa",0,O96*Q96)</f>
        <v>1394.5738629999998</v>
      </c>
      <c r="AF96" s="150">
        <f>AD96+AE96</f>
        <v>1394.5738629999998</v>
      </c>
      <c r="AG96" s="148">
        <f>IF(LEFT(AJ96,9)="direct-or", O96,0)</f>
        <v>0</v>
      </c>
      <c r="AH96" s="148">
        <f>IF(LEFT(AJ96,9)="direct-or",0,AC96-AF96)</f>
        <v>16103.216137000001</v>
      </c>
      <c r="AI96" s="150">
        <f>AG96+AH96</f>
        <v>16103.216137000001</v>
      </c>
      <c r="AJ96" s="151" t="s">
        <v>54</v>
      </c>
    </row>
    <row r="97" spans="1:36" outlineLevel="2" x14ac:dyDescent="0.25">
      <c r="A97" s="143"/>
      <c r="N97" s="135">
        <f t="shared" si="77"/>
        <v>0</v>
      </c>
      <c r="O97" s="135">
        <f t="shared" si="78"/>
        <v>0</v>
      </c>
      <c r="R97" s="144">
        <f t="shared" ref="R97:AI97" si="84">SUBTOTAL(9,R95:R96)</f>
        <v>0</v>
      </c>
      <c r="S97" s="145">
        <f t="shared" si="84"/>
        <v>464.25</v>
      </c>
      <c r="T97" s="146">
        <f t="shared" si="84"/>
        <v>464.25</v>
      </c>
      <c r="U97" s="144">
        <f t="shared" si="84"/>
        <v>0</v>
      </c>
      <c r="V97" s="145">
        <f t="shared" si="84"/>
        <v>37.000724999999996</v>
      </c>
      <c r="W97" s="147">
        <f t="shared" si="84"/>
        <v>37.000724999999996</v>
      </c>
      <c r="X97" s="144">
        <f t="shared" si="84"/>
        <v>0</v>
      </c>
      <c r="Y97" s="145">
        <f t="shared" si="84"/>
        <v>427.24927500000001</v>
      </c>
      <c r="Z97" s="147">
        <f t="shared" si="84"/>
        <v>427.24927500000001</v>
      </c>
      <c r="AA97" s="148">
        <f t="shared" si="84"/>
        <v>0</v>
      </c>
      <c r="AB97" s="149">
        <f t="shared" si="84"/>
        <v>20017.79</v>
      </c>
      <c r="AC97" s="148">
        <f t="shared" si="84"/>
        <v>20017.79</v>
      </c>
      <c r="AD97" s="148">
        <f t="shared" si="76"/>
        <v>0</v>
      </c>
      <c r="AE97" s="148">
        <f t="shared" si="84"/>
        <v>1595.4178629999999</v>
      </c>
      <c r="AF97" s="150">
        <f t="shared" si="84"/>
        <v>1595.4178629999999</v>
      </c>
      <c r="AG97" s="148">
        <f t="shared" si="84"/>
        <v>0</v>
      </c>
      <c r="AH97" s="148">
        <f t="shared" si="84"/>
        <v>18422.372137000002</v>
      </c>
      <c r="AI97" s="150">
        <f t="shared" si="84"/>
        <v>18422.372137000002</v>
      </c>
      <c r="AJ97" s="163" t="s">
        <v>5740</v>
      </c>
    </row>
    <row r="98" spans="1:36" outlineLevel="3" x14ac:dyDescent="0.25">
      <c r="A98" s="143" t="s">
        <v>5606</v>
      </c>
      <c r="B98" s="135">
        <v>5006.6400000000003</v>
      </c>
      <c r="C98" s="135">
        <v>6267.86</v>
      </c>
      <c r="D98" s="135">
        <v>11922.9</v>
      </c>
      <c r="E98" s="135">
        <v>9958.98</v>
      </c>
      <c r="F98" s="135">
        <v>9909.32</v>
      </c>
      <c r="G98" s="135">
        <v>3376</v>
      </c>
      <c r="K98" s="135">
        <v>3339.05</v>
      </c>
      <c r="L98" s="135">
        <v>4466.96</v>
      </c>
      <c r="M98" s="135">
        <v>14189.07</v>
      </c>
      <c r="N98" s="135">
        <f t="shared" si="77"/>
        <v>14189.07</v>
      </c>
      <c r="O98" s="135">
        <f t="shared" si="78"/>
        <v>68436.78</v>
      </c>
      <c r="P98" s="135" t="s">
        <v>3549</v>
      </c>
      <c r="Q98" s="135">
        <f>VLOOKUP(P98,Factors!$E$6:$G$5649,3,FALSE)</f>
        <v>1.17E-2</v>
      </c>
      <c r="R98" s="144">
        <f t="shared" ref="R98:R103" si="85">IF(LEFT(AJ98,6)="Direct", N98,0)</f>
        <v>0</v>
      </c>
      <c r="S98" s="145">
        <f t="shared" ref="S98:S103" si="86">N98-R98</f>
        <v>14189.07</v>
      </c>
      <c r="T98" s="146">
        <f t="shared" ref="T98:T103" si="87">R98+S98</f>
        <v>14189.07</v>
      </c>
      <c r="U98" s="144">
        <f t="shared" ref="U98:U103" si="88">IF(LEFT(AJ98,9)="direct-wa", N98,0)</f>
        <v>0</v>
      </c>
      <c r="V98" s="145">
        <f t="shared" ref="V98:V103" si="89">IF(LEFT(AJ98,9)="direct-wa",0,N98*Q98)</f>
        <v>166.01211900000001</v>
      </c>
      <c r="W98" s="147">
        <f t="shared" ref="W98:W103" si="90">U98+V98</f>
        <v>166.01211900000001</v>
      </c>
      <c r="X98" s="144">
        <f t="shared" ref="X98:X103" si="91">IF(LEFT(AJ98,9)="direct-or", N98,0)</f>
        <v>0</v>
      </c>
      <c r="Y98" s="145">
        <f t="shared" ref="Y98:Y103" si="92">IF(LEFT(AJ98,9)="direct-or",0,S98-V98)</f>
        <v>14023.057880999999</v>
      </c>
      <c r="Z98" s="147">
        <f t="shared" ref="Z98:Z103" si="93">X98+Y98</f>
        <v>14023.057880999999</v>
      </c>
      <c r="AA98" s="148">
        <f t="shared" ref="AA98:AA103" si="94">IF(LEFT(AJ98,6)="Direct", O98,0)</f>
        <v>0</v>
      </c>
      <c r="AB98" s="149">
        <f t="shared" ref="AB98:AB103" si="95">O98-AA98</f>
        <v>68436.78</v>
      </c>
      <c r="AC98" s="148">
        <f t="shared" ref="AC98:AC103" si="96">AA98+AB98</f>
        <v>68436.78</v>
      </c>
      <c r="AD98" s="148">
        <f t="shared" si="76"/>
        <v>0</v>
      </c>
      <c r="AE98" s="148">
        <f t="shared" ref="AE98:AE103" si="97">IF(LEFT(AJ98,9)="direct-wa",0,O98*Q98)</f>
        <v>800.71032600000001</v>
      </c>
      <c r="AF98" s="150">
        <f t="shared" ref="AF98:AF103" si="98">AD98+AE98</f>
        <v>800.71032600000001</v>
      </c>
      <c r="AG98" s="148">
        <f t="shared" ref="AG98:AG103" si="99">IF(LEFT(AJ98,9)="direct-or", O98,0)</f>
        <v>0</v>
      </c>
      <c r="AH98" s="148">
        <f t="shared" ref="AH98:AH103" si="100">IF(LEFT(AJ98,9)="direct-or",0,AC98-AF98)</f>
        <v>67636.069673999998</v>
      </c>
      <c r="AI98" s="150">
        <f t="shared" ref="AI98:AI103" si="101">AG98+AH98</f>
        <v>67636.069673999998</v>
      </c>
      <c r="AJ98" s="151" t="s">
        <v>5957</v>
      </c>
    </row>
    <row r="99" spans="1:36" outlineLevel="3" x14ac:dyDescent="0.25">
      <c r="A99" s="143" t="s">
        <v>5606</v>
      </c>
      <c r="H99" s="135">
        <v>3516.23</v>
      </c>
      <c r="N99" s="135">
        <f t="shared" si="77"/>
        <v>0</v>
      </c>
      <c r="O99" s="135">
        <f t="shared" si="78"/>
        <v>3516.23</v>
      </c>
      <c r="P99" s="135" t="s">
        <v>3608</v>
      </c>
      <c r="Q99" s="135">
        <f>VLOOKUP(P99,Factors!$E$6:$G$5649,3,FALSE)</f>
        <v>1.17E-2</v>
      </c>
      <c r="R99" s="144">
        <f t="shared" si="85"/>
        <v>0</v>
      </c>
      <c r="S99" s="145">
        <f t="shared" si="86"/>
        <v>0</v>
      </c>
      <c r="T99" s="146">
        <f t="shared" si="87"/>
        <v>0</v>
      </c>
      <c r="U99" s="144">
        <f t="shared" si="88"/>
        <v>0</v>
      </c>
      <c r="V99" s="145">
        <f t="shared" si="89"/>
        <v>0</v>
      </c>
      <c r="W99" s="147">
        <f t="shared" si="90"/>
        <v>0</v>
      </c>
      <c r="X99" s="144">
        <f t="shared" si="91"/>
        <v>0</v>
      </c>
      <c r="Y99" s="145">
        <f t="shared" si="92"/>
        <v>0</v>
      </c>
      <c r="Z99" s="147">
        <f t="shared" si="93"/>
        <v>0</v>
      </c>
      <c r="AA99" s="148">
        <f t="shared" si="94"/>
        <v>0</v>
      </c>
      <c r="AB99" s="149">
        <f t="shared" si="95"/>
        <v>3516.23</v>
      </c>
      <c r="AC99" s="148">
        <f t="shared" si="96"/>
        <v>3516.23</v>
      </c>
      <c r="AD99" s="148">
        <f t="shared" si="76"/>
        <v>0</v>
      </c>
      <c r="AE99" s="148">
        <f t="shared" si="97"/>
        <v>41.139890999999999</v>
      </c>
      <c r="AF99" s="150">
        <f t="shared" si="98"/>
        <v>41.139890999999999</v>
      </c>
      <c r="AG99" s="148">
        <f t="shared" si="99"/>
        <v>0</v>
      </c>
      <c r="AH99" s="148">
        <f t="shared" si="100"/>
        <v>3475.0901090000002</v>
      </c>
      <c r="AI99" s="150">
        <f t="shared" si="101"/>
        <v>3475.0901090000002</v>
      </c>
      <c r="AJ99" s="151" t="s">
        <v>5957</v>
      </c>
    </row>
    <row r="100" spans="1:36" outlineLevel="3" x14ac:dyDescent="0.25">
      <c r="A100" s="143" t="s">
        <v>5606</v>
      </c>
      <c r="D100" s="135">
        <v>14551.65</v>
      </c>
      <c r="E100" s="135">
        <v>7042.93</v>
      </c>
      <c r="F100" s="135">
        <v>5812.36</v>
      </c>
      <c r="G100" s="135">
        <v>11979.32</v>
      </c>
      <c r="H100" s="135">
        <v>6516.93</v>
      </c>
      <c r="I100" s="135">
        <v>4034.28</v>
      </c>
      <c r="J100" s="135">
        <v>3262.84</v>
      </c>
      <c r="K100" s="135">
        <v>2190.33</v>
      </c>
      <c r="L100" s="135">
        <v>8250.61</v>
      </c>
      <c r="M100" s="135">
        <v>2273.81</v>
      </c>
      <c r="N100" s="135">
        <f t="shared" si="77"/>
        <v>2273.81</v>
      </c>
      <c r="O100" s="135">
        <f t="shared" si="78"/>
        <v>65915.06</v>
      </c>
      <c r="P100" s="135" t="s">
        <v>3638</v>
      </c>
      <c r="Q100" s="135">
        <f>VLOOKUP(P100,Factors!$E$6:$G$5649,3,FALSE)</f>
        <v>1.17E-2</v>
      </c>
      <c r="R100" s="144">
        <f t="shared" si="85"/>
        <v>0</v>
      </c>
      <c r="S100" s="145">
        <f t="shared" si="86"/>
        <v>2273.81</v>
      </c>
      <c r="T100" s="146">
        <f t="shared" si="87"/>
        <v>2273.81</v>
      </c>
      <c r="U100" s="144">
        <f t="shared" si="88"/>
        <v>0</v>
      </c>
      <c r="V100" s="145">
        <f t="shared" si="89"/>
        <v>26.603577000000001</v>
      </c>
      <c r="W100" s="147">
        <f t="shared" si="90"/>
        <v>26.603577000000001</v>
      </c>
      <c r="X100" s="144">
        <f t="shared" si="91"/>
        <v>0</v>
      </c>
      <c r="Y100" s="145">
        <f t="shared" si="92"/>
        <v>2247.2064230000001</v>
      </c>
      <c r="Z100" s="147">
        <f t="shared" si="93"/>
        <v>2247.2064230000001</v>
      </c>
      <c r="AA100" s="148">
        <f t="shared" si="94"/>
        <v>0</v>
      </c>
      <c r="AB100" s="149">
        <f t="shared" si="95"/>
        <v>65915.06</v>
      </c>
      <c r="AC100" s="148">
        <f t="shared" si="96"/>
        <v>65915.06</v>
      </c>
      <c r="AD100" s="148">
        <f t="shared" si="76"/>
        <v>0</v>
      </c>
      <c r="AE100" s="148">
        <f t="shared" si="97"/>
        <v>771.20620199999996</v>
      </c>
      <c r="AF100" s="150">
        <f t="shared" si="98"/>
        <v>771.20620199999996</v>
      </c>
      <c r="AG100" s="148">
        <f t="shared" si="99"/>
        <v>0</v>
      </c>
      <c r="AH100" s="148">
        <f t="shared" si="100"/>
        <v>65143.853797999996</v>
      </c>
      <c r="AI100" s="150">
        <f t="shared" si="101"/>
        <v>65143.853797999996</v>
      </c>
      <c r="AJ100" s="151" t="s">
        <v>5957</v>
      </c>
    </row>
    <row r="101" spans="1:36" outlineLevel="3" x14ac:dyDescent="0.25">
      <c r="A101" s="143" t="s">
        <v>5606</v>
      </c>
      <c r="B101" s="135">
        <v>-2440.61</v>
      </c>
      <c r="C101" s="135">
        <v>4534.3500000000004</v>
      </c>
      <c r="D101" s="135">
        <v>31164.41</v>
      </c>
      <c r="E101" s="135">
        <v>25217.24</v>
      </c>
      <c r="F101" s="135">
        <v>71560.759999999995</v>
      </c>
      <c r="G101" s="135">
        <v>15067.47</v>
      </c>
      <c r="H101" s="135">
        <v>56136.14</v>
      </c>
      <c r="I101" s="135">
        <v>19170.78</v>
      </c>
      <c r="J101" s="135">
        <v>77286.03</v>
      </c>
      <c r="K101" s="135">
        <v>22322.22</v>
      </c>
      <c r="L101" s="135">
        <v>43570.04</v>
      </c>
      <c r="M101" s="135">
        <v>29417.040000000001</v>
      </c>
      <c r="N101" s="135">
        <f t="shared" si="77"/>
        <v>29417.040000000001</v>
      </c>
      <c r="O101" s="135">
        <f t="shared" si="78"/>
        <v>393005.87</v>
      </c>
      <c r="P101" s="135" t="s">
        <v>3644</v>
      </c>
      <c r="Q101" s="135">
        <f>VLOOKUP(P101,Factors!$E$6:$G$5649,3,FALSE)</f>
        <v>1.17E-2</v>
      </c>
      <c r="R101" s="144">
        <f t="shared" si="85"/>
        <v>0</v>
      </c>
      <c r="S101" s="145">
        <f t="shared" si="86"/>
        <v>29417.040000000001</v>
      </c>
      <c r="T101" s="146">
        <f t="shared" si="87"/>
        <v>29417.040000000001</v>
      </c>
      <c r="U101" s="144">
        <f t="shared" si="88"/>
        <v>0</v>
      </c>
      <c r="V101" s="145">
        <f t="shared" si="89"/>
        <v>344.17936800000001</v>
      </c>
      <c r="W101" s="147">
        <f t="shared" si="90"/>
        <v>344.17936800000001</v>
      </c>
      <c r="X101" s="144">
        <f t="shared" si="91"/>
        <v>0</v>
      </c>
      <c r="Y101" s="145">
        <f t="shared" si="92"/>
        <v>29072.860632</v>
      </c>
      <c r="Z101" s="147">
        <f t="shared" si="93"/>
        <v>29072.860632</v>
      </c>
      <c r="AA101" s="148">
        <f t="shared" si="94"/>
        <v>0</v>
      </c>
      <c r="AB101" s="149">
        <f t="shared" si="95"/>
        <v>393005.87</v>
      </c>
      <c r="AC101" s="148">
        <f t="shared" si="96"/>
        <v>393005.87</v>
      </c>
      <c r="AD101" s="148">
        <f t="shared" si="76"/>
        <v>0</v>
      </c>
      <c r="AE101" s="148">
        <f t="shared" si="97"/>
        <v>4598.1686790000003</v>
      </c>
      <c r="AF101" s="150">
        <f t="shared" si="98"/>
        <v>4598.1686790000003</v>
      </c>
      <c r="AG101" s="148">
        <f t="shared" si="99"/>
        <v>0</v>
      </c>
      <c r="AH101" s="148">
        <f t="shared" si="100"/>
        <v>388407.701321</v>
      </c>
      <c r="AI101" s="150">
        <f t="shared" si="101"/>
        <v>388407.701321</v>
      </c>
      <c r="AJ101" s="151" t="s">
        <v>5957</v>
      </c>
    </row>
    <row r="102" spans="1:36" outlineLevel="3" x14ac:dyDescent="0.25">
      <c r="A102" s="143" t="s">
        <v>5606</v>
      </c>
      <c r="B102" s="135">
        <v>11634.01</v>
      </c>
      <c r="C102" s="135">
        <v>14894.47</v>
      </c>
      <c r="D102" s="135">
        <v>62979.42</v>
      </c>
      <c r="E102" s="135">
        <v>51402.06</v>
      </c>
      <c r="F102" s="135">
        <v>38655.64</v>
      </c>
      <c r="G102" s="135">
        <v>869.7</v>
      </c>
      <c r="H102" s="135">
        <v>31923.9</v>
      </c>
      <c r="I102" s="135">
        <v>42397.65</v>
      </c>
      <c r="K102" s="135">
        <v>1630.31</v>
      </c>
      <c r="L102" s="135">
        <v>3065.69</v>
      </c>
      <c r="M102" s="135">
        <v>2117.23</v>
      </c>
      <c r="N102" s="135">
        <f t="shared" si="77"/>
        <v>2117.23</v>
      </c>
      <c r="O102" s="135">
        <f t="shared" si="78"/>
        <v>261570.08</v>
      </c>
      <c r="P102" s="135" t="s">
        <v>3646</v>
      </c>
      <c r="Q102" s="135">
        <f>VLOOKUP(P102,Factors!$E$6:$G$5649,3,FALSE)</f>
        <v>1.17E-2</v>
      </c>
      <c r="R102" s="144">
        <f t="shared" si="85"/>
        <v>0</v>
      </c>
      <c r="S102" s="145">
        <f t="shared" si="86"/>
        <v>2117.23</v>
      </c>
      <c r="T102" s="146">
        <f t="shared" si="87"/>
        <v>2117.23</v>
      </c>
      <c r="U102" s="144">
        <f t="shared" si="88"/>
        <v>0</v>
      </c>
      <c r="V102" s="145">
        <f t="shared" si="89"/>
        <v>24.771591000000001</v>
      </c>
      <c r="W102" s="147">
        <f t="shared" si="90"/>
        <v>24.771591000000001</v>
      </c>
      <c r="X102" s="144">
        <f t="shared" si="91"/>
        <v>0</v>
      </c>
      <c r="Y102" s="145">
        <f t="shared" si="92"/>
        <v>2092.4584089999998</v>
      </c>
      <c r="Z102" s="147">
        <f t="shared" si="93"/>
        <v>2092.4584089999998</v>
      </c>
      <c r="AA102" s="148">
        <f t="shared" si="94"/>
        <v>0</v>
      </c>
      <c r="AB102" s="149">
        <f t="shared" si="95"/>
        <v>261570.08</v>
      </c>
      <c r="AC102" s="148">
        <f t="shared" si="96"/>
        <v>261570.08</v>
      </c>
      <c r="AD102" s="148">
        <f t="shared" si="76"/>
        <v>0</v>
      </c>
      <c r="AE102" s="148">
        <f t="shared" si="97"/>
        <v>3060.3699360000001</v>
      </c>
      <c r="AF102" s="150">
        <f t="shared" si="98"/>
        <v>3060.3699360000001</v>
      </c>
      <c r="AG102" s="148">
        <f t="shared" si="99"/>
        <v>0</v>
      </c>
      <c r="AH102" s="148">
        <f t="shared" si="100"/>
        <v>258509.71006399998</v>
      </c>
      <c r="AI102" s="150">
        <f t="shared" si="101"/>
        <v>258509.71006399998</v>
      </c>
      <c r="AJ102" s="151" t="s">
        <v>5957</v>
      </c>
    </row>
    <row r="103" spans="1:36" outlineLevel="3" x14ac:dyDescent="0.25">
      <c r="A103" s="143" t="s">
        <v>5606</v>
      </c>
      <c r="B103" s="135">
        <v>51848.06</v>
      </c>
      <c r="C103" s="135">
        <v>62259.72</v>
      </c>
      <c r="D103" s="135">
        <v>30417.68</v>
      </c>
      <c r="E103" s="135">
        <v>13869.85</v>
      </c>
      <c r="F103" s="135">
        <v>24292.75</v>
      </c>
      <c r="G103" s="135">
        <v>16328.37</v>
      </c>
      <c r="H103" s="135">
        <v>13491.02</v>
      </c>
      <c r="I103" s="135">
        <v>5574.91</v>
      </c>
      <c r="J103" s="135">
        <v>9467.2199999999993</v>
      </c>
      <c r="K103" s="135">
        <v>8966.75</v>
      </c>
      <c r="L103" s="135">
        <v>2093.4</v>
      </c>
      <c r="M103" s="135">
        <v>-15524.93</v>
      </c>
      <c r="N103" s="135">
        <f t="shared" si="77"/>
        <v>-15524.93</v>
      </c>
      <c r="O103" s="135">
        <f t="shared" si="78"/>
        <v>223084.79999999999</v>
      </c>
      <c r="P103" s="135" t="s">
        <v>3648</v>
      </c>
      <c r="Q103" s="135">
        <f>VLOOKUP(P103,Factors!$E$6:$G$5649,3,FALSE)</f>
        <v>1.17E-2</v>
      </c>
      <c r="R103" s="144">
        <f t="shared" si="85"/>
        <v>0</v>
      </c>
      <c r="S103" s="145">
        <f t="shared" si="86"/>
        <v>-15524.93</v>
      </c>
      <c r="T103" s="146">
        <f t="shared" si="87"/>
        <v>-15524.93</v>
      </c>
      <c r="U103" s="144">
        <f t="shared" si="88"/>
        <v>0</v>
      </c>
      <c r="V103" s="145">
        <f t="shared" si="89"/>
        <v>-181.64168100000001</v>
      </c>
      <c r="W103" s="147">
        <f t="shared" si="90"/>
        <v>-181.64168100000001</v>
      </c>
      <c r="X103" s="144">
        <f t="shared" si="91"/>
        <v>0</v>
      </c>
      <c r="Y103" s="145">
        <f t="shared" si="92"/>
        <v>-15343.288319000001</v>
      </c>
      <c r="Z103" s="147">
        <f t="shared" si="93"/>
        <v>-15343.288319000001</v>
      </c>
      <c r="AA103" s="148">
        <f t="shared" si="94"/>
        <v>0</v>
      </c>
      <c r="AB103" s="149">
        <f t="shared" si="95"/>
        <v>223084.79999999999</v>
      </c>
      <c r="AC103" s="148">
        <f t="shared" si="96"/>
        <v>223084.79999999999</v>
      </c>
      <c r="AD103" s="148">
        <f t="shared" si="76"/>
        <v>0</v>
      </c>
      <c r="AE103" s="148">
        <f t="shared" si="97"/>
        <v>2610.0921600000001</v>
      </c>
      <c r="AF103" s="150">
        <f t="shared" si="98"/>
        <v>2610.0921600000001</v>
      </c>
      <c r="AG103" s="148">
        <f t="shared" si="99"/>
        <v>0</v>
      </c>
      <c r="AH103" s="148">
        <f t="shared" si="100"/>
        <v>220474.70783999999</v>
      </c>
      <c r="AI103" s="150">
        <f t="shared" si="101"/>
        <v>220474.70783999999</v>
      </c>
      <c r="AJ103" s="151" t="s">
        <v>5957</v>
      </c>
    </row>
    <row r="104" spans="1:36" outlineLevel="2" x14ac:dyDescent="0.25">
      <c r="A104" s="143"/>
      <c r="N104" s="135">
        <f t="shared" si="77"/>
        <v>0</v>
      </c>
      <c r="O104" s="135">
        <f t="shared" si="78"/>
        <v>0</v>
      </c>
      <c r="R104" s="144">
        <f t="shared" ref="R104:AI104" si="102">SUBTOTAL(9,R98:R103)</f>
        <v>0</v>
      </c>
      <c r="S104" s="145">
        <f t="shared" si="102"/>
        <v>32472.22</v>
      </c>
      <c r="T104" s="146">
        <f t="shared" si="102"/>
        <v>32472.22</v>
      </c>
      <c r="U104" s="144">
        <f t="shared" si="102"/>
        <v>0</v>
      </c>
      <c r="V104" s="145">
        <f t="shared" si="102"/>
        <v>379.92497400000008</v>
      </c>
      <c r="W104" s="147">
        <f t="shared" si="102"/>
        <v>379.92497400000008</v>
      </c>
      <c r="X104" s="144">
        <f t="shared" si="102"/>
        <v>0</v>
      </c>
      <c r="Y104" s="145">
        <f t="shared" si="102"/>
        <v>32092.295026</v>
      </c>
      <c r="Z104" s="147">
        <f t="shared" si="102"/>
        <v>32092.295026</v>
      </c>
      <c r="AA104" s="148">
        <f t="shared" si="102"/>
        <v>0</v>
      </c>
      <c r="AB104" s="149">
        <f t="shared" si="102"/>
        <v>1015528.8199999998</v>
      </c>
      <c r="AC104" s="148">
        <f t="shared" si="102"/>
        <v>1015528.8199999998</v>
      </c>
      <c r="AD104" s="148">
        <f t="shared" si="76"/>
        <v>0</v>
      </c>
      <c r="AE104" s="148">
        <f t="shared" si="102"/>
        <v>11881.687194000002</v>
      </c>
      <c r="AF104" s="150">
        <f t="shared" si="102"/>
        <v>11881.687194000002</v>
      </c>
      <c r="AG104" s="148">
        <f t="shared" si="102"/>
        <v>0</v>
      </c>
      <c r="AH104" s="148">
        <f t="shared" si="102"/>
        <v>1003647.1328060001</v>
      </c>
      <c r="AI104" s="150">
        <f t="shared" si="102"/>
        <v>1003647.1328060001</v>
      </c>
      <c r="AJ104" s="163" t="s">
        <v>5960</v>
      </c>
    </row>
    <row r="105" spans="1:36" outlineLevel="1" x14ac:dyDescent="0.25">
      <c r="A105" s="154" t="s">
        <v>5605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6">
        <f t="shared" ref="R105:AI105" si="103">SUBTOTAL(9,R68:R103)</f>
        <v>835.95</v>
      </c>
      <c r="S105" s="157">
        <f t="shared" si="103"/>
        <v>226817.73000000004</v>
      </c>
      <c r="T105" s="158">
        <f t="shared" si="103"/>
        <v>227653.68000000005</v>
      </c>
      <c r="U105" s="156">
        <f t="shared" si="103"/>
        <v>211.22</v>
      </c>
      <c r="V105" s="157">
        <f t="shared" si="103"/>
        <v>20057.097337000007</v>
      </c>
      <c r="W105" s="159">
        <f t="shared" si="103"/>
        <v>20268.317337000008</v>
      </c>
      <c r="X105" s="156">
        <f t="shared" si="103"/>
        <v>624.73</v>
      </c>
      <c r="Y105" s="157">
        <f t="shared" si="103"/>
        <v>206760.632663</v>
      </c>
      <c r="Z105" s="159">
        <f t="shared" si="103"/>
        <v>207385.36266300001</v>
      </c>
      <c r="AA105" s="157">
        <f t="shared" si="103"/>
        <v>61002.030000000013</v>
      </c>
      <c r="AB105" s="160">
        <f t="shared" si="103"/>
        <v>2008944.45</v>
      </c>
      <c r="AC105" s="157">
        <f t="shared" si="103"/>
        <v>2069946.4800000002</v>
      </c>
      <c r="AD105" s="157">
        <f t="shared" si="76"/>
        <v>0</v>
      </c>
      <c r="AE105" s="157">
        <f t="shared" si="103"/>
        <v>112143.78610500002</v>
      </c>
      <c r="AF105" s="161">
        <f t="shared" si="103"/>
        <v>126167.63610500003</v>
      </c>
      <c r="AG105" s="157">
        <f t="shared" si="103"/>
        <v>46978.180000000008</v>
      </c>
      <c r="AH105" s="157">
        <f t="shared" si="103"/>
        <v>1896800.663895</v>
      </c>
      <c r="AI105" s="161">
        <f t="shared" si="103"/>
        <v>1943778.8438949999</v>
      </c>
      <c r="AJ105" s="162"/>
    </row>
    <row r="106" spans="1:36" outlineLevel="3" x14ac:dyDescent="0.25">
      <c r="A106" s="143" t="s">
        <v>5608</v>
      </c>
      <c r="D106" s="135">
        <v>547</v>
      </c>
      <c r="N106" s="135">
        <f t="shared" si="77"/>
        <v>0</v>
      </c>
      <c r="O106" s="135">
        <f t="shared" si="78"/>
        <v>547</v>
      </c>
      <c r="P106" s="135" t="s">
        <v>5688</v>
      </c>
      <c r="Q106" s="135">
        <f>VLOOKUP(P106,Factors!$E$6:$G$5649,3,FALSE)</f>
        <v>0.1013</v>
      </c>
      <c r="R106" s="144">
        <f>IF(LEFT(AJ106,6)="Direct", N106,0)</f>
        <v>0</v>
      </c>
      <c r="S106" s="145">
        <f>N106-R106</f>
        <v>0</v>
      </c>
      <c r="T106" s="146">
        <f>R106+S106</f>
        <v>0</v>
      </c>
      <c r="U106" s="144">
        <f>IF(LEFT(AJ106,9)="direct-wa", N106,0)</f>
        <v>0</v>
      </c>
      <c r="V106" s="145">
        <f>IF(LEFT(AJ106,9)="direct-wa",0,N106*Q106)</f>
        <v>0</v>
      </c>
      <c r="W106" s="147">
        <f>U106+V106</f>
        <v>0</v>
      </c>
      <c r="X106" s="144">
        <f>IF(LEFT(AJ106,9)="direct-or", N106,0)</f>
        <v>0</v>
      </c>
      <c r="Y106" s="145">
        <f>IF(LEFT(AJ106,9)="direct-or",0,S106-V106)</f>
        <v>0</v>
      </c>
      <c r="Z106" s="147">
        <f>X106+Y106</f>
        <v>0</v>
      </c>
      <c r="AA106" s="148">
        <f>IF(LEFT(AJ106,6)="Direct", O106,0)</f>
        <v>0</v>
      </c>
      <c r="AB106" s="149">
        <f>O106-AA106</f>
        <v>547</v>
      </c>
      <c r="AC106" s="148">
        <f>AA106+AB106</f>
        <v>547</v>
      </c>
      <c r="AD106" s="148">
        <f t="shared" si="76"/>
        <v>0</v>
      </c>
      <c r="AE106" s="148">
        <f>IF(LEFT(AJ106,9)="direct-wa",0,O106*Q106)</f>
        <v>55.411099999999998</v>
      </c>
      <c r="AF106" s="150">
        <f>AD106+AE106</f>
        <v>55.411099999999998</v>
      </c>
      <c r="AG106" s="148">
        <f>IF(LEFT(AJ106,9)="direct-or", O106,0)</f>
        <v>0</v>
      </c>
      <c r="AH106" s="148">
        <f>IF(LEFT(AJ106,9)="direct-or",0,AC106-AF106)</f>
        <v>491.58890000000002</v>
      </c>
      <c r="AI106" s="150">
        <f>AG106+AH106</f>
        <v>491.58890000000002</v>
      </c>
      <c r="AJ106" s="151" t="s">
        <v>60</v>
      </c>
    </row>
    <row r="107" spans="1:36" outlineLevel="3" x14ac:dyDescent="0.25">
      <c r="A107" s="143" t="s">
        <v>5608</v>
      </c>
      <c r="B107" s="135">
        <v>865.74</v>
      </c>
      <c r="C107" s="135">
        <v>480.53</v>
      </c>
      <c r="E107" s="135">
        <v>53.73</v>
      </c>
      <c r="F107" s="135">
        <v>1026.3</v>
      </c>
      <c r="G107" s="135">
        <v>147.96</v>
      </c>
      <c r="I107" s="135">
        <v>3811.8</v>
      </c>
      <c r="J107" s="135">
        <v>2154.34</v>
      </c>
      <c r="K107" s="135">
        <v>977.64</v>
      </c>
      <c r="M107" s="135">
        <v>1710</v>
      </c>
      <c r="N107" s="135">
        <f t="shared" si="77"/>
        <v>1710</v>
      </c>
      <c r="O107" s="135">
        <f t="shared" si="78"/>
        <v>11228.04</v>
      </c>
      <c r="P107" s="135" t="s">
        <v>3987</v>
      </c>
      <c r="Q107" s="135">
        <f>VLOOKUP(P107,Factors!$E$6:$G$5649,3,FALSE)</f>
        <v>0.1013</v>
      </c>
      <c r="R107" s="144">
        <f>IF(LEFT(AJ107,6)="Direct", N107,0)</f>
        <v>0</v>
      </c>
      <c r="S107" s="145">
        <f>N107-R107</f>
        <v>1710</v>
      </c>
      <c r="T107" s="146">
        <f>R107+S107</f>
        <v>1710</v>
      </c>
      <c r="U107" s="144">
        <f>IF(LEFT(AJ107,9)="direct-wa", N107,0)</f>
        <v>0</v>
      </c>
      <c r="V107" s="145">
        <f>IF(LEFT(AJ107,9)="direct-wa",0,N107*Q107)</f>
        <v>173.22300000000001</v>
      </c>
      <c r="W107" s="147">
        <f>U107+V107</f>
        <v>173.22300000000001</v>
      </c>
      <c r="X107" s="144">
        <f>IF(LEFT(AJ107,9)="direct-or", N107,0)</f>
        <v>0</v>
      </c>
      <c r="Y107" s="145">
        <f>IF(LEFT(AJ107,9)="direct-or",0,S107-V107)</f>
        <v>1536.777</v>
      </c>
      <c r="Z107" s="147">
        <f>X107+Y107</f>
        <v>1536.777</v>
      </c>
      <c r="AA107" s="148">
        <f>IF(LEFT(AJ107,6)="Direct", O107,0)</f>
        <v>0</v>
      </c>
      <c r="AB107" s="149">
        <f>O107-AA107</f>
        <v>11228.04</v>
      </c>
      <c r="AC107" s="148">
        <f>AA107+AB107</f>
        <v>11228.04</v>
      </c>
      <c r="AD107" s="148">
        <f t="shared" si="76"/>
        <v>0</v>
      </c>
      <c r="AE107" s="148">
        <f>IF(LEFT(AJ107,9)="direct-wa",0,O107*Q107)</f>
        <v>1137.4004520000001</v>
      </c>
      <c r="AF107" s="150">
        <f>AD107+AE107</f>
        <v>1137.4004520000001</v>
      </c>
      <c r="AG107" s="148">
        <f>IF(LEFT(AJ107,9)="direct-or", O107,0)</f>
        <v>0</v>
      </c>
      <c r="AH107" s="148">
        <f>IF(LEFT(AJ107,9)="direct-or",0,AC107-AF107)</f>
        <v>10090.639548000001</v>
      </c>
      <c r="AI107" s="150">
        <f>AG107+AH107</f>
        <v>10090.639548000001</v>
      </c>
      <c r="AJ107" s="151" t="s">
        <v>60</v>
      </c>
    </row>
    <row r="108" spans="1:36" outlineLevel="2" x14ac:dyDescent="0.25">
      <c r="A108" s="143"/>
      <c r="N108" s="135">
        <f t="shared" si="77"/>
        <v>0</v>
      </c>
      <c r="O108" s="135">
        <f t="shared" si="78"/>
        <v>0</v>
      </c>
      <c r="R108" s="144">
        <f t="shared" ref="R108:AI108" si="104">SUBTOTAL(9,R106:R107)</f>
        <v>0</v>
      </c>
      <c r="S108" s="145">
        <f t="shared" si="104"/>
        <v>1710</v>
      </c>
      <c r="T108" s="146">
        <f t="shared" si="104"/>
        <v>1710</v>
      </c>
      <c r="U108" s="144">
        <f t="shared" si="104"/>
        <v>0</v>
      </c>
      <c r="V108" s="145">
        <f t="shared" si="104"/>
        <v>173.22300000000001</v>
      </c>
      <c r="W108" s="147">
        <f t="shared" si="104"/>
        <v>173.22300000000001</v>
      </c>
      <c r="X108" s="144">
        <f t="shared" si="104"/>
        <v>0</v>
      </c>
      <c r="Y108" s="145">
        <f t="shared" si="104"/>
        <v>1536.777</v>
      </c>
      <c r="Z108" s="147">
        <f t="shared" si="104"/>
        <v>1536.777</v>
      </c>
      <c r="AA108" s="148">
        <f t="shared" si="104"/>
        <v>0</v>
      </c>
      <c r="AB108" s="149">
        <f t="shared" si="104"/>
        <v>11775.04</v>
      </c>
      <c r="AC108" s="148">
        <f t="shared" si="104"/>
        <v>11775.04</v>
      </c>
      <c r="AD108" s="148">
        <f t="shared" si="76"/>
        <v>0</v>
      </c>
      <c r="AE108" s="148">
        <f t="shared" si="104"/>
        <v>1192.8115520000001</v>
      </c>
      <c r="AF108" s="150">
        <f t="shared" si="104"/>
        <v>1192.8115520000001</v>
      </c>
      <c r="AG108" s="148">
        <f t="shared" si="104"/>
        <v>0</v>
      </c>
      <c r="AH108" s="148">
        <f t="shared" si="104"/>
        <v>10582.228448000002</v>
      </c>
      <c r="AI108" s="150">
        <f t="shared" si="104"/>
        <v>10582.228448000002</v>
      </c>
      <c r="AJ108" s="163" t="s">
        <v>5736</v>
      </c>
    </row>
    <row r="109" spans="1:36" outlineLevel="3" x14ac:dyDescent="0.25">
      <c r="A109" s="143" t="s">
        <v>5608</v>
      </c>
      <c r="B109" s="135">
        <v>28608.81</v>
      </c>
      <c r="C109" s="135">
        <v>6168.64</v>
      </c>
      <c r="D109" s="135">
        <v>19609.990000000002</v>
      </c>
      <c r="E109" s="135">
        <v>409.56</v>
      </c>
      <c r="G109" s="135">
        <v>25390.22</v>
      </c>
      <c r="H109" s="135">
        <v>3053.18</v>
      </c>
      <c r="I109" s="135">
        <v>9762.4</v>
      </c>
      <c r="J109" s="135">
        <v>6825.35</v>
      </c>
      <c r="K109" s="135">
        <v>4013.85</v>
      </c>
      <c r="L109" s="135">
        <v>5961.94</v>
      </c>
      <c r="M109" s="135">
        <v>-38817.61</v>
      </c>
      <c r="N109" s="135">
        <f t="shared" si="77"/>
        <v>-38817.61</v>
      </c>
      <c r="O109" s="135">
        <f t="shared" si="78"/>
        <v>70986.33</v>
      </c>
      <c r="P109" s="135" t="s">
        <v>5557</v>
      </c>
      <c r="Q109" s="135">
        <f>VLOOKUP(P109,Factors!$E$6:$G$5649,3,FALSE)</f>
        <v>7.9699999999999993E-2</v>
      </c>
      <c r="R109" s="144">
        <f>IF(LEFT(AJ109,6)="Direct", N109,0)</f>
        <v>0</v>
      </c>
      <c r="S109" s="145">
        <f>N109-R109</f>
        <v>-38817.61</v>
      </c>
      <c r="T109" s="146">
        <f>R109+S109</f>
        <v>-38817.61</v>
      </c>
      <c r="U109" s="144">
        <f>IF(LEFT(AJ109,9)="direct-wa", N109,0)</f>
        <v>0</v>
      </c>
      <c r="V109" s="145">
        <f>IF(LEFT(AJ109,9)="direct-wa",0,N109*Q109)</f>
        <v>-3093.7635169999999</v>
      </c>
      <c r="W109" s="147">
        <f>U109+V109</f>
        <v>-3093.7635169999999</v>
      </c>
      <c r="X109" s="144">
        <f>IF(LEFT(AJ109,9)="direct-or", N109,0)</f>
        <v>0</v>
      </c>
      <c r="Y109" s="145">
        <f>IF(LEFT(AJ109,9)="direct-or",0,S109-V109)</f>
        <v>-35723.846483000001</v>
      </c>
      <c r="Z109" s="147">
        <f>X109+Y109</f>
        <v>-35723.846483000001</v>
      </c>
      <c r="AA109" s="148">
        <f>IF(LEFT(AJ109,6)="Direct", O109,0)</f>
        <v>0</v>
      </c>
      <c r="AB109" s="149">
        <f>O109-AA109</f>
        <v>70986.33</v>
      </c>
      <c r="AC109" s="148">
        <f>AA109+AB109</f>
        <v>70986.33</v>
      </c>
      <c r="AD109" s="148">
        <f t="shared" si="76"/>
        <v>0</v>
      </c>
      <c r="AE109" s="148">
        <f>IF(LEFT(AJ109,9)="direct-wa",0,O109*Q109)</f>
        <v>5657.6105009999992</v>
      </c>
      <c r="AF109" s="150">
        <f>AD109+AE109</f>
        <v>5657.6105009999992</v>
      </c>
      <c r="AG109" s="148">
        <f>IF(LEFT(AJ109,9)="direct-or", O109,0)</f>
        <v>0</v>
      </c>
      <c r="AH109" s="148">
        <f>IF(LEFT(AJ109,9)="direct-or",0,AC109-AF109)</f>
        <v>65328.719498999999</v>
      </c>
      <c r="AI109" s="150">
        <f>AG109+AH109</f>
        <v>65328.719498999999</v>
      </c>
      <c r="AJ109" s="151" t="s">
        <v>54</v>
      </c>
    </row>
    <row r="110" spans="1:36" outlineLevel="2" x14ac:dyDescent="0.25">
      <c r="A110" s="143"/>
      <c r="N110" s="135">
        <f t="shared" si="77"/>
        <v>0</v>
      </c>
      <c r="O110" s="135">
        <f t="shared" si="78"/>
        <v>0</v>
      </c>
      <c r="R110" s="144">
        <f t="shared" ref="R110:AI110" si="105">SUBTOTAL(9,R109:R109)</f>
        <v>0</v>
      </c>
      <c r="S110" s="145">
        <f t="shared" si="105"/>
        <v>-38817.61</v>
      </c>
      <c r="T110" s="146">
        <f t="shared" si="105"/>
        <v>-38817.61</v>
      </c>
      <c r="U110" s="144">
        <f t="shared" si="105"/>
        <v>0</v>
      </c>
      <c r="V110" s="145">
        <f t="shared" si="105"/>
        <v>-3093.7635169999999</v>
      </c>
      <c r="W110" s="147">
        <f t="shared" si="105"/>
        <v>-3093.7635169999999</v>
      </c>
      <c r="X110" s="144">
        <f t="shared" si="105"/>
        <v>0</v>
      </c>
      <c r="Y110" s="145">
        <f t="shared" si="105"/>
        <v>-35723.846483000001</v>
      </c>
      <c r="Z110" s="147">
        <f t="shared" si="105"/>
        <v>-35723.846483000001</v>
      </c>
      <c r="AA110" s="148">
        <f t="shared" si="105"/>
        <v>0</v>
      </c>
      <c r="AB110" s="149">
        <f t="shared" si="105"/>
        <v>70986.33</v>
      </c>
      <c r="AC110" s="148">
        <f t="shared" si="105"/>
        <v>70986.33</v>
      </c>
      <c r="AD110" s="148">
        <f t="shared" si="76"/>
        <v>0</v>
      </c>
      <c r="AE110" s="148">
        <f t="shared" si="105"/>
        <v>5657.6105009999992</v>
      </c>
      <c r="AF110" s="150">
        <f t="shared" si="105"/>
        <v>5657.6105009999992</v>
      </c>
      <c r="AG110" s="148">
        <f t="shared" si="105"/>
        <v>0</v>
      </c>
      <c r="AH110" s="148">
        <f t="shared" si="105"/>
        <v>65328.719498999999</v>
      </c>
      <c r="AI110" s="150">
        <f t="shared" si="105"/>
        <v>65328.719498999999</v>
      </c>
      <c r="AJ110" s="163" t="s">
        <v>5741</v>
      </c>
    </row>
    <row r="111" spans="1:36" outlineLevel="3" x14ac:dyDescent="0.25">
      <c r="A111" s="143" t="s">
        <v>5608</v>
      </c>
      <c r="C111" s="135">
        <v>217.9</v>
      </c>
      <c r="D111" s="135">
        <v>984.6</v>
      </c>
      <c r="G111" s="135">
        <v>528.4</v>
      </c>
      <c r="K111" s="135">
        <v>120</v>
      </c>
      <c r="N111" s="135">
        <f t="shared" si="77"/>
        <v>0</v>
      </c>
      <c r="O111" s="135">
        <f t="shared" si="78"/>
        <v>1850.9</v>
      </c>
      <c r="P111" s="135" t="s">
        <v>3555</v>
      </c>
      <c r="Q111" s="135">
        <f>VLOOKUP(P111,Factors!$E$6:$G$5649,3,FALSE)</f>
        <v>1.17E-2</v>
      </c>
      <c r="R111" s="144">
        <f>IF(LEFT(AJ111,6)="Direct", N111,0)</f>
        <v>0</v>
      </c>
      <c r="S111" s="145">
        <f>N111-R111</f>
        <v>0</v>
      </c>
      <c r="T111" s="146">
        <f>R111+S111</f>
        <v>0</v>
      </c>
      <c r="U111" s="144">
        <f>IF(LEFT(AJ111,9)="direct-wa", N111,0)</f>
        <v>0</v>
      </c>
      <c r="V111" s="145">
        <f>IF(LEFT(AJ111,9)="direct-wa",0,N111*Q111)</f>
        <v>0</v>
      </c>
      <c r="W111" s="147">
        <f>U111+V111</f>
        <v>0</v>
      </c>
      <c r="X111" s="144">
        <f>IF(LEFT(AJ111,9)="direct-or", N111,0)</f>
        <v>0</v>
      </c>
      <c r="Y111" s="145">
        <f>IF(LEFT(AJ111,9)="direct-or",0,S111-V111)</f>
        <v>0</v>
      </c>
      <c r="Z111" s="147">
        <f>X111+Y111</f>
        <v>0</v>
      </c>
      <c r="AA111" s="148">
        <f>IF(LEFT(AJ111,6)="Direct", O111,0)</f>
        <v>0</v>
      </c>
      <c r="AB111" s="149">
        <f>O111-AA111</f>
        <v>1850.9</v>
      </c>
      <c r="AC111" s="148">
        <f>AA111+AB111</f>
        <v>1850.9</v>
      </c>
      <c r="AD111" s="148">
        <f t="shared" si="76"/>
        <v>0</v>
      </c>
      <c r="AE111" s="148">
        <f>IF(LEFT(AJ111,9)="direct-wa",0,O111*Q111)</f>
        <v>21.655530000000002</v>
      </c>
      <c r="AF111" s="150">
        <f>AD111+AE111</f>
        <v>21.655530000000002</v>
      </c>
      <c r="AG111" s="148">
        <f>IF(LEFT(AJ111,9)="direct-or", O111,0)</f>
        <v>0</v>
      </c>
      <c r="AH111" s="148">
        <f>IF(LEFT(AJ111,9)="direct-or",0,AC111-AF111)</f>
        <v>1829.2444700000001</v>
      </c>
      <c r="AI111" s="150">
        <f>AG111+AH111</f>
        <v>1829.2444700000001</v>
      </c>
      <c r="AJ111" s="151" t="s">
        <v>5957</v>
      </c>
    </row>
    <row r="112" spans="1:36" outlineLevel="3" x14ac:dyDescent="0.25">
      <c r="A112" s="143" t="s">
        <v>5608</v>
      </c>
      <c r="G112" s="135">
        <v>69.319999999999993</v>
      </c>
      <c r="N112" s="135">
        <f t="shared" si="77"/>
        <v>0</v>
      </c>
      <c r="O112" s="135">
        <f t="shared" si="78"/>
        <v>69.319999999999993</v>
      </c>
      <c r="P112" s="135" t="s">
        <v>3645</v>
      </c>
      <c r="Q112" s="135">
        <f>VLOOKUP(P112,Factors!$E$6:$G$5649,3,FALSE)</f>
        <v>1.17E-2</v>
      </c>
      <c r="R112" s="144">
        <f>IF(LEFT(AJ112,6)="Direct", N112,0)</f>
        <v>0</v>
      </c>
      <c r="S112" s="145">
        <f>N112-R112</f>
        <v>0</v>
      </c>
      <c r="T112" s="146">
        <f>R112+S112</f>
        <v>0</v>
      </c>
      <c r="U112" s="144">
        <f>IF(LEFT(AJ112,9)="direct-wa", N112,0)</f>
        <v>0</v>
      </c>
      <c r="V112" s="145">
        <f>IF(LEFT(AJ112,9)="direct-wa",0,N112*Q112)</f>
        <v>0</v>
      </c>
      <c r="W112" s="147">
        <f>U112+V112</f>
        <v>0</v>
      </c>
      <c r="X112" s="144">
        <f>IF(LEFT(AJ112,9)="direct-or", N112,0)</f>
        <v>0</v>
      </c>
      <c r="Y112" s="145">
        <f>IF(LEFT(AJ112,9)="direct-or",0,S112-V112)</f>
        <v>0</v>
      </c>
      <c r="Z112" s="147">
        <f>X112+Y112</f>
        <v>0</v>
      </c>
      <c r="AA112" s="148">
        <f>IF(LEFT(AJ112,6)="Direct", O112,0)</f>
        <v>0</v>
      </c>
      <c r="AB112" s="149">
        <f>O112-AA112</f>
        <v>69.319999999999993</v>
      </c>
      <c r="AC112" s="148">
        <f>AA112+AB112</f>
        <v>69.319999999999993</v>
      </c>
      <c r="AD112" s="148">
        <f t="shared" si="76"/>
        <v>0</v>
      </c>
      <c r="AE112" s="148">
        <f>IF(LEFT(AJ112,9)="direct-wa",0,O112*Q112)</f>
        <v>0.81104399999999999</v>
      </c>
      <c r="AF112" s="150">
        <f>AD112+AE112</f>
        <v>0.81104399999999999</v>
      </c>
      <c r="AG112" s="148">
        <f>IF(LEFT(AJ112,9)="direct-or", O112,0)</f>
        <v>0</v>
      </c>
      <c r="AH112" s="148">
        <f>IF(LEFT(AJ112,9)="direct-or",0,AC112-AF112)</f>
        <v>68.508955999999998</v>
      </c>
      <c r="AI112" s="150">
        <f>AG112+AH112</f>
        <v>68.508955999999998</v>
      </c>
      <c r="AJ112" s="151" t="s">
        <v>5957</v>
      </c>
    </row>
    <row r="113" spans="1:36" outlineLevel="2" x14ac:dyDescent="0.25">
      <c r="A113" s="143"/>
      <c r="N113" s="135">
        <f t="shared" si="77"/>
        <v>0</v>
      </c>
      <c r="O113" s="135">
        <f t="shared" si="78"/>
        <v>0</v>
      </c>
      <c r="R113" s="144">
        <f t="shared" ref="R113:AI113" si="106">SUBTOTAL(9,R111:R112)</f>
        <v>0</v>
      </c>
      <c r="S113" s="145">
        <f t="shared" si="106"/>
        <v>0</v>
      </c>
      <c r="T113" s="146">
        <f t="shared" si="106"/>
        <v>0</v>
      </c>
      <c r="U113" s="144">
        <f t="shared" si="106"/>
        <v>0</v>
      </c>
      <c r="V113" s="145">
        <f t="shared" si="106"/>
        <v>0</v>
      </c>
      <c r="W113" s="147">
        <f t="shared" si="106"/>
        <v>0</v>
      </c>
      <c r="X113" s="144">
        <f t="shared" si="106"/>
        <v>0</v>
      </c>
      <c r="Y113" s="145">
        <f t="shared" si="106"/>
        <v>0</v>
      </c>
      <c r="Z113" s="147">
        <f t="shared" si="106"/>
        <v>0</v>
      </c>
      <c r="AA113" s="148">
        <f t="shared" si="106"/>
        <v>0</v>
      </c>
      <c r="AB113" s="149">
        <f t="shared" si="106"/>
        <v>1920.22</v>
      </c>
      <c r="AC113" s="148">
        <f t="shared" si="106"/>
        <v>1920.22</v>
      </c>
      <c r="AD113" s="148">
        <f t="shared" si="76"/>
        <v>0</v>
      </c>
      <c r="AE113" s="148">
        <f t="shared" si="106"/>
        <v>22.466574000000001</v>
      </c>
      <c r="AF113" s="150">
        <f t="shared" si="106"/>
        <v>22.466574000000001</v>
      </c>
      <c r="AG113" s="148">
        <f t="shared" si="106"/>
        <v>0</v>
      </c>
      <c r="AH113" s="148">
        <f t="shared" si="106"/>
        <v>1897.753426</v>
      </c>
      <c r="AI113" s="150">
        <f t="shared" si="106"/>
        <v>1897.753426</v>
      </c>
      <c r="AJ113" s="163" t="s">
        <v>5960</v>
      </c>
    </row>
    <row r="114" spans="1:36" outlineLevel="1" x14ac:dyDescent="0.25">
      <c r="A114" s="154" t="s">
        <v>5607</v>
      </c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6">
        <f t="shared" ref="R114:AI114" si="107">SUBTOTAL(9,R106:R112)</f>
        <v>0</v>
      </c>
      <c r="S114" s="157">
        <f t="shared" si="107"/>
        <v>-37107.61</v>
      </c>
      <c r="T114" s="158">
        <f t="shared" si="107"/>
        <v>-37107.61</v>
      </c>
      <c r="U114" s="156">
        <f t="shared" si="107"/>
        <v>0</v>
      </c>
      <c r="V114" s="157">
        <f t="shared" si="107"/>
        <v>-2920.5405169999999</v>
      </c>
      <c r="W114" s="159">
        <f t="shared" si="107"/>
        <v>-2920.5405169999999</v>
      </c>
      <c r="X114" s="156">
        <f t="shared" si="107"/>
        <v>0</v>
      </c>
      <c r="Y114" s="157">
        <f t="shared" si="107"/>
        <v>-34187.069482999999</v>
      </c>
      <c r="Z114" s="159">
        <f t="shared" si="107"/>
        <v>-34187.069482999999</v>
      </c>
      <c r="AA114" s="157">
        <f t="shared" si="107"/>
        <v>0</v>
      </c>
      <c r="AB114" s="160">
        <f t="shared" si="107"/>
        <v>84681.59</v>
      </c>
      <c r="AC114" s="157">
        <f t="shared" si="107"/>
        <v>84681.59</v>
      </c>
      <c r="AD114" s="157">
        <f t="shared" si="76"/>
        <v>0</v>
      </c>
      <c r="AE114" s="157">
        <f t="shared" si="107"/>
        <v>6872.8886269999994</v>
      </c>
      <c r="AF114" s="161">
        <f t="shared" si="107"/>
        <v>6872.8886269999994</v>
      </c>
      <c r="AG114" s="157">
        <f t="shared" si="107"/>
        <v>0</v>
      </c>
      <c r="AH114" s="157">
        <f t="shared" si="107"/>
        <v>77808.701373000018</v>
      </c>
      <c r="AI114" s="161">
        <f t="shared" si="107"/>
        <v>77808.701373000018</v>
      </c>
      <c r="AJ114" s="162"/>
    </row>
    <row r="115" spans="1:36" outlineLevel="3" x14ac:dyDescent="0.25">
      <c r="A115" s="143" t="s">
        <v>5610</v>
      </c>
      <c r="L115" s="135">
        <v>0</v>
      </c>
      <c r="M115" s="135">
        <v>5000</v>
      </c>
      <c r="N115" s="135">
        <f t="shared" si="77"/>
        <v>5000</v>
      </c>
      <c r="O115" s="135">
        <f t="shared" si="78"/>
        <v>5000</v>
      </c>
      <c r="P115" s="135" t="s">
        <v>5454</v>
      </c>
      <c r="Q115" s="135">
        <f>VLOOKUP(P115,Factors!$E$6:$G$5649,3,FALSE)</f>
        <v>0.1013</v>
      </c>
      <c r="R115" s="144">
        <f>IF(LEFT(AJ115,6)="Direct", N115,0)</f>
        <v>0</v>
      </c>
      <c r="S115" s="145">
        <f>N115-R115</f>
        <v>5000</v>
      </c>
      <c r="T115" s="146">
        <f>R115+S115</f>
        <v>5000</v>
      </c>
      <c r="U115" s="144">
        <f>IF(LEFT(AJ115,9)="direct-wa", N115,0)</f>
        <v>0</v>
      </c>
      <c r="V115" s="145">
        <f>IF(LEFT(AJ115,9)="direct-wa",0,N115*Q115)</f>
        <v>506.5</v>
      </c>
      <c r="W115" s="147">
        <f>U115+V115</f>
        <v>506.5</v>
      </c>
      <c r="X115" s="144">
        <f>IF(LEFT(AJ115,9)="direct-or", N115,0)</f>
        <v>0</v>
      </c>
      <c r="Y115" s="145">
        <f>IF(LEFT(AJ115,9)="direct-or",0,S115-V115)</f>
        <v>4493.5</v>
      </c>
      <c r="Z115" s="147">
        <f>X115+Y115</f>
        <v>4493.5</v>
      </c>
      <c r="AA115" s="148">
        <f>IF(LEFT(AJ115,6)="Direct", O115,0)</f>
        <v>0</v>
      </c>
      <c r="AB115" s="149">
        <f>O115-AA115</f>
        <v>5000</v>
      </c>
      <c r="AC115" s="148">
        <f>AA115+AB115</f>
        <v>5000</v>
      </c>
      <c r="AD115" s="148">
        <f t="shared" si="76"/>
        <v>0</v>
      </c>
      <c r="AE115" s="148">
        <f>IF(LEFT(AJ115,9)="direct-wa",0,O115*Q115)</f>
        <v>506.5</v>
      </c>
      <c r="AF115" s="150">
        <f>AD115+AE115</f>
        <v>506.5</v>
      </c>
      <c r="AG115" s="148">
        <f>IF(LEFT(AJ115,9)="direct-or", O115,0)</f>
        <v>0</v>
      </c>
      <c r="AH115" s="148">
        <f>IF(LEFT(AJ115,9)="direct-or",0,AC115-AF115)</f>
        <v>4493.5</v>
      </c>
      <c r="AI115" s="150">
        <f>AG115+AH115</f>
        <v>4493.5</v>
      </c>
      <c r="AJ115" s="151" t="s">
        <v>60</v>
      </c>
    </row>
    <row r="116" spans="1:36" outlineLevel="2" x14ac:dyDescent="0.25">
      <c r="A116" s="143"/>
      <c r="N116" s="135">
        <f t="shared" si="77"/>
        <v>0</v>
      </c>
      <c r="O116" s="135">
        <f t="shared" si="78"/>
        <v>0</v>
      </c>
      <c r="R116" s="144">
        <f t="shared" ref="R116:AI116" si="108">SUBTOTAL(9,R115:R115)</f>
        <v>0</v>
      </c>
      <c r="S116" s="145">
        <f t="shared" si="108"/>
        <v>5000</v>
      </c>
      <c r="T116" s="146">
        <f t="shared" si="108"/>
        <v>5000</v>
      </c>
      <c r="U116" s="144">
        <f t="shared" si="108"/>
        <v>0</v>
      </c>
      <c r="V116" s="145">
        <f t="shared" si="108"/>
        <v>506.5</v>
      </c>
      <c r="W116" s="147">
        <f t="shared" si="108"/>
        <v>506.5</v>
      </c>
      <c r="X116" s="144">
        <f t="shared" si="108"/>
        <v>0</v>
      </c>
      <c r="Y116" s="145">
        <f t="shared" si="108"/>
        <v>4493.5</v>
      </c>
      <c r="Z116" s="147">
        <f t="shared" si="108"/>
        <v>4493.5</v>
      </c>
      <c r="AA116" s="148">
        <f t="shared" si="108"/>
        <v>0</v>
      </c>
      <c r="AB116" s="149">
        <f t="shared" si="108"/>
        <v>5000</v>
      </c>
      <c r="AC116" s="148">
        <f t="shared" si="108"/>
        <v>5000</v>
      </c>
      <c r="AD116" s="148">
        <f t="shared" si="76"/>
        <v>0</v>
      </c>
      <c r="AE116" s="148">
        <f t="shared" si="108"/>
        <v>506.5</v>
      </c>
      <c r="AF116" s="150">
        <f t="shared" si="108"/>
        <v>506.5</v>
      </c>
      <c r="AG116" s="148">
        <f t="shared" si="108"/>
        <v>0</v>
      </c>
      <c r="AH116" s="148">
        <f t="shared" si="108"/>
        <v>4493.5</v>
      </c>
      <c r="AI116" s="150">
        <f t="shared" si="108"/>
        <v>4493.5</v>
      </c>
      <c r="AJ116" s="163" t="s">
        <v>5736</v>
      </c>
    </row>
    <row r="117" spans="1:36" outlineLevel="3" x14ac:dyDescent="0.25">
      <c r="A117" s="143" t="s">
        <v>5610</v>
      </c>
      <c r="B117" s="135">
        <v>105633.2</v>
      </c>
      <c r="C117" s="135">
        <v>105902.28</v>
      </c>
      <c r="D117" s="135">
        <v>109855.63</v>
      </c>
      <c r="E117" s="135">
        <v>122172.57</v>
      </c>
      <c r="F117" s="135">
        <v>117740.11</v>
      </c>
      <c r="G117" s="135">
        <v>119933.25</v>
      </c>
      <c r="H117" s="135">
        <v>120701.67</v>
      </c>
      <c r="I117" s="135">
        <v>127892.33</v>
      </c>
      <c r="J117" s="135">
        <v>129802.38</v>
      </c>
      <c r="K117" s="135">
        <v>164437.29999999999</v>
      </c>
      <c r="L117" s="135">
        <v>163185.69</v>
      </c>
      <c r="M117" s="135">
        <v>166689.35999999999</v>
      </c>
      <c r="N117" s="135">
        <f t="shared" si="77"/>
        <v>166689.35999999999</v>
      </c>
      <c r="O117" s="135">
        <f t="shared" si="78"/>
        <v>1553945.77</v>
      </c>
      <c r="P117" s="135" t="s">
        <v>264</v>
      </c>
      <c r="Q117" s="135">
        <f>VLOOKUP(P117,Factors!$E$6:$G$5649,3,FALSE)</f>
        <v>9.3100000000000002E-2</v>
      </c>
      <c r="R117" s="144">
        <f>IF(LEFT(AJ117,6)="Direct", N117,0)</f>
        <v>0</v>
      </c>
      <c r="S117" s="145">
        <f>N117-R117</f>
        <v>166689.35999999999</v>
      </c>
      <c r="T117" s="146">
        <f>R117+S117</f>
        <v>166689.35999999999</v>
      </c>
      <c r="U117" s="144">
        <f>IF(LEFT(AJ117,9)="direct-wa", N117,0)</f>
        <v>0</v>
      </c>
      <c r="V117" s="145">
        <f>IF(LEFT(AJ117,9)="direct-wa",0,N117*Q117)</f>
        <v>15518.779415999999</v>
      </c>
      <c r="W117" s="147">
        <f>U117+V117</f>
        <v>15518.779415999999</v>
      </c>
      <c r="X117" s="144">
        <f>IF(LEFT(AJ117,9)="direct-or", N117,0)</f>
        <v>0</v>
      </c>
      <c r="Y117" s="145">
        <f>IF(LEFT(AJ117,9)="direct-or",0,S117-V117)</f>
        <v>151170.58058399998</v>
      </c>
      <c r="Z117" s="147">
        <f>X117+Y117</f>
        <v>151170.58058399998</v>
      </c>
      <c r="AA117" s="148">
        <f>IF(LEFT(AJ117,6)="Direct", O117,0)</f>
        <v>0</v>
      </c>
      <c r="AB117" s="149">
        <f>O117-AA117</f>
        <v>1553945.77</v>
      </c>
      <c r="AC117" s="148">
        <f>AA117+AB117</f>
        <v>1553945.77</v>
      </c>
      <c r="AD117" s="148">
        <f t="shared" si="76"/>
        <v>0</v>
      </c>
      <c r="AE117" s="148">
        <f>IF(LEFT(AJ117,9)="direct-wa",0,O117*Q117)</f>
        <v>144672.35118699999</v>
      </c>
      <c r="AF117" s="150">
        <f>AD117+AE117</f>
        <v>144672.35118699999</v>
      </c>
      <c r="AG117" s="148">
        <f>IF(LEFT(AJ117,9)="direct-or", O117,0)</f>
        <v>0</v>
      </c>
      <c r="AH117" s="148">
        <f>IF(LEFT(AJ117,9)="direct-or",0,AC117-AF117)</f>
        <v>1409273.418813</v>
      </c>
      <c r="AI117" s="150">
        <f>AG117+AH117</f>
        <v>1409273.418813</v>
      </c>
      <c r="AJ117" s="151" t="s">
        <v>110</v>
      </c>
    </row>
    <row r="118" spans="1:36" outlineLevel="3" x14ac:dyDescent="0.25">
      <c r="A118" s="143" t="s">
        <v>5610</v>
      </c>
      <c r="B118" s="135">
        <v>2854.74</v>
      </c>
      <c r="C118" s="135">
        <v>5150.2</v>
      </c>
      <c r="D118" s="135">
        <v>2273.86</v>
      </c>
      <c r="E118" s="135">
        <v>317.44</v>
      </c>
      <c r="F118" s="135">
        <v>2572.65</v>
      </c>
      <c r="G118" s="135">
        <v>2550.7399999999998</v>
      </c>
      <c r="H118" s="135">
        <v>322.79000000000002</v>
      </c>
      <c r="I118" s="135">
        <v>57.38</v>
      </c>
      <c r="J118" s="135">
        <v>1286.48</v>
      </c>
      <c r="K118" s="135">
        <v>1178.78</v>
      </c>
      <c r="L118" s="135">
        <v>2149.3200000000002</v>
      </c>
      <c r="M118" s="135">
        <v>4670.1099999999997</v>
      </c>
      <c r="N118" s="135">
        <f t="shared" si="77"/>
        <v>4670.1099999999997</v>
      </c>
      <c r="O118" s="135">
        <f t="shared" si="78"/>
        <v>25384.489999999998</v>
      </c>
      <c r="P118" s="135" t="s">
        <v>287</v>
      </c>
      <c r="Q118" s="135">
        <f>VLOOKUP(P118,Factors!$E$6:$G$5649,3,FALSE)</f>
        <v>9.3100000000000002E-2</v>
      </c>
      <c r="R118" s="144">
        <f>IF(LEFT(AJ118,6)="Direct", N118,0)</f>
        <v>0</v>
      </c>
      <c r="S118" s="145">
        <f>N118-R118</f>
        <v>4670.1099999999997</v>
      </c>
      <c r="T118" s="146">
        <f>R118+S118</f>
        <v>4670.1099999999997</v>
      </c>
      <c r="U118" s="144">
        <f>IF(LEFT(AJ118,9)="direct-wa", N118,0)</f>
        <v>0</v>
      </c>
      <c r="V118" s="145">
        <f>IF(LEFT(AJ118,9)="direct-wa",0,N118*Q118)</f>
        <v>434.78724099999999</v>
      </c>
      <c r="W118" s="147">
        <f>U118+V118</f>
        <v>434.78724099999999</v>
      </c>
      <c r="X118" s="144">
        <f>IF(LEFT(AJ118,9)="direct-or", N118,0)</f>
        <v>0</v>
      </c>
      <c r="Y118" s="145">
        <f>IF(LEFT(AJ118,9)="direct-or",0,S118-V118)</f>
        <v>4235.3227589999997</v>
      </c>
      <c r="Z118" s="147">
        <f>X118+Y118</f>
        <v>4235.3227589999997</v>
      </c>
      <c r="AA118" s="148">
        <f>IF(LEFT(AJ118,6)="Direct", O118,0)</f>
        <v>0</v>
      </c>
      <c r="AB118" s="149">
        <f>O118-AA118</f>
        <v>25384.489999999998</v>
      </c>
      <c r="AC118" s="148">
        <f>AA118+AB118</f>
        <v>25384.489999999998</v>
      </c>
      <c r="AD118" s="148">
        <f t="shared" si="76"/>
        <v>0</v>
      </c>
      <c r="AE118" s="148">
        <f>IF(LEFT(AJ118,9)="direct-wa",0,O118*Q118)</f>
        <v>2363.2960189999999</v>
      </c>
      <c r="AF118" s="150">
        <f>AD118+AE118</f>
        <v>2363.2960189999999</v>
      </c>
      <c r="AG118" s="148">
        <f>IF(LEFT(AJ118,9)="direct-or", O118,0)</f>
        <v>0</v>
      </c>
      <c r="AH118" s="148">
        <f>IF(LEFT(AJ118,9)="direct-or",0,AC118-AF118)</f>
        <v>23021.193980999997</v>
      </c>
      <c r="AI118" s="150">
        <f>AG118+AH118</f>
        <v>23021.193980999997</v>
      </c>
      <c r="AJ118" s="151" t="s">
        <v>110</v>
      </c>
    </row>
    <row r="119" spans="1:36" outlineLevel="2" x14ac:dyDescent="0.25">
      <c r="A119" s="143"/>
      <c r="N119" s="135">
        <f t="shared" si="77"/>
        <v>0</v>
      </c>
      <c r="O119" s="135">
        <f t="shared" si="78"/>
        <v>0</v>
      </c>
      <c r="R119" s="144">
        <f t="shared" ref="R119:AI119" si="109">SUBTOTAL(9,R117:R118)</f>
        <v>0</v>
      </c>
      <c r="S119" s="145">
        <f t="shared" si="109"/>
        <v>171359.46999999997</v>
      </c>
      <c r="T119" s="146">
        <f t="shared" si="109"/>
        <v>171359.46999999997</v>
      </c>
      <c r="U119" s="144">
        <f t="shared" si="109"/>
        <v>0</v>
      </c>
      <c r="V119" s="145">
        <f t="shared" si="109"/>
        <v>15953.566656999999</v>
      </c>
      <c r="W119" s="147">
        <f t="shared" si="109"/>
        <v>15953.566656999999</v>
      </c>
      <c r="X119" s="144">
        <f t="shared" si="109"/>
        <v>0</v>
      </c>
      <c r="Y119" s="145">
        <f t="shared" si="109"/>
        <v>155405.90334299998</v>
      </c>
      <c r="Z119" s="147">
        <f t="shared" si="109"/>
        <v>155405.90334299998</v>
      </c>
      <c r="AA119" s="148">
        <f t="shared" si="109"/>
        <v>0</v>
      </c>
      <c r="AB119" s="149">
        <f t="shared" si="109"/>
        <v>1579330.26</v>
      </c>
      <c r="AC119" s="148">
        <f t="shared" si="109"/>
        <v>1579330.26</v>
      </c>
      <c r="AD119" s="148">
        <f t="shared" si="76"/>
        <v>0</v>
      </c>
      <c r="AE119" s="148">
        <f t="shared" si="109"/>
        <v>147035.64720599999</v>
      </c>
      <c r="AF119" s="150">
        <f t="shared" si="109"/>
        <v>147035.64720599999</v>
      </c>
      <c r="AG119" s="148">
        <f t="shared" si="109"/>
        <v>0</v>
      </c>
      <c r="AH119" s="148">
        <f t="shared" si="109"/>
        <v>1432294.612794</v>
      </c>
      <c r="AI119" s="150">
        <f t="shared" si="109"/>
        <v>1432294.612794</v>
      </c>
      <c r="AJ119" s="163" t="s">
        <v>5735</v>
      </c>
    </row>
    <row r="120" spans="1:36" outlineLevel="3" x14ac:dyDescent="0.25">
      <c r="A120" s="143" t="s">
        <v>5610</v>
      </c>
      <c r="C120" s="135">
        <v>77.08</v>
      </c>
      <c r="D120" s="135">
        <v>77.08</v>
      </c>
      <c r="E120" s="135">
        <v>283</v>
      </c>
      <c r="F120" s="135">
        <v>482.59</v>
      </c>
      <c r="G120" s="135">
        <v>215.01</v>
      </c>
      <c r="H120" s="135">
        <v>74.25</v>
      </c>
      <c r="I120" s="135">
        <v>322.99</v>
      </c>
      <c r="J120" s="135">
        <v>264.41000000000003</v>
      </c>
      <c r="K120" s="135">
        <v>244.23</v>
      </c>
      <c r="L120" s="135">
        <v>210.72</v>
      </c>
      <c r="N120" s="135">
        <f t="shared" si="77"/>
        <v>0</v>
      </c>
      <c r="O120" s="135">
        <f t="shared" si="78"/>
        <v>2251.36</v>
      </c>
      <c r="P120" s="135" t="s">
        <v>201</v>
      </c>
      <c r="Q120" s="135">
        <f>VLOOKUP(P120,Factors!$E$6:$G$5649,3,FALSE)</f>
        <v>8.7999999999999995E-2</v>
      </c>
      <c r="R120" s="144">
        <f>IF(LEFT(AJ120,6)="Direct", N120,0)</f>
        <v>0</v>
      </c>
      <c r="S120" s="145">
        <f>N120-R120</f>
        <v>0</v>
      </c>
      <c r="T120" s="146">
        <f>R120+S120</f>
        <v>0</v>
      </c>
      <c r="U120" s="144">
        <f>IF(LEFT(AJ120,9)="direct-wa", N120,0)</f>
        <v>0</v>
      </c>
      <c r="V120" s="145">
        <f>IF(LEFT(AJ120,9)="direct-wa",0,N120*Q120)</f>
        <v>0</v>
      </c>
      <c r="W120" s="147">
        <f>U120+V120</f>
        <v>0</v>
      </c>
      <c r="X120" s="144">
        <f>IF(LEFT(AJ120,9)="direct-or", N120,0)</f>
        <v>0</v>
      </c>
      <c r="Y120" s="145">
        <f>IF(LEFT(AJ120,9)="direct-or",0,S120-V120)</f>
        <v>0</v>
      </c>
      <c r="Z120" s="147">
        <f>X120+Y120</f>
        <v>0</v>
      </c>
      <c r="AA120" s="148">
        <f>IF(LEFT(AJ120,6)="Direct", O120,0)</f>
        <v>0</v>
      </c>
      <c r="AB120" s="149">
        <f>O120-AA120</f>
        <v>2251.36</v>
      </c>
      <c r="AC120" s="148">
        <f>AA120+AB120</f>
        <v>2251.36</v>
      </c>
      <c r="AD120" s="148">
        <f t="shared" si="76"/>
        <v>0</v>
      </c>
      <c r="AE120" s="148">
        <f>IF(LEFT(AJ120,9)="direct-wa",0,O120*Q120)</f>
        <v>198.11967999999999</v>
      </c>
      <c r="AF120" s="150">
        <f>AD120+AE120</f>
        <v>198.11967999999999</v>
      </c>
      <c r="AG120" s="148">
        <f>IF(LEFT(AJ120,9)="direct-or", O120,0)</f>
        <v>0</v>
      </c>
      <c r="AH120" s="148">
        <f>IF(LEFT(AJ120,9)="direct-or",0,AC120-AF120)</f>
        <v>2053.2403200000003</v>
      </c>
      <c r="AI120" s="150">
        <f>AG120+AH120</f>
        <v>2053.2403200000003</v>
      </c>
      <c r="AJ120" s="151" t="s">
        <v>182</v>
      </c>
    </row>
    <row r="121" spans="1:36" outlineLevel="2" x14ac:dyDescent="0.25">
      <c r="A121" s="143"/>
      <c r="N121" s="135">
        <f t="shared" si="77"/>
        <v>0</v>
      </c>
      <c r="O121" s="135">
        <f t="shared" si="78"/>
        <v>0</v>
      </c>
      <c r="R121" s="144">
        <f t="shared" ref="R121:AI121" si="110">SUBTOTAL(9,R120:R120)</f>
        <v>0</v>
      </c>
      <c r="S121" s="145">
        <f t="shared" si="110"/>
        <v>0</v>
      </c>
      <c r="T121" s="146">
        <f t="shared" si="110"/>
        <v>0</v>
      </c>
      <c r="U121" s="144">
        <f t="shared" si="110"/>
        <v>0</v>
      </c>
      <c r="V121" s="145">
        <f t="shared" si="110"/>
        <v>0</v>
      </c>
      <c r="W121" s="147">
        <f t="shared" si="110"/>
        <v>0</v>
      </c>
      <c r="X121" s="144">
        <f t="shared" si="110"/>
        <v>0</v>
      </c>
      <c r="Y121" s="145">
        <f t="shared" si="110"/>
        <v>0</v>
      </c>
      <c r="Z121" s="147">
        <f t="shared" si="110"/>
        <v>0</v>
      </c>
      <c r="AA121" s="148">
        <f t="shared" si="110"/>
        <v>0</v>
      </c>
      <c r="AB121" s="149">
        <f t="shared" si="110"/>
        <v>2251.36</v>
      </c>
      <c r="AC121" s="148">
        <f t="shared" si="110"/>
        <v>2251.36</v>
      </c>
      <c r="AD121" s="148">
        <f t="shared" si="76"/>
        <v>0</v>
      </c>
      <c r="AE121" s="148">
        <f t="shared" si="110"/>
        <v>198.11967999999999</v>
      </c>
      <c r="AF121" s="150">
        <f t="shared" si="110"/>
        <v>198.11967999999999</v>
      </c>
      <c r="AG121" s="148">
        <f t="shared" si="110"/>
        <v>0</v>
      </c>
      <c r="AH121" s="148">
        <f t="shared" si="110"/>
        <v>2053.2403200000003</v>
      </c>
      <c r="AI121" s="150">
        <f t="shared" si="110"/>
        <v>2053.2403200000003</v>
      </c>
      <c r="AJ121" s="163" t="s">
        <v>5742</v>
      </c>
    </row>
    <row r="122" spans="1:36" outlineLevel="3" x14ac:dyDescent="0.25">
      <c r="A122" s="143" t="s">
        <v>5610</v>
      </c>
      <c r="B122" s="135">
        <v>35521.9</v>
      </c>
      <c r="C122" s="135">
        <v>43719.7</v>
      </c>
      <c r="D122" s="135">
        <v>29202.39</v>
      </c>
      <c r="E122" s="135">
        <v>32345.98</v>
      </c>
      <c r="F122" s="135">
        <v>21736.720000000001</v>
      </c>
      <c r="G122" s="135">
        <v>13636.97</v>
      </c>
      <c r="H122" s="135">
        <v>15281.44</v>
      </c>
      <c r="I122" s="135">
        <v>16364.39</v>
      </c>
      <c r="J122" s="135">
        <v>14438.6</v>
      </c>
      <c r="K122" s="135">
        <v>19312.310000000001</v>
      </c>
      <c r="L122" s="135">
        <v>25017.99</v>
      </c>
      <c r="M122" s="135">
        <v>28703.200000000001</v>
      </c>
      <c r="N122" s="135">
        <f t="shared" si="77"/>
        <v>28703.200000000001</v>
      </c>
      <c r="O122" s="135">
        <f t="shared" si="78"/>
        <v>295281.59000000003</v>
      </c>
      <c r="P122" s="135" t="s">
        <v>172</v>
      </c>
      <c r="Q122" s="135">
        <f>VLOOKUP(P122,Factors!$E$6:$G$5649,3,FALSE)</f>
        <v>7.9699999999999993E-2</v>
      </c>
      <c r="R122" s="144">
        <f>IF(LEFT(AJ122,6)="Direct", N122,0)</f>
        <v>0</v>
      </c>
      <c r="S122" s="145">
        <f>N122-R122</f>
        <v>28703.200000000001</v>
      </c>
      <c r="T122" s="146">
        <f>R122+S122</f>
        <v>28703.200000000001</v>
      </c>
      <c r="U122" s="144">
        <f>IF(LEFT(AJ122,9)="direct-wa", N122,0)</f>
        <v>0</v>
      </c>
      <c r="V122" s="145">
        <f>IF(LEFT(AJ122,9)="direct-wa",0,N122*Q122)</f>
        <v>2287.6450399999999</v>
      </c>
      <c r="W122" s="147">
        <f>U122+V122</f>
        <v>2287.6450399999999</v>
      </c>
      <c r="X122" s="144">
        <f>IF(LEFT(AJ122,9)="direct-or", N122,0)</f>
        <v>0</v>
      </c>
      <c r="Y122" s="145">
        <f>IF(LEFT(AJ122,9)="direct-or",0,S122-V122)</f>
        <v>26415.554960000001</v>
      </c>
      <c r="Z122" s="147">
        <f>X122+Y122</f>
        <v>26415.554960000001</v>
      </c>
      <c r="AA122" s="148">
        <f>IF(LEFT(AJ122,6)="Direct", O122,0)</f>
        <v>0</v>
      </c>
      <c r="AB122" s="149">
        <f>O122-AA122</f>
        <v>295281.59000000003</v>
      </c>
      <c r="AC122" s="148">
        <f>AA122+AB122</f>
        <v>295281.59000000003</v>
      </c>
      <c r="AD122" s="148">
        <f t="shared" si="76"/>
        <v>0</v>
      </c>
      <c r="AE122" s="148">
        <f>IF(LEFT(AJ122,9)="direct-wa",0,O122*Q122)</f>
        <v>23533.942723</v>
      </c>
      <c r="AF122" s="150">
        <f>AD122+AE122</f>
        <v>23533.942723</v>
      </c>
      <c r="AG122" s="148">
        <f>IF(LEFT(AJ122,9)="direct-or", O122,0)</f>
        <v>0</v>
      </c>
      <c r="AH122" s="148">
        <f>IF(LEFT(AJ122,9)="direct-or",0,AC122-AF122)</f>
        <v>271747.64727700001</v>
      </c>
      <c r="AI122" s="150">
        <f>AG122+AH122</f>
        <v>271747.64727700001</v>
      </c>
      <c r="AJ122" s="151" t="s">
        <v>54</v>
      </c>
    </row>
    <row r="123" spans="1:36" outlineLevel="3" x14ac:dyDescent="0.25">
      <c r="A123" s="143" t="s">
        <v>5610</v>
      </c>
      <c r="G123" s="135">
        <v>36.11</v>
      </c>
      <c r="N123" s="135">
        <f t="shared" si="77"/>
        <v>0</v>
      </c>
      <c r="O123" s="135">
        <f t="shared" si="78"/>
        <v>36.11</v>
      </c>
      <c r="P123" s="135" t="s">
        <v>221</v>
      </c>
      <c r="Q123" s="135">
        <f>VLOOKUP(P123,Factors!$E$6:$G$5649,3,FALSE)</f>
        <v>7.9699999999999993E-2</v>
      </c>
      <c r="R123" s="144">
        <f>IF(LEFT(AJ123,6)="Direct", N123,0)</f>
        <v>0</v>
      </c>
      <c r="S123" s="145">
        <f>N123-R123</f>
        <v>0</v>
      </c>
      <c r="T123" s="146">
        <f>R123+S123</f>
        <v>0</v>
      </c>
      <c r="U123" s="144">
        <f>IF(LEFT(AJ123,9)="direct-wa", N123,0)</f>
        <v>0</v>
      </c>
      <c r="V123" s="145">
        <f>IF(LEFT(AJ123,9)="direct-wa",0,N123*Q123)</f>
        <v>0</v>
      </c>
      <c r="W123" s="147">
        <f>U123+V123</f>
        <v>0</v>
      </c>
      <c r="X123" s="144">
        <f>IF(LEFT(AJ123,9)="direct-or", N123,0)</f>
        <v>0</v>
      </c>
      <c r="Y123" s="145">
        <f>IF(LEFT(AJ123,9)="direct-or",0,S123-V123)</f>
        <v>0</v>
      </c>
      <c r="Z123" s="147">
        <f>X123+Y123</f>
        <v>0</v>
      </c>
      <c r="AA123" s="148">
        <f>IF(LEFT(AJ123,6)="Direct", O123,0)</f>
        <v>0</v>
      </c>
      <c r="AB123" s="149">
        <f>O123-AA123</f>
        <v>36.11</v>
      </c>
      <c r="AC123" s="148">
        <f>AA123+AB123</f>
        <v>36.11</v>
      </c>
      <c r="AD123" s="148">
        <f t="shared" si="76"/>
        <v>0</v>
      </c>
      <c r="AE123" s="148">
        <f>IF(LEFT(AJ123,9)="direct-wa",0,O123*Q123)</f>
        <v>2.8779669999999995</v>
      </c>
      <c r="AF123" s="150">
        <f>AD123+AE123</f>
        <v>2.8779669999999995</v>
      </c>
      <c r="AG123" s="148">
        <f>IF(LEFT(AJ123,9)="direct-or", O123,0)</f>
        <v>0</v>
      </c>
      <c r="AH123" s="148">
        <f>IF(LEFT(AJ123,9)="direct-or",0,AC123-AF123)</f>
        <v>33.232033000000001</v>
      </c>
      <c r="AI123" s="150">
        <f>AG123+AH123</f>
        <v>33.232033000000001</v>
      </c>
      <c r="AJ123" s="151" t="s">
        <v>54</v>
      </c>
    </row>
    <row r="124" spans="1:36" outlineLevel="3" x14ac:dyDescent="0.25">
      <c r="A124" s="143" t="s">
        <v>5610</v>
      </c>
      <c r="B124" s="135">
        <v>114497.33</v>
      </c>
      <c r="C124" s="135">
        <v>82451.03</v>
      </c>
      <c r="D124" s="135">
        <v>82611.17</v>
      </c>
      <c r="E124" s="135">
        <v>92747.28</v>
      </c>
      <c r="F124" s="135">
        <v>80304.31</v>
      </c>
      <c r="G124" s="135">
        <v>93974.43</v>
      </c>
      <c r="H124" s="135">
        <v>79751.759999999995</v>
      </c>
      <c r="I124" s="135">
        <v>79404.69</v>
      </c>
      <c r="J124" s="135">
        <v>75411.039999999994</v>
      </c>
      <c r="K124" s="135">
        <v>77262.73</v>
      </c>
      <c r="L124" s="135">
        <v>77824.83</v>
      </c>
      <c r="M124" s="135">
        <v>68033.08</v>
      </c>
      <c r="N124" s="135">
        <f t="shared" si="77"/>
        <v>68033.08</v>
      </c>
      <c r="O124" s="135">
        <f t="shared" si="78"/>
        <v>1004273.6799999999</v>
      </c>
      <c r="P124" s="135" t="s">
        <v>228</v>
      </c>
      <c r="Q124" s="135">
        <f>VLOOKUP(P124,Factors!$E$6:$G$5649,3,FALSE)</f>
        <v>7.9699999999999993E-2</v>
      </c>
      <c r="R124" s="144">
        <f>IF(LEFT(AJ124,6)="Direct", N124,0)</f>
        <v>0</v>
      </c>
      <c r="S124" s="145">
        <f>N124-R124</f>
        <v>68033.08</v>
      </c>
      <c r="T124" s="146">
        <f>R124+S124</f>
        <v>68033.08</v>
      </c>
      <c r="U124" s="144">
        <f>IF(LEFT(AJ124,9)="direct-wa", N124,0)</f>
        <v>0</v>
      </c>
      <c r="V124" s="145">
        <f>IF(LEFT(AJ124,9)="direct-wa",0,N124*Q124)</f>
        <v>5422.236476</v>
      </c>
      <c r="W124" s="147">
        <f>U124+V124</f>
        <v>5422.236476</v>
      </c>
      <c r="X124" s="144">
        <f>IF(LEFT(AJ124,9)="direct-or", N124,0)</f>
        <v>0</v>
      </c>
      <c r="Y124" s="145">
        <f>IF(LEFT(AJ124,9)="direct-or",0,S124-V124)</f>
        <v>62610.843524000004</v>
      </c>
      <c r="Z124" s="147">
        <f>X124+Y124</f>
        <v>62610.843524000004</v>
      </c>
      <c r="AA124" s="148">
        <f>IF(LEFT(AJ124,6)="Direct", O124,0)</f>
        <v>0</v>
      </c>
      <c r="AB124" s="149">
        <f>O124-AA124</f>
        <v>1004273.6799999999</v>
      </c>
      <c r="AC124" s="148">
        <f>AA124+AB124</f>
        <v>1004273.6799999999</v>
      </c>
      <c r="AD124" s="148">
        <f t="shared" si="76"/>
        <v>0</v>
      </c>
      <c r="AE124" s="148">
        <f>IF(LEFT(AJ124,9)="direct-wa",0,O124*Q124)</f>
        <v>80040.612295999992</v>
      </c>
      <c r="AF124" s="150">
        <f>AD124+AE124</f>
        <v>80040.612295999992</v>
      </c>
      <c r="AG124" s="148">
        <f>IF(LEFT(AJ124,9)="direct-or", O124,0)</f>
        <v>0</v>
      </c>
      <c r="AH124" s="148">
        <f>IF(LEFT(AJ124,9)="direct-or",0,AC124-AF124)</f>
        <v>924233.06770399993</v>
      </c>
      <c r="AI124" s="150">
        <f>AG124+AH124</f>
        <v>924233.06770399993</v>
      </c>
      <c r="AJ124" s="151" t="s">
        <v>54</v>
      </c>
    </row>
    <row r="125" spans="1:36" outlineLevel="3" x14ac:dyDescent="0.25">
      <c r="A125" s="143" t="s">
        <v>5610</v>
      </c>
      <c r="H125" s="135">
        <v>-281.06</v>
      </c>
      <c r="N125" s="135">
        <f t="shared" si="77"/>
        <v>0</v>
      </c>
      <c r="O125" s="135">
        <f t="shared" si="78"/>
        <v>-281.06</v>
      </c>
      <c r="P125" s="135" t="s">
        <v>5863</v>
      </c>
      <c r="Q125" s="135">
        <f>VLOOKUP(P125,Factors!$E$6:$G$5649,3,FALSE)</f>
        <v>7.9699999999999993E-2</v>
      </c>
      <c r="R125" s="144">
        <f>IF(LEFT(AJ125,6)="Direct", N125,0)</f>
        <v>0</v>
      </c>
      <c r="S125" s="145">
        <f>N125-R125</f>
        <v>0</v>
      </c>
      <c r="T125" s="146">
        <f>R125+S125</f>
        <v>0</v>
      </c>
      <c r="U125" s="144">
        <f>IF(LEFT(AJ125,9)="direct-wa", N125,0)</f>
        <v>0</v>
      </c>
      <c r="V125" s="145">
        <f>IF(LEFT(AJ125,9)="direct-wa",0,N125*Q125)</f>
        <v>0</v>
      </c>
      <c r="W125" s="147">
        <f>U125+V125</f>
        <v>0</v>
      </c>
      <c r="X125" s="144">
        <f>IF(LEFT(AJ125,9)="direct-or", N125,0)</f>
        <v>0</v>
      </c>
      <c r="Y125" s="145">
        <f>IF(LEFT(AJ125,9)="direct-or",0,S125-V125)</f>
        <v>0</v>
      </c>
      <c r="Z125" s="147">
        <f>X125+Y125</f>
        <v>0</v>
      </c>
      <c r="AA125" s="148">
        <f>IF(LEFT(AJ125,6)="Direct", O125,0)</f>
        <v>0</v>
      </c>
      <c r="AB125" s="149">
        <f>O125-AA125</f>
        <v>-281.06</v>
      </c>
      <c r="AC125" s="148">
        <f>AA125+AB125</f>
        <v>-281.06</v>
      </c>
      <c r="AD125" s="148">
        <f t="shared" si="76"/>
        <v>0</v>
      </c>
      <c r="AE125" s="148">
        <f>IF(LEFT(AJ125,9)="direct-wa",0,O125*Q125)</f>
        <v>-22.400481999999997</v>
      </c>
      <c r="AF125" s="150">
        <f>AD125+AE125</f>
        <v>-22.400481999999997</v>
      </c>
      <c r="AG125" s="148">
        <f>IF(LEFT(AJ125,9)="direct-or", O125,0)</f>
        <v>0</v>
      </c>
      <c r="AH125" s="148">
        <f>IF(LEFT(AJ125,9)="direct-or",0,AC125-AF125)</f>
        <v>-258.65951799999999</v>
      </c>
      <c r="AI125" s="150">
        <f>AG125+AH125</f>
        <v>-258.65951799999999</v>
      </c>
      <c r="AJ125" s="151" t="s">
        <v>54</v>
      </c>
    </row>
    <row r="126" spans="1:36" outlineLevel="3" x14ac:dyDescent="0.25">
      <c r="A126" s="143" t="s">
        <v>5610</v>
      </c>
      <c r="D126" s="135">
        <v>62.65</v>
      </c>
      <c r="J126" s="135">
        <v>50</v>
      </c>
      <c r="N126" s="135">
        <f t="shared" si="77"/>
        <v>0</v>
      </c>
      <c r="O126" s="135">
        <f t="shared" si="78"/>
        <v>112.65</v>
      </c>
      <c r="P126" s="135" t="s">
        <v>3857</v>
      </c>
      <c r="Q126" s="135">
        <f>VLOOKUP(P126,Factors!$E$6:$G$5649,3,FALSE)</f>
        <v>7.9699999999999993E-2</v>
      </c>
      <c r="R126" s="144">
        <f>IF(LEFT(AJ126,6)="Direct", N126,0)</f>
        <v>0</v>
      </c>
      <c r="S126" s="145">
        <f>N126-R126</f>
        <v>0</v>
      </c>
      <c r="T126" s="146">
        <f>R126+S126</f>
        <v>0</v>
      </c>
      <c r="U126" s="144">
        <f>IF(LEFT(AJ126,9)="direct-wa", N126,0)</f>
        <v>0</v>
      </c>
      <c r="V126" s="145">
        <f>IF(LEFT(AJ126,9)="direct-wa",0,N126*Q126)</f>
        <v>0</v>
      </c>
      <c r="W126" s="147">
        <f>U126+V126</f>
        <v>0</v>
      </c>
      <c r="X126" s="144">
        <f>IF(LEFT(AJ126,9)="direct-or", N126,0)</f>
        <v>0</v>
      </c>
      <c r="Y126" s="145">
        <f>IF(LEFT(AJ126,9)="direct-or",0,S126-V126)</f>
        <v>0</v>
      </c>
      <c r="Z126" s="147">
        <f>X126+Y126</f>
        <v>0</v>
      </c>
      <c r="AA126" s="148">
        <f>IF(LEFT(AJ126,6)="Direct", O126,0)</f>
        <v>0</v>
      </c>
      <c r="AB126" s="149">
        <f>O126-AA126</f>
        <v>112.65</v>
      </c>
      <c r="AC126" s="148">
        <f>AA126+AB126</f>
        <v>112.65</v>
      </c>
      <c r="AD126" s="148">
        <f t="shared" si="76"/>
        <v>0</v>
      </c>
      <c r="AE126" s="148">
        <f>IF(LEFT(AJ126,9)="direct-wa",0,O126*Q126)</f>
        <v>8.9782049999999991</v>
      </c>
      <c r="AF126" s="150">
        <f>AD126+AE126</f>
        <v>8.9782049999999991</v>
      </c>
      <c r="AG126" s="148">
        <f>IF(LEFT(AJ126,9)="direct-or", O126,0)</f>
        <v>0</v>
      </c>
      <c r="AH126" s="148">
        <f>IF(LEFT(AJ126,9)="direct-or",0,AC126-AF126)</f>
        <v>103.671795</v>
      </c>
      <c r="AI126" s="150">
        <f>AG126+AH126</f>
        <v>103.671795</v>
      </c>
      <c r="AJ126" s="151" t="s">
        <v>57</v>
      </c>
    </row>
    <row r="127" spans="1:36" outlineLevel="2" x14ac:dyDescent="0.25">
      <c r="A127" s="143"/>
      <c r="N127" s="135">
        <f t="shared" si="77"/>
        <v>0</v>
      </c>
      <c r="O127" s="135">
        <f t="shared" si="78"/>
        <v>0</v>
      </c>
      <c r="R127" s="144">
        <f t="shared" ref="R127:AI127" si="111">SUBTOTAL(9,R122:R126)</f>
        <v>0</v>
      </c>
      <c r="S127" s="145">
        <f t="shared" si="111"/>
        <v>96736.28</v>
      </c>
      <c r="T127" s="146">
        <f t="shared" si="111"/>
        <v>96736.28</v>
      </c>
      <c r="U127" s="144">
        <f t="shared" si="111"/>
        <v>0</v>
      </c>
      <c r="V127" s="145">
        <f t="shared" si="111"/>
        <v>7709.8815159999995</v>
      </c>
      <c r="W127" s="147">
        <f t="shared" si="111"/>
        <v>7709.8815159999995</v>
      </c>
      <c r="X127" s="144">
        <f t="shared" si="111"/>
        <v>0</v>
      </c>
      <c r="Y127" s="145">
        <f t="shared" si="111"/>
        <v>89026.398484000005</v>
      </c>
      <c r="Z127" s="147">
        <f t="shared" si="111"/>
        <v>89026.398484000005</v>
      </c>
      <c r="AA127" s="148">
        <f t="shared" si="111"/>
        <v>0</v>
      </c>
      <c r="AB127" s="149">
        <f t="shared" si="111"/>
        <v>1299422.9699999997</v>
      </c>
      <c r="AC127" s="148">
        <f t="shared" si="111"/>
        <v>1299422.9699999997</v>
      </c>
      <c r="AD127" s="148">
        <f t="shared" si="76"/>
        <v>0</v>
      </c>
      <c r="AE127" s="148">
        <f t="shared" si="111"/>
        <v>103564.01070900001</v>
      </c>
      <c r="AF127" s="150">
        <f t="shared" si="111"/>
        <v>103564.01070900001</v>
      </c>
      <c r="AG127" s="148">
        <f t="shared" si="111"/>
        <v>0</v>
      </c>
      <c r="AH127" s="148">
        <f t="shared" si="111"/>
        <v>1195858.9592909999</v>
      </c>
      <c r="AI127" s="150">
        <f t="shared" si="111"/>
        <v>1195858.9592909999</v>
      </c>
      <c r="AJ127" s="163" t="s">
        <v>5741</v>
      </c>
    </row>
    <row r="128" spans="1:36" outlineLevel="1" x14ac:dyDescent="0.25">
      <c r="A128" s="154" t="s">
        <v>5609</v>
      </c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6">
        <f t="shared" ref="R128:AI128" si="112">SUBTOTAL(9,R115:R126)</f>
        <v>0</v>
      </c>
      <c r="S128" s="157">
        <f t="shared" si="112"/>
        <v>273095.75</v>
      </c>
      <c r="T128" s="158">
        <f t="shared" si="112"/>
        <v>273095.75</v>
      </c>
      <c r="U128" s="156">
        <f t="shared" si="112"/>
        <v>0</v>
      </c>
      <c r="V128" s="157">
        <f t="shared" si="112"/>
        <v>24169.948172999997</v>
      </c>
      <c r="W128" s="159">
        <f t="shared" si="112"/>
        <v>24169.948172999997</v>
      </c>
      <c r="X128" s="156">
        <f t="shared" si="112"/>
        <v>0</v>
      </c>
      <c r="Y128" s="157">
        <f t="shared" si="112"/>
        <v>248925.80182699999</v>
      </c>
      <c r="Z128" s="159">
        <f t="shared" si="112"/>
        <v>248925.80182699999</v>
      </c>
      <c r="AA128" s="157">
        <f t="shared" si="112"/>
        <v>0</v>
      </c>
      <c r="AB128" s="160">
        <f t="shared" si="112"/>
        <v>2886004.59</v>
      </c>
      <c r="AC128" s="157">
        <f t="shared" si="112"/>
        <v>2886004.59</v>
      </c>
      <c r="AD128" s="157">
        <f t="shared" si="76"/>
        <v>0</v>
      </c>
      <c r="AE128" s="157">
        <f t="shared" si="112"/>
        <v>251304.27759500002</v>
      </c>
      <c r="AF128" s="161">
        <f t="shared" si="112"/>
        <v>251304.27759500002</v>
      </c>
      <c r="AG128" s="157">
        <f t="shared" si="112"/>
        <v>0</v>
      </c>
      <c r="AH128" s="157">
        <f t="shared" si="112"/>
        <v>2634700.3124049995</v>
      </c>
      <c r="AI128" s="161">
        <f t="shared" si="112"/>
        <v>2634700.3124049995</v>
      </c>
      <c r="AJ128" s="162"/>
    </row>
    <row r="129" spans="1:36" outlineLevel="3" x14ac:dyDescent="0.25">
      <c r="A129" s="143" t="s">
        <v>5612</v>
      </c>
      <c r="D129" s="135">
        <v>-5382.11</v>
      </c>
      <c r="N129" s="135">
        <f t="shared" si="77"/>
        <v>0</v>
      </c>
      <c r="O129" s="135">
        <f t="shared" si="78"/>
        <v>-5382.11</v>
      </c>
      <c r="P129" s="135" t="s">
        <v>1810</v>
      </c>
      <c r="Q129" s="135">
        <f>VLOOKUP(P129,Factors!$E$6:$G$5649,3,FALSE)</f>
        <v>0.1013</v>
      </c>
      <c r="R129" s="144">
        <f t="shared" ref="R129:R146" si="113">IF(LEFT(AJ129,6)="Direct", N129,0)</f>
        <v>0</v>
      </c>
      <c r="S129" s="145">
        <f t="shared" ref="S129:S146" si="114">N129-R129</f>
        <v>0</v>
      </c>
      <c r="T129" s="146">
        <f t="shared" ref="T129:T146" si="115">R129+S129</f>
        <v>0</v>
      </c>
      <c r="U129" s="144">
        <f t="shared" ref="U129:U146" si="116">IF(LEFT(AJ129,9)="direct-wa", N129,0)</f>
        <v>0</v>
      </c>
      <c r="V129" s="145">
        <f t="shared" ref="V129:V146" si="117">IF(LEFT(AJ129,9)="direct-wa",0,N129*Q129)</f>
        <v>0</v>
      </c>
      <c r="W129" s="147">
        <f t="shared" ref="W129:W146" si="118">U129+V129</f>
        <v>0</v>
      </c>
      <c r="X129" s="144">
        <f t="shared" ref="X129:X146" si="119">IF(LEFT(AJ129,9)="direct-or", N129,0)</f>
        <v>0</v>
      </c>
      <c r="Y129" s="145">
        <f t="shared" ref="Y129:Y146" si="120">IF(LEFT(AJ129,9)="direct-or",0,S129-V129)</f>
        <v>0</v>
      </c>
      <c r="Z129" s="147">
        <f t="shared" ref="Z129:Z146" si="121">X129+Y129</f>
        <v>0</v>
      </c>
      <c r="AA129" s="148">
        <f t="shared" ref="AA129:AA146" si="122">IF(LEFT(AJ129,6)="Direct", O129,0)</f>
        <v>0</v>
      </c>
      <c r="AB129" s="149">
        <f t="shared" ref="AB129:AB146" si="123">O129-AA129</f>
        <v>-5382.11</v>
      </c>
      <c r="AC129" s="148">
        <f t="shared" ref="AC129:AC146" si="124">AA129+AB129</f>
        <v>-5382.11</v>
      </c>
      <c r="AD129" s="148">
        <f t="shared" si="76"/>
        <v>0</v>
      </c>
      <c r="AE129" s="148">
        <f t="shared" ref="AE129:AE146" si="125">IF(LEFT(AJ129,9)="direct-wa",0,O129*Q129)</f>
        <v>-545.20774299999994</v>
      </c>
      <c r="AF129" s="150">
        <f t="shared" ref="AF129:AF146" si="126">AD129+AE129</f>
        <v>-545.20774299999994</v>
      </c>
      <c r="AG129" s="148">
        <f t="shared" ref="AG129:AG146" si="127">IF(LEFT(AJ129,9)="direct-or", O129,0)</f>
        <v>0</v>
      </c>
      <c r="AH129" s="148">
        <f t="shared" ref="AH129:AH146" si="128">IF(LEFT(AJ129,9)="direct-or",0,AC129-AF129)</f>
        <v>-4836.9022569999997</v>
      </c>
      <c r="AI129" s="150">
        <f t="shared" ref="AI129:AI146" si="129">AG129+AH129</f>
        <v>-4836.9022569999997</v>
      </c>
      <c r="AJ129" s="151" t="s">
        <v>60</v>
      </c>
    </row>
    <row r="130" spans="1:36" outlineLevel="3" x14ac:dyDescent="0.25">
      <c r="A130" s="143" t="s">
        <v>5612</v>
      </c>
      <c r="B130" s="135">
        <v>2208.56</v>
      </c>
      <c r="C130" s="135">
        <v>2574.94</v>
      </c>
      <c r="D130" s="135">
        <v>1314.42</v>
      </c>
      <c r="E130" s="135">
        <v>2658.89</v>
      </c>
      <c r="F130" s="135">
        <v>850.51</v>
      </c>
      <c r="G130" s="135">
        <v>1906.02</v>
      </c>
      <c r="H130" s="135">
        <v>4783.5</v>
      </c>
      <c r="I130" s="135">
        <v>1539.64</v>
      </c>
      <c r="J130" s="135">
        <v>4282.58</v>
      </c>
      <c r="K130" s="135">
        <v>2279.14</v>
      </c>
      <c r="L130" s="135">
        <v>1139.57</v>
      </c>
      <c r="M130" s="135">
        <v>4213.1099999999997</v>
      </c>
      <c r="N130" s="135">
        <f t="shared" si="77"/>
        <v>4213.1099999999997</v>
      </c>
      <c r="O130" s="135">
        <f t="shared" si="78"/>
        <v>29750.879999999997</v>
      </c>
      <c r="P130" s="135" t="s">
        <v>3162</v>
      </c>
      <c r="Q130" s="135">
        <f>VLOOKUP(P130,Factors!$E$6:$G$5649,3,FALSE)</f>
        <v>0.1013</v>
      </c>
      <c r="R130" s="144">
        <f t="shared" si="113"/>
        <v>0</v>
      </c>
      <c r="S130" s="145">
        <f t="shared" si="114"/>
        <v>4213.1099999999997</v>
      </c>
      <c r="T130" s="146">
        <f t="shared" si="115"/>
        <v>4213.1099999999997</v>
      </c>
      <c r="U130" s="144">
        <f t="shared" si="116"/>
        <v>0</v>
      </c>
      <c r="V130" s="145">
        <f t="shared" si="117"/>
        <v>426.78804299999996</v>
      </c>
      <c r="W130" s="147">
        <f t="shared" si="118"/>
        <v>426.78804299999996</v>
      </c>
      <c r="X130" s="144">
        <f t="shared" si="119"/>
        <v>0</v>
      </c>
      <c r="Y130" s="145">
        <f t="shared" si="120"/>
        <v>3786.3219569999997</v>
      </c>
      <c r="Z130" s="147">
        <f t="shared" si="121"/>
        <v>3786.3219569999997</v>
      </c>
      <c r="AA130" s="148">
        <f t="shared" si="122"/>
        <v>0</v>
      </c>
      <c r="AB130" s="149">
        <f t="shared" si="123"/>
        <v>29750.879999999997</v>
      </c>
      <c r="AC130" s="148">
        <f t="shared" si="124"/>
        <v>29750.879999999997</v>
      </c>
      <c r="AD130" s="148">
        <f t="shared" si="76"/>
        <v>0</v>
      </c>
      <c r="AE130" s="148">
        <f t="shared" si="125"/>
        <v>3013.7641439999998</v>
      </c>
      <c r="AF130" s="150">
        <f t="shared" si="126"/>
        <v>3013.7641439999998</v>
      </c>
      <c r="AG130" s="148">
        <f t="shared" si="127"/>
        <v>0</v>
      </c>
      <c r="AH130" s="148">
        <f t="shared" si="128"/>
        <v>26737.115855999997</v>
      </c>
      <c r="AI130" s="150">
        <f t="shared" si="129"/>
        <v>26737.115855999997</v>
      </c>
      <c r="AJ130" s="151" t="s">
        <v>60</v>
      </c>
    </row>
    <row r="131" spans="1:36" outlineLevel="3" x14ac:dyDescent="0.25">
      <c r="A131" s="143" t="s">
        <v>5612</v>
      </c>
      <c r="D131" s="135">
        <v>85.31</v>
      </c>
      <c r="I131" s="135">
        <v>583.55999999999995</v>
      </c>
      <c r="K131" s="135">
        <v>618.54999999999995</v>
      </c>
      <c r="L131" s="135">
        <v>218.84</v>
      </c>
      <c r="N131" s="135">
        <f t="shared" si="77"/>
        <v>0</v>
      </c>
      <c r="O131" s="135">
        <f t="shared" si="78"/>
        <v>1506.2599999999998</v>
      </c>
      <c r="P131" s="135" t="s">
        <v>3756</v>
      </c>
      <c r="Q131" s="135">
        <f>VLOOKUP(P131,Factors!$E$6:$G$5649,3,FALSE)</f>
        <v>0.1013</v>
      </c>
      <c r="R131" s="144">
        <f t="shared" si="113"/>
        <v>0</v>
      </c>
      <c r="S131" s="145">
        <f t="shared" si="114"/>
        <v>0</v>
      </c>
      <c r="T131" s="146">
        <f t="shared" si="115"/>
        <v>0</v>
      </c>
      <c r="U131" s="144">
        <f t="shared" si="116"/>
        <v>0</v>
      </c>
      <c r="V131" s="145">
        <f t="shared" si="117"/>
        <v>0</v>
      </c>
      <c r="W131" s="147">
        <f t="shared" si="118"/>
        <v>0</v>
      </c>
      <c r="X131" s="144">
        <f t="shared" si="119"/>
        <v>0</v>
      </c>
      <c r="Y131" s="145">
        <f t="shared" si="120"/>
        <v>0</v>
      </c>
      <c r="Z131" s="147">
        <f t="shared" si="121"/>
        <v>0</v>
      </c>
      <c r="AA131" s="148">
        <f t="shared" si="122"/>
        <v>0</v>
      </c>
      <c r="AB131" s="149">
        <f t="shared" si="123"/>
        <v>1506.2599999999998</v>
      </c>
      <c r="AC131" s="148">
        <f t="shared" si="124"/>
        <v>1506.2599999999998</v>
      </c>
      <c r="AD131" s="148">
        <f t="shared" si="76"/>
        <v>0</v>
      </c>
      <c r="AE131" s="148">
        <f t="shared" si="125"/>
        <v>152.58413799999997</v>
      </c>
      <c r="AF131" s="150">
        <f t="shared" si="126"/>
        <v>152.58413799999997</v>
      </c>
      <c r="AG131" s="148">
        <f t="shared" si="127"/>
        <v>0</v>
      </c>
      <c r="AH131" s="148">
        <f t="shared" si="128"/>
        <v>1353.6758619999998</v>
      </c>
      <c r="AI131" s="150">
        <f t="shared" si="129"/>
        <v>1353.6758619999998</v>
      </c>
      <c r="AJ131" s="151" t="s">
        <v>60</v>
      </c>
    </row>
    <row r="132" spans="1:36" outlineLevel="3" x14ac:dyDescent="0.25">
      <c r="A132" s="143" t="s">
        <v>5612</v>
      </c>
      <c r="J132" s="135">
        <v>3154.33</v>
      </c>
      <c r="N132" s="135">
        <f t="shared" si="77"/>
        <v>0</v>
      </c>
      <c r="O132" s="135">
        <f t="shared" si="78"/>
        <v>3154.33</v>
      </c>
      <c r="P132" s="135" t="s">
        <v>3773</v>
      </c>
      <c r="Q132" s="135">
        <f>VLOOKUP(P132,Factors!$E$6:$G$5649,3,FALSE)</f>
        <v>0.1013</v>
      </c>
      <c r="R132" s="144">
        <f t="shared" si="113"/>
        <v>0</v>
      </c>
      <c r="S132" s="145">
        <f t="shared" si="114"/>
        <v>0</v>
      </c>
      <c r="T132" s="146">
        <f t="shared" si="115"/>
        <v>0</v>
      </c>
      <c r="U132" s="144">
        <f t="shared" si="116"/>
        <v>0</v>
      </c>
      <c r="V132" s="145">
        <f t="shared" si="117"/>
        <v>0</v>
      </c>
      <c r="W132" s="147">
        <f t="shared" si="118"/>
        <v>0</v>
      </c>
      <c r="X132" s="144">
        <f t="shared" si="119"/>
        <v>0</v>
      </c>
      <c r="Y132" s="145">
        <f t="shared" si="120"/>
        <v>0</v>
      </c>
      <c r="Z132" s="147">
        <f t="shared" si="121"/>
        <v>0</v>
      </c>
      <c r="AA132" s="148">
        <f t="shared" si="122"/>
        <v>0</v>
      </c>
      <c r="AB132" s="149">
        <f t="shared" si="123"/>
        <v>3154.33</v>
      </c>
      <c r="AC132" s="148">
        <f t="shared" si="124"/>
        <v>3154.33</v>
      </c>
      <c r="AD132" s="148">
        <f t="shared" si="76"/>
        <v>0</v>
      </c>
      <c r="AE132" s="148">
        <f t="shared" si="125"/>
        <v>319.53362900000002</v>
      </c>
      <c r="AF132" s="150">
        <f t="shared" si="126"/>
        <v>319.53362900000002</v>
      </c>
      <c r="AG132" s="148">
        <f t="shared" si="127"/>
        <v>0</v>
      </c>
      <c r="AH132" s="148">
        <f t="shared" si="128"/>
        <v>2834.7963709999999</v>
      </c>
      <c r="AI132" s="150">
        <f t="shared" si="129"/>
        <v>2834.7963709999999</v>
      </c>
      <c r="AJ132" s="151" t="s">
        <v>60</v>
      </c>
    </row>
    <row r="133" spans="1:36" outlineLevel="3" x14ac:dyDescent="0.25">
      <c r="A133" s="143" t="s">
        <v>5612</v>
      </c>
      <c r="C133" s="135">
        <v>1210.52</v>
      </c>
      <c r="D133" s="135">
        <v>563.65</v>
      </c>
      <c r="N133" s="135">
        <f t="shared" si="77"/>
        <v>0</v>
      </c>
      <c r="O133" s="135">
        <f t="shared" si="78"/>
        <v>1774.17</v>
      </c>
      <c r="P133" s="135" t="s">
        <v>3939</v>
      </c>
      <c r="Q133" s="135">
        <f>VLOOKUP(P133,Factors!$E$6:$G$5649,3,FALSE)</f>
        <v>0.1013</v>
      </c>
      <c r="R133" s="144">
        <f t="shared" si="113"/>
        <v>0</v>
      </c>
      <c r="S133" s="145">
        <f t="shared" si="114"/>
        <v>0</v>
      </c>
      <c r="T133" s="146">
        <f t="shared" si="115"/>
        <v>0</v>
      </c>
      <c r="U133" s="144">
        <f t="shared" si="116"/>
        <v>0</v>
      </c>
      <c r="V133" s="145">
        <f t="shared" si="117"/>
        <v>0</v>
      </c>
      <c r="W133" s="147">
        <f t="shared" si="118"/>
        <v>0</v>
      </c>
      <c r="X133" s="144">
        <f t="shared" si="119"/>
        <v>0</v>
      </c>
      <c r="Y133" s="145">
        <f t="shared" si="120"/>
        <v>0</v>
      </c>
      <c r="Z133" s="147">
        <f t="shared" si="121"/>
        <v>0</v>
      </c>
      <c r="AA133" s="148">
        <f t="shared" si="122"/>
        <v>0</v>
      </c>
      <c r="AB133" s="149">
        <f t="shared" si="123"/>
        <v>1774.17</v>
      </c>
      <c r="AC133" s="148">
        <f t="shared" si="124"/>
        <v>1774.17</v>
      </c>
      <c r="AD133" s="148">
        <f t="shared" si="76"/>
        <v>0</v>
      </c>
      <c r="AE133" s="148">
        <f t="shared" si="125"/>
        <v>179.723421</v>
      </c>
      <c r="AF133" s="150">
        <f t="shared" si="126"/>
        <v>179.723421</v>
      </c>
      <c r="AG133" s="148">
        <f t="shared" si="127"/>
        <v>0</v>
      </c>
      <c r="AH133" s="148">
        <f t="shared" si="128"/>
        <v>1594.4465790000002</v>
      </c>
      <c r="AI133" s="150">
        <f t="shared" si="129"/>
        <v>1594.4465790000002</v>
      </c>
      <c r="AJ133" s="151" t="s">
        <v>60</v>
      </c>
    </row>
    <row r="134" spans="1:36" outlineLevel="3" x14ac:dyDescent="0.25">
      <c r="A134" s="143" t="s">
        <v>5612</v>
      </c>
      <c r="B134" s="135">
        <v>1296.47</v>
      </c>
      <c r="D134" s="135">
        <v>43654.879999999997</v>
      </c>
      <c r="E134" s="135">
        <v>21128.87</v>
      </c>
      <c r="F134" s="135">
        <v>17437.09</v>
      </c>
      <c r="G134" s="135">
        <v>35937.949999999997</v>
      </c>
      <c r="H134" s="135">
        <v>20070.099999999999</v>
      </c>
      <c r="I134" s="135">
        <v>12440.07</v>
      </c>
      <c r="J134" s="135">
        <v>10058.43</v>
      </c>
      <c r="K134" s="135">
        <v>6750.44</v>
      </c>
      <c r="L134" s="135">
        <v>25449.13</v>
      </c>
      <c r="M134" s="135">
        <v>7007.01</v>
      </c>
      <c r="N134" s="135">
        <f t="shared" si="77"/>
        <v>7007.01</v>
      </c>
      <c r="O134" s="135">
        <f t="shared" si="78"/>
        <v>201230.44</v>
      </c>
      <c r="P134" s="135" t="s">
        <v>4035</v>
      </c>
      <c r="Q134" s="135">
        <f>VLOOKUP(P134,Factors!$E$6:$G$5649,3,FALSE)</f>
        <v>0.1013</v>
      </c>
      <c r="R134" s="144">
        <f t="shared" si="113"/>
        <v>0</v>
      </c>
      <c r="S134" s="145">
        <f t="shared" si="114"/>
        <v>7007.01</v>
      </c>
      <c r="T134" s="146">
        <f t="shared" si="115"/>
        <v>7007.01</v>
      </c>
      <c r="U134" s="144">
        <f t="shared" si="116"/>
        <v>0</v>
      </c>
      <c r="V134" s="145">
        <f t="shared" si="117"/>
        <v>709.810113</v>
      </c>
      <c r="W134" s="147">
        <f t="shared" si="118"/>
        <v>709.810113</v>
      </c>
      <c r="X134" s="144">
        <f t="shared" si="119"/>
        <v>0</v>
      </c>
      <c r="Y134" s="145">
        <f t="shared" si="120"/>
        <v>6297.1998870000007</v>
      </c>
      <c r="Z134" s="147">
        <f t="shared" si="121"/>
        <v>6297.1998870000007</v>
      </c>
      <c r="AA134" s="148">
        <f t="shared" si="122"/>
        <v>0</v>
      </c>
      <c r="AB134" s="149">
        <f t="shared" si="123"/>
        <v>201230.44</v>
      </c>
      <c r="AC134" s="148">
        <f t="shared" si="124"/>
        <v>201230.44</v>
      </c>
      <c r="AD134" s="148">
        <f t="shared" si="76"/>
        <v>0</v>
      </c>
      <c r="AE134" s="148">
        <f t="shared" si="125"/>
        <v>20384.643572000001</v>
      </c>
      <c r="AF134" s="150">
        <f t="shared" si="126"/>
        <v>20384.643572000001</v>
      </c>
      <c r="AG134" s="148">
        <f t="shared" si="127"/>
        <v>0</v>
      </c>
      <c r="AH134" s="148">
        <f t="shared" si="128"/>
        <v>180845.796428</v>
      </c>
      <c r="AI134" s="150">
        <f t="shared" si="129"/>
        <v>180845.796428</v>
      </c>
      <c r="AJ134" s="151" t="s">
        <v>60</v>
      </c>
    </row>
    <row r="135" spans="1:36" outlineLevel="3" x14ac:dyDescent="0.25">
      <c r="A135" s="143" t="s">
        <v>5612</v>
      </c>
      <c r="B135" s="135">
        <v>62467.57</v>
      </c>
      <c r="C135" s="135">
        <v>96710.04</v>
      </c>
      <c r="D135" s="135">
        <v>76217.399999999994</v>
      </c>
      <c r="E135" s="135">
        <v>96430.01</v>
      </c>
      <c r="F135" s="135">
        <v>49507.07</v>
      </c>
      <c r="G135" s="135">
        <v>86124.95</v>
      </c>
      <c r="H135" s="135">
        <v>74994.7</v>
      </c>
      <c r="I135" s="135">
        <v>79356.539999999994</v>
      </c>
      <c r="J135" s="135">
        <v>67223.210000000006</v>
      </c>
      <c r="K135" s="135">
        <v>44897.05</v>
      </c>
      <c r="L135" s="135">
        <v>67350.350000000006</v>
      </c>
      <c r="M135" s="135">
        <v>42339.42</v>
      </c>
      <c r="N135" s="135">
        <f t="shared" si="77"/>
        <v>42339.42</v>
      </c>
      <c r="O135" s="135">
        <f t="shared" si="78"/>
        <v>843618.31</v>
      </c>
      <c r="P135" s="135" t="s">
        <v>4221</v>
      </c>
      <c r="Q135" s="135">
        <f>VLOOKUP(P135,Factors!$E$6:$G$5649,3,FALSE)</f>
        <v>0.1013</v>
      </c>
      <c r="R135" s="144">
        <f t="shared" si="113"/>
        <v>0</v>
      </c>
      <c r="S135" s="145">
        <f t="shared" si="114"/>
        <v>42339.42</v>
      </c>
      <c r="T135" s="146">
        <f t="shared" si="115"/>
        <v>42339.42</v>
      </c>
      <c r="U135" s="144">
        <f t="shared" si="116"/>
        <v>0</v>
      </c>
      <c r="V135" s="145">
        <f t="shared" si="117"/>
        <v>4288.9832459999998</v>
      </c>
      <c r="W135" s="147">
        <f t="shared" si="118"/>
        <v>4288.9832459999998</v>
      </c>
      <c r="X135" s="144">
        <f t="shared" si="119"/>
        <v>0</v>
      </c>
      <c r="Y135" s="145">
        <f t="shared" si="120"/>
        <v>38050.436753999995</v>
      </c>
      <c r="Z135" s="147">
        <f t="shared" si="121"/>
        <v>38050.436753999995</v>
      </c>
      <c r="AA135" s="148">
        <f t="shared" si="122"/>
        <v>0</v>
      </c>
      <c r="AB135" s="149">
        <f t="shared" si="123"/>
        <v>843618.31</v>
      </c>
      <c r="AC135" s="148">
        <f t="shared" si="124"/>
        <v>843618.31</v>
      </c>
      <c r="AD135" s="148">
        <f t="shared" si="76"/>
        <v>0</v>
      </c>
      <c r="AE135" s="148">
        <f t="shared" si="125"/>
        <v>85458.534803000002</v>
      </c>
      <c r="AF135" s="150">
        <f t="shared" si="126"/>
        <v>85458.534803000002</v>
      </c>
      <c r="AG135" s="148">
        <f t="shared" si="127"/>
        <v>0</v>
      </c>
      <c r="AH135" s="148">
        <f t="shared" si="128"/>
        <v>758159.77519700001</v>
      </c>
      <c r="AI135" s="150">
        <f t="shared" si="129"/>
        <v>758159.77519700001</v>
      </c>
      <c r="AJ135" s="151" t="s">
        <v>60</v>
      </c>
    </row>
    <row r="136" spans="1:36" outlineLevel="3" x14ac:dyDescent="0.25">
      <c r="A136" s="143" t="s">
        <v>5612</v>
      </c>
      <c r="B136" s="135">
        <v>178.86</v>
      </c>
      <c r="D136" s="135">
        <v>195.49</v>
      </c>
      <c r="G136" s="135">
        <v>1286.82</v>
      </c>
      <c r="H136" s="135">
        <v>72.95</v>
      </c>
      <c r="I136" s="135">
        <v>29.63</v>
      </c>
      <c r="J136" s="135">
        <v>448.76</v>
      </c>
      <c r="K136" s="135">
        <v>488.31</v>
      </c>
      <c r="L136" s="135">
        <v>174.23</v>
      </c>
      <c r="N136" s="135">
        <f t="shared" si="77"/>
        <v>0</v>
      </c>
      <c r="O136" s="135">
        <f t="shared" si="78"/>
        <v>2875.05</v>
      </c>
      <c r="P136" s="135" t="s">
        <v>4301</v>
      </c>
      <c r="Q136" s="135">
        <f>VLOOKUP(P136,Factors!$E$6:$G$5649,3,FALSE)</f>
        <v>0.1013</v>
      </c>
      <c r="R136" s="144">
        <f t="shared" si="113"/>
        <v>0</v>
      </c>
      <c r="S136" s="145">
        <f t="shared" si="114"/>
        <v>0</v>
      </c>
      <c r="T136" s="146">
        <f t="shared" si="115"/>
        <v>0</v>
      </c>
      <c r="U136" s="144">
        <f t="shared" si="116"/>
        <v>0</v>
      </c>
      <c r="V136" s="145">
        <f t="shared" si="117"/>
        <v>0</v>
      </c>
      <c r="W136" s="147">
        <f t="shared" si="118"/>
        <v>0</v>
      </c>
      <c r="X136" s="144">
        <f t="shared" si="119"/>
        <v>0</v>
      </c>
      <c r="Y136" s="145">
        <f t="shared" si="120"/>
        <v>0</v>
      </c>
      <c r="Z136" s="147">
        <f t="shared" si="121"/>
        <v>0</v>
      </c>
      <c r="AA136" s="148">
        <f t="shared" si="122"/>
        <v>0</v>
      </c>
      <c r="AB136" s="149">
        <f t="shared" si="123"/>
        <v>2875.05</v>
      </c>
      <c r="AC136" s="148">
        <f t="shared" si="124"/>
        <v>2875.05</v>
      </c>
      <c r="AD136" s="148">
        <f t="shared" si="76"/>
        <v>0</v>
      </c>
      <c r="AE136" s="148">
        <f t="shared" si="125"/>
        <v>291.24256500000001</v>
      </c>
      <c r="AF136" s="150">
        <f t="shared" si="126"/>
        <v>291.24256500000001</v>
      </c>
      <c r="AG136" s="148">
        <f t="shared" si="127"/>
        <v>0</v>
      </c>
      <c r="AH136" s="148">
        <f t="shared" si="128"/>
        <v>2583.8074350000002</v>
      </c>
      <c r="AI136" s="150">
        <f t="shared" si="129"/>
        <v>2583.8074350000002</v>
      </c>
      <c r="AJ136" s="151" t="s">
        <v>60</v>
      </c>
    </row>
    <row r="137" spans="1:36" outlineLevel="3" x14ac:dyDescent="0.25">
      <c r="A137" s="143" t="s">
        <v>5612</v>
      </c>
      <c r="B137" s="135">
        <v>26851.3</v>
      </c>
      <c r="C137" s="135">
        <v>31000.48</v>
      </c>
      <c r="D137" s="135">
        <v>29488.6</v>
      </c>
      <c r="E137" s="135">
        <v>32880.82</v>
      </c>
      <c r="F137" s="135">
        <v>38441.07</v>
      </c>
      <c r="G137" s="135">
        <v>30061.7</v>
      </c>
      <c r="H137" s="135">
        <v>6721.37</v>
      </c>
      <c r="I137" s="135">
        <v>9968.7199999999993</v>
      </c>
      <c r="J137" s="135">
        <v>4215.05</v>
      </c>
      <c r="K137" s="135">
        <v>9065.11</v>
      </c>
      <c r="L137" s="135">
        <v>4742.72</v>
      </c>
      <c r="M137" s="135">
        <v>9672.9</v>
      </c>
      <c r="N137" s="135">
        <f t="shared" si="77"/>
        <v>9672.9</v>
      </c>
      <c r="O137" s="135">
        <f t="shared" si="78"/>
        <v>233109.84000000003</v>
      </c>
      <c r="P137" s="135" t="s">
        <v>4302</v>
      </c>
      <c r="Q137" s="135">
        <f>VLOOKUP(P137,Factors!$E$6:$G$5649,3,FALSE)</f>
        <v>0.1013</v>
      </c>
      <c r="R137" s="144">
        <f t="shared" si="113"/>
        <v>0</v>
      </c>
      <c r="S137" s="145">
        <f t="shared" si="114"/>
        <v>9672.9</v>
      </c>
      <c r="T137" s="146">
        <f t="shared" si="115"/>
        <v>9672.9</v>
      </c>
      <c r="U137" s="144">
        <f t="shared" si="116"/>
        <v>0</v>
      </c>
      <c r="V137" s="145">
        <f t="shared" si="117"/>
        <v>979.86477000000002</v>
      </c>
      <c r="W137" s="147">
        <f t="shared" si="118"/>
        <v>979.86477000000002</v>
      </c>
      <c r="X137" s="144">
        <f t="shared" si="119"/>
        <v>0</v>
      </c>
      <c r="Y137" s="145">
        <f t="shared" si="120"/>
        <v>8693.0352299999995</v>
      </c>
      <c r="Z137" s="147">
        <f t="shared" si="121"/>
        <v>8693.0352299999995</v>
      </c>
      <c r="AA137" s="148">
        <f t="shared" si="122"/>
        <v>0</v>
      </c>
      <c r="AB137" s="149">
        <f t="shared" si="123"/>
        <v>233109.84000000003</v>
      </c>
      <c r="AC137" s="148">
        <f t="shared" si="124"/>
        <v>233109.84000000003</v>
      </c>
      <c r="AD137" s="148">
        <f t="shared" ref="AD137:AD200" si="130">IF(LEFT(AJ137,9)="direct-wa", O137,0)</f>
        <v>0</v>
      </c>
      <c r="AE137" s="148">
        <f t="shared" si="125"/>
        <v>23614.026792000004</v>
      </c>
      <c r="AF137" s="150">
        <f t="shared" si="126"/>
        <v>23614.026792000004</v>
      </c>
      <c r="AG137" s="148">
        <f t="shared" si="127"/>
        <v>0</v>
      </c>
      <c r="AH137" s="148">
        <f t="shared" si="128"/>
        <v>209495.81320800004</v>
      </c>
      <c r="AI137" s="150">
        <f t="shared" si="129"/>
        <v>209495.81320800004</v>
      </c>
      <c r="AJ137" s="151" t="s">
        <v>60</v>
      </c>
    </row>
    <row r="138" spans="1:36" outlineLevel="3" x14ac:dyDescent="0.25">
      <c r="A138" s="143" t="s">
        <v>5612</v>
      </c>
      <c r="B138" s="135">
        <v>80674.850000000006</v>
      </c>
      <c r="C138" s="135">
        <v>94336.57</v>
      </c>
      <c r="D138" s="135">
        <v>90258.49</v>
      </c>
      <c r="E138" s="135">
        <v>85642.26</v>
      </c>
      <c r="F138" s="135">
        <v>86622.5</v>
      </c>
      <c r="G138" s="135">
        <v>92588.08</v>
      </c>
      <c r="H138" s="135">
        <v>94077.33</v>
      </c>
      <c r="I138" s="135">
        <v>103696.85</v>
      </c>
      <c r="J138" s="135">
        <v>90835.68</v>
      </c>
      <c r="K138" s="135">
        <v>95225.69</v>
      </c>
      <c r="L138" s="135">
        <v>117366.57</v>
      </c>
      <c r="M138" s="135">
        <v>78168.86</v>
      </c>
      <c r="N138" s="135">
        <f t="shared" ref="N138:N201" si="131">M138</f>
        <v>78168.86</v>
      </c>
      <c r="O138" s="135">
        <f t="shared" ref="O138:O201" si="132">SUM(B138:M138)</f>
        <v>1109493.73</v>
      </c>
      <c r="P138" s="135" t="s">
        <v>4303</v>
      </c>
      <c r="Q138" s="135">
        <f>VLOOKUP(P138,Factors!$E$6:$G$5649,3,FALSE)</f>
        <v>0.1013</v>
      </c>
      <c r="R138" s="144">
        <f t="shared" si="113"/>
        <v>0</v>
      </c>
      <c r="S138" s="145">
        <f t="shared" si="114"/>
        <v>78168.86</v>
      </c>
      <c r="T138" s="146">
        <f t="shared" si="115"/>
        <v>78168.86</v>
      </c>
      <c r="U138" s="144">
        <f t="shared" si="116"/>
        <v>0</v>
      </c>
      <c r="V138" s="145">
        <f t="shared" si="117"/>
        <v>7918.5055179999999</v>
      </c>
      <c r="W138" s="147">
        <f t="shared" si="118"/>
        <v>7918.5055179999999</v>
      </c>
      <c r="X138" s="144">
        <f t="shared" si="119"/>
        <v>0</v>
      </c>
      <c r="Y138" s="145">
        <f t="shared" si="120"/>
        <v>70250.354481999995</v>
      </c>
      <c r="Z138" s="147">
        <f t="shared" si="121"/>
        <v>70250.354481999995</v>
      </c>
      <c r="AA138" s="148">
        <f t="shared" si="122"/>
        <v>0</v>
      </c>
      <c r="AB138" s="149">
        <f t="shared" si="123"/>
        <v>1109493.73</v>
      </c>
      <c r="AC138" s="148">
        <f t="shared" si="124"/>
        <v>1109493.73</v>
      </c>
      <c r="AD138" s="148">
        <f t="shared" si="130"/>
        <v>0</v>
      </c>
      <c r="AE138" s="148">
        <f t="shared" si="125"/>
        <v>112391.714849</v>
      </c>
      <c r="AF138" s="150">
        <f t="shared" si="126"/>
        <v>112391.714849</v>
      </c>
      <c r="AG138" s="148">
        <f t="shared" si="127"/>
        <v>0</v>
      </c>
      <c r="AH138" s="148">
        <f t="shared" si="128"/>
        <v>997102.015151</v>
      </c>
      <c r="AI138" s="150">
        <f t="shared" si="129"/>
        <v>997102.015151</v>
      </c>
      <c r="AJ138" s="151" t="s">
        <v>60</v>
      </c>
    </row>
    <row r="139" spans="1:36" outlineLevel="3" x14ac:dyDescent="0.25">
      <c r="A139" s="143" t="s">
        <v>5612</v>
      </c>
      <c r="B139" s="135">
        <v>30456.84</v>
      </c>
      <c r="C139" s="135">
        <v>28986.68</v>
      </c>
      <c r="D139" s="135">
        <v>39575.83</v>
      </c>
      <c r="E139" s="135">
        <v>34037.699999999997</v>
      </c>
      <c r="F139" s="135">
        <v>31681.279999999999</v>
      </c>
      <c r="G139" s="135">
        <v>23381.55</v>
      </c>
      <c r="H139" s="135">
        <v>18611.080000000002</v>
      </c>
      <c r="I139" s="135">
        <v>24968.1</v>
      </c>
      <c r="J139" s="135">
        <v>19858.98</v>
      </c>
      <c r="K139" s="135">
        <v>15911.02</v>
      </c>
      <c r="L139" s="135">
        <v>20920.080000000002</v>
      </c>
      <c r="M139" s="135">
        <v>16991.61</v>
      </c>
      <c r="N139" s="135">
        <f t="shared" si="131"/>
        <v>16991.61</v>
      </c>
      <c r="O139" s="135">
        <f t="shared" si="132"/>
        <v>305380.75</v>
      </c>
      <c r="P139" s="135" t="s">
        <v>4304</v>
      </c>
      <c r="Q139" s="135">
        <f>VLOOKUP(P139,Factors!$E$6:$G$5649,3,FALSE)</f>
        <v>0.1013</v>
      </c>
      <c r="R139" s="144">
        <f t="shared" si="113"/>
        <v>0</v>
      </c>
      <c r="S139" s="145">
        <f t="shared" si="114"/>
        <v>16991.61</v>
      </c>
      <c r="T139" s="146">
        <f t="shared" si="115"/>
        <v>16991.61</v>
      </c>
      <c r="U139" s="144">
        <f t="shared" si="116"/>
        <v>0</v>
      </c>
      <c r="V139" s="145">
        <f t="shared" si="117"/>
        <v>1721.2500930000001</v>
      </c>
      <c r="W139" s="147">
        <f t="shared" si="118"/>
        <v>1721.2500930000001</v>
      </c>
      <c r="X139" s="144">
        <f t="shared" si="119"/>
        <v>0</v>
      </c>
      <c r="Y139" s="145">
        <f t="shared" si="120"/>
        <v>15270.359907</v>
      </c>
      <c r="Z139" s="147">
        <f t="shared" si="121"/>
        <v>15270.359907</v>
      </c>
      <c r="AA139" s="148">
        <f t="shared" si="122"/>
        <v>0</v>
      </c>
      <c r="AB139" s="149">
        <f t="shared" si="123"/>
        <v>305380.75</v>
      </c>
      <c r="AC139" s="148">
        <f t="shared" si="124"/>
        <v>305380.75</v>
      </c>
      <c r="AD139" s="148">
        <f t="shared" si="130"/>
        <v>0</v>
      </c>
      <c r="AE139" s="148">
        <f t="shared" si="125"/>
        <v>30935.069975000002</v>
      </c>
      <c r="AF139" s="150">
        <f t="shared" si="126"/>
        <v>30935.069975000002</v>
      </c>
      <c r="AG139" s="148">
        <f t="shared" si="127"/>
        <v>0</v>
      </c>
      <c r="AH139" s="148">
        <f t="shared" si="128"/>
        <v>274445.68002500001</v>
      </c>
      <c r="AI139" s="150">
        <f t="shared" si="129"/>
        <v>274445.68002500001</v>
      </c>
      <c r="AJ139" s="151" t="s">
        <v>60</v>
      </c>
    </row>
    <row r="140" spans="1:36" outlineLevel="3" x14ac:dyDescent="0.25">
      <c r="A140" s="143" t="s">
        <v>5612</v>
      </c>
      <c r="B140" s="135">
        <v>113631.16</v>
      </c>
      <c r="C140" s="135">
        <v>117908.18</v>
      </c>
      <c r="D140" s="135">
        <v>107869.38</v>
      </c>
      <c r="E140" s="135">
        <v>127516.98</v>
      </c>
      <c r="F140" s="135">
        <v>145637.04</v>
      </c>
      <c r="G140" s="135">
        <v>122663.29</v>
      </c>
      <c r="H140" s="135">
        <v>116195.01</v>
      </c>
      <c r="I140" s="135">
        <v>161961.64000000001</v>
      </c>
      <c r="J140" s="135">
        <v>130956.94</v>
      </c>
      <c r="K140" s="135">
        <v>157784.57</v>
      </c>
      <c r="L140" s="135">
        <v>186037.38</v>
      </c>
      <c r="M140" s="135">
        <v>147775.35999999999</v>
      </c>
      <c r="N140" s="135">
        <f t="shared" si="131"/>
        <v>147775.35999999999</v>
      </c>
      <c r="O140" s="135">
        <f t="shared" si="132"/>
        <v>1635936.9300000002</v>
      </c>
      <c r="P140" s="135" t="s">
        <v>4308</v>
      </c>
      <c r="Q140" s="135">
        <f>VLOOKUP(P140,Factors!$E$6:$G$5649,3,FALSE)</f>
        <v>0.1013</v>
      </c>
      <c r="R140" s="144">
        <f t="shared" si="113"/>
        <v>0</v>
      </c>
      <c r="S140" s="145">
        <f t="shared" si="114"/>
        <v>147775.35999999999</v>
      </c>
      <c r="T140" s="146">
        <f t="shared" si="115"/>
        <v>147775.35999999999</v>
      </c>
      <c r="U140" s="144">
        <f t="shared" si="116"/>
        <v>0</v>
      </c>
      <c r="V140" s="145">
        <f t="shared" si="117"/>
        <v>14969.643967999998</v>
      </c>
      <c r="W140" s="147">
        <f t="shared" si="118"/>
        <v>14969.643967999998</v>
      </c>
      <c r="X140" s="144">
        <f t="shared" si="119"/>
        <v>0</v>
      </c>
      <c r="Y140" s="145">
        <f t="shared" si="120"/>
        <v>132805.716032</v>
      </c>
      <c r="Z140" s="147">
        <f t="shared" si="121"/>
        <v>132805.716032</v>
      </c>
      <c r="AA140" s="148">
        <f t="shared" si="122"/>
        <v>0</v>
      </c>
      <c r="AB140" s="149">
        <f t="shared" si="123"/>
        <v>1635936.9300000002</v>
      </c>
      <c r="AC140" s="148">
        <f t="shared" si="124"/>
        <v>1635936.9300000002</v>
      </c>
      <c r="AD140" s="148">
        <f t="shared" si="130"/>
        <v>0</v>
      </c>
      <c r="AE140" s="148">
        <f t="shared" si="125"/>
        <v>165720.41100900003</v>
      </c>
      <c r="AF140" s="150">
        <f t="shared" si="126"/>
        <v>165720.41100900003</v>
      </c>
      <c r="AG140" s="148">
        <f t="shared" si="127"/>
        <v>0</v>
      </c>
      <c r="AH140" s="148">
        <f t="shared" si="128"/>
        <v>1470216.518991</v>
      </c>
      <c r="AI140" s="150">
        <f t="shared" si="129"/>
        <v>1470216.518991</v>
      </c>
      <c r="AJ140" s="151" t="s">
        <v>60</v>
      </c>
    </row>
    <row r="141" spans="1:36" outlineLevel="3" x14ac:dyDescent="0.25">
      <c r="A141" s="143" t="s">
        <v>5612</v>
      </c>
      <c r="H141" s="135">
        <v>129.83000000000001</v>
      </c>
      <c r="M141" s="135">
        <v>1168.99</v>
      </c>
      <c r="N141" s="135">
        <f t="shared" si="131"/>
        <v>1168.99</v>
      </c>
      <c r="O141" s="135">
        <f t="shared" si="132"/>
        <v>1298.82</v>
      </c>
      <c r="P141" s="135" t="s">
        <v>4311</v>
      </c>
      <c r="Q141" s="135">
        <f>VLOOKUP(P141,Factors!$E$6:$G$5649,3,FALSE)</f>
        <v>0.1013</v>
      </c>
      <c r="R141" s="144">
        <f t="shared" si="113"/>
        <v>0</v>
      </c>
      <c r="S141" s="145">
        <f t="shared" si="114"/>
        <v>1168.99</v>
      </c>
      <c r="T141" s="146">
        <f t="shared" si="115"/>
        <v>1168.99</v>
      </c>
      <c r="U141" s="144">
        <f t="shared" si="116"/>
        <v>0</v>
      </c>
      <c r="V141" s="145">
        <f t="shared" si="117"/>
        <v>118.41868700000001</v>
      </c>
      <c r="W141" s="147">
        <f t="shared" si="118"/>
        <v>118.41868700000001</v>
      </c>
      <c r="X141" s="144">
        <f t="shared" si="119"/>
        <v>0</v>
      </c>
      <c r="Y141" s="145">
        <f t="shared" si="120"/>
        <v>1050.5713129999999</v>
      </c>
      <c r="Z141" s="147">
        <f t="shared" si="121"/>
        <v>1050.5713129999999</v>
      </c>
      <c r="AA141" s="148">
        <f t="shared" si="122"/>
        <v>0</v>
      </c>
      <c r="AB141" s="149">
        <f t="shared" si="123"/>
        <v>1298.82</v>
      </c>
      <c r="AC141" s="148">
        <f t="shared" si="124"/>
        <v>1298.82</v>
      </c>
      <c r="AD141" s="148">
        <f t="shared" si="130"/>
        <v>0</v>
      </c>
      <c r="AE141" s="148">
        <f t="shared" si="125"/>
        <v>131.57046599999998</v>
      </c>
      <c r="AF141" s="150">
        <f t="shared" si="126"/>
        <v>131.57046599999998</v>
      </c>
      <c r="AG141" s="148">
        <f t="shared" si="127"/>
        <v>0</v>
      </c>
      <c r="AH141" s="148">
        <f t="shared" si="128"/>
        <v>1167.249534</v>
      </c>
      <c r="AI141" s="150">
        <f t="shared" si="129"/>
        <v>1167.249534</v>
      </c>
      <c r="AJ141" s="151" t="s">
        <v>60</v>
      </c>
    </row>
    <row r="142" spans="1:36" outlineLevel="3" x14ac:dyDescent="0.25">
      <c r="A142" s="143" t="s">
        <v>5612</v>
      </c>
      <c r="H142" s="135">
        <v>118.52</v>
      </c>
      <c r="N142" s="135">
        <f t="shared" si="131"/>
        <v>0</v>
      </c>
      <c r="O142" s="135">
        <f t="shared" si="132"/>
        <v>118.52</v>
      </c>
      <c r="P142" s="135" t="s">
        <v>4312</v>
      </c>
      <c r="Q142" s="135">
        <f>VLOOKUP(P142,Factors!$E$6:$G$5649,3,FALSE)</f>
        <v>0.1013</v>
      </c>
      <c r="R142" s="144">
        <f t="shared" si="113"/>
        <v>0</v>
      </c>
      <c r="S142" s="145">
        <f t="shared" si="114"/>
        <v>0</v>
      </c>
      <c r="T142" s="146">
        <f t="shared" si="115"/>
        <v>0</v>
      </c>
      <c r="U142" s="144">
        <f t="shared" si="116"/>
        <v>0</v>
      </c>
      <c r="V142" s="145">
        <f t="shared" si="117"/>
        <v>0</v>
      </c>
      <c r="W142" s="147">
        <f t="shared" si="118"/>
        <v>0</v>
      </c>
      <c r="X142" s="144">
        <f t="shared" si="119"/>
        <v>0</v>
      </c>
      <c r="Y142" s="145">
        <f t="shared" si="120"/>
        <v>0</v>
      </c>
      <c r="Z142" s="147">
        <f t="shared" si="121"/>
        <v>0</v>
      </c>
      <c r="AA142" s="148">
        <f t="shared" si="122"/>
        <v>0</v>
      </c>
      <c r="AB142" s="149">
        <f t="shared" si="123"/>
        <v>118.52</v>
      </c>
      <c r="AC142" s="148">
        <f t="shared" si="124"/>
        <v>118.52</v>
      </c>
      <c r="AD142" s="148">
        <f t="shared" si="130"/>
        <v>0</v>
      </c>
      <c r="AE142" s="148">
        <f t="shared" si="125"/>
        <v>12.006076</v>
      </c>
      <c r="AF142" s="150">
        <f t="shared" si="126"/>
        <v>12.006076</v>
      </c>
      <c r="AG142" s="148">
        <f t="shared" si="127"/>
        <v>0</v>
      </c>
      <c r="AH142" s="148">
        <f t="shared" si="128"/>
        <v>106.513924</v>
      </c>
      <c r="AI142" s="150">
        <f t="shared" si="129"/>
        <v>106.513924</v>
      </c>
      <c r="AJ142" s="151" t="s">
        <v>60</v>
      </c>
    </row>
    <row r="143" spans="1:36" outlineLevel="3" x14ac:dyDescent="0.25">
      <c r="A143" s="143" t="s">
        <v>5612</v>
      </c>
      <c r="I143" s="135">
        <v>-2984.41</v>
      </c>
      <c r="N143" s="135">
        <f t="shared" si="131"/>
        <v>0</v>
      </c>
      <c r="O143" s="135">
        <f t="shared" si="132"/>
        <v>-2984.41</v>
      </c>
      <c r="P143" s="135" t="s">
        <v>4359</v>
      </c>
      <c r="Q143" s="135">
        <f>VLOOKUP(P143,Factors!$E$6:$G$5649,3,FALSE)</f>
        <v>0.1013</v>
      </c>
      <c r="R143" s="144">
        <f t="shared" si="113"/>
        <v>0</v>
      </c>
      <c r="S143" s="145">
        <f t="shared" si="114"/>
        <v>0</v>
      </c>
      <c r="T143" s="146">
        <f t="shared" si="115"/>
        <v>0</v>
      </c>
      <c r="U143" s="144">
        <f t="shared" si="116"/>
        <v>0</v>
      </c>
      <c r="V143" s="145">
        <f t="shared" si="117"/>
        <v>0</v>
      </c>
      <c r="W143" s="147">
        <f t="shared" si="118"/>
        <v>0</v>
      </c>
      <c r="X143" s="144">
        <f t="shared" si="119"/>
        <v>0</v>
      </c>
      <c r="Y143" s="145">
        <f t="shared" si="120"/>
        <v>0</v>
      </c>
      <c r="Z143" s="147">
        <f t="shared" si="121"/>
        <v>0</v>
      </c>
      <c r="AA143" s="148">
        <f t="shared" si="122"/>
        <v>0</v>
      </c>
      <c r="AB143" s="149">
        <f t="shared" si="123"/>
        <v>-2984.41</v>
      </c>
      <c r="AC143" s="148">
        <f t="shared" si="124"/>
        <v>-2984.41</v>
      </c>
      <c r="AD143" s="148">
        <f t="shared" si="130"/>
        <v>0</v>
      </c>
      <c r="AE143" s="148">
        <f t="shared" si="125"/>
        <v>-302.32073299999996</v>
      </c>
      <c r="AF143" s="150">
        <f t="shared" si="126"/>
        <v>-302.32073299999996</v>
      </c>
      <c r="AG143" s="148">
        <f t="shared" si="127"/>
        <v>0</v>
      </c>
      <c r="AH143" s="148">
        <f t="shared" si="128"/>
        <v>-2682.0892669999998</v>
      </c>
      <c r="AI143" s="150">
        <f t="shared" si="129"/>
        <v>-2682.0892669999998</v>
      </c>
      <c r="AJ143" s="151" t="s">
        <v>60</v>
      </c>
    </row>
    <row r="144" spans="1:36" outlineLevel="3" x14ac:dyDescent="0.25">
      <c r="A144" s="143" t="s">
        <v>5612</v>
      </c>
      <c r="B144" s="135">
        <v>108.9</v>
      </c>
      <c r="C144" s="135">
        <v>102.29</v>
      </c>
      <c r="E144" s="135">
        <v>114.77</v>
      </c>
      <c r="F144" s="135">
        <v>91.51</v>
      </c>
      <c r="G144" s="135">
        <v>121.31</v>
      </c>
      <c r="N144" s="135">
        <f t="shared" si="131"/>
        <v>0</v>
      </c>
      <c r="O144" s="135">
        <f t="shared" si="132"/>
        <v>538.78</v>
      </c>
      <c r="P144" s="135" t="s">
        <v>4534</v>
      </c>
      <c r="Q144" s="135">
        <f>VLOOKUP(P144,Factors!$E$6:$G$5649,3,FALSE)</f>
        <v>0.1013</v>
      </c>
      <c r="R144" s="144">
        <f t="shared" si="113"/>
        <v>0</v>
      </c>
      <c r="S144" s="145">
        <f t="shared" si="114"/>
        <v>0</v>
      </c>
      <c r="T144" s="146">
        <f t="shared" si="115"/>
        <v>0</v>
      </c>
      <c r="U144" s="144">
        <f t="shared" si="116"/>
        <v>0</v>
      </c>
      <c r="V144" s="145">
        <f t="shared" si="117"/>
        <v>0</v>
      </c>
      <c r="W144" s="147">
        <f t="shared" si="118"/>
        <v>0</v>
      </c>
      <c r="X144" s="144">
        <f t="shared" si="119"/>
        <v>0</v>
      </c>
      <c r="Y144" s="145">
        <f t="shared" si="120"/>
        <v>0</v>
      </c>
      <c r="Z144" s="147">
        <f t="shared" si="121"/>
        <v>0</v>
      </c>
      <c r="AA144" s="148">
        <f t="shared" si="122"/>
        <v>0</v>
      </c>
      <c r="AB144" s="149">
        <f t="shared" si="123"/>
        <v>538.78</v>
      </c>
      <c r="AC144" s="148">
        <f t="shared" si="124"/>
        <v>538.78</v>
      </c>
      <c r="AD144" s="148">
        <f t="shared" si="130"/>
        <v>0</v>
      </c>
      <c r="AE144" s="148">
        <f t="shared" si="125"/>
        <v>54.578413999999995</v>
      </c>
      <c r="AF144" s="150">
        <f t="shared" si="126"/>
        <v>54.578413999999995</v>
      </c>
      <c r="AG144" s="148">
        <f t="shared" si="127"/>
        <v>0</v>
      </c>
      <c r="AH144" s="148">
        <f t="shared" si="128"/>
        <v>484.20158599999996</v>
      </c>
      <c r="AI144" s="150">
        <f t="shared" si="129"/>
        <v>484.20158599999996</v>
      </c>
      <c r="AJ144" s="151" t="s">
        <v>60</v>
      </c>
    </row>
    <row r="145" spans="1:36" outlineLevel="3" x14ac:dyDescent="0.25">
      <c r="A145" s="143" t="s">
        <v>5612</v>
      </c>
      <c r="B145" s="135">
        <v>1441.73</v>
      </c>
      <c r="C145" s="135">
        <v>1418.9</v>
      </c>
      <c r="D145" s="135">
        <v>1525.49</v>
      </c>
      <c r="E145" s="135">
        <v>1477.63</v>
      </c>
      <c r="F145" s="135">
        <v>1384.94</v>
      </c>
      <c r="G145" s="135">
        <v>1567.1</v>
      </c>
      <c r="H145" s="135">
        <v>1315.43</v>
      </c>
      <c r="I145" s="135">
        <v>1566.79</v>
      </c>
      <c r="J145" s="135">
        <v>1313.35</v>
      </c>
      <c r="K145" s="135">
        <v>1668.05</v>
      </c>
      <c r="L145" s="135">
        <v>1863.46</v>
      </c>
      <c r="M145" s="135">
        <v>826</v>
      </c>
      <c r="N145" s="135">
        <f t="shared" si="131"/>
        <v>826</v>
      </c>
      <c r="O145" s="135">
        <f t="shared" si="132"/>
        <v>17368.870000000003</v>
      </c>
      <c r="P145" s="135" t="s">
        <v>4537</v>
      </c>
      <c r="Q145" s="135">
        <f>VLOOKUP(P145,Factors!$E$6:$G$5649,3,FALSE)</f>
        <v>0.1013</v>
      </c>
      <c r="R145" s="144">
        <f t="shared" si="113"/>
        <v>0</v>
      </c>
      <c r="S145" s="145">
        <f t="shared" si="114"/>
        <v>826</v>
      </c>
      <c r="T145" s="146">
        <f t="shared" si="115"/>
        <v>826</v>
      </c>
      <c r="U145" s="144">
        <f t="shared" si="116"/>
        <v>0</v>
      </c>
      <c r="V145" s="145">
        <f t="shared" si="117"/>
        <v>83.6738</v>
      </c>
      <c r="W145" s="147">
        <f t="shared" si="118"/>
        <v>83.6738</v>
      </c>
      <c r="X145" s="144">
        <f t="shared" si="119"/>
        <v>0</v>
      </c>
      <c r="Y145" s="145">
        <f t="shared" si="120"/>
        <v>742.32619999999997</v>
      </c>
      <c r="Z145" s="147">
        <f t="shared" si="121"/>
        <v>742.32619999999997</v>
      </c>
      <c r="AA145" s="148">
        <f t="shared" si="122"/>
        <v>0</v>
      </c>
      <c r="AB145" s="149">
        <f t="shared" si="123"/>
        <v>17368.870000000003</v>
      </c>
      <c r="AC145" s="148">
        <f t="shared" si="124"/>
        <v>17368.870000000003</v>
      </c>
      <c r="AD145" s="148">
        <f t="shared" si="130"/>
        <v>0</v>
      </c>
      <c r="AE145" s="148">
        <f t="shared" si="125"/>
        <v>1759.4665310000003</v>
      </c>
      <c r="AF145" s="150">
        <f t="shared" si="126"/>
        <v>1759.4665310000003</v>
      </c>
      <c r="AG145" s="148">
        <f t="shared" si="127"/>
        <v>0</v>
      </c>
      <c r="AH145" s="148">
        <f t="shared" si="128"/>
        <v>15609.403469000003</v>
      </c>
      <c r="AI145" s="150">
        <f t="shared" si="129"/>
        <v>15609.403469000003</v>
      </c>
      <c r="AJ145" s="151" t="s">
        <v>60</v>
      </c>
    </row>
    <row r="146" spans="1:36" outlineLevel="3" x14ac:dyDescent="0.25">
      <c r="A146" s="143" t="s">
        <v>5612</v>
      </c>
      <c r="L146" s="135">
        <v>1138.5</v>
      </c>
      <c r="N146" s="135">
        <f t="shared" si="131"/>
        <v>0</v>
      </c>
      <c r="O146" s="135">
        <f t="shared" si="132"/>
        <v>1138.5</v>
      </c>
      <c r="P146" s="135" t="s">
        <v>4953</v>
      </c>
      <c r="Q146" s="135">
        <f>VLOOKUP(P146,Factors!$E$6:$G$5649,3,FALSE)</f>
        <v>0.1013</v>
      </c>
      <c r="R146" s="144">
        <f t="shared" si="113"/>
        <v>0</v>
      </c>
      <c r="S146" s="145">
        <f t="shared" si="114"/>
        <v>0</v>
      </c>
      <c r="T146" s="146">
        <f t="shared" si="115"/>
        <v>0</v>
      </c>
      <c r="U146" s="144">
        <f t="shared" si="116"/>
        <v>0</v>
      </c>
      <c r="V146" s="145">
        <f t="shared" si="117"/>
        <v>0</v>
      </c>
      <c r="W146" s="147">
        <f t="shared" si="118"/>
        <v>0</v>
      </c>
      <c r="X146" s="144">
        <f t="shared" si="119"/>
        <v>0</v>
      </c>
      <c r="Y146" s="145">
        <f t="shared" si="120"/>
        <v>0</v>
      </c>
      <c r="Z146" s="147">
        <f t="shared" si="121"/>
        <v>0</v>
      </c>
      <c r="AA146" s="148">
        <f t="shared" si="122"/>
        <v>0</v>
      </c>
      <c r="AB146" s="149">
        <f t="shared" si="123"/>
        <v>1138.5</v>
      </c>
      <c r="AC146" s="148">
        <f t="shared" si="124"/>
        <v>1138.5</v>
      </c>
      <c r="AD146" s="148">
        <f t="shared" si="130"/>
        <v>0</v>
      </c>
      <c r="AE146" s="148">
        <f t="shared" si="125"/>
        <v>115.33005</v>
      </c>
      <c r="AF146" s="150">
        <f t="shared" si="126"/>
        <v>115.33005</v>
      </c>
      <c r="AG146" s="148">
        <f t="shared" si="127"/>
        <v>0</v>
      </c>
      <c r="AH146" s="148">
        <f t="shared" si="128"/>
        <v>1023.16995</v>
      </c>
      <c r="AI146" s="150">
        <f t="shared" si="129"/>
        <v>1023.16995</v>
      </c>
      <c r="AJ146" s="151" t="s">
        <v>60</v>
      </c>
    </row>
    <row r="147" spans="1:36" outlineLevel="2" x14ac:dyDescent="0.25">
      <c r="A147" s="143"/>
      <c r="N147" s="135">
        <f t="shared" si="131"/>
        <v>0</v>
      </c>
      <c r="O147" s="135">
        <f t="shared" si="132"/>
        <v>0</v>
      </c>
      <c r="R147" s="144">
        <f t="shared" ref="R147:AI147" si="133">SUBTOTAL(9,R129:R146)</f>
        <v>0</v>
      </c>
      <c r="S147" s="145">
        <f t="shared" si="133"/>
        <v>308163.25999999995</v>
      </c>
      <c r="T147" s="146">
        <f t="shared" si="133"/>
        <v>308163.25999999995</v>
      </c>
      <c r="U147" s="144">
        <f t="shared" si="133"/>
        <v>0</v>
      </c>
      <c r="V147" s="145">
        <f t="shared" si="133"/>
        <v>31216.938238000002</v>
      </c>
      <c r="W147" s="147">
        <f t="shared" si="133"/>
        <v>31216.938238000002</v>
      </c>
      <c r="X147" s="144">
        <f t="shared" si="133"/>
        <v>0</v>
      </c>
      <c r="Y147" s="145">
        <f t="shared" si="133"/>
        <v>276946.32176200004</v>
      </c>
      <c r="Z147" s="147">
        <f t="shared" si="133"/>
        <v>276946.32176200004</v>
      </c>
      <c r="AA147" s="148">
        <f t="shared" si="133"/>
        <v>0</v>
      </c>
      <c r="AB147" s="149">
        <f t="shared" si="133"/>
        <v>4379927.66</v>
      </c>
      <c r="AC147" s="148">
        <f t="shared" si="133"/>
        <v>4379927.66</v>
      </c>
      <c r="AD147" s="148">
        <f t="shared" si="130"/>
        <v>0</v>
      </c>
      <c r="AE147" s="148">
        <f t="shared" si="133"/>
        <v>443686.67195799999</v>
      </c>
      <c r="AF147" s="150">
        <f t="shared" si="133"/>
        <v>443686.67195799999</v>
      </c>
      <c r="AG147" s="148">
        <f t="shared" si="133"/>
        <v>0</v>
      </c>
      <c r="AH147" s="148">
        <f t="shared" si="133"/>
        <v>3936240.9880420002</v>
      </c>
      <c r="AI147" s="150">
        <f t="shared" si="133"/>
        <v>3936240.9880420002</v>
      </c>
      <c r="AJ147" s="163" t="s">
        <v>5736</v>
      </c>
    </row>
    <row r="148" spans="1:36" outlineLevel="3" x14ac:dyDescent="0.25">
      <c r="A148" s="143" t="s">
        <v>5612</v>
      </c>
      <c r="B148" s="135">
        <v>100.44</v>
      </c>
      <c r="C148" s="135">
        <v>139.5</v>
      </c>
      <c r="D148" s="135">
        <v>85.68</v>
      </c>
      <c r="E148" s="135">
        <v>158.02000000000001</v>
      </c>
      <c r="F148" s="135">
        <v>75.7</v>
      </c>
      <c r="G148" s="135">
        <v>48.15</v>
      </c>
      <c r="I148" s="135">
        <v>86.3</v>
      </c>
      <c r="J148" s="135">
        <v>37.9</v>
      </c>
      <c r="K148" s="135">
        <v>156.34</v>
      </c>
      <c r="N148" s="135">
        <f t="shared" si="131"/>
        <v>0</v>
      </c>
      <c r="O148" s="135">
        <f t="shared" si="132"/>
        <v>888.03</v>
      </c>
      <c r="P148" s="135" t="s">
        <v>347</v>
      </c>
      <c r="Q148" s="135">
        <f>VLOOKUP(P148,Factors!$E$6:$G$5649,3,FALSE)</f>
        <v>0.1086</v>
      </c>
      <c r="R148" s="144">
        <f t="shared" ref="R148:R159" si="134">IF(LEFT(AJ148,6)="Direct", N148,0)</f>
        <v>0</v>
      </c>
      <c r="S148" s="145">
        <f t="shared" ref="S148:S159" si="135">N148-R148</f>
        <v>0</v>
      </c>
      <c r="T148" s="146">
        <f t="shared" ref="T148:T159" si="136">R148+S148</f>
        <v>0</v>
      </c>
      <c r="U148" s="144">
        <f t="shared" ref="U148:U159" si="137">IF(LEFT(AJ148,9)="direct-wa", N148,0)</f>
        <v>0</v>
      </c>
      <c r="V148" s="145">
        <f t="shared" ref="V148:V159" si="138">IF(LEFT(AJ148,9)="direct-wa",0,N148*Q148)</f>
        <v>0</v>
      </c>
      <c r="W148" s="147">
        <f t="shared" ref="W148:W159" si="139">U148+V148</f>
        <v>0</v>
      </c>
      <c r="X148" s="144">
        <f t="shared" ref="X148:X159" si="140">IF(LEFT(AJ148,9)="direct-or", N148,0)</f>
        <v>0</v>
      </c>
      <c r="Y148" s="145">
        <f t="shared" ref="Y148:Y159" si="141">IF(LEFT(AJ148,9)="direct-or",0,S148-V148)</f>
        <v>0</v>
      </c>
      <c r="Z148" s="147">
        <f t="shared" ref="Z148:Z159" si="142">X148+Y148</f>
        <v>0</v>
      </c>
      <c r="AA148" s="148">
        <f t="shared" ref="AA148:AA159" si="143">IF(LEFT(AJ148,6)="Direct", O148,0)</f>
        <v>0</v>
      </c>
      <c r="AB148" s="149">
        <f t="shared" ref="AB148:AB159" si="144">O148-AA148</f>
        <v>888.03</v>
      </c>
      <c r="AC148" s="148">
        <f t="shared" ref="AC148:AC159" si="145">AA148+AB148</f>
        <v>888.03</v>
      </c>
      <c r="AD148" s="148">
        <f t="shared" si="130"/>
        <v>0</v>
      </c>
      <c r="AE148" s="148">
        <f t="shared" ref="AE148:AE159" si="146">IF(LEFT(AJ148,9)="direct-wa",0,O148*Q148)</f>
        <v>96.440057999999993</v>
      </c>
      <c r="AF148" s="150">
        <f t="shared" ref="AF148:AF159" si="147">AD148+AE148</f>
        <v>96.440057999999993</v>
      </c>
      <c r="AG148" s="148">
        <f t="shared" ref="AG148:AG159" si="148">IF(LEFT(AJ148,9)="direct-or", O148,0)</f>
        <v>0</v>
      </c>
      <c r="AH148" s="148">
        <f t="shared" ref="AH148:AH159" si="149">IF(LEFT(AJ148,9)="direct-or",0,AC148-AF148)</f>
        <v>791.58994199999995</v>
      </c>
      <c r="AI148" s="150">
        <f t="shared" ref="AI148:AI159" si="150">AG148+AH148</f>
        <v>791.58994199999995</v>
      </c>
      <c r="AJ148" s="151" t="s">
        <v>96</v>
      </c>
    </row>
    <row r="149" spans="1:36" outlineLevel="3" x14ac:dyDescent="0.25">
      <c r="A149" s="143" t="s">
        <v>5612</v>
      </c>
      <c r="C149" s="135">
        <v>-156.44999999999999</v>
      </c>
      <c r="N149" s="135">
        <f t="shared" si="131"/>
        <v>0</v>
      </c>
      <c r="O149" s="135">
        <f t="shared" si="132"/>
        <v>-156.44999999999999</v>
      </c>
      <c r="P149" s="135" t="s">
        <v>1302</v>
      </c>
      <c r="Q149" s="135">
        <f>VLOOKUP(P149,Factors!$E$6:$G$5649,3,FALSE)</f>
        <v>0.1086</v>
      </c>
      <c r="R149" s="144">
        <f t="shared" si="134"/>
        <v>0</v>
      </c>
      <c r="S149" s="145">
        <f t="shared" si="135"/>
        <v>0</v>
      </c>
      <c r="T149" s="146">
        <f t="shared" si="136"/>
        <v>0</v>
      </c>
      <c r="U149" s="144">
        <f t="shared" si="137"/>
        <v>0</v>
      </c>
      <c r="V149" s="145">
        <f t="shared" si="138"/>
        <v>0</v>
      </c>
      <c r="W149" s="147">
        <f t="shared" si="139"/>
        <v>0</v>
      </c>
      <c r="X149" s="144">
        <f t="shared" si="140"/>
        <v>0</v>
      </c>
      <c r="Y149" s="145">
        <f t="shared" si="141"/>
        <v>0</v>
      </c>
      <c r="Z149" s="147">
        <f t="shared" si="142"/>
        <v>0</v>
      </c>
      <c r="AA149" s="148">
        <f t="shared" si="143"/>
        <v>0</v>
      </c>
      <c r="AB149" s="149">
        <f t="shared" si="144"/>
        <v>-156.44999999999999</v>
      </c>
      <c r="AC149" s="148">
        <f t="shared" si="145"/>
        <v>-156.44999999999999</v>
      </c>
      <c r="AD149" s="148">
        <f t="shared" si="130"/>
        <v>0</v>
      </c>
      <c r="AE149" s="148">
        <f t="shared" si="146"/>
        <v>-16.990469999999998</v>
      </c>
      <c r="AF149" s="150">
        <f t="shared" si="147"/>
        <v>-16.990469999999998</v>
      </c>
      <c r="AG149" s="148">
        <f t="shared" si="148"/>
        <v>0</v>
      </c>
      <c r="AH149" s="148">
        <f t="shared" si="149"/>
        <v>-139.45953</v>
      </c>
      <c r="AI149" s="150">
        <f t="shared" si="150"/>
        <v>-139.45953</v>
      </c>
      <c r="AJ149" s="151" t="s">
        <v>96</v>
      </c>
    </row>
    <row r="150" spans="1:36" outlineLevel="3" x14ac:dyDescent="0.25">
      <c r="A150" s="143" t="s">
        <v>5612</v>
      </c>
      <c r="B150" s="135">
        <v>78059.490000000005</v>
      </c>
      <c r="C150" s="135">
        <v>81884.02</v>
      </c>
      <c r="D150" s="135">
        <v>82738.22</v>
      </c>
      <c r="E150" s="135">
        <v>84058.74</v>
      </c>
      <c r="F150" s="135">
        <v>85797.56</v>
      </c>
      <c r="G150" s="135">
        <v>168747.9</v>
      </c>
      <c r="H150" s="135">
        <v>84422.49</v>
      </c>
      <c r="I150" s="135">
        <v>84536.8</v>
      </c>
      <c r="J150" s="135">
        <v>72962.73</v>
      </c>
      <c r="K150" s="135">
        <v>80864.27</v>
      </c>
      <c r="L150" s="135">
        <v>81179.22</v>
      </c>
      <c r="M150" s="135">
        <v>82027.490000000005</v>
      </c>
      <c r="N150" s="135">
        <f t="shared" si="131"/>
        <v>82027.490000000005</v>
      </c>
      <c r="O150" s="135">
        <f t="shared" si="132"/>
        <v>1067278.9300000002</v>
      </c>
      <c r="P150" s="135" t="s">
        <v>3312</v>
      </c>
      <c r="Q150" s="135">
        <f>VLOOKUP(P150,Factors!$E$6:$G$5649,3,FALSE)</f>
        <v>0.1086</v>
      </c>
      <c r="R150" s="144">
        <f t="shared" si="134"/>
        <v>0</v>
      </c>
      <c r="S150" s="145">
        <f t="shared" si="135"/>
        <v>82027.490000000005</v>
      </c>
      <c r="T150" s="146">
        <f t="shared" si="136"/>
        <v>82027.490000000005</v>
      </c>
      <c r="U150" s="144">
        <f t="shared" si="137"/>
        <v>0</v>
      </c>
      <c r="V150" s="145">
        <f t="shared" si="138"/>
        <v>8908.1854140000014</v>
      </c>
      <c r="W150" s="147">
        <f t="shared" si="139"/>
        <v>8908.1854140000014</v>
      </c>
      <c r="X150" s="144">
        <f t="shared" si="140"/>
        <v>0</v>
      </c>
      <c r="Y150" s="145">
        <f t="shared" si="141"/>
        <v>73119.304585999998</v>
      </c>
      <c r="Z150" s="147">
        <f t="shared" si="142"/>
        <v>73119.304585999998</v>
      </c>
      <c r="AA150" s="148">
        <f t="shared" si="143"/>
        <v>0</v>
      </c>
      <c r="AB150" s="149">
        <f t="shared" si="144"/>
        <v>1067278.9300000002</v>
      </c>
      <c r="AC150" s="148">
        <f t="shared" si="145"/>
        <v>1067278.9300000002</v>
      </c>
      <c r="AD150" s="148">
        <f t="shared" si="130"/>
        <v>0</v>
      </c>
      <c r="AE150" s="148">
        <f t="shared" si="146"/>
        <v>115906.49179800002</v>
      </c>
      <c r="AF150" s="150">
        <f t="shared" si="147"/>
        <v>115906.49179800002</v>
      </c>
      <c r="AG150" s="148">
        <f t="shared" si="148"/>
        <v>0</v>
      </c>
      <c r="AH150" s="148">
        <f t="shared" si="149"/>
        <v>951372.43820200011</v>
      </c>
      <c r="AI150" s="150">
        <f t="shared" si="150"/>
        <v>951372.43820200011</v>
      </c>
      <c r="AJ150" s="151" t="s">
        <v>96</v>
      </c>
    </row>
    <row r="151" spans="1:36" outlineLevel="3" x14ac:dyDescent="0.25">
      <c r="A151" s="143" t="s">
        <v>5612</v>
      </c>
      <c r="B151" s="135">
        <v>686.6</v>
      </c>
      <c r="C151" s="135">
        <v>1101.77</v>
      </c>
      <c r="D151" s="135">
        <v>1165.8599999999999</v>
      </c>
      <c r="E151" s="135">
        <v>1467.61</v>
      </c>
      <c r="F151" s="135">
        <v>687.09</v>
      </c>
      <c r="G151" s="135">
        <v>856.63</v>
      </c>
      <c r="H151" s="135">
        <v>980.46</v>
      </c>
      <c r="I151" s="135">
        <v>189.22</v>
      </c>
      <c r="J151" s="135">
        <v>86.01</v>
      </c>
      <c r="K151" s="135">
        <v>15.7</v>
      </c>
      <c r="L151" s="135">
        <v>-1028.1500000000001</v>
      </c>
      <c r="M151" s="135">
        <v>147.76</v>
      </c>
      <c r="N151" s="135">
        <f t="shared" si="131"/>
        <v>147.76</v>
      </c>
      <c r="O151" s="135">
        <f t="shared" si="132"/>
        <v>6356.5599999999995</v>
      </c>
      <c r="P151" s="135" t="s">
        <v>3314</v>
      </c>
      <c r="Q151" s="135">
        <f>VLOOKUP(P151,Factors!$E$6:$G$5649,3,FALSE)</f>
        <v>0.1086</v>
      </c>
      <c r="R151" s="144">
        <f t="shared" si="134"/>
        <v>0</v>
      </c>
      <c r="S151" s="145">
        <f t="shared" si="135"/>
        <v>147.76</v>
      </c>
      <c r="T151" s="146">
        <f t="shared" si="136"/>
        <v>147.76</v>
      </c>
      <c r="U151" s="144">
        <f t="shared" si="137"/>
        <v>0</v>
      </c>
      <c r="V151" s="145">
        <f t="shared" si="138"/>
        <v>16.046735999999999</v>
      </c>
      <c r="W151" s="147">
        <f t="shared" si="139"/>
        <v>16.046735999999999</v>
      </c>
      <c r="X151" s="144">
        <f t="shared" si="140"/>
        <v>0</v>
      </c>
      <c r="Y151" s="145">
        <f t="shared" si="141"/>
        <v>131.71326399999998</v>
      </c>
      <c r="Z151" s="147">
        <f t="shared" si="142"/>
        <v>131.71326399999998</v>
      </c>
      <c r="AA151" s="148">
        <f t="shared" si="143"/>
        <v>0</v>
      </c>
      <c r="AB151" s="149">
        <f t="shared" si="144"/>
        <v>6356.5599999999995</v>
      </c>
      <c r="AC151" s="148">
        <f t="shared" si="145"/>
        <v>6356.5599999999995</v>
      </c>
      <c r="AD151" s="148">
        <f t="shared" si="130"/>
        <v>0</v>
      </c>
      <c r="AE151" s="148">
        <f t="shared" si="146"/>
        <v>690.32241599999998</v>
      </c>
      <c r="AF151" s="150">
        <f t="shared" si="147"/>
        <v>690.32241599999998</v>
      </c>
      <c r="AG151" s="148">
        <f t="shared" si="148"/>
        <v>0</v>
      </c>
      <c r="AH151" s="148">
        <f t="shared" si="149"/>
        <v>5666.2375839999995</v>
      </c>
      <c r="AI151" s="150">
        <f t="shared" si="150"/>
        <v>5666.2375839999995</v>
      </c>
      <c r="AJ151" s="151" t="s">
        <v>96</v>
      </c>
    </row>
    <row r="152" spans="1:36" outlineLevel="3" x14ac:dyDescent="0.25">
      <c r="A152" s="143" t="s">
        <v>5612</v>
      </c>
      <c r="B152" s="135">
        <v>5276.86</v>
      </c>
      <c r="C152" s="135">
        <v>18965.02</v>
      </c>
      <c r="D152" s="135">
        <v>19021.12</v>
      </c>
      <c r="E152" s="135">
        <v>32912.46</v>
      </c>
      <c r="F152" s="135">
        <v>20195.21</v>
      </c>
      <c r="G152" s="135">
        <v>31723.34</v>
      </c>
      <c r="H152" s="135">
        <v>24830.71</v>
      </c>
      <c r="I152" s="135">
        <v>35176.5</v>
      </c>
      <c r="J152" s="135">
        <v>22575.46</v>
      </c>
      <c r="K152" s="135">
        <v>6308.28</v>
      </c>
      <c r="L152" s="135">
        <v>11239.59</v>
      </c>
      <c r="M152" s="135">
        <v>8254.86</v>
      </c>
      <c r="N152" s="135">
        <f t="shared" si="131"/>
        <v>8254.86</v>
      </c>
      <c r="O152" s="135">
        <f t="shared" si="132"/>
        <v>236479.40999999997</v>
      </c>
      <c r="P152" s="135" t="s">
        <v>3315</v>
      </c>
      <c r="Q152" s="135">
        <f>VLOOKUP(P152,Factors!$E$6:$G$5649,3,FALSE)</f>
        <v>0.1086</v>
      </c>
      <c r="R152" s="144">
        <f t="shared" si="134"/>
        <v>0</v>
      </c>
      <c r="S152" s="145">
        <f t="shared" si="135"/>
        <v>8254.86</v>
      </c>
      <c r="T152" s="146">
        <f t="shared" si="136"/>
        <v>8254.86</v>
      </c>
      <c r="U152" s="144">
        <f t="shared" si="137"/>
        <v>0</v>
      </c>
      <c r="V152" s="145">
        <f t="shared" si="138"/>
        <v>896.47779600000013</v>
      </c>
      <c r="W152" s="147">
        <f t="shared" si="139"/>
        <v>896.47779600000013</v>
      </c>
      <c r="X152" s="144">
        <f t="shared" si="140"/>
        <v>0</v>
      </c>
      <c r="Y152" s="145">
        <f t="shared" si="141"/>
        <v>7358.3822040000005</v>
      </c>
      <c r="Z152" s="147">
        <f t="shared" si="142"/>
        <v>7358.3822040000005</v>
      </c>
      <c r="AA152" s="148">
        <f t="shared" si="143"/>
        <v>0</v>
      </c>
      <c r="AB152" s="149">
        <f t="shared" si="144"/>
        <v>236479.40999999997</v>
      </c>
      <c r="AC152" s="148">
        <f t="shared" si="145"/>
        <v>236479.40999999997</v>
      </c>
      <c r="AD152" s="148">
        <f t="shared" si="130"/>
        <v>0</v>
      </c>
      <c r="AE152" s="148">
        <f t="shared" si="146"/>
        <v>25681.663925999997</v>
      </c>
      <c r="AF152" s="150">
        <f t="shared" si="147"/>
        <v>25681.663925999997</v>
      </c>
      <c r="AG152" s="148">
        <f t="shared" si="148"/>
        <v>0</v>
      </c>
      <c r="AH152" s="148">
        <f t="shared" si="149"/>
        <v>210797.74607399997</v>
      </c>
      <c r="AI152" s="150">
        <f t="shared" si="150"/>
        <v>210797.74607399997</v>
      </c>
      <c r="AJ152" s="151" t="s">
        <v>96</v>
      </c>
    </row>
    <row r="153" spans="1:36" outlineLevel="3" x14ac:dyDescent="0.25">
      <c r="A153" s="143" t="s">
        <v>5612</v>
      </c>
      <c r="B153" s="135">
        <v>21.43</v>
      </c>
      <c r="C153" s="135">
        <v>333.15</v>
      </c>
      <c r="D153" s="135">
        <v>199.05</v>
      </c>
      <c r="F153" s="135">
        <v>342.65</v>
      </c>
      <c r="G153" s="135">
        <v>498.4</v>
      </c>
      <c r="H153" s="135">
        <v>378.42</v>
      </c>
      <c r="J153" s="135">
        <v>131.78</v>
      </c>
      <c r="K153" s="135">
        <v>481.63</v>
      </c>
      <c r="L153" s="135">
        <v>344.02</v>
      </c>
      <c r="M153" s="135">
        <v>781.29</v>
      </c>
      <c r="N153" s="135">
        <f t="shared" si="131"/>
        <v>781.29</v>
      </c>
      <c r="O153" s="135">
        <f t="shared" si="132"/>
        <v>3511.8199999999997</v>
      </c>
      <c r="P153" s="135" t="s">
        <v>3317</v>
      </c>
      <c r="Q153" s="135">
        <f>VLOOKUP(P153,Factors!$E$6:$G$5649,3,FALSE)</f>
        <v>0.1086</v>
      </c>
      <c r="R153" s="144">
        <f t="shared" si="134"/>
        <v>0</v>
      </c>
      <c r="S153" s="145">
        <f t="shared" si="135"/>
        <v>781.29</v>
      </c>
      <c r="T153" s="146">
        <f t="shared" si="136"/>
        <v>781.29</v>
      </c>
      <c r="U153" s="144">
        <f t="shared" si="137"/>
        <v>0</v>
      </c>
      <c r="V153" s="145">
        <f t="shared" si="138"/>
        <v>84.848094000000003</v>
      </c>
      <c r="W153" s="147">
        <f t="shared" si="139"/>
        <v>84.848094000000003</v>
      </c>
      <c r="X153" s="144">
        <f t="shared" si="140"/>
        <v>0</v>
      </c>
      <c r="Y153" s="145">
        <f t="shared" si="141"/>
        <v>696.44190600000002</v>
      </c>
      <c r="Z153" s="147">
        <f t="shared" si="142"/>
        <v>696.44190600000002</v>
      </c>
      <c r="AA153" s="148">
        <f t="shared" si="143"/>
        <v>0</v>
      </c>
      <c r="AB153" s="149">
        <f t="shared" si="144"/>
        <v>3511.8199999999997</v>
      </c>
      <c r="AC153" s="148">
        <f t="shared" si="145"/>
        <v>3511.8199999999997</v>
      </c>
      <c r="AD153" s="148">
        <f t="shared" si="130"/>
        <v>0</v>
      </c>
      <c r="AE153" s="148">
        <f t="shared" si="146"/>
        <v>381.38365199999998</v>
      </c>
      <c r="AF153" s="150">
        <f t="shared" si="147"/>
        <v>381.38365199999998</v>
      </c>
      <c r="AG153" s="148">
        <f t="shared" si="148"/>
        <v>0</v>
      </c>
      <c r="AH153" s="148">
        <f t="shared" si="149"/>
        <v>3130.4363479999997</v>
      </c>
      <c r="AI153" s="150">
        <f t="shared" si="150"/>
        <v>3130.4363479999997</v>
      </c>
      <c r="AJ153" s="151" t="s">
        <v>96</v>
      </c>
    </row>
    <row r="154" spans="1:36" outlineLevel="3" x14ac:dyDescent="0.25">
      <c r="A154" s="143" t="s">
        <v>5612</v>
      </c>
      <c r="C154" s="135">
        <v>550.91999999999996</v>
      </c>
      <c r="D154" s="135">
        <v>56.87</v>
      </c>
      <c r="E154" s="135">
        <v>996.8</v>
      </c>
      <c r="I154" s="135">
        <v>719.97</v>
      </c>
      <c r="J154" s="135">
        <v>17.21</v>
      </c>
      <c r="K154" s="135">
        <v>137.19</v>
      </c>
      <c r="L154" s="135">
        <v>62.81</v>
      </c>
      <c r="N154" s="135">
        <f t="shared" si="131"/>
        <v>0</v>
      </c>
      <c r="O154" s="135">
        <f t="shared" si="132"/>
        <v>2541.77</v>
      </c>
      <c r="P154" s="135" t="s">
        <v>3321</v>
      </c>
      <c r="Q154" s="135">
        <f>VLOOKUP(P154,Factors!$E$6:$G$5649,3,FALSE)</f>
        <v>0.1086</v>
      </c>
      <c r="R154" s="144">
        <f t="shared" si="134"/>
        <v>0</v>
      </c>
      <c r="S154" s="145">
        <f t="shared" si="135"/>
        <v>0</v>
      </c>
      <c r="T154" s="146">
        <f t="shared" si="136"/>
        <v>0</v>
      </c>
      <c r="U154" s="144">
        <f t="shared" si="137"/>
        <v>0</v>
      </c>
      <c r="V154" s="145">
        <f t="shared" si="138"/>
        <v>0</v>
      </c>
      <c r="W154" s="147">
        <f t="shared" si="139"/>
        <v>0</v>
      </c>
      <c r="X154" s="144">
        <f t="shared" si="140"/>
        <v>0</v>
      </c>
      <c r="Y154" s="145">
        <f t="shared" si="141"/>
        <v>0</v>
      </c>
      <c r="Z154" s="147">
        <f t="shared" si="142"/>
        <v>0</v>
      </c>
      <c r="AA154" s="148">
        <f t="shared" si="143"/>
        <v>0</v>
      </c>
      <c r="AB154" s="149">
        <f t="shared" si="144"/>
        <v>2541.77</v>
      </c>
      <c r="AC154" s="148">
        <f t="shared" si="145"/>
        <v>2541.77</v>
      </c>
      <c r="AD154" s="148">
        <f t="shared" si="130"/>
        <v>0</v>
      </c>
      <c r="AE154" s="148">
        <f t="shared" si="146"/>
        <v>276.03622200000001</v>
      </c>
      <c r="AF154" s="150">
        <f t="shared" si="147"/>
        <v>276.03622200000001</v>
      </c>
      <c r="AG154" s="148">
        <f t="shared" si="148"/>
        <v>0</v>
      </c>
      <c r="AH154" s="148">
        <f t="shared" si="149"/>
        <v>2265.7337779999998</v>
      </c>
      <c r="AI154" s="150">
        <f t="shared" si="150"/>
        <v>2265.7337779999998</v>
      </c>
      <c r="AJ154" s="151" t="s">
        <v>96</v>
      </c>
    </row>
    <row r="155" spans="1:36" outlineLevel="3" x14ac:dyDescent="0.25">
      <c r="A155" s="143" t="s">
        <v>5612</v>
      </c>
      <c r="M155" s="135">
        <v>129.37</v>
      </c>
      <c r="N155" s="135">
        <f t="shared" si="131"/>
        <v>129.37</v>
      </c>
      <c r="O155" s="135">
        <f t="shared" si="132"/>
        <v>129.37</v>
      </c>
      <c r="P155" s="135" t="s">
        <v>3324</v>
      </c>
      <c r="Q155" s="135">
        <f>VLOOKUP(P155,Factors!$E$6:$G$5649,3,FALSE)</f>
        <v>0.1086</v>
      </c>
      <c r="R155" s="144">
        <f t="shared" si="134"/>
        <v>0</v>
      </c>
      <c r="S155" s="145">
        <f t="shared" si="135"/>
        <v>129.37</v>
      </c>
      <c r="T155" s="146">
        <f t="shared" si="136"/>
        <v>129.37</v>
      </c>
      <c r="U155" s="144">
        <f t="shared" si="137"/>
        <v>0</v>
      </c>
      <c r="V155" s="145">
        <f t="shared" si="138"/>
        <v>14.049582000000001</v>
      </c>
      <c r="W155" s="147">
        <f t="shared" si="139"/>
        <v>14.049582000000001</v>
      </c>
      <c r="X155" s="144">
        <f t="shared" si="140"/>
        <v>0</v>
      </c>
      <c r="Y155" s="145">
        <f t="shared" si="141"/>
        <v>115.320418</v>
      </c>
      <c r="Z155" s="147">
        <f t="shared" si="142"/>
        <v>115.320418</v>
      </c>
      <c r="AA155" s="148">
        <f t="shared" si="143"/>
        <v>0</v>
      </c>
      <c r="AB155" s="149">
        <f t="shared" si="144"/>
        <v>129.37</v>
      </c>
      <c r="AC155" s="148">
        <f t="shared" si="145"/>
        <v>129.37</v>
      </c>
      <c r="AD155" s="148">
        <f t="shared" si="130"/>
        <v>0</v>
      </c>
      <c r="AE155" s="148">
        <f t="shared" si="146"/>
        <v>14.049582000000001</v>
      </c>
      <c r="AF155" s="150">
        <f t="shared" si="147"/>
        <v>14.049582000000001</v>
      </c>
      <c r="AG155" s="148">
        <f t="shared" si="148"/>
        <v>0</v>
      </c>
      <c r="AH155" s="148">
        <f t="shared" si="149"/>
        <v>115.320418</v>
      </c>
      <c r="AI155" s="150">
        <f t="shared" si="150"/>
        <v>115.320418</v>
      </c>
      <c r="AJ155" s="151" t="s">
        <v>96</v>
      </c>
    </row>
    <row r="156" spans="1:36" outlineLevel="3" x14ac:dyDescent="0.25">
      <c r="A156" s="143" t="s">
        <v>5612</v>
      </c>
      <c r="B156" s="135">
        <v>-1599.06</v>
      </c>
      <c r="C156" s="135">
        <v>-534.29999999999995</v>
      </c>
      <c r="D156" s="135">
        <v>36.49</v>
      </c>
      <c r="E156" s="135">
        <v>-139.05000000000001</v>
      </c>
      <c r="F156" s="135">
        <v>-365.72</v>
      </c>
      <c r="G156" s="135">
        <v>-701.31</v>
      </c>
      <c r="H156" s="135">
        <v>199.27</v>
      </c>
      <c r="I156" s="135">
        <v>987.85</v>
      </c>
      <c r="J156" s="135">
        <v>3452.19</v>
      </c>
      <c r="K156" s="135">
        <v>-213.69</v>
      </c>
      <c r="L156" s="135">
        <v>1943.3</v>
      </c>
      <c r="M156" s="135">
        <v>1973.98</v>
      </c>
      <c r="N156" s="135">
        <f t="shared" si="131"/>
        <v>1973.98</v>
      </c>
      <c r="O156" s="135">
        <f t="shared" si="132"/>
        <v>5039.9499999999989</v>
      </c>
      <c r="P156" s="135" t="s">
        <v>3400</v>
      </c>
      <c r="Q156" s="135">
        <f>VLOOKUP(P156,Factors!$E$6:$G$5649,3,FALSE)</f>
        <v>0.1086</v>
      </c>
      <c r="R156" s="144">
        <f t="shared" si="134"/>
        <v>0</v>
      </c>
      <c r="S156" s="145">
        <f t="shared" si="135"/>
        <v>1973.98</v>
      </c>
      <c r="T156" s="146">
        <f t="shared" si="136"/>
        <v>1973.98</v>
      </c>
      <c r="U156" s="144">
        <f t="shared" si="137"/>
        <v>0</v>
      </c>
      <c r="V156" s="145">
        <f t="shared" si="138"/>
        <v>214.37422800000002</v>
      </c>
      <c r="W156" s="147">
        <f t="shared" si="139"/>
        <v>214.37422800000002</v>
      </c>
      <c r="X156" s="144">
        <f t="shared" si="140"/>
        <v>0</v>
      </c>
      <c r="Y156" s="145">
        <f t="shared" si="141"/>
        <v>1759.6057719999999</v>
      </c>
      <c r="Z156" s="147">
        <f t="shared" si="142"/>
        <v>1759.6057719999999</v>
      </c>
      <c r="AA156" s="148">
        <f t="shared" si="143"/>
        <v>0</v>
      </c>
      <c r="AB156" s="149">
        <f t="shared" si="144"/>
        <v>5039.9499999999989</v>
      </c>
      <c r="AC156" s="148">
        <f t="shared" si="145"/>
        <v>5039.9499999999989</v>
      </c>
      <c r="AD156" s="148">
        <f t="shared" si="130"/>
        <v>0</v>
      </c>
      <c r="AE156" s="148">
        <f t="shared" si="146"/>
        <v>547.33856999999989</v>
      </c>
      <c r="AF156" s="150">
        <f t="shared" si="147"/>
        <v>547.33856999999989</v>
      </c>
      <c r="AG156" s="148">
        <f t="shared" si="148"/>
        <v>0</v>
      </c>
      <c r="AH156" s="148">
        <f t="shared" si="149"/>
        <v>4492.611429999999</v>
      </c>
      <c r="AI156" s="150">
        <f t="shared" si="150"/>
        <v>4492.611429999999</v>
      </c>
      <c r="AJ156" s="151" t="s">
        <v>96</v>
      </c>
    </row>
    <row r="157" spans="1:36" outlineLevel="3" x14ac:dyDescent="0.25">
      <c r="A157" s="143" t="s">
        <v>5612</v>
      </c>
      <c r="B157" s="135">
        <v>211492.75</v>
      </c>
      <c r="C157" s="135">
        <v>212592.79</v>
      </c>
      <c r="D157" s="135">
        <v>236664.72</v>
      </c>
      <c r="E157" s="135">
        <v>258484.24</v>
      </c>
      <c r="F157" s="135">
        <v>297528.5</v>
      </c>
      <c r="G157" s="135">
        <v>273648.8</v>
      </c>
      <c r="H157" s="135">
        <v>280439.40000000002</v>
      </c>
      <c r="I157" s="135">
        <v>287891.84000000003</v>
      </c>
      <c r="J157" s="135">
        <v>284336.13</v>
      </c>
      <c r="K157" s="135">
        <v>256804.28</v>
      </c>
      <c r="L157" s="135">
        <v>220624.24</v>
      </c>
      <c r="M157" s="135">
        <v>209863.22</v>
      </c>
      <c r="N157" s="135">
        <f t="shared" si="131"/>
        <v>209863.22</v>
      </c>
      <c r="O157" s="135">
        <f t="shared" si="132"/>
        <v>3030370.9100000006</v>
      </c>
      <c r="P157" s="135" t="s">
        <v>4218</v>
      </c>
      <c r="Q157" s="135">
        <f>VLOOKUP(P157,Factors!$E$6:$G$5649,3,FALSE)</f>
        <v>0.1086</v>
      </c>
      <c r="R157" s="144">
        <f t="shared" si="134"/>
        <v>0</v>
      </c>
      <c r="S157" s="145">
        <f t="shared" si="135"/>
        <v>209863.22</v>
      </c>
      <c r="T157" s="146">
        <f t="shared" si="136"/>
        <v>209863.22</v>
      </c>
      <c r="U157" s="144">
        <f t="shared" si="137"/>
        <v>0</v>
      </c>
      <c r="V157" s="145">
        <f t="shared" si="138"/>
        <v>22791.145692000002</v>
      </c>
      <c r="W157" s="147">
        <f t="shared" si="139"/>
        <v>22791.145692000002</v>
      </c>
      <c r="X157" s="144">
        <f t="shared" si="140"/>
        <v>0</v>
      </c>
      <c r="Y157" s="145">
        <f t="shared" si="141"/>
        <v>187072.07430800001</v>
      </c>
      <c r="Z157" s="147">
        <f t="shared" si="142"/>
        <v>187072.07430800001</v>
      </c>
      <c r="AA157" s="148">
        <f t="shared" si="143"/>
        <v>0</v>
      </c>
      <c r="AB157" s="149">
        <f t="shared" si="144"/>
        <v>3030370.9100000006</v>
      </c>
      <c r="AC157" s="148">
        <f t="shared" si="145"/>
        <v>3030370.9100000006</v>
      </c>
      <c r="AD157" s="148">
        <f t="shared" si="130"/>
        <v>0</v>
      </c>
      <c r="AE157" s="148">
        <f t="shared" si="146"/>
        <v>329098.28082600009</v>
      </c>
      <c r="AF157" s="150">
        <f t="shared" si="147"/>
        <v>329098.28082600009</v>
      </c>
      <c r="AG157" s="148">
        <f t="shared" si="148"/>
        <v>0</v>
      </c>
      <c r="AH157" s="148">
        <f t="shared" si="149"/>
        <v>2701272.6291740006</v>
      </c>
      <c r="AI157" s="150">
        <f t="shared" si="150"/>
        <v>2701272.6291740006</v>
      </c>
      <c r="AJ157" s="151" t="s">
        <v>96</v>
      </c>
    </row>
    <row r="158" spans="1:36" outlineLevel="3" x14ac:dyDescent="0.25">
      <c r="A158" s="143" t="s">
        <v>5612</v>
      </c>
      <c r="J158" s="135">
        <v>475.7</v>
      </c>
      <c r="N158" s="135">
        <f t="shared" si="131"/>
        <v>0</v>
      </c>
      <c r="O158" s="135">
        <f t="shared" si="132"/>
        <v>475.7</v>
      </c>
      <c r="P158" s="135" t="s">
        <v>4223</v>
      </c>
      <c r="Q158" s="135">
        <f>VLOOKUP(P158,Factors!$E$6:$G$5649,3,FALSE)</f>
        <v>0.1086</v>
      </c>
      <c r="R158" s="144">
        <f t="shared" si="134"/>
        <v>0</v>
      </c>
      <c r="S158" s="145">
        <f t="shared" si="135"/>
        <v>0</v>
      </c>
      <c r="T158" s="146">
        <f t="shared" si="136"/>
        <v>0</v>
      </c>
      <c r="U158" s="144">
        <f t="shared" si="137"/>
        <v>0</v>
      </c>
      <c r="V158" s="145">
        <f t="shared" si="138"/>
        <v>0</v>
      </c>
      <c r="W158" s="147">
        <f t="shared" si="139"/>
        <v>0</v>
      </c>
      <c r="X158" s="144">
        <f t="shared" si="140"/>
        <v>0</v>
      </c>
      <c r="Y158" s="145">
        <f t="shared" si="141"/>
        <v>0</v>
      </c>
      <c r="Z158" s="147">
        <f t="shared" si="142"/>
        <v>0</v>
      </c>
      <c r="AA158" s="148">
        <f t="shared" si="143"/>
        <v>0</v>
      </c>
      <c r="AB158" s="149">
        <f t="shared" si="144"/>
        <v>475.7</v>
      </c>
      <c r="AC158" s="148">
        <f t="shared" si="145"/>
        <v>475.7</v>
      </c>
      <c r="AD158" s="148">
        <f t="shared" si="130"/>
        <v>0</v>
      </c>
      <c r="AE158" s="148">
        <f t="shared" si="146"/>
        <v>51.661020000000001</v>
      </c>
      <c r="AF158" s="150">
        <f t="shared" si="147"/>
        <v>51.661020000000001</v>
      </c>
      <c r="AG158" s="148">
        <f t="shared" si="148"/>
        <v>0</v>
      </c>
      <c r="AH158" s="148">
        <f t="shared" si="149"/>
        <v>424.03897999999998</v>
      </c>
      <c r="AI158" s="150">
        <f t="shared" si="150"/>
        <v>424.03897999999998</v>
      </c>
      <c r="AJ158" s="151" t="s">
        <v>96</v>
      </c>
    </row>
    <row r="159" spans="1:36" outlineLevel="3" x14ac:dyDescent="0.25">
      <c r="A159" s="143" t="s">
        <v>5612</v>
      </c>
      <c r="K159" s="135">
        <v>2377.8000000000002</v>
      </c>
      <c r="L159" s="135">
        <v>-2377.8000000000002</v>
      </c>
      <c r="N159" s="135">
        <f t="shared" si="131"/>
        <v>0</v>
      </c>
      <c r="O159" s="135">
        <f t="shared" si="132"/>
        <v>0</v>
      </c>
      <c r="P159" s="135" t="s">
        <v>5897</v>
      </c>
      <c r="Q159" s="135">
        <f>VLOOKUP(P159,Factors!$E$6:$G$5649,3,FALSE)</f>
        <v>0.1086</v>
      </c>
      <c r="R159" s="144">
        <f t="shared" si="134"/>
        <v>0</v>
      </c>
      <c r="S159" s="145">
        <f t="shared" si="135"/>
        <v>0</v>
      </c>
      <c r="T159" s="146">
        <f t="shared" si="136"/>
        <v>0</v>
      </c>
      <c r="U159" s="144">
        <f t="shared" si="137"/>
        <v>0</v>
      </c>
      <c r="V159" s="145">
        <f t="shared" si="138"/>
        <v>0</v>
      </c>
      <c r="W159" s="147">
        <f t="shared" si="139"/>
        <v>0</v>
      </c>
      <c r="X159" s="144">
        <f t="shared" si="140"/>
        <v>0</v>
      </c>
      <c r="Y159" s="145">
        <f t="shared" si="141"/>
        <v>0</v>
      </c>
      <c r="Z159" s="147">
        <f t="shared" si="142"/>
        <v>0</v>
      </c>
      <c r="AA159" s="148">
        <f t="shared" si="143"/>
        <v>0</v>
      </c>
      <c r="AB159" s="149">
        <f t="shared" si="144"/>
        <v>0</v>
      </c>
      <c r="AC159" s="148">
        <f t="shared" si="145"/>
        <v>0</v>
      </c>
      <c r="AD159" s="148">
        <f t="shared" si="130"/>
        <v>0</v>
      </c>
      <c r="AE159" s="148">
        <f t="shared" si="146"/>
        <v>0</v>
      </c>
      <c r="AF159" s="150">
        <f t="shared" si="147"/>
        <v>0</v>
      </c>
      <c r="AG159" s="148">
        <f t="shared" si="148"/>
        <v>0</v>
      </c>
      <c r="AH159" s="148">
        <f t="shared" si="149"/>
        <v>0</v>
      </c>
      <c r="AI159" s="150">
        <f t="shared" si="150"/>
        <v>0</v>
      </c>
      <c r="AJ159" s="151" t="s">
        <v>346</v>
      </c>
    </row>
    <row r="160" spans="1:36" outlineLevel="2" x14ac:dyDescent="0.25">
      <c r="A160" s="143"/>
      <c r="N160" s="135">
        <f t="shared" si="131"/>
        <v>0</v>
      </c>
      <c r="O160" s="135">
        <f t="shared" si="132"/>
        <v>0</v>
      </c>
      <c r="R160" s="144">
        <f t="shared" ref="R160:AI160" si="151">SUBTOTAL(9,R148:R159)</f>
        <v>0</v>
      </c>
      <c r="S160" s="145">
        <f t="shared" si="151"/>
        <v>303177.96999999997</v>
      </c>
      <c r="T160" s="146">
        <f t="shared" si="151"/>
        <v>303177.96999999997</v>
      </c>
      <c r="U160" s="144">
        <f t="shared" si="151"/>
        <v>0</v>
      </c>
      <c r="V160" s="145">
        <f t="shared" si="151"/>
        <v>32925.127542000002</v>
      </c>
      <c r="W160" s="147">
        <f t="shared" si="151"/>
        <v>32925.127542000002</v>
      </c>
      <c r="X160" s="144">
        <f t="shared" si="151"/>
        <v>0</v>
      </c>
      <c r="Y160" s="145">
        <f t="shared" si="151"/>
        <v>270252.842458</v>
      </c>
      <c r="Z160" s="147">
        <f t="shared" si="151"/>
        <v>270252.842458</v>
      </c>
      <c r="AA160" s="148">
        <f t="shared" si="151"/>
        <v>0</v>
      </c>
      <c r="AB160" s="149">
        <f t="shared" si="151"/>
        <v>4352916.0000000009</v>
      </c>
      <c r="AC160" s="148">
        <f t="shared" si="151"/>
        <v>4352916.0000000009</v>
      </c>
      <c r="AD160" s="148">
        <f t="shared" si="130"/>
        <v>0</v>
      </c>
      <c r="AE160" s="148">
        <f t="shared" si="151"/>
        <v>472726.67760000005</v>
      </c>
      <c r="AF160" s="150">
        <f t="shared" si="151"/>
        <v>472726.67760000005</v>
      </c>
      <c r="AG160" s="148">
        <f t="shared" si="151"/>
        <v>0</v>
      </c>
      <c r="AH160" s="148">
        <f t="shared" si="151"/>
        <v>3880189.3224000013</v>
      </c>
      <c r="AI160" s="150">
        <f t="shared" si="151"/>
        <v>3880189.3224000013</v>
      </c>
      <c r="AJ160" s="163" t="s">
        <v>5738</v>
      </c>
    </row>
    <row r="161" spans="1:36" outlineLevel="3" x14ac:dyDescent="0.25">
      <c r="A161" s="143" t="s">
        <v>5612</v>
      </c>
      <c r="B161" s="135">
        <v>465.12</v>
      </c>
      <c r="C161" s="135">
        <v>3548.36</v>
      </c>
      <c r="D161" s="135">
        <v>27223.65</v>
      </c>
      <c r="E161" s="135">
        <v>15815.19</v>
      </c>
      <c r="F161" s="135">
        <v>16127.14</v>
      </c>
      <c r="G161" s="135">
        <v>1464.35</v>
      </c>
      <c r="H161" s="135">
        <v>6770.96</v>
      </c>
      <c r="I161" s="135">
        <v>2157.0500000000002</v>
      </c>
      <c r="J161" s="135">
        <v>6245.26</v>
      </c>
      <c r="K161" s="135">
        <v>6756.41</v>
      </c>
      <c r="L161" s="135">
        <v>4472.3900000000003</v>
      </c>
      <c r="M161" s="135">
        <v>-3488.92</v>
      </c>
      <c r="N161" s="135">
        <f t="shared" si="131"/>
        <v>-3488.92</v>
      </c>
      <c r="O161" s="135">
        <f t="shared" si="132"/>
        <v>87556.96</v>
      </c>
      <c r="P161" s="135" t="s">
        <v>3759</v>
      </c>
      <c r="Q161" s="135">
        <f>VLOOKUP(P161,Factors!$E$6:$G$5649,3,FALSE)</f>
        <v>0</v>
      </c>
      <c r="R161" s="144">
        <f t="shared" ref="R161:R173" si="152">IF(LEFT(AJ161,6)="Direct", N161,0)</f>
        <v>-3488.92</v>
      </c>
      <c r="S161" s="145">
        <f t="shared" ref="S161:S173" si="153">N161-R161</f>
        <v>0</v>
      </c>
      <c r="T161" s="146">
        <f t="shared" ref="T161:T173" si="154">R161+S161</f>
        <v>-3488.92</v>
      </c>
      <c r="U161" s="144">
        <f t="shared" ref="U161:U173" si="155">IF(LEFT(AJ161,9)="direct-wa", N161,0)</f>
        <v>0</v>
      </c>
      <c r="V161" s="145">
        <f t="shared" ref="V161:V173" si="156">IF(LEFT(AJ161,9)="direct-wa",0,N161*Q161)</f>
        <v>0</v>
      </c>
      <c r="W161" s="147">
        <f t="shared" ref="W161:W173" si="157">U161+V161</f>
        <v>0</v>
      </c>
      <c r="X161" s="144">
        <f t="shared" ref="X161:X173" si="158">IF(LEFT(AJ161,9)="direct-or", N161,0)</f>
        <v>-3488.92</v>
      </c>
      <c r="Y161" s="145">
        <f t="shared" ref="Y161:Y173" si="159">IF(LEFT(AJ161,9)="direct-or",0,S161-V161)</f>
        <v>0</v>
      </c>
      <c r="Z161" s="147">
        <f t="shared" ref="Z161:Z173" si="160">X161+Y161</f>
        <v>-3488.92</v>
      </c>
      <c r="AA161" s="148">
        <f t="shared" ref="AA161:AA173" si="161">IF(LEFT(AJ161,6)="Direct", O161,0)</f>
        <v>87556.96</v>
      </c>
      <c r="AB161" s="149">
        <f t="shared" ref="AB161:AB173" si="162">O161-AA161</f>
        <v>0</v>
      </c>
      <c r="AC161" s="148">
        <f t="shared" ref="AC161:AC173" si="163">AA161+AB161</f>
        <v>87556.96</v>
      </c>
      <c r="AD161" s="148">
        <f t="shared" si="130"/>
        <v>0</v>
      </c>
      <c r="AE161" s="148">
        <f t="shared" ref="AE161:AE173" si="164">IF(LEFT(AJ161,9)="direct-wa",0,O161*Q161)</f>
        <v>0</v>
      </c>
      <c r="AF161" s="150">
        <f t="shared" ref="AF161:AF173" si="165">AD161+AE161</f>
        <v>0</v>
      </c>
      <c r="AG161" s="148">
        <f t="shared" ref="AG161:AG173" si="166">IF(LEFT(AJ161,9)="direct-or", O161,0)</f>
        <v>87556.96</v>
      </c>
      <c r="AH161" s="148">
        <f t="shared" ref="AH161:AH173" si="167">IF(LEFT(AJ161,9)="direct-or",0,AC161-AF161)</f>
        <v>0</v>
      </c>
      <c r="AI161" s="150">
        <f t="shared" ref="AI161:AI173" si="168">AG161+AH161</f>
        <v>87556.96</v>
      </c>
      <c r="AJ161" s="151" t="s">
        <v>105</v>
      </c>
    </row>
    <row r="162" spans="1:36" outlineLevel="3" x14ac:dyDescent="0.25">
      <c r="A162" s="143" t="s">
        <v>5612</v>
      </c>
      <c r="B162" s="135">
        <v>785.95</v>
      </c>
      <c r="C162" s="135">
        <v>890.66</v>
      </c>
      <c r="D162" s="135">
        <v>673.22</v>
      </c>
      <c r="E162" s="135">
        <v>1191.8699999999999</v>
      </c>
      <c r="F162" s="135">
        <v>2287.66</v>
      </c>
      <c r="G162" s="135">
        <v>4881.0600000000004</v>
      </c>
      <c r="H162" s="135">
        <v>2127.86</v>
      </c>
      <c r="I162" s="135">
        <v>4467.7299999999996</v>
      </c>
      <c r="J162" s="135">
        <v>2027.84</v>
      </c>
      <c r="K162" s="135">
        <v>1995.63</v>
      </c>
      <c r="L162" s="135">
        <v>1131.48</v>
      </c>
      <c r="M162" s="135">
        <v>2139.64</v>
      </c>
      <c r="N162" s="135">
        <f t="shared" si="131"/>
        <v>2139.64</v>
      </c>
      <c r="O162" s="135">
        <f t="shared" si="132"/>
        <v>24600.600000000002</v>
      </c>
      <c r="P162" s="135" t="s">
        <v>3760</v>
      </c>
      <c r="Q162" s="135">
        <f>VLOOKUP(P162,Factors!$E$6:$G$5649,3,FALSE)</f>
        <v>0</v>
      </c>
      <c r="R162" s="144">
        <f t="shared" si="152"/>
        <v>2139.64</v>
      </c>
      <c r="S162" s="145">
        <f t="shared" si="153"/>
        <v>0</v>
      </c>
      <c r="T162" s="146">
        <f t="shared" si="154"/>
        <v>2139.64</v>
      </c>
      <c r="U162" s="144">
        <f t="shared" si="155"/>
        <v>0</v>
      </c>
      <c r="V162" s="145">
        <f t="shared" si="156"/>
        <v>0</v>
      </c>
      <c r="W162" s="147">
        <f t="shared" si="157"/>
        <v>0</v>
      </c>
      <c r="X162" s="144">
        <f t="shared" si="158"/>
        <v>2139.64</v>
      </c>
      <c r="Y162" s="145">
        <f t="shared" si="159"/>
        <v>0</v>
      </c>
      <c r="Z162" s="147">
        <f t="shared" si="160"/>
        <v>2139.64</v>
      </c>
      <c r="AA162" s="148">
        <f t="shared" si="161"/>
        <v>24600.600000000002</v>
      </c>
      <c r="AB162" s="149">
        <f t="shared" si="162"/>
        <v>0</v>
      </c>
      <c r="AC162" s="148">
        <f t="shared" si="163"/>
        <v>24600.600000000002</v>
      </c>
      <c r="AD162" s="148">
        <f t="shared" si="130"/>
        <v>0</v>
      </c>
      <c r="AE162" s="148">
        <f t="shared" si="164"/>
        <v>0</v>
      </c>
      <c r="AF162" s="150">
        <f t="shared" si="165"/>
        <v>0</v>
      </c>
      <c r="AG162" s="148">
        <f t="shared" si="166"/>
        <v>24600.600000000002</v>
      </c>
      <c r="AH162" s="148">
        <f t="shared" si="167"/>
        <v>0</v>
      </c>
      <c r="AI162" s="150">
        <f t="shared" si="168"/>
        <v>24600.600000000002</v>
      </c>
      <c r="AJ162" s="151" t="s">
        <v>105</v>
      </c>
    </row>
    <row r="163" spans="1:36" outlineLevel="3" x14ac:dyDescent="0.25">
      <c r="A163" s="143" t="s">
        <v>5612</v>
      </c>
      <c r="B163" s="135">
        <v>375.47</v>
      </c>
      <c r="C163" s="135">
        <v>1324.03</v>
      </c>
      <c r="D163" s="135">
        <v>1464.07</v>
      </c>
      <c r="E163" s="135">
        <v>391.9</v>
      </c>
      <c r="F163" s="135">
        <v>3587.01</v>
      </c>
      <c r="G163" s="135">
        <v>4233.7299999999996</v>
      </c>
      <c r="H163" s="135">
        <v>2643.89</v>
      </c>
      <c r="I163" s="135">
        <v>2761.18</v>
      </c>
      <c r="J163" s="135">
        <v>2239</v>
      </c>
      <c r="K163" s="135">
        <v>2768.15</v>
      </c>
      <c r="L163" s="135">
        <v>437.67</v>
      </c>
      <c r="M163" s="135">
        <v>1643.72</v>
      </c>
      <c r="N163" s="135">
        <f t="shared" si="131"/>
        <v>1643.72</v>
      </c>
      <c r="O163" s="135">
        <f t="shared" si="132"/>
        <v>23869.82</v>
      </c>
      <c r="P163" s="135" t="s">
        <v>3761</v>
      </c>
      <c r="Q163" s="135">
        <f>VLOOKUP(P163,Factors!$E$6:$G$5649,3,FALSE)</f>
        <v>0</v>
      </c>
      <c r="R163" s="144">
        <f t="shared" si="152"/>
        <v>1643.72</v>
      </c>
      <c r="S163" s="145">
        <f t="shared" si="153"/>
        <v>0</v>
      </c>
      <c r="T163" s="146">
        <f t="shared" si="154"/>
        <v>1643.72</v>
      </c>
      <c r="U163" s="144">
        <f t="shared" si="155"/>
        <v>0</v>
      </c>
      <c r="V163" s="145">
        <f t="shared" si="156"/>
        <v>0</v>
      </c>
      <c r="W163" s="147">
        <f t="shared" si="157"/>
        <v>0</v>
      </c>
      <c r="X163" s="144">
        <f t="shared" si="158"/>
        <v>1643.72</v>
      </c>
      <c r="Y163" s="145">
        <f t="shared" si="159"/>
        <v>0</v>
      </c>
      <c r="Z163" s="147">
        <f t="shared" si="160"/>
        <v>1643.72</v>
      </c>
      <c r="AA163" s="148">
        <f t="shared" si="161"/>
        <v>23869.82</v>
      </c>
      <c r="AB163" s="149">
        <f t="shared" si="162"/>
        <v>0</v>
      </c>
      <c r="AC163" s="148">
        <f t="shared" si="163"/>
        <v>23869.82</v>
      </c>
      <c r="AD163" s="148">
        <f t="shared" si="130"/>
        <v>0</v>
      </c>
      <c r="AE163" s="148">
        <f t="shared" si="164"/>
        <v>0</v>
      </c>
      <c r="AF163" s="150">
        <f t="shared" si="165"/>
        <v>0</v>
      </c>
      <c r="AG163" s="148">
        <f t="shared" si="166"/>
        <v>23869.82</v>
      </c>
      <c r="AH163" s="148">
        <f t="shared" si="167"/>
        <v>0</v>
      </c>
      <c r="AI163" s="150">
        <f t="shared" si="168"/>
        <v>23869.82</v>
      </c>
      <c r="AJ163" s="151" t="s">
        <v>105</v>
      </c>
    </row>
    <row r="164" spans="1:36" outlineLevel="3" x14ac:dyDescent="0.25">
      <c r="A164" s="143" t="s">
        <v>5612</v>
      </c>
      <c r="B164" s="135">
        <v>124.6</v>
      </c>
      <c r="H164" s="135">
        <v>3600</v>
      </c>
      <c r="L164" s="135">
        <v>218.84</v>
      </c>
      <c r="M164" s="135">
        <v>73.05</v>
      </c>
      <c r="N164" s="135">
        <f t="shared" si="131"/>
        <v>73.05</v>
      </c>
      <c r="O164" s="135">
        <f t="shared" si="132"/>
        <v>4016.4900000000002</v>
      </c>
      <c r="P164" s="135" t="s">
        <v>3768</v>
      </c>
      <c r="Q164" s="135">
        <f>VLOOKUP(P164,Factors!$E$6:$G$5649,3,FALSE)</f>
        <v>0</v>
      </c>
      <c r="R164" s="144">
        <f t="shared" si="152"/>
        <v>73.05</v>
      </c>
      <c r="S164" s="145">
        <f t="shared" si="153"/>
        <v>0</v>
      </c>
      <c r="T164" s="146">
        <f t="shared" si="154"/>
        <v>73.05</v>
      </c>
      <c r="U164" s="144">
        <f t="shared" si="155"/>
        <v>0</v>
      </c>
      <c r="V164" s="145">
        <f t="shared" si="156"/>
        <v>0</v>
      </c>
      <c r="W164" s="147">
        <f t="shared" si="157"/>
        <v>0</v>
      </c>
      <c r="X164" s="144">
        <f t="shared" si="158"/>
        <v>73.05</v>
      </c>
      <c r="Y164" s="145">
        <f t="shared" si="159"/>
        <v>0</v>
      </c>
      <c r="Z164" s="147">
        <f t="shared" si="160"/>
        <v>73.05</v>
      </c>
      <c r="AA164" s="148">
        <f t="shared" si="161"/>
        <v>4016.4900000000002</v>
      </c>
      <c r="AB164" s="149">
        <f t="shared" si="162"/>
        <v>0</v>
      </c>
      <c r="AC164" s="148">
        <f t="shared" si="163"/>
        <v>4016.4900000000002</v>
      </c>
      <c r="AD164" s="148">
        <f t="shared" si="130"/>
        <v>0</v>
      </c>
      <c r="AE164" s="148">
        <f t="shared" si="164"/>
        <v>0</v>
      </c>
      <c r="AF164" s="150">
        <f t="shared" si="165"/>
        <v>0</v>
      </c>
      <c r="AG164" s="148">
        <f t="shared" si="166"/>
        <v>4016.4900000000002</v>
      </c>
      <c r="AH164" s="148">
        <f t="shared" si="167"/>
        <v>0</v>
      </c>
      <c r="AI164" s="150">
        <f t="shared" si="168"/>
        <v>4016.4900000000002</v>
      </c>
      <c r="AJ164" s="151" t="s">
        <v>105</v>
      </c>
    </row>
    <row r="165" spans="1:36" outlineLevel="3" x14ac:dyDescent="0.25">
      <c r="A165" s="143" t="s">
        <v>5612</v>
      </c>
      <c r="M165" s="135">
        <v>4410.08</v>
      </c>
      <c r="N165" s="135">
        <f t="shared" si="131"/>
        <v>4410.08</v>
      </c>
      <c r="O165" s="135">
        <f t="shared" si="132"/>
        <v>4410.08</v>
      </c>
      <c r="P165" s="135" t="s">
        <v>3772</v>
      </c>
      <c r="Q165" s="135">
        <f>VLOOKUP(P165,Factors!$E$6:$G$5649,3,FALSE)</f>
        <v>0</v>
      </c>
      <c r="R165" s="144">
        <f t="shared" si="152"/>
        <v>4410.08</v>
      </c>
      <c r="S165" s="145">
        <f t="shared" si="153"/>
        <v>0</v>
      </c>
      <c r="T165" s="146">
        <f t="shared" si="154"/>
        <v>4410.08</v>
      </c>
      <c r="U165" s="144">
        <f t="shared" si="155"/>
        <v>0</v>
      </c>
      <c r="V165" s="145">
        <f t="shared" si="156"/>
        <v>0</v>
      </c>
      <c r="W165" s="147">
        <f t="shared" si="157"/>
        <v>0</v>
      </c>
      <c r="X165" s="144">
        <f t="shared" si="158"/>
        <v>4410.08</v>
      </c>
      <c r="Y165" s="145">
        <f t="shared" si="159"/>
        <v>0</v>
      </c>
      <c r="Z165" s="147">
        <f t="shared" si="160"/>
        <v>4410.08</v>
      </c>
      <c r="AA165" s="148">
        <f t="shared" si="161"/>
        <v>4410.08</v>
      </c>
      <c r="AB165" s="149">
        <f t="shared" si="162"/>
        <v>0</v>
      </c>
      <c r="AC165" s="148">
        <f t="shared" si="163"/>
        <v>4410.08</v>
      </c>
      <c r="AD165" s="148">
        <f t="shared" si="130"/>
        <v>0</v>
      </c>
      <c r="AE165" s="148">
        <f t="shared" si="164"/>
        <v>0</v>
      </c>
      <c r="AF165" s="150">
        <f t="shared" si="165"/>
        <v>0</v>
      </c>
      <c r="AG165" s="148">
        <f t="shared" si="166"/>
        <v>4410.08</v>
      </c>
      <c r="AH165" s="148">
        <f t="shared" si="167"/>
        <v>0</v>
      </c>
      <c r="AI165" s="150">
        <f t="shared" si="168"/>
        <v>4410.08</v>
      </c>
      <c r="AJ165" s="151" t="s">
        <v>105</v>
      </c>
    </row>
    <row r="166" spans="1:36" outlineLevel="3" x14ac:dyDescent="0.25">
      <c r="A166" s="143" t="s">
        <v>5612</v>
      </c>
      <c r="B166" s="135">
        <v>-2159.13</v>
      </c>
      <c r="C166" s="135">
        <v>875.58</v>
      </c>
      <c r="D166" s="135">
        <v>6344.63</v>
      </c>
      <c r="E166" s="135">
        <v>1013.46</v>
      </c>
      <c r="F166" s="135">
        <v>-364.78</v>
      </c>
      <c r="G166" s="135">
        <v>-3435.01</v>
      </c>
      <c r="H166" s="135">
        <v>4158.05</v>
      </c>
      <c r="I166" s="135">
        <v>-72.34</v>
      </c>
      <c r="J166" s="135">
        <v>460.91</v>
      </c>
      <c r="K166" s="135">
        <v>-234.88</v>
      </c>
      <c r="L166" s="135">
        <v>3429.3</v>
      </c>
      <c r="M166" s="135">
        <v>1006.63</v>
      </c>
      <c r="N166" s="135">
        <f t="shared" si="131"/>
        <v>1006.63</v>
      </c>
      <c r="O166" s="135">
        <f t="shared" si="132"/>
        <v>11022.42</v>
      </c>
      <c r="P166" s="135" t="s">
        <v>3845</v>
      </c>
      <c r="Q166" s="135">
        <f>VLOOKUP(P166,Factors!$E$6:$G$5649,3,FALSE)</f>
        <v>0</v>
      </c>
      <c r="R166" s="144">
        <f t="shared" si="152"/>
        <v>1006.63</v>
      </c>
      <c r="S166" s="145">
        <f t="shared" si="153"/>
        <v>0</v>
      </c>
      <c r="T166" s="146">
        <f t="shared" si="154"/>
        <v>1006.63</v>
      </c>
      <c r="U166" s="144">
        <f t="shared" si="155"/>
        <v>0</v>
      </c>
      <c r="V166" s="145">
        <f t="shared" si="156"/>
        <v>0</v>
      </c>
      <c r="W166" s="147">
        <f t="shared" si="157"/>
        <v>0</v>
      </c>
      <c r="X166" s="144">
        <f t="shared" si="158"/>
        <v>1006.63</v>
      </c>
      <c r="Y166" s="145">
        <f t="shared" si="159"/>
        <v>0</v>
      </c>
      <c r="Z166" s="147">
        <f t="shared" si="160"/>
        <v>1006.63</v>
      </c>
      <c r="AA166" s="148">
        <f t="shared" si="161"/>
        <v>11022.42</v>
      </c>
      <c r="AB166" s="149">
        <f t="shared" si="162"/>
        <v>0</v>
      </c>
      <c r="AC166" s="148">
        <f t="shared" si="163"/>
        <v>11022.42</v>
      </c>
      <c r="AD166" s="148">
        <f t="shared" si="130"/>
        <v>0</v>
      </c>
      <c r="AE166" s="148">
        <f t="shared" si="164"/>
        <v>0</v>
      </c>
      <c r="AF166" s="150">
        <f t="shared" si="165"/>
        <v>0</v>
      </c>
      <c r="AG166" s="148">
        <f t="shared" si="166"/>
        <v>11022.42</v>
      </c>
      <c r="AH166" s="148">
        <f t="shared" si="167"/>
        <v>0</v>
      </c>
      <c r="AI166" s="150">
        <f t="shared" si="168"/>
        <v>11022.42</v>
      </c>
      <c r="AJ166" s="151" t="s">
        <v>105</v>
      </c>
    </row>
    <row r="167" spans="1:36" outlineLevel="3" x14ac:dyDescent="0.25">
      <c r="A167" s="143" t="s">
        <v>5612</v>
      </c>
      <c r="B167" s="135">
        <v>30102.19</v>
      </c>
      <c r="C167" s="135">
        <v>45415.16</v>
      </c>
      <c r="D167" s="135">
        <v>47609.68</v>
      </c>
      <c r="E167" s="135">
        <v>48783.91</v>
      </c>
      <c r="F167" s="135">
        <v>49499.46</v>
      </c>
      <c r="G167" s="135">
        <v>31495.68</v>
      </c>
      <c r="H167" s="135">
        <v>22717.46</v>
      </c>
      <c r="I167" s="135">
        <v>20782.060000000001</v>
      </c>
      <c r="J167" s="135">
        <v>18543.59</v>
      </c>
      <c r="K167" s="135">
        <v>20060.259999999998</v>
      </c>
      <c r="L167" s="135">
        <v>21860.93</v>
      </c>
      <c r="M167" s="135">
        <v>23770.14</v>
      </c>
      <c r="N167" s="135">
        <f t="shared" si="131"/>
        <v>23770.14</v>
      </c>
      <c r="O167" s="135">
        <f t="shared" si="132"/>
        <v>380640.52</v>
      </c>
      <c r="P167" s="135" t="s">
        <v>4015</v>
      </c>
      <c r="Q167" s="135">
        <f>VLOOKUP(P167,Factors!$E$6:$G$5649,3,FALSE)</f>
        <v>0</v>
      </c>
      <c r="R167" s="144">
        <f t="shared" si="152"/>
        <v>23770.14</v>
      </c>
      <c r="S167" s="145">
        <f t="shared" si="153"/>
        <v>0</v>
      </c>
      <c r="T167" s="146">
        <f t="shared" si="154"/>
        <v>23770.14</v>
      </c>
      <c r="U167" s="144">
        <f t="shared" si="155"/>
        <v>0</v>
      </c>
      <c r="V167" s="145">
        <f t="shared" si="156"/>
        <v>0</v>
      </c>
      <c r="W167" s="147">
        <f t="shared" si="157"/>
        <v>0</v>
      </c>
      <c r="X167" s="144">
        <f t="shared" si="158"/>
        <v>23770.14</v>
      </c>
      <c r="Y167" s="145">
        <f t="shared" si="159"/>
        <v>0</v>
      </c>
      <c r="Z167" s="147">
        <f t="shared" si="160"/>
        <v>23770.14</v>
      </c>
      <c r="AA167" s="148">
        <f t="shared" si="161"/>
        <v>380640.52</v>
      </c>
      <c r="AB167" s="149">
        <f t="shared" si="162"/>
        <v>0</v>
      </c>
      <c r="AC167" s="148">
        <f t="shared" si="163"/>
        <v>380640.52</v>
      </c>
      <c r="AD167" s="148">
        <f t="shared" si="130"/>
        <v>0</v>
      </c>
      <c r="AE167" s="148">
        <f t="shared" si="164"/>
        <v>0</v>
      </c>
      <c r="AF167" s="150">
        <f t="shared" si="165"/>
        <v>0</v>
      </c>
      <c r="AG167" s="148">
        <f t="shared" si="166"/>
        <v>380640.52</v>
      </c>
      <c r="AH167" s="148">
        <f t="shared" si="167"/>
        <v>0</v>
      </c>
      <c r="AI167" s="150">
        <f t="shared" si="168"/>
        <v>380640.52</v>
      </c>
      <c r="AJ167" s="151" t="s">
        <v>105</v>
      </c>
    </row>
    <row r="168" spans="1:36" outlineLevel="3" x14ac:dyDescent="0.25">
      <c r="A168" s="143" t="s">
        <v>5612</v>
      </c>
      <c r="B168" s="135">
        <v>-80.59</v>
      </c>
      <c r="C168" s="135">
        <v>1491.88</v>
      </c>
      <c r="D168" s="135">
        <v>2312.4899999999998</v>
      </c>
      <c r="E168" s="135">
        <v>1695.64</v>
      </c>
      <c r="F168" s="135">
        <v>2608.5300000000002</v>
      </c>
      <c r="G168" s="135">
        <v>977.3</v>
      </c>
      <c r="H168" s="135">
        <v>1502.68</v>
      </c>
      <c r="I168" s="135">
        <v>789.01</v>
      </c>
      <c r="J168" s="135">
        <v>5041.74</v>
      </c>
      <c r="K168" s="135">
        <v>13499.33</v>
      </c>
      <c r="L168" s="135">
        <v>10483.58</v>
      </c>
      <c r="M168" s="135">
        <v>9175.42</v>
      </c>
      <c r="N168" s="135">
        <f t="shared" si="131"/>
        <v>9175.42</v>
      </c>
      <c r="O168" s="135">
        <f t="shared" si="132"/>
        <v>49497.01</v>
      </c>
      <c r="P168" s="135" t="s">
        <v>4020</v>
      </c>
      <c r="Q168" s="135">
        <f>VLOOKUP(P168,Factors!$E$6:$G$5649,3,FALSE)</f>
        <v>0</v>
      </c>
      <c r="R168" s="144">
        <f t="shared" si="152"/>
        <v>9175.42</v>
      </c>
      <c r="S168" s="145">
        <f t="shared" si="153"/>
        <v>0</v>
      </c>
      <c r="T168" s="146">
        <f t="shared" si="154"/>
        <v>9175.42</v>
      </c>
      <c r="U168" s="144">
        <f t="shared" si="155"/>
        <v>0</v>
      </c>
      <c r="V168" s="145">
        <f t="shared" si="156"/>
        <v>0</v>
      </c>
      <c r="W168" s="147">
        <f t="shared" si="157"/>
        <v>0</v>
      </c>
      <c r="X168" s="144">
        <f t="shared" si="158"/>
        <v>9175.42</v>
      </c>
      <c r="Y168" s="145">
        <f t="shared" si="159"/>
        <v>0</v>
      </c>
      <c r="Z168" s="147">
        <f t="shared" si="160"/>
        <v>9175.42</v>
      </c>
      <c r="AA168" s="148">
        <f t="shared" si="161"/>
        <v>49497.01</v>
      </c>
      <c r="AB168" s="149">
        <f t="shared" si="162"/>
        <v>0</v>
      </c>
      <c r="AC168" s="148">
        <f t="shared" si="163"/>
        <v>49497.01</v>
      </c>
      <c r="AD168" s="148">
        <f t="shared" si="130"/>
        <v>0</v>
      </c>
      <c r="AE168" s="148">
        <f t="shared" si="164"/>
        <v>0</v>
      </c>
      <c r="AF168" s="150">
        <f t="shared" si="165"/>
        <v>0</v>
      </c>
      <c r="AG168" s="148">
        <f t="shared" si="166"/>
        <v>49497.01</v>
      </c>
      <c r="AH168" s="148">
        <f t="shared" si="167"/>
        <v>0</v>
      </c>
      <c r="AI168" s="150">
        <f t="shared" si="168"/>
        <v>49497.01</v>
      </c>
      <c r="AJ168" s="151" t="s">
        <v>105</v>
      </c>
    </row>
    <row r="169" spans="1:36" outlineLevel="3" x14ac:dyDescent="0.25">
      <c r="A169" s="143" t="s">
        <v>5612</v>
      </c>
      <c r="B169" s="135">
        <v>19519.25</v>
      </c>
      <c r="C169" s="135">
        <v>23742.39</v>
      </c>
      <c r="D169" s="135">
        <v>25319.7</v>
      </c>
      <c r="E169" s="135">
        <v>23663.35</v>
      </c>
      <c r="F169" s="135">
        <v>30737.48</v>
      </c>
      <c r="G169" s="135">
        <v>19526.919999999998</v>
      </c>
      <c r="H169" s="135">
        <v>18663.689999999999</v>
      </c>
      <c r="I169" s="135">
        <v>25624.45</v>
      </c>
      <c r="J169" s="135">
        <v>23133.42</v>
      </c>
      <c r="K169" s="135">
        <v>29056.720000000001</v>
      </c>
      <c r="L169" s="135">
        <v>29220.95</v>
      </c>
      <c r="M169" s="135">
        <v>21131.39</v>
      </c>
      <c r="N169" s="135">
        <f t="shared" si="131"/>
        <v>21131.39</v>
      </c>
      <c r="O169" s="135">
        <f t="shared" si="132"/>
        <v>289339.71000000002</v>
      </c>
      <c r="P169" s="135" t="s">
        <v>4021</v>
      </c>
      <c r="Q169" s="135">
        <f>VLOOKUP(P169,Factors!$E$6:$G$5649,3,FALSE)</f>
        <v>0</v>
      </c>
      <c r="R169" s="144">
        <f t="shared" si="152"/>
        <v>21131.39</v>
      </c>
      <c r="S169" s="145">
        <f t="shared" si="153"/>
        <v>0</v>
      </c>
      <c r="T169" s="146">
        <f t="shared" si="154"/>
        <v>21131.39</v>
      </c>
      <c r="U169" s="144">
        <f t="shared" si="155"/>
        <v>0</v>
      </c>
      <c r="V169" s="145">
        <f t="shared" si="156"/>
        <v>0</v>
      </c>
      <c r="W169" s="147">
        <f t="shared" si="157"/>
        <v>0</v>
      </c>
      <c r="X169" s="144">
        <f t="shared" si="158"/>
        <v>21131.39</v>
      </c>
      <c r="Y169" s="145">
        <f t="shared" si="159"/>
        <v>0</v>
      </c>
      <c r="Z169" s="147">
        <f t="shared" si="160"/>
        <v>21131.39</v>
      </c>
      <c r="AA169" s="148">
        <f t="shared" si="161"/>
        <v>289339.71000000002</v>
      </c>
      <c r="AB169" s="149">
        <f t="shared" si="162"/>
        <v>0</v>
      </c>
      <c r="AC169" s="148">
        <f t="shared" si="163"/>
        <v>289339.71000000002</v>
      </c>
      <c r="AD169" s="148">
        <f t="shared" si="130"/>
        <v>0</v>
      </c>
      <c r="AE169" s="148">
        <f t="shared" si="164"/>
        <v>0</v>
      </c>
      <c r="AF169" s="150">
        <f t="shared" si="165"/>
        <v>0</v>
      </c>
      <c r="AG169" s="148">
        <f t="shared" si="166"/>
        <v>289339.71000000002</v>
      </c>
      <c r="AH169" s="148">
        <f t="shared" si="167"/>
        <v>0</v>
      </c>
      <c r="AI169" s="150">
        <f t="shared" si="168"/>
        <v>289339.71000000002</v>
      </c>
      <c r="AJ169" s="151" t="s">
        <v>105</v>
      </c>
    </row>
    <row r="170" spans="1:36" outlineLevel="3" x14ac:dyDescent="0.25">
      <c r="A170" s="143" t="s">
        <v>5612</v>
      </c>
      <c r="B170" s="135">
        <v>6498.94</v>
      </c>
      <c r="C170" s="135">
        <v>8643.93</v>
      </c>
      <c r="D170" s="135">
        <v>10292.49</v>
      </c>
      <c r="E170" s="135">
        <v>4288.18</v>
      </c>
      <c r="F170" s="135">
        <v>10517.31</v>
      </c>
      <c r="G170" s="135">
        <v>15767.87</v>
      </c>
      <c r="H170" s="135">
        <v>4784.8100000000004</v>
      </c>
      <c r="I170" s="135">
        <v>8927.14</v>
      </c>
      <c r="J170" s="135">
        <v>11029.26</v>
      </c>
      <c r="K170" s="135">
        <v>7969.59</v>
      </c>
      <c r="L170" s="135">
        <v>9773.27</v>
      </c>
      <c r="M170" s="135">
        <v>10530.16</v>
      </c>
      <c r="N170" s="135">
        <f t="shared" si="131"/>
        <v>10530.16</v>
      </c>
      <c r="O170" s="135">
        <f t="shared" si="132"/>
        <v>109022.95</v>
      </c>
      <c r="P170" s="135" t="s">
        <v>4023</v>
      </c>
      <c r="Q170" s="135">
        <f>VLOOKUP(P170,Factors!$E$6:$G$5649,3,FALSE)</f>
        <v>0</v>
      </c>
      <c r="R170" s="144">
        <f t="shared" si="152"/>
        <v>10530.16</v>
      </c>
      <c r="S170" s="145">
        <f t="shared" si="153"/>
        <v>0</v>
      </c>
      <c r="T170" s="146">
        <f t="shared" si="154"/>
        <v>10530.16</v>
      </c>
      <c r="U170" s="144">
        <f t="shared" si="155"/>
        <v>0</v>
      </c>
      <c r="V170" s="145">
        <f t="shared" si="156"/>
        <v>0</v>
      </c>
      <c r="W170" s="147">
        <f t="shared" si="157"/>
        <v>0</v>
      </c>
      <c r="X170" s="144">
        <f t="shared" si="158"/>
        <v>10530.16</v>
      </c>
      <c r="Y170" s="145">
        <f t="shared" si="159"/>
        <v>0</v>
      </c>
      <c r="Z170" s="147">
        <f t="shared" si="160"/>
        <v>10530.16</v>
      </c>
      <c r="AA170" s="148">
        <f t="shared" si="161"/>
        <v>109022.95</v>
      </c>
      <c r="AB170" s="149">
        <f t="shared" si="162"/>
        <v>0</v>
      </c>
      <c r="AC170" s="148">
        <f t="shared" si="163"/>
        <v>109022.95</v>
      </c>
      <c r="AD170" s="148">
        <f t="shared" si="130"/>
        <v>0</v>
      </c>
      <c r="AE170" s="148">
        <f t="shared" si="164"/>
        <v>0</v>
      </c>
      <c r="AF170" s="150">
        <f t="shared" si="165"/>
        <v>0</v>
      </c>
      <c r="AG170" s="148">
        <f t="shared" si="166"/>
        <v>109022.95</v>
      </c>
      <c r="AH170" s="148">
        <f t="shared" si="167"/>
        <v>0</v>
      </c>
      <c r="AI170" s="150">
        <f t="shared" si="168"/>
        <v>109022.95</v>
      </c>
      <c r="AJ170" s="151" t="s">
        <v>105</v>
      </c>
    </row>
    <row r="171" spans="1:36" outlineLevel="3" x14ac:dyDescent="0.25">
      <c r="A171" s="143" t="s">
        <v>5612</v>
      </c>
      <c r="B171" s="135">
        <v>1030.32</v>
      </c>
      <c r="C171" s="135">
        <v>430.02</v>
      </c>
      <c r="D171" s="135">
        <v>170.42</v>
      </c>
      <c r="E171" s="135">
        <v>54.06</v>
      </c>
      <c r="F171" s="135">
        <v>140.02000000000001</v>
      </c>
      <c r="G171" s="135">
        <v>245.05</v>
      </c>
      <c r="H171" s="135">
        <v>-1013.6</v>
      </c>
      <c r="I171" s="135">
        <v>47.38</v>
      </c>
      <c r="J171" s="135">
        <v>313.89</v>
      </c>
      <c r="K171" s="135">
        <v>188.21</v>
      </c>
      <c r="M171" s="135">
        <v>945.23</v>
      </c>
      <c r="N171" s="135">
        <f t="shared" si="131"/>
        <v>945.23</v>
      </c>
      <c r="O171" s="135">
        <f t="shared" si="132"/>
        <v>2551</v>
      </c>
      <c r="P171" s="135" t="s">
        <v>4032</v>
      </c>
      <c r="Q171" s="135">
        <f>VLOOKUP(P171,Factors!$E$6:$G$5649,3,FALSE)</f>
        <v>0</v>
      </c>
      <c r="R171" s="144">
        <f t="shared" si="152"/>
        <v>945.23</v>
      </c>
      <c r="S171" s="145">
        <f t="shared" si="153"/>
        <v>0</v>
      </c>
      <c r="T171" s="146">
        <f t="shared" si="154"/>
        <v>945.23</v>
      </c>
      <c r="U171" s="144">
        <f t="shared" si="155"/>
        <v>0</v>
      </c>
      <c r="V171" s="145">
        <f t="shared" si="156"/>
        <v>0</v>
      </c>
      <c r="W171" s="147">
        <f t="shared" si="157"/>
        <v>0</v>
      </c>
      <c r="X171" s="144">
        <f t="shared" si="158"/>
        <v>945.23</v>
      </c>
      <c r="Y171" s="145">
        <f t="shared" si="159"/>
        <v>0</v>
      </c>
      <c r="Z171" s="147">
        <f t="shared" si="160"/>
        <v>945.23</v>
      </c>
      <c r="AA171" s="148">
        <f t="shared" si="161"/>
        <v>2551</v>
      </c>
      <c r="AB171" s="149">
        <f t="shared" si="162"/>
        <v>0</v>
      </c>
      <c r="AC171" s="148">
        <f t="shared" si="163"/>
        <v>2551</v>
      </c>
      <c r="AD171" s="148">
        <f t="shared" si="130"/>
        <v>0</v>
      </c>
      <c r="AE171" s="148">
        <f t="shared" si="164"/>
        <v>0</v>
      </c>
      <c r="AF171" s="150">
        <f t="shared" si="165"/>
        <v>0</v>
      </c>
      <c r="AG171" s="148">
        <f t="shared" si="166"/>
        <v>2551</v>
      </c>
      <c r="AH171" s="148">
        <f t="shared" si="167"/>
        <v>0</v>
      </c>
      <c r="AI171" s="150">
        <f t="shared" si="168"/>
        <v>2551</v>
      </c>
      <c r="AJ171" s="151" t="s">
        <v>105</v>
      </c>
    </row>
    <row r="172" spans="1:36" outlineLevel="3" x14ac:dyDescent="0.25">
      <c r="A172" s="143" t="s">
        <v>5612</v>
      </c>
      <c r="B172" s="135">
        <v>2225.87</v>
      </c>
      <c r="C172" s="135">
        <v>78374.22</v>
      </c>
      <c r="D172" s="135">
        <v>90183.41</v>
      </c>
      <c r="E172" s="135">
        <v>54379.360000000001</v>
      </c>
      <c r="F172" s="135">
        <v>27632.93</v>
      </c>
      <c r="G172" s="135">
        <v>5391.86</v>
      </c>
      <c r="H172" s="135">
        <v>9696.26</v>
      </c>
      <c r="I172" s="135">
        <v>3383.86</v>
      </c>
      <c r="J172" s="135">
        <v>16880.560000000001</v>
      </c>
      <c r="K172" s="135">
        <v>17814.73</v>
      </c>
      <c r="L172" s="135">
        <v>2713.1</v>
      </c>
      <c r="M172" s="135">
        <v>-49456.15</v>
      </c>
      <c r="N172" s="135">
        <f t="shared" si="131"/>
        <v>-49456.15</v>
      </c>
      <c r="O172" s="135">
        <f t="shared" si="132"/>
        <v>259220.00999999992</v>
      </c>
      <c r="P172" s="135" t="s">
        <v>4135</v>
      </c>
      <c r="Q172" s="135">
        <f>VLOOKUP(P172,Factors!$E$6:$G$5649,3,FALSE)</f>
        <v>0</v>
      </c>
      <c r="R172" s="144">
        <f t="shared" si="152"/>
        <v>-49456.15</v>
      </c>
      <c r="S172" s="145">
        <f t="shared" si="153"/>
        <v>0</v>
      </c>
      <c r="T172" s="146">
        <f t="shared" si="154"/>
        <v>-49456.15</v>
      </c>
      <c r="U172" s="144">
        <f t="shared" si="155"/>
        <v>0</v>
      </c>
      <c r="V172" s="145">
        <f t="shared" si="156"/>
        <v>0</v>
      </c>
      <c r="W172" s="147">
        <f t="shared" si="157"/>
        <v>0</v>
      </c>
      <c r="X172" s="144">
        <f t="shared" si="158"/>
        <v>-49456.15</v>
      </c>
      <c r="Y172" s="145">
        <f t="shared" si="159"/>
        <v>0</v>
      </c>
      <c r="Z172" s="147">
        <f t="shared" si="160"/>
        <v>-49456.15</v>
      </c>
      <c r="AA172" s="148">
        <f t="shared" si="161"/>
        <v>259220.00999999992</v>
      </c>
      <c r="AB172" s="149">
        <f t="shared" si="162"/>
        <v>0</v>
      </c>
      <c r="AC172" s="148">
        <f t="shared" si="163"/>
        <v>259220.00999999992</v>
      </c>
      <c r="AD172" s="148">
        <f t="shared" si="130"/>
        <v>0</v>
      </c>
      <c r="AE172" s="148">
        <f t="shared" si="164"/>
        <v>0</v>
      </c>
      <c r="AF172" s="150">
        <f t="shared" si="165"/>
        <v>0</v>
      </c>
      <c r="AG172" s="148">
        <f t="shared" si="166"/>
        <v>259220.00999999992</v>
      </c>
      <c r="AH172" s="148">
        <f t="shared" si="167"/>
        <v>0</v>
      </c>
      <c r="AI172" s="150">
        <f t="shared" si="168"/>
        <v>259220.00999999992</v>
      </c>
      <c r="AJ172" s="151" t="s">
        <v>105</v>
      </c>
    </row>
    <row r="173" spans="1:36" outlineLevel="3" x14ac:dyDescent="0.25">
      <c r="A173" s="143" t="s">
        <v>5612</v>
      </c>
      <c r="B173" s="135">
        <v>-40477.67</v>
      </c>
      <c r="C173" s="135">
        <v>-5617.78</v>
      </c>
      <c r="D173" s="135">
        <v>17719</v>
      </c>
      <c r="E173" s="135">
        <v>11397.08</v>
      </c>
      <c r="F173" s="135">
        <v>90360.320000000007</v>
      </c>
      <c r="G173" s="135">
        <v>-8763.2900000000009</v>
      </c>
      <c r="H173" s="135">
        <v>95790.62</v>
      </c>
      <c r="I173" s="135">
        <v>69212.09</v>
      </c>
      <c r="J173" s="135">
        <v>55259.839999999997</v>
      </c>
      <c r="K173" s="135">
        <v>81837.210000000006</v>
      </c>
      <c r="L173" s="135">
        <v>185612.67</v>
      </c>
      <c r="M173" s="135">
        <v>-23698.9</v>
      </c>
      <c r="N173" s="135">
        <f t="shared" si="131"/>
        <v>-23698.9</v>
      </c>
      <c r="O173" s="135">
        <f t="shared" si="132"/>
        <v>528631.18999999994</v>
      </c>
      <c r="P173" s="135" t="s">
        <v>4137</v>
      </c>
      <c r="Q173" s="135">
        <f>VLOOKUP(P173,Factors!$E$6:$G$5649,3,FALSE)</f>
        <v>0</v>
      </c>
      <c r="R173" s="144">
        <f t="shared" si="152"/>
        <v>-23698.9</v>
      </c>
      <c r="S173" s="145">
        <f t="shared" si="153"/>
        <v>0</v>
      </c>
      <c r="T173" s="146">
        <f t="shared" si="154"/>
        <v>-23698.9</v>
      </c>
      <c r="U173" s="144">
        <f t="shared" si="155"/>
        <v>0</v>
      </c>
      <c r="V173" s="145">
        <f t="shared" si="156"/>
        <v>0</v>
      </c>
      <c r="W173" s="147">
        <f t="shared" si="157"/>
        <v>0</v>
      </c>
      <c r="X173" s="144">
        <f t="shared" si="158"/>
        <v>-23698.9</v>
      </c>
      <c r="Y173" s="145">
        <f t="shared" si="159"/>
        <v>0</v>
      </c>
      <c r="Z173" s="147">
        <f t="shared" si="160"/>
        <v>-23698.9</v>
      </c>
      <c r="AA173" s="148">
        <f t="shared" si="161"/>
        <v>528631.18999999994</v>
      </c>
      <c r="AB173" s="149">
        <f t="shared" si="162"/>
        <v>0</v>
      </c>
      <c r="AC173" s="148">
        <f t="shared" si="163"/>
        <v>528631.18999999994</v>
      </c>
      <c r="AD173" s="148">
        <f t="shared" si="130"/>
        <v>0</v>
      </c>
      <c r="AE173" s="148">
        <f t="shared" si="164"/>
        <v>0</v>
      </c>
      <c r="AF173" s="150">
        <f t="shared" si="165"/>
        <v>0</v>
      </c>
      <c r="AG173" s="148">
        <f t="shared" si="166"/>
        <v>528631.18999999994</v>
      </c>
      <c r="AH173" s="148">
        <f t="shared" si="167"/>
        <v>0</v>
      </c>
      <c r="AI173" s="150">
        <f t="shared" si="168"/>
        <v>528631.18999999994</v>
      </c>
      <c r="AJ173" s="151" t="s">
        <v>105</v>
      </c>
    </row>
    <row r="174" spans="1:36" outlineLevel="2" x14ac:dyDescent="0.25">
      <c r="A174" s="143"/>
      <c r="N174" s="135">
        <f t="shared" si="131"/>
        <v>0</v>
      </c>
      <c r="O174" s="135">
        <f t="shared" si="132"/>
        <v>0</v>
      </c>
      <c r="R174" s="144">
        <f t="shared" ref="R174:AI174" si="169">SUBTOTAL(9,R161:R173)</f>
        <v>-1818.5100000000093</v>
      </c>
      <c r="S174" s="145">
        <f t="shared" si="169"/>
        <v>0</v>
      </c>
      <c r="T174" s="146">
        <f t="shared" si="169"/>
        <v>-1818.5100000000093</v>
      </c>
      <c r="U174" s="144">
        <f t="shared" si="169"/>
        <v>0</v>
      </c>
      <c r="V174" s="145">
        <f t="shared" si="169"/>
        <v>0</v>
      </c>
      <c r="W174" s="147">
        <f t="shared" si="169"/>
        <v>0</v>
      </c>
      <c r="X174" s="144">
        <f t="shared" si="169"/>
        <v>-1818.5100000000093</v>
      </c>
      <c r="Y174" s="145">
        <f t="shared" si="169"/>
        <v>0</v>
      </c>
      <c r="Z174" s="147">
        <f t="shared" si="169"/>
        <v>-1818.5100000000093</v>
      </c>
      <c r="AA174" s="148">
        <f t="shared" si="169"/>
        <v>1774378.76</v>
      </c>
      <c r="AB174" s="149">
        <f t="shared" si="169"/>
        <v>0</v>
      </c>
      <c r="AC174" s="148">
        <f t="shared" si="169"/>
        <v>1774378.76</v>
      </c>
      <c r="AD174" s="148">
        <f t="shared" si="130"/>
        <v>0</v>
      </c>
      <c r="AE174" s="148">
        <f t="shared" si="169"/>
        <v>0</v>
      </c>
      <c r="AF174" s="150">
        <f t="shared" si="169"/>
        <v>0</v>
      </c>
      <c r="AG174" s="148">
        <f t="shared" si="169"/>
        <v>1774378.76</v>
      </c>
      <c r="AH174" s="148">
        <f t="shared" si="169"/>
        <v>0</v>
      </c>
      <c r="AI174" s="150">
        <f t="shared" si="169"/>
        <v>1774378.76</v>
      </c>
      <c r="AJ174" s="163" t="s">
        <v>5737</v>
      </c>
    </row>
    <row r="175" spans="1:36" outlineLevel="3" x14ac:dyDescent="0.25">
      <c r="A175" s="143" t="s">
        <v>5612</v>
      </c>
      <c r="L175" s="135">
        <v>199.06</v>
      </c>
      <c r="M175" s="135">
        <v>1293.8900000000001</v>
      </c>
      <c r="N175" s="135">
        <f t="shared" si="131"/>
        <v>1293.8900000000001</v>
      </c>
      <c r="O175" s="135">
        <f t="shared" si="132"/>
        <v>1492.95</v>
      </c>
      <c r="P175" s="135" t="s">
        <v>1813</v>
      </c>
      <c r="Q175" s="135">
        <f>VLOOKUP(P175,Factors!$E$6:$G$5649,3,FALSE)</f>
        <v>1</v>
      </c>
      <c r="R175" s="144">
        <f t="shared" ref="R175:R184" si="170">IF(LEFT(AJ175,6)="Direct", N175,0)</f>
        <v>1293.8900000000001</v>
      </c>
      <c r="S175" s="145">
        <f t="shared" ref="S175:S184" si="171">N175-R175</f>
        <v>0</v>
      </c>
      <c r="T175" s="146">
        <f t="shared" ref="T175:T184" si="172">R175+S175</f>
        <v>1293.8900000000001</v>
      </c>
      <c r="U175" s="144">
        <f t="shared" ref="U175:U184" si="173">IF(LEFT(AJ175,9)="direct-wa", N175,0)</f>
        <v>1293.8900000000001</v>
      </c>
      <c r="V175" s="145">
        <f t="shared" ref="V175:V184" si="174">IF(LEFT(AJ175,9)="direct-wa",0,N175*Q175)</f>
        <v>0</v>
      </c>
      <c r="W175" s="147">
        <f t="shared" ref="W175:W184" si="175">U175+V175</f>
        <v>1293.8900000000001</v>
      </c>
      <c r="X175" s="144">
        <f t="shared" ref="X175:X184" si="176">IF(LEFT(AJ175,9)="direct-or", N175,0)</f>
        <v>0</v>
      </c>
      <c r="Y175" s="145">
        <f t="shared" ref="Y175:Y184" si="177">IF(LEFT(AJ175,9)="direct-or",0,S175-V175)</f>
        <v>0</v>
      </c>
      <c r="Z175" s="147">
        <f t="shared" ref="Z175:Z184" si="178">X175+Y175</f>
        <v>0</v>
      </c>
      <c r="AA175" s="148">
        <f t="shared" ref="AA175:AA184" si="179">IF(LEFT(AJ175,6)="Direct", O175,0)</f>
        <v>1492.95</v>
      </c>
      <c r="AB175" s="149">
        <f t="shared" ref="AB175:AB184" si="180">O175-AA175</f>
        <v>0</v>
      </c>
      <c r="AC175" s="148">
        <f t="shared" ref="AC175:AC184" si="181">AA175+AB175</f>
        <v>1492.95</v>
      </c>
      <c r="AD175" s="148">
        <f t="shared" si="130"/>
        <v>1492.95</v>
      </c>
      <c r="AE175" s="148">
        <f t="shared" ref="AE175:AE184" si="182">IF(LEFT(AJ175,9)="direct-wa",0,O175*Q175)</f>
        <v>0</v>
      </c>
      <c r="AF175" s="150">
        <f t="shared" ref="AF175:AF184" si="183">AD175+AE175</f>
        <v>1492.95</v>
      </c>
      <c r="AG175" s="148">
        <f t="shared" ref="AG175:AG184" si="184">IF(LEFT(AJ175,9)="direct-or", O175,0)</f>
        <v>0</v>
      </c>
      <c r="AH175" s="148">
        <f t="shared" ref="AH175:AH184" si="185">IF(LEFT(AJ175,9)="direct-or",0,AC175-AF175)</f>
        <v>0</v>
      </c>
      <c r="AI175" s="150">
        <f t="shared" ref="AI175:AI184" si="186">AG175+AH175</f>
        <v>0</v>
      </c>
      <c r="AJ175" s="151" t="s">
        <v>456</v>
      </c>
    </row>
    <row r="176" spans="1:36" outlineLevel="3" x14ac:dyDescent="0.25">
      <c r="A176" s="143" t="s">
        <v>5612</v>
      </c>
      <c r="B176" s="135">
        <v>-1628.59</v>
      </c>
      <c r="C176" s="135">
        <v>-406.84</v>
      </c>
      <c r="D176" s="135">
        <v>-200.57</v>
      </c>
      <c r="N176" s="135">
        <f t="shared" si="131"/>
        <v>0</v>
      </c>
      <c r="O176" s="135">
        <f t="shared" si="132"/>
        <v>-2236</v>
      </c>
      <c r="P176" s="135" t="s">
        <v>1832</v>
      </c>
      <c r="Q176" s="135">
        <f>VLOOKUP(P176,Factors!$E$6:$G$5649,3,FALSE)</f>
        <v>1</v>
      </c>
      <c r="R176" s="144">
        <f t="shared" si="170"/>
        <v>0</v>
      </c>
      <c r="S176" s="145">
        <f t="shared" si="171"/>
        <v>0</v>
      </c>
      <c r="T176" s="146">
        <f t="shared" si="172"/>
        <v>0</v>
      </c>
      <c r="U176" s="144">
        <f t="shared" si="173"/>
        <v>0</v>
      </c>
      <c r="V176" s="145">
        <f t="shared" si="174"/>
        <v>0</v>
      </c>
      <c r="W176" s="147">
        <f t="shared" si="175"/>
        <v>0</v>
      </c>
      <c r="X176" s="144">
        <f t="shared" si="176"/>
        <v>0</v>
      </c>
      <c r="Y176" s="145">
        <f t="shared" si="177"/>
        <v>0</v>
      </c>
      <c r="Z176" s="147">
        <f t="shared" si="178"/>
        <v>0</v>
      </c>
      <c r="AA176" s="148">
        <f t="shared" si="179"/>
        <v>-2236</v>
      </c>
      <c r="AB176" s="149">
        <f t="shared" si="180"/>
        <v>0</v>
      </c>
      <c r="AC176" s="148">
        <f t="shared" si="181"/>
        <v>-2236</v>
      </c>
      <c r="AD176" s="148">
        <f t="shared" si="130"/>
        <v>-2236</v>
      </c>
      <c r="AE176" s="148">
        <f t="shared" si="182"/>
        <v>0</v>
      </c>
      <c r="AF176" s="150">
        <f t="shared" si="183"/>
        <v>-2236</v>
      </c>
      <c r="AG176" s="148">
        <f t="shared" si="184"/>
        <v>0</v>
      </c>
      <c r="AH176" s="148">
        <f t="shared" si="185"/>
        <v>0</v>
      </c>
      <c r="AI176" s="150">
        <f t="shared" si="186"/>
        <v>0</v>
      </c>
      <c r="AJ176" s="151" t="s">
        <v>456</v>
      </c>
    </row>
    <row r="177" spans="1:36" outlineLevel="3" x14ac:dyDescent="0.25">
      <c r="A177" s="143" t="s">
        <v>5612</v>
      </c>
      <c r="B177" s="135">
        <v>6241.37</v>
      </c>
      <c r="C177" s="135">
        <v>8805.07</v>
      </c>
      <c r="D177" s="135">
        <v>8505.5499999999993</v>
      </c>
      <c r="E177" s="135">
        <v>4936.13</v>
      </c>
      <c r="F177" s="135">
        <v>11823.66</v>
      </c>
      <c r="G177" s="135">
        <v>3408.74</v>
      </c>
      <c r="H177" s="135">
        <v>2437.87</v>
      </c>
      <c r="I177" s="135">
        <v>3426.19</v>
      </c>
      <c r="J177" s="135">
        <v>3821.5</v>
      </c>
      <c r="K177" s="135">
        <v>3953.3</v>
      </c>
      <c r="L177" s="135">
        <v>4927.3500000000004</v>
      </c>
      <c r="M177" s="135">
        <v>4607.79</v>
      </c>
      <c r="N177" s="135">
        <f t="shared" si="131"/>
        <v>4607.79</v>
      </c>
      <c r="O177" s="135">
        <f t="shared" si="132"/>
        <v>66894.52</v>
      </c>
      <c r="P177" s="135" t="s">
        <v>3678</v>
      </c>
      <c r="Q177" s="135">
        <f>VLOOKUP(P177,Factors!$E$6:$G$5649,3,FALSE)</f>
        <v>1</v>
      </c>
      <c r="R177" s="144">
        <f t="shared" si="170"/>
        <v>4607.79</v>
      </c>
      <c r="S177" s="145">
        <f t="shared" si="171"/>
        <v>0</v>
      </c>
      <c r="T177" s="146">
        <f t="shared" si="172"/>
        <v>4607.79</v>
      </c>
      <c r="U177" s="144">
        <f t="shared" si="173"/>
        <v>4607.79</v>
      </c>
      <c r="V177" s="145">
        <f t="shared" si="174"/>
        <v>0</v>
      </c>
      <c r="W177" s="147">
        <f t="shared" si="175"/>
        <v>4607.79</v>
      </c>
      <c r="X177" s="144">
        <f t="shared" si="176"/>
        <v>0</v>
      </c>
      <c r="Y177" s="145">
        <f t="shared" si="177"/>
        <v>0</v>
      </c>
      <c r="Z177" s="147">
        <f t="shared" si="178"/>
        <v>0</v>
      </c>
      <c r="AA177" s="148">
        <f t="shared" si="179"/>
        <v>66894.52</v>
      </c>
      <c r="AB177" s="149">
        <f t="shared" si="180"/>
        <v>0</v>
      </c>
      <c r="AC177" s="148">
        <f t="shared" si="181"/>
        <v>66894.52</v>
      </c>
      <c r="AD177" s="148">
        <f t="shared" si="130"/>
        <v>66894.52</v>
      </c>
      <c r="AE177" s="148">
        <f t="shared" si="182"/>
        <v>0</v>
      </c>
      <c r="AF177" s="150">
        <f t="shared" si="183"/>
        <v>66894.52</v>
      </c>
      <c r="AG177" s="148">
        <f t="shared" si="184"/>
        <v>0</v>
      </c>
      <c r="AH177" s="148">
        <f t="shared" si="185"/>
        <v>0</v>
      </c>
      <c r="AI177" s="150">
        <f t="shared" si="186"/>
        <v>0</v>
      </c>
      <c r="AJ177" s="151" t="s">
        <v>456</v>
      </c>
    </row>
    <row r="178" spans="1:36" outlineLevel="3" x14ac:dyDescent="0.25">
      <c r="A178" s="143" t="s">
        <v>5612</v>
      </c>
      <c r="B178" s="135">
        <v>515.16</v>
      </c>
      <c r="H178" s="135">
        <v>535.62</v>
      </c>
      <c r="L178" s="135">
        <v>129.83000000000001</v>
      </c>
      <c r="N178" s="135">
        <f t="shared" si="131"/>
        <v>0</v>
      </c>
      <c r="O178" s="135">
        <f t="shared" si="132"/>
        <v>1180.6099999999999</v>
      </c>
      <c r="P178" s="135" t="s">
        <v>5689</v>
      </c>
      <c r="Q178" s="135">
        <f>VLOOKUP(P178,Factors!$E$6:$G$5649,3,FALSE)</f>
        <v>1</v>
      </c>
      <c r="R178" s="144">
        <f t="shared" si="170"/>
        <v>0</v>
      </c>
      <c r="S178" s="145">
        <f t="shared" si="171"/>
        <v>0</v>
      </c>
      <c r="T178" s="146">
        <f t="shared" si="172"/>
        <v>0</v>
      </c>
      <c r="U178" s="144">
        <f t="shared" si="173"/>
        <v>0</v>
      </c>
      <c r="V178" s="145">
        <f t="shared" si="174"/>
        <v>0</v>
      </c>
      <c r="W178" s="147">
        <f t="shared" si="175"/>
        <v>0</v>
      </c>
      <c r="X178" s="144">
        <f t="shared" si="176"/>
        <v>0</v>
      </c>
      <c r="Y178" s="145">
        <f t="shared" si="177"/>
        <v>0</v>
      </c>
      <c r="Z178" s="147">
        <f t="shared" si="178"/>
        <v>0</v>
      </c>
      <c r="AA178" s="148">
        <f t="shared" si="179"/>
        <v>1180.6099999999999</v>
      </c>
      <c r="AB178" s="149">
        <f t="shared" si="180"/>
        <v>0</v>
      </c>
      <c r="AC178" s="148">
        <f t="shared" si="181"/>
        <v>1180.6099999999999</v>
      </c>
      <c r="AD178" s="148">
        <f t="shared" si="130"/>
        <v>1180.6099999999999</v>
      </c>
      <c r="AE178" s="148">
        <f t="shared" si="182"/>
        <v>0</v>
      </c>
      <c r="AF178" s="150">
        <f t="shared" si="183"/>
        <v>1180.6099999999999</v>
      </c>
      <c r="AG178" s="148">
        <f t="shared" si="184"/>
        <v>0</v>
      </c>
      <c r="AH178" s="148">
        <f t="shared" si="185"/>
        <v>0</v>
      </c>
      <c r="AI178" s="150">
        <f t="shared" si="186"/>
        <v>0</v>
      </c>
      <c r="AJ178" s="151" t="s">
        <v>361</v>
      </c>
    </row>
    <row r="179" spans="1:36" outlineLevel="3" x14ac:dyDescent="0.25">
      <c r="A179" s="143" t="s">
        <v>5612</v>
      </c>
      <c r="B179" s="135">
        <v>170.42</v>
      </c>
      <c r="C179" s="135">
        <v>242.16</v>
      </c>
      <c r="F179" s="135">
        <v>170.42</v>
      </c>
      <c r="H179" s="135">
        <v>776.37</v>
      </c>
      <c r="J179" s="135">
        <v>397.85</v>
      </c>
      <c r="K179" s="135">
        <v>0</v>
      </c>
      <c r="L179" s="135">
        <v>519.33000000000004</v>
      </c>
      <c r="N179" s="135">
        <f t="shared" si="131"/>
        <v>0</v>
      </c>
      <c r="O179" s="135">
        <f t="shared" si="132"/>
        <v>2276.5499999999997</v>
      </c>
      <c r="P179" s="135" t="s">
        <v>3681</v>
      </c>
      <c r="Q179" s="135">
        <f>VLOOKUP(P179,Factors!$E$6:$G$5649,3,FALSE)</f>
        <v>1</v>
      </c>
      <c r="R179" s="144">
        <f t="shared" si="170"/>
        <v>0</v>
      </c>
      <c r="S179" s="145">
        <f t="shared" si="171"/>
        <v>0</v>
      </c>
      <c r="T179" s="146">
        <f t="shared" si="172"/>
        <v>0</v>
      </c>
      <c r="U179" s="144">
        <f t="shared" si="173"/>
        <v>0</v>
      </c>
      <c r="V179" s="145">
        <f t="shared" si="174"/>
        <v>0</v>
      </c>
      <c r="W179" s="147">
        <f t="shared" si="175"/>
        <v>0</v>
      </c>
      <c r="X179" s="144">
        <f t="shared" si="176"/>
        <v>0</v>
      </c>
      <c r="Y179" s="145">
        <f t="shared" si="177"/>
        <v>0</v>
      </c>
      <c r="Z179" s="147">
        <f t="shared" si="178"/>
        <v>0</v>
      </c>
      <c r="AA179" s="148">
        <f t="shared" si="179"/>
        <v>2276.5499999999997</v>
      </c>
      <c r="AB179" s="149">
        <f t="shared" si="180"/>
        <v>0</v>
      </c>
      <c r="AC179" s="148">
        <f t="shared" si="181"/>
        <v>2276.5499999999997</v>
      </c>
      <c r="AD179" s="148">
        <f t="shared" si="130"/>
        <v>2276.5499999999997</v>
      </c>
      <c r="AE179" s="148">
        <f t="shared" si="182"/>
        <v>0</v>
      </c>
      <c r="AF179" s="150">
        <f t="shared" si="183"/>
        <v>2276.5499999999997</v>
      </c>
      <c r="AG179" s="148">
        <f t="shared" si="184"/>
        <v>0</v>
      </c>
      <c r="AH179" s="148">
        <f t="shared" si="185"/>
        <v>0</v>
      </c>
      <c r="AI179" s="150">
        <f t="shared" si="186"/>
        <v>0</v>
      </c>
      <c r="AJ179" s="151" t="s">
        <v>456</v>
      </c>
    </row>
    <row r="180" spans="1:36" outlineLevel="3" x14ac:dyDescent="0.25">
      <c r="A180" s="143" t="s">
        <v>5612</v>
      </c>
      <c r="B180" s="135">
        <v>897.54</v>
      </c>
      <c r="F180" s="135">
        <v>1079.17</v>
      </c>
      <c r="G180" s="135">
        <v>673.12</v>
      </c>
      <c r="H180" s="135">
        <v>64.92</v>
      </c>
      <c r="I180" s="135">
        <v>267.44</v>
      </c>
      <c r="L180" s="135">
        <v>1470.22</v>
      </c>
      <c r="N180" s="135">
        <f t="shared" si="131"/>
        <v>0</v>
      </c>
      <c r="O180" s="135">
        <f t="shared" si="132"/>
        <v>4452.41</v>
      </c>
      <c r="P180" s="135" t="s">
        <v>3682</v>
      </c>
      <c r="Q180" s="135">
        <f>VLOOKUP(P180,Factors!$E$6:$G$5649,3,FALSE)</f>
        <v>1</v>
      </c>
      <c r="R180" s="144">
        <f t="shared" si="170"/>
        <v>0</v>
      </c>
      <c r="S180" s="145">
        <f t="shared" si="171"/>
        <v>0</v>
      </c>
      <c r="T180" s="146">
        <f t="shared" si="172"/>
        <v>0</v>
      </c>
      <c r="U180" s="144">
        <f t="shared" si="173"/>
        <v>0</v>
      </c>
      <c r="V180" s="145">
        <f t="shared" si="174"/>
        <v>0</v>
      </c>
      <c r="W180" s="147">
        <f t="shared" si="175"/>
        <v>0</v>
      </c>
      <c r="X180" s="144">
        <f t="shared" si="176"/>
        <v>0</v>
      </c>
      <c r="Y180" s="145">
        <f t="shared" si="177"/>
        <v>0</v>
      </c>
      <c r="Z180" s="147">
        <f t="shared" si="178"/>
        <v>0</v>
      </c>
      <c r="AA180" s="148">
        <f t="shared" si="179"/>
        <v>4452.41</v>
      </c>
      <c r="AB180" s="149">
        <f t="shared" si="180"/>
        <v>0</v>
      </c>
      <c r="AC180" s="148">
        <f t="shared" si="181"/>
        <v>4452.41</v>
      </c>
      <c r="AD180" s="148">
        <f t="shared" si="130"/>
        <v>4452.41</v>
      </c>
      <c r="AE180" s="148">
        <f t="shared" si="182"/>
        <v>0</v>
      </c>
      <c r="AF180" s="150">
        <f t="shared" si="183"/>
        <v>4452.41</v>
      </c>
      <c r="AG180" s="148">
        <f t="shared" si="184"/>
        <v>0</v>
      </c>
      <c r="AH180" s="148">
        <f t="shared" si="185"/>
        <v>0</v>
      </c>
      <c r="AI180" s="150">
        <f t="shared" si="186"/>
        <v>0</v>
      </c>
      <c r="AJ180" s="151" t="s">
        <v>361</v>
      </c>
    </row>
    <row r="181" spans="1:36" outlineLevel="3" x14ac:dyDescent="0.25">
      <c r="A181" s="143" t="s">
        <v>5612</v>
      </c>
      <c r="L181" s="135">
        <v>254.01</v>
      </c>
      <c r="N181" s="135">
        <f t="shared" si="131"/>
        <v>0</v>
      </c>
      <c r="O181" s="135">
        <f t="shared" si="132"/>
        <v>254.01</v>
      </c>
      <c r="P181" s="135" t="s">
        <v>3687</v>
      </c>
      <c r="Q181" s="135">
        <f>VLOOKUP(P181,Factors!$E$6:$G$5649,3,FALSE)</f>
        <v>1</v>
      </c>
      <c r="R181" s="144">
        <f t="shared" si="170"/>
        <v>0</v>
      </c>
      <c r="S181" s="145">
        <f t="shared" si="171"/>
        <v>0</v>
      </c>
      <c r="T181" s="146">
        <f t="shared" si="172"/>
        <v>0</v>
      </c>
      <c r="U181" s="144">
        <f t="shared" si="173"/>
        <v>0</v>
      </c>
      <c r="V181" s="145">
        <f t="shared" si="174"/>
        <v>0</v>
      </c>
      <c r="W181" s="147">
        <f t="shared" si="175"/>
        <v>0</v>
      </c>
      <c r="X181" s="144">
        <f t="shared" si="176"/>
        <v>0</v>
      </c>
      <c r="Y181" s="145">
        <f t="shared" si="177"/>
        <v>0</v>
      </c>
      <c r="Z181" s="147">
        <f t="shared" si="178"/>
        <v>0</v>
      </c>
      <c r="AA181" s="148">
        <f t="shared" si="179"/>
        <v>254.01</v>
      </c>
      <c r="AB181" s="149">
        <f t="shared" si="180"/>
        <v>0</v>
      </c>
      <c r="AC181" s="148">
        <f t="shared" si="181"/>
        <v>254.01</v>
      </c>
      <c r="AD181" s="148">
        <f t="shared" si="130"/>
        <v>254.01</v>
      </c>
      <c r="AE181" s="148">
        <f t="shared" si="182"/>
        <v>0</v>
      </c>
      <c r="AF181" s="150">
        <f t="shared" si="183"/>
        <v>254.01</v>
      </c>
      <c r="AG181" s="148">
        <f t="shared" si="184"/>
        <v>0</v>
      </c>
      <c r="AH181" s="148">
        <f t="shared" si="185"/>
        <v>0</v>
      </c>
      <c r="AI181" s="150">
        <f t="shared" si="186"/>
        <v>0</v>
      </c>
      <c r="AJ181" s="151" t="s">
        <v>456</v>
      </c>
    </row>
    <row r="182" spans="1:36" outlineLevel="3" x14ac:dyDescent="0.25">
      <c r="A182" s="143" t="s">
        <v>5612</v>
      </c>
      <c r="D182" s="135">
        <v>7275.8</v>
      </c>
      <c r="E182" s="135">
        <v>3521.49</v>
      </c>
      <c r="F182" s="135">
        <v>2906.19</v>
      </c>
      <c r="G182" s="135">
        <v>5989.68</v>
      </c>
      <c r="H182" s="135">
        <v>3345.06</v>
      </c>
      <c r="I182" s="135">
        <v>2073.37</v>
      </c>
      <c r="J182" s="135">
        <v>1676.38</v>
      </c>
      <c r="K182" s="135">
        <v>1125.07</v>
      </c>
      <c r="L182" s="135">
        <v>4241.5600000000004</v>
      </c>
      <c r="M182" s="135">
        <v>1767.26</v>
      </c>
      <c r="N182" s="135">
        <f t="shared" si="131"/>
        <v>1767.26</v>
      </c>
      <c r="O182" s="135">
        <f t="shared" si="132"/>
        <v>33921.860000000008</v>
      </c>
      <c r="P182" s="135" t="s">
        <v>3690</v>
      </c>
      <c r="Q182" s="135">
        <f>VLOOKUP(P182,Factors!$E$6:$G$5649,3,FALSE)</f>
        <v>1</v>
      </c>
      <c r="R182" s="144">
        <f t="shared" si="170"/>
        <v>1767.26</v>
      </c>
      <c r="S182" s="145">
        <f t="shared" si="171"/>
        <v>0</v>
      </c>
      <c r="T182" s="146">
        <f t="shared" si="172"/>
        <v>1767.26</v>
      </c>
      <c r="U182" s="144">
        <f t="shared" si="173"/>
        <v>1767.26</v>
      </c>
      <c r="V182" s="145">
        <f t="shared" si="174"/>
        <v>0</v>
      </c>
      <c r="W182" s="147">
        <f t="shared" si="175"/>
        <v>1767.26</v>
      </c>
      <c r="X182" s="144">
        <f t="shared" si="176"/>
        <v>0</v>
      </c>
      <c r="Y182" s="145">
        <f t="shared" si="177"/>
        <v>0</v>
      </c>
      <c r="Z182" s="147">
        <f t="shared" si="178"/>
        <v>0</v>
      </c>
      <c r="AA182" s="148">
        <f t="shared" si="179"/>
        <v>33921.860000000008</v>
      </c>
      <c r="AB182" s="149">
        <f t="shared" si="180"/>
        <v>0</v>
      </c>
      <c r="AC182" s="148">
        <f t="shared" si="181"/>
        <v>33921.860000000008</v>
      </c>
      <c r="AD182" s="148">
        <f t="shared" si="130"/>
        <v>33921.860000000008</v>
      </c>
      <c r="AE182" s="148">
        <f t="shared" si="182"/>
        <v>0</v>
      </c>
      <c r="AF182" s="150">
        <f t="shared" si="183"/>
        <v>33921.860000000008</v>
      </c>
      <c r="AG182" s="148">
        <f t="shared" si="184"/>
        <v>0</v>
      </c>
      <c r="AH182" s="148">
        <f t="shared" si="185"/>
        <v>0</v>
      </c>
      <c r="AI182" s="150">
        <f t="shared" si="186"/>
        <v>0</v>
      </c>
      <c r="AJ182" s="151" t="s">
        <v>456</v>
      </c>
    </row>
    <row r="183" spans="1:36" outlineLevel="3" x14ac:dyDescent="0.25">
      <c r="A183" s="143" t="s">
        <v>5612</v>
      </c>
      <c r="C183" s="135">
        <v>31342.03</v>
      </c>
      <c r="D183" s="135">
        <v>21468.6</v>
      </c>
      <c r="E183" s="135">
        <v>7378.35</v>
      </c>
      <c r="G183" s="135">
        <v>793.86</v>
      </c>
      <c r="H183" s="135">
        <v>603.86</v>
      </c>
      <c r="I183" s="135">
        <v>2046.73</v>
      </c>
      <c r="J183" s="135">
        <v>3044.83</v>
      </c>
      <c r="K183" s="135">
        <v>37.799999999999997</v>
      </c>
      <c r="L183" s="135">
        <v>309.27999999999997</v>
      </c>
      <c r="M183" s="135">
        <v>-25011.7</v>
      </c>
      <c r="N183" s="135">
        <f t="shared" si="131"/>
        <v>-25011.7</v>
      </c>
      <c r="O183" s="135">
        <f t="shared" si="132"/>
        <v>42013.64</v>
      </c>
      <c r="P183" s="135" t="s">
        <v>3737</v>
      </c>
      <c r="Q183" s="135">
        <f>VLOOKUP(P183,Factors!$E$6:$G$5649,3,FALSE)</f>
        <v>1</v>
      </c>
      <c r="R183" s="144">
        <f t="shared" si="170"/>
        <v>-25011.7</v>
      </c>
      <c r="S183" s="145">
        <f t="shared" si="171"/>
        <v>0</v>
      </c>
      <c r="T183" s="146">
        <f t="shared" si="172"/>
        <v>-25011.7</v>
      </c>
      <c r="U183" s="144">
        <f t="shared" si="173"/>
        <v>-25011.7</v>
      </c>
      <c r="V183" s="145">
        <f t="shared" si="174"/>
        <v>0</v>
      </c>
      <c r="W183" s="147">
        <f t="shared" si="175"/>
        <v>-25011.7</v>
      </c>
      <c r="X183" s="144">
        <f t="shared" si="176"/>
        <v>0</v>
      </c>
      <c r="Y183" s="145">
        <f t="shared" si="177"/>
        <v>0</v>
      </c>
      <c r="Z183" s="147">
        <f t="shared" si="178"/>
        <v>0</v>
      </c>
      <c r="AA183" s="148">
        <f t="shared" si="179"/>
        <v>42013.64</v>
      </c>
      <c r="AB183" s="149">
        <f t="shared" si="180"/>
        <v>0</v>
      </c>
      <c r="AC183" s="148">
        <f t="shared" si="181"/>
        <v>42013.64</v>
      </c>
      <c r="AD183" s="148">
        <f t="shared" si="130"/>
        <v>42013.64</v>
      </c>
      <c r="AE183" s="148">
        <f t="shared" si="182"/>
        <v>0</v>
      </c>
      <c r="AF183" s="150">
        <f t="shared" si="183"/>
        <v>42013.64</v>
      </c>
      <c r="AG183" s="148">
        <f t="shared" si="184"/>
        <v>0</v>
      </c>
      <c r="AH183" s="148">
        <f t="shared" si="185"/>
        <v>0</v>
      </c>
      <c r="AI183" s="150">
        <f t="shared" si="186"/>
        <v>0</v>
      </c>
      <c r="AJ183" s="151" t="s">
        <v>456</v>
      </c>
    </row>
    <row r="184" spans="1:36" outlineLevel="3" x14ac:dyDescent="0.25">
      <c r="A184" s="143" t="s">
        <v>5612</v>
      </c>
      <c r="B184" s="135">
        <v>-960.46</v>
      </c>
      <c r="C184" s="135">
        <v>-1557.36</v>
      </c>
      <c r="D184" s="135">
        <v>7342.08</v>
      </c>
      <c r="E184" s="135">
        <v>-1924.12</v>
      </c>
      <c r="F184" s="135">
        <v>51375.38</v>
      </c>
      <c r="G184" s="135">
        <v>-36998.239999999998</v>
      </c>
      <c r="H184" s="135">
        <v>12248.63</v>
      </c>
      <c r="I184" s="135">
        <v>12887.19</v>
      </c>
      <c r="J184" s="135">
        <v>10171.41</v>
      </c>
      <c r="K184" s="135">
        <v>4859.5200000000004</v>
      </c>
      <c r="L184" s="135">
        <v>26098.91</v>
      </c>
      <c r="M184" s="135">
        <v>-7401.58</v>
      </c>
      <c r="N184" s="135">
        <f t="shared" si="131"/>
        <v>-7401.58</v>
      </c>
      <c r="O184" s="135">
        <f t="shared" si="132"/>
        <v>76141.36</v>
      </c>
      <c r="P184" s="135" t="s">
        <v>3739</v>
      </c>
      <c r="Q184" s="135">
        <f>VLOOKUP(P184,Factors!$E$6:$G$5649,3,FALSE)</f>
        <v>1</v>
      </c>
      <c r="R184" s="144">
        <f t="shared" si="170"/>
        <v>-7401.58</v>
      </c>
      <c r="S184" s="145">
        <f t="shared" si="171"/>
        <v>0</v>
      </c>
      <c r="T184" s="146">
        <f t="shared" si="172"/>
        <v>-7401.58</v>
      </c>
      <c r="U184" s="144">
        <f t="shared" si="173"/>
        <v>-7401.58</v>
      </c>
      <c r="V184" s="145">
        <f t="shared" si="174"/>
        <v>0</v>
      </c>
      <c r="W184" s="147">
        <f t="shared" si="175"/>
        <v>-7401.58</v>
      </c>
      <c r="X184" s="144">
        <f t="shared" si="176"/>
        <v>0</v>
      </c>
      <c r="Y184" s="145">
        <f t="shared" si="177"/>
        <v>0</v>
      </c>
      <c r="Z184" s="147">
        <f t="shared" si="178"/>
        <v>0</v>
      </c>
      <c r="AA184" s="148">
        <f t="shared" si="179"/>
        <v>76141.36</v>
      </c>
      <c r="AB184" s="149">
        <f t="shared" si="180"/>
        <v>0</v>
      </c>
      <c r="AC184" s="148">
        <f t="shared" si="181"/>
        <v>76141.36</v>
      </c>
      <c r="AD184" s="148">
        <f t="shared" si="130"/>
        <v>76141.36</v>
      </c>
      <c r="AE184" s="148">
        <f t="shared" si="182"/>
        <v>0</v>
      </c>
      <c r="AF184" s="150">
        <f t="shared" si="183"/>
        <v>76141.36</v>
      </c>
      <c r="AG184" s="148">
        <f t="shared" si="184"/>
        <v>0</v>
      </c>
      <c r="AH184" s="148">
        <f t="shared" si="185"/>
        <v>0</v>
      </c>
      <c r="AI184" s="150">
        <f t="shared" si="186"/>
        <v>0</v>
      </c>
      <c r="AJ184" s="151" t="s">
        <v>361</v>
      </c>
    </row>
    <row r="185" spans="1:36" outlineLevel="2" x14ac:dyDescent="0.25">
      <c r="A185" s="143"/>
      <c r="N185" s="135">
        <f t="shared" si="131"/>
        <v>0</v>
      </c>
      <c r="O185" s="135">
        <f t="shared" si="132"/>
        <v>0</v>
      </c>
      <c r="R185" s="144">
        <f t="shared" ref="R185:AI185" si="187">SUBTOTAL(9,R175:R184)</f>
        <v>-24744.340000000004</v>
      </c>
      <c r="S185" s="145">
        <f t="shared" si="187"/>
        <v>0</v>
      </c>
      <c r="T185" s="146">
        <f t="shared" si="187"/>
        <v>-24744.340000000004</v>
      </c>
      <c r="U185" s="144">
        <f t="shared" si="187"/>
        <v>-24744.340000000004</v>
      </c>
      <c r="V185" s="145">
        <f t="shared" si="187"/>
        <v>0</v>
      </c>
      <c r="W185" s="147">
        <f t="shared" si="187"/>
        <v>-24744.340000000004</v>
      </c>
      <c r="X185" s="144">
        <f t="shared" si="187"/>
        <v>0</v>
      </c>
      <c r="Y185" s="145">
        <f t="shared" si="187"/>
        <v>0</v>
      </c>
      <c r="Z185" s="147">
        <f t="shared" si="187"/>
        <v>0</v>
      </c>
      <c r="AA185" s="148">
        <f t="shared" si="187"/>
        <v>226391.90999999997</v>
      </c>
      <c r="AB185" s="149">
        <f t="shared" si="187"/>
        <v>0</v>
      </c>
      <c r="AC185" s="148">
        <f t="shared" si="187"/>
        <v>226391.90999999997</v>
      </c>
      <c r="AD185" s="148">
        <f t="shared" si="130"/>
        <v>0</v>
      </c>
      <c r="AE185" s="148">
        <f t="shared" si="187"/>
        <v>0</v>
      </c>
      <c r="AF185" s="150">
        <f t="shared" si="187"/>
        <v>226391.90999999997</v>
      </c>
      <c r="AG185" s="148">
        <f t="shared" si="187"/>
        <v>0</v>
      </c>
      <c r="AH185" s="148">
        <f t="shared" si="187"/>
        <v>0</v>
      </c>
      <c r="AI185" s="150">
        <f t="shared" si="187"/>
        <v>0</v>
      </c>
      <c r="AJ185" s="163" t="s">
        <v>5739</v>
      </c>
    </row>
    <row r="186" spans="1:36" outlineLevel="3" x14ac:dyDescent="0.25">
      <c r="A186" s="143" t="s">
        <v>5612</v>
      </c>
      <c r="L186" s="135">
        <v>221.45</v>
      </c>
      <c r="N186" s="135">
        <f t="shared" si="131"/>
        <v>0</v>
      </c>
      <c r="O186" s="135">
        <f t="shared" si="132"/>
        <v>221.45</v>
      </c>
      <c r="P186" s="135" t="s">
        <v>4954</v>
      </c>
      <c r="Q186" s="135">
        <f>VLOOKUP(P186,Factors!$E$6:$G$5649,3,FALSE)</f>
        <v>9.9400000000000002E-2</v>
      </c>
      <c r="R186" s="144">
        <f>IF(LEFT(AJ186,6)="Direct", N186,0)</f>
        <v>0</v>
      </c>
      <c r="S186" s="145">
        <f>N186-R186</f>
        <v>0</v>
      </c>
      <c r="T186" s="146">
        <f>R186+S186</f>
        <v>0</v>
      </c>
      <c r="U186" s="144">
        <f>IF(LEFT(AJ186,9)="direct-wa", N186,0)</f>
        <v>0</v>
      </c>
      <c r="V186" s="145">
        <f>IF(LEFT(AJ186,9)="direct-wa",0,N186*Q186)</f>
        <v>0</v>
      </c>
      <c r="W186" s="147">
        <f>U186+V186</f>
        <v>0</v>
      </c>
      <c r="X186" s="144">
        <f>IF(LEFT(AJ186,9)="direct-or", N186,0)</f>
        <v>0</v>
      </c>
      <c r="Y186" s="145">
        <f>IF(LEFT(AJ186,9)="direct-or",0,S186-V186)</f>
        <v>0</v>
      </c>
      <c r="Z186" s="147">
        <f>X186+Y186</f>
        <v>0</v>
      </c>
      <c r="AA186" s="148">
        <f>IF(LEFT(AJ186,6)="Direct", O186,0)</f>
        <v>0</v>
      </c>
      <c r="AB186" s="149">
        <f>O186-AA186</f>
        <v>221.45</v>
      </c>
      <c r="AC186" s="148">
        <f>AA186+AB186</f>
        <v>221.45</v>
      </c>
      <c r="AD186" s="148">
        <f t="shared" si="130"/>
        <v>0</v>
      </c>
      <c r="AE186" s="148">
        <f>IF(LEFT(AJ186,9)="direct-wa",0,O186*Q186)</f>
        <v>22.012129999999999</v>
      </c>
      <c r="AF186" s="150">
        <f>AD186+AE186</f>
        <v>22.012129999999999</v>
      </c>
      <c r="AG186" s="148">
        <f>IF(LEFT(AJ186,9)="direct-or", O186,0)</f>
        <v>0</v>
      </c>
      <c r="AH186" s="148">
        <f>IF(LEFT(AJ186,9)="direct-or",0,AC186-AF186)</f>
        <v>199.43786999999998</v>
      </c>
      <c r="AI186" s="150">
        <f>AG186+AH186</f>
        <v>199.43786999999998</v>
      </c>
      <c r="AJ186" s="151" t="s">
        <v>79</v>
      </c>
    </row>
    <row r="187" spans="1:36" outlineLevel="3" x14ac:dyDescent="0.25">
      <c r="A187" s="143" t="s">
        <v>5612</v>
      </c>
      <c r="L187" s="135">
        <v>52.11</v>
      </c>
      <c r="M187" s="135">
        <v>95.88</v>
      </c>
      <c r="N187" s="135">
        <f t="shared" si="131"/>
        <v>95.88</v>
      </c>
      <c r="O187" s="135">
        <f t="shared" si="132"/>
        <v>147.99</v>
      </c>
      <c r="P187" s="135" t="s">
        <v>5898</v>
      </c>
      <c r="Q187" s="135">
        <f>VLOOKUP(P187,Factors!$E$6:$G$5649,3,FALSE)</f>
        <v>9.9400000000000002E-2</v>
      </c>
      <c r="R187" s="144">
        <f>IF(LEFT(AJ187,6)="Direct", N187,0)</f>
        <v>0</v>
      </c>
      <c r="S187" s="145">
        <f>N187-R187</f>
        <v>95.88</v>
      </c>
      <c r="T187" s="146">
        <f>R187+S187</f>
        <v>95.88</v>
      </c>
      <c r="U187" s="144">
        <f>IF(LEFT(AJ187,9)="direct-wa", N187,0)</f>
        <v>0</v>
      </c>
      <c r="V187" s="145">
        <f>IF(LEFT(AJ187,9)="direct-wa",0,N187*Q187)</f>
        <v>9.5304719999999996</v>
      </c>
      <c r="W187" s="147">
        <f>U187+V187</f>
        <v>9.5304719999999996</v>
      </c>
      <c r="X187" s="144">
        <f>IF(LEFT(AJ187,9)="direct-or", N187,0)</f>
        <v>0</v>
      </c>
      <c r="Y187" s="145">
        <f>IF(LEFT(AJ187,9)="direct-or",0,S187-V187)</f>
        <v>86.349527999999992</v>
      </c>
      <c r="Z187" s="147">
        <f>X187+Y187</f>
        <v>86.349527999999992</v>
      </c>
      <c r="AA187" s="148">
        <f>IF(LEFT(AJ187,6)="Direct", O187,0)</f>
        <v>0</v>
      </c>
      <c r="AB187" s="149">
        <f>O187-AA187</f>
        <v>147.99</v>
      </c>
      <c r="AC187" s="148">
        <f>AA187+AB187</f>
        <v>147.99</v>
      </c>
      <c r="AD187" s="148">
        <f t="shared" si="130"/>
        <v>0</v>
      </c>
      <c r="AE187" s="148">
        <f>IF(LEFT(AJ187,9)="direct-wa",0,O187*Q187)</f>
        <v>14.710206000000001</v>
      </c>
      <c r="AF187" s="150">
        <f>AD187+AE187</f>
        <v>14.710206000000001</v>
      </c>
      <c r="AG187" s="148">
        <f>IF(LEFT(AJ187,9)="direct-or", O187,0)</f>
        <v>0</v>
      </c>
      <c r="AH187" s="148">
        <f>IF(LEFT(AJ187,9)="direct-or",0,AC187-AF187)</f>
        <v>133.27979400000001</v>
      </c>
      <c r="AI187" s="150">
        <f>AG187+AH187</f>
        <v>133.27979400000001</v>
      </c>
      <c r="AJ187" s="151" t="s">
        <v>79</v>
      </c>
    </row>
    <row r="188" spans="1:36" outlineLevel="2" x14ac:dyDescent="0.25">
      <c r="A188" s="143"/>
      <c r="N188" s="135">
        <f t="shared" si="131"/>
        <v>0</v>
      </c>
      <c r="O188" s="135">
        <f t="shared" si="132"/>
        <v>0</v>
      </c>
      <c r="R188" s="144">
        <f t="shared" ref="R188:AI188" si="188">SUBTOTAL(9,R186:R187)</f>
        <v>0</v>
      </c>
      <c r="S188" s="145">
        <f t="shared" si="188"/>
        <v>95.88</v>
      </c>
      <c r="T188" s="146">
        <f t="shared" si="188"/>
        <v>95.88</v>
      </c>
      <c r="U188" s="144">
        <f t="shared" si="188"/>
        <v>0</v>
      </c>
      <c r="V188" s="145">
        <f t="shared" si="188"/>
        <v>9.5304719999999996</v>
      </c>
      <c r="W188" s="147">
        <f t="shared" si="188"/>
        <v>9.5304719999999996</v>
      </c>
      <c r="X188" s="144">
        <f t="shared" si="188"/>
        <v>0</v>
      </c>
      <c r="Y188" s="145">
        <f t="shared" si="188"/>
        <v>86.349527999999992</v>
      </c>
      <c r="Z188" s="147">
        <f t="shared" si="188"/>
        <v>86.349527999999992</v>
      </c>
      <c r="AA188" s="148">
        <f t="shared" si="188"/>
        <v>0</v>
      </c>
      <c r="AB188" s="149">
        <f t="shared" si="188"/>
        <v>369.44</v>
      </c>
      <c r="AC188" s="148">
        <f t="shared" si="188"/>
        <v>369.44</v>
      </c>
      <c r="AD188" s="148">
        <f t="shared" si="130"/>
        <v>0</v>
      </c>
      <c r="AE188" s="148">
        <f t="shared" si="188"/>
        <v>36.722335999999999</v>
      </c>
      <c r="AF188" s="150">
        <f t="shared" si="188"/>
        <v>36.722335999999999</v>
      </c>
      <c r="AG188" s="148">
        <f t="shared" si="188"/>
        <v>0</v>
      </c>
      <c r="AH188" s="148">
        <f t="shared" si="188"/>
        <v>332.71766400000001</v>
      </c>
      <c r="AI188" s="150">
        <f t="shared" si="188"/>
        <v>332.71766400000001</v>
      </c>
      <c r="AJ188" s="163" t="s">
        <v>5746</v>
      </c>
    </row>
    <row r="189" spans="1:36" outlineLevel="3" x14ac:dyDescent="0.25">
      <c r="A189" s="143" t="s">
        <v>5612</v>
      </c>
      <c r="B189" s="135">
        <v>715.91</v>
      </c>
      <c r="L189" s="135">
        <v>1054.17</v>
      </c>
      <c r="M189" s="135">
        <v>2143.58</v>
      </c>
      <c r="N189" s="135">
        <f t="shared" si="131"/>
        <v>2143.58</v>
      </c>
      <c r="O189" s="135">
        <f t="shared" si="132"/>
        <v>3913.66</v>
      </c>
      <c r="P189" s="135" t="s">
        <v>90</v>
      </c>
      <c r="Q189" s="135">
        <f>VLOOKUP(P189,Factors!$E$6:$G$5649,3,FALSE)</f>
        <v>7.9699999999999993E-2</v>
      </c>
      <c r="R189" s="144">
        <f t="shared" ref="R189:R200" si="189">IF(LEFT(AJ189,6)="Direct", N189,0)</f>
        <v>0</v>
      </c>
      <c r="S189" s="145">
        <f t="shared" ref="S189:S200" si="190">N189-R189</f>
        <v>2143.58</v>
      </c>
      <c r="T189" s="146">
        <f t="shared" ref="T189:T200" si="191">R189+S189</f>
        <v>2143.58</v>
      </c>
      <c r="U189" s="144">
        <f t="shared" ref="U189:U200" si="192">IF(LEFT(AJ189,9)="direct-wa", N189,0)</f>
        <v>0</v>
      </c>
      <c r="V189" s="145">
        <f t="shared" ref="V189:V200" si="193">IF(LEFT(AJ189,9)="direct-wa",0,N189*Q189)</f>
        <v>170.84332599999999</v>
      </c>
      <c r="W189" s="147">
        <f t="shared" ref="W189:W200" si="194">U189+V189</f>
        <v>170.84332599999999</v>
      </c>
      <c r="X189" s="144">
        <f t="shared" ref="X189:X200" si="195">IF(LEFT(AJ189,9)="direct-or", N189,0)</f>
        <v>0</v>
      </c>
      <c r="Y189" s="145">
        <f t="shared" ref="Y189:Y200" si="196">IF(LEFT(AJ189,9)="direct-or",0,S189-V189)</f>
        <v>1972.736674</v>
      </c>
      <c r="Z189" s="147">
        <f t="shared" ref="Z189:Z200" si="197">X189+Y189</f>
        <v>1972.736674</v>
      </c>
      <c r="AA189" s="148">
        <f t="shared" ref="AA189:AA200" si="198">IF(LEFT(AJ189,6)="Direct", O189,0)</f>
        <v>0</v>
      </c>
      <c r="AB189" s="149">
        <f t="shared" ref="AB189:AB200" si="199">O189-AA189</f>
        <v>3913.66</v>
      </c>
      <c r="AC189" s="148">
        <f t="shared" ref="AC189:AC200" si="200">AA189+AB189</f>
        <v>3913.66</v>
      </c>
      <c r="AD189" s="148">
        <f t="shared" si="130"/>
        <v>0</v>
      </c>
      <c r="AE189" s="148">
        <f t="shared" ref="AE189:AE200" si="201">IF(LEFT(AJ189,9)="direct-wa",0,O189*Q189)</f>
        <v>311.91870199999994</v>
      </c>
      <c r="AF189" s="150">
        <f t="shared" ref="AF189:AF200" si="202">AD189+AE189</f>
        <v>311.91870199999994</v>
      </c>
      <c r="AG189" s="148">
        <f t="shared" ref="AG189:AG200" si="203">IF(LEFT(AJ189,9)="direct-or", O189,0)</f>
        <v>0</v>
      </c>
      <c r="AH189" s="148">
        <f t="shared" ref="AH189:AH200" si="204">IF(LEFT(AJ189,9)="direct-or",0,AC189-AF189)</f>
        <v>3601.7412979999999</v>
      </c>
      <c r="AI189" s="150">
        <f t="shared" ref="AI189:AI200" si="205">AG189+AH189</f>
        <v>3601.7412979999999</v>
      </c>
      <c r="AJ189" s="151" t="s">
        <v>57</v>
      </c>
    </row>
    <row r="190" spans="1:36" outlineLevel="3" x14ac:dyDescent="0.25">
      <c r="A190" s="143" t="s">
        <v>5612</v>
      </c>
      <c r="M190" s="135">
        <v>305.38</v>
      </c>
      <c r="N190" s="135">
        <f t="shared" si="131"/>
        <v>305.38</v>
      </c>
      <c r="O190" s="135">
        <f t="shared" si="132"/>
        <v>305.38</v>
      </c>
      <c r="P190" s="135" t="s">
        <v>5896</v>
      </c>
      <c r="Q190" s="135">
        <f>VLOOKUP(P190,Factors!$E$6:$G$5649,3,FALSE)</f>
        <v>7.9699999999999993E-2</v>
      </c>
      <c r="R190" s="144">
        <f t="shared" si="189"/>
        <v>0</v>
      </c>
      <c r="S190" s="145">
        <f t="shared" si="190"/>
        <v>305.38</v>
      </c>
      <c r="T190" s="146">
        <f t="shared" si="191"/>
        <v>305.38</v>
      </c>
      <c r="U190" s="144">
        <f t="shared" si="192"/>
        <v>0</v>
      </c>
      <c r="V190" s="145">
        <f t="shared" si="193"/>
        <v>24.338785999999999</v>
      </c>
      <c r="W190" s="147">
        <f t="shared" si="194"/>
        <v>24.338785999999999</v>
      </c>
      <c r="X190" s="144">
        <f t="shared" si="195"/>
        <v>0</v>
      </c>
      <c r="Y190" s="145">
        <f t="shared" si="196"/>
        <v>281.04121399999997</v>
      </c>
      <c r="Z190" s="147">
        <f t="shared" si="197"/>
        <v>281.04121399999997</v>
      </c>
      <c r="AA190" s="148">
        <f t="shared" si="198"/>
        <v>0</v>
      </c>
      <c r="AB190" s="149">
        <f t="shared" si="199"/>
        <v>305.38</v>
      </c>
      <c r="AC190" s="148">
        <f t="shared" si="200"/>
        <v>305.38</v>
      </c>
      <c r="AD190" s="148">
        <f t="shared" si="130"/>
        <v>0</v>
      </c>
      <c r="AE190" s="148">
        <f t="shared" si="201"/>
        <v>24.338785999999999</v>
      </c>
      <c r="AF190" s="150">
        <f t="shared" si="202"/>
        <v>24.338785999999999</v>
      </c>
      <c r="AG190" s="148">
        <f t="shared" si="203"/>
        <v>0</v>
      </c>
      <c r="AH190" s="148">
        <f t="shared" si="204"/>
        <v>281.04121399999997</v>
      </c>
      <c r="AI190" s="150">
        <f t="shared" si="205"/>
        <v>281.04121399999997</v>
      </c>
      <c r="AJ190" s="151" t="s">
        <v>54</v>
      </c>
    </row>
    <row r="191" spans="1:36" outlineLevel="3" x14ac:dyDescent="0.25">
      <c r="A191" s="143" t="s">
        <v>5612</v>
      </c>
      <c r="B191" s="135">
        <v>162.44</v>
      </c>
      <c r="C191" s="135">
        <v>41.44</v>
      </c>
      <c r="N191" s="135">
        <f t="shared" si="131"/>
        <v>0</v>
      </c>
      <c r="O191" s="135">
        <f t="shared" si="132"/>
        <v>203.88</v>
      </c>
      <c r="P191" s="135" t="s">
        <v>101</v>
      </c>
      <c r="Q191" s="135">
        <f>VLOOKUP(P191,Factors!$E$6:$G$5649,3,FALSE)</f>
        <v>7.9699999999999993E-2</v>
      </c>
      <c r="R191" s="144">
        <f t="shared" si="189"/>
        <v>0</v>
      </c>
      <c r="S191" s="145">
        <f t="shared" si="190"/>
        <v>0</v>
      </c>
      <c r="T191" s="146">
        <f t="shared" si="191"/>
        <v>0</v>
      </c>
      <c r="U191" s="144">
        <f t="shared" si="192"/>
        <v>0</v>
      </c>
      <c r="V191" s="145">
        <f t="shared" si="193"/>
        <v>0</v>
      </c>
      <c r="W191" s="147">
        <f t="shared" si="194"/>
        <v>0</v>
      </c>
      <c r="X191" s="144">
        <f t="shared" si="195"/>
        <v>0</v>
      </c>
      <c r="Y191" s="145">
        <f t="shared" si="196"/>
        <v>0</v>
      </c>
      <c r="Z191" s="147">
        <f t="shared" si="197"/>
        <v>0</v>
      </c>
      <c r="AA191" s="148">
        <f t="shared" si="198"/>
        <v>0</v>
      </c>
      <c r="AB191" s="149">
        <f t="shared" si="199"/>
        <v>203.88</v>
      </c>
      <c r="AC191" s="148">
        <f t="shared" si="200"/>
        <v>203.88</v>
      </c>
      <c r="AD191" s="148">
        <f t="shared" si="130"/>
        <v>0</v>
      </c>
      <c r="AE191" s="148">
        <f t="shared" si="201"/>
        <v>16.249236</v>
      </c>
      <c r="AF191" s="150">
        <f t="shared" si="202"/>
        <v>16.249236</v>
      </c>
      <c r="AG191" s="148">
        <f t="shared" si="203"/>
        <v>0</v>
      </c>
      <c r="AH191" s="148">
        <f t="shared" si="204"/>
        <v>187.630764</v>
      </c>
      <c r="AI191" s="150">
        <f t="shared" si="205"/>
        <v>187.630764</v>
      </c>
      <c r="AJ191" s="151" t="s">
        <v>57</v>
      </c>
    </row>
    <row r="192" spans="1:36" outlineLevel="3" x14ac:dyDescent="0.25">
      <c r="A192" s="143" t="s">
        <v>5612</v>
      </c>
      <c r="B192" s="135">
        <v>840.12</v>
      </c>
      <c r="C192" s="135">
        <v>396.93</v>
      </c>
      <c r="M192" s="135">
        <v>2257.44</v>
      </c>
      <c r="N192" s="135">
        <f t="shared" si="131"/>
        <v>2257.44</v>
      </c>
      <c r="O192" s="135">
        <f t="shared" si="132"/>
        <v>3494.49</v>
      </c>
      <c r="P192" s="135" t="s">
        <v>103</v>
      </c>
      <c r="Q192" s="135">
        <f>VLOOKUP(P192,Factors!$E$6:$G$5649,3,FALSE)</f>
        <v>7.9699999999999993E-2</v>
      </c>
      <c r="R192" s="144">
        <f t="shared" si="189"/>
        <v>0</v>
      </c>
      <c r="S192" s="145">
        <f t="shared" si="190"/>
        <v>2257.44</v>
      </c>
      <c r="T192" s="146">
        <f t="shared" si="191"/>
        <v>2257.44</v>
      </c>
      <c r="U192" s="144">
        <f t="shared" si="192"/>
        <v>0</v>
      </c>
      <c r="V192" s="145">
        <f t="shared" si="193"/>
        <v>179.917968</v>
      </c>
      <c r="W192" s="147">
        <f t="shared" si="194"/>
        <v>179.917968</v>
      </c>
      <c r="X192" s="144">
        <f t="shared" si="195"/>
        <v>0</v>
      </c>
      <c r="Y192" s="145">
        <f t="shared" si="196"/>
        <v>2077.5220319999999</v>
      </c>
      <c r="Z192" s="147">
        <f t="shared" si="197"/>
        <v>2077.5220319999999</v>
      </c>
      <c r="AA192" s="148">
        <f t="shared" si="198"/>
        <v>0</v>
      </c>
      <c r="AB192" s="149">
        <f t="shared" si="199"/>
        <v>3494.49</v>
      </c>
      <c r="AC192" s="148">
        <f t="shared" si="200"/>
        <v>3494.49</v>
      </c>
      <c r="AD192" s="148">
        <f t="shared" si="130"/>
        <v>0</v>
      </c>
      <c r="AE192" s="148">
        <f t="shared" si="201"/>
        <v>278.51085299999994</v>
      </c>
      <c r="AF192" s="150">
        <f t="shared" si="202"/>
        <v>278.51085299999994</v>
      </c>
      <c r="AG192" s="148">
        <f t="shared" si="203"/>
        <v>0</v>
      </c>
      <c r="AH192" s="148">
        <f t="shared" si="204"/>
        <v>3215.979147</v>
      </c>
      <c r="AI192" s="150">
        <f t="shared" si="205"/>
        <v>3215.979147</v>
      </c>
      <c r="AJ192" s="151" t="s">
        <v>57</v>
      </c>
    </row>
    <row r="193" spans="1:36" outlineLevel="3" x14ac:dyDescent="0.25">
      <c r="A193" s="143" t="s">
        <v>5612</v>
      </c>
      <c r="B193" s="135">
        <v>7238.7</v>
      </c>
      <c r="C193" s="135">
        <v>5633.46</v>
      </c>
      <c r="D193" s="135">
        <v>4937.17</v>
      </c>
      <c r="E193" s="135">
        <v>6108.21</v>
      </c>
      <c r="F193" s="135">
        <v>4913.38</v>
      </c>
      <c r="G193" s="135">
        <v>6170.77</v>
      </c>
      <c r="H193" s="135">
        <v>5576.8</v>
      </c>
      <c r="I193" s="135">
        <v>4914.95</v>
      </c>
      <c r="J193" s="135">
        <v>6025.56</v>
      </c>
      <c r="K193" s="135">
        <v>5715.03</v>
      </c>
      <c r="L193" s="135">
        <v>7263.86</v>
      </c>
      <c r="M193" s="135">
        <v>6569.72</v>
      </c>
      <c r="N193" s="135">
        <f t="shared" si="131"/>
        <v>6569.72</v>
      </c>
      <c r="O193" s="135">
        <f t="shared" si="132"/>
        <v>71067.61</v>
      </c>
      <c r="P193" s="135" t="s">
        <v>4165</v>
      </c>
      <c r="Q193" s="135">
        <f>VLOOKUP(P193,Factors!$E$6:$G$5649,3,FALSE)</f>
        <v>7.9699999999999993E-2</v>
      </c>
      <c r="R193" s="144">
        <f t="shared" si="189"/>
        <v>0</v>
      </c>
      <c r="S193" s="145">
        <f t="shared" si="190"/>
        <v>6569.72</v>
      </c>
      <c r="T193" s="146">
        <f t="shared" si="191"/>
        <v>6569.72</v>
      </c>
      <c r="U193" s="144">
        <f t="shared" si="192"/>
        <v>0</v>
      </c>
      <c r="V193" s="145">
        <f t="shared" si="193"/>
        <v>523.60668399999997</v>
      </c>
      <c r="W193" s="147">
        <f t="shared" si="194"/>
        <v>523.60668399999997</v>
      </c>
      <c r="X193" s="144">
        <f t="shared" si="195"/>
        <v>0</v>
      </c>
      <c r="Y193" s="145">
        <f t="shared" si="196"/>
        <v>6046.1133159999999</v>
      </c>
      <c r="Z193" s="147">
        <f t="shared" si="197"/>
        <v>6046.1133159999999</v>
      </c>
      <c r="AA193" s="148">
        <f t="shared" si="198"/>
        <v>0</v>
      </c>
      <c r="AB193" s="149">
        <f t="shared" si="199"/>
        <v>71067.61</v>
      </c>
      <c r="AC193" s="148">
        <f t="shared" si="200"/>
        <v>71067.61</v>
      </c>
      <c r="AD193" s="148">
        <f t="shared" si="130"/>
        <v>0</v>
      </c>
      <c r="AE193" s="148">
        <f t="shared" si="201"/>
        <v>5664.0885169999992</v>
      </c>
      <c r="AF193" s="150">
        <f t="shared" si="202"/>
        <v>5664.0885169999992</v>
      </c>
      <c r="AG193" s="148">
        <f t="shared" si="203"/>
        <v>0</v>
      </c>
      <c r="AH193" s="148">
        <f t="shared" si="204"/>
        <v>65403.521483000004</v>
      </c>
      <c r="AI193" s="150">
        <f t="shared" si="205"/>
        <v>65403.521483000004</v>
      </c>
      <c r="AJ193" s="151" t="s">
        <v>54</v>
      </c>
    </row>
    <row r="194" spans="1:36" outlineLevel="3" x14ac:dyDescent="0.25">
      <c r="A194" s="143" t="s">
        <v>5612</v>
      </c>
      <c r="B194" s="135">
        <v>6245.26</v>
      </c>
      <c r="C194" s="135">
        <v>9203.39</v>
      </c>
      <c r="D194" s="135">
        <v>14068.01</v>
      </c>
      <c r="E194" s="135">
        <v>15472.5</v>
      </c>
      <c r="F194" s="135">
        <v>17429.23</v>
      </c>
      <c r="G194" s="135">
        <v>6457.85</v>
      </c>
      <c r="H194" s="135">
        <v>6124.42</v>
      </c>
      <c r="I194" s="135">
        <v>12441.32</v>
      </c>
      <c r="J194" s="135">
        <v>5201.8500000000004</v>
      </c>
      <c r="K194" s="135">
        <v>15151.05</v>
      </c>
      <c r="L194" s="135">
        <v>8428.93</v>
      </c>
      <c r="M194" s="135">
        <v>8849.09</v>
      </c>
      <c r="N194" s="135">
        <f t="shared" si="131"/>
        <v>8849.09</v>
      </c>
      <c r="O194" s="135">
        <f t="shared" si="132"/>
        <v>125072.90000000002</v>
      </c>
      <c r="P194" s="135" t="s">
        <v>4166</v>
      </c>
      <c r="Q194" s="135">
        <f>VLOOKUP(P194,Factors!$E$6:$G$5649,3,FALSE)</f>
        <v>7.9699999999999993E-2</v>
      </c>
      <c r="R194" s="144">
        <f t="shared" si="189"/>
        <v>0</v>
      </c>
      <c r="S194" s="145">
        <f t="shared" si="190"/>
        <v>8849.09</v>
      </c>
      <c r="T194" s="146">
        <f t="shared" si="191"/>
        <v>8849.09</v>
      </c>
      <c r="U194" s="144">
        <f t="shared" si="192"/>
        <v>0</v>
      </c>
      <c r="V194" s="145">
        <f t="shared" si="193"/>
        <v>705.27247299999999</v>
      </c>
      <c r="W194" s="147">
        <f t="shared" si="194"/>
        <v>705.27247299999999</v>
      </c>
      <c r="X194" s="144">
        <f t="shared" si="195"/>
        <v>0</v>
      </c>
      <c r="Y194" s="145">
        <f t="shared" si="196"/>
        <v>8143.8175270000002</v>
      </c>
      <c r="Z194" s="147">
        <f t="shared" si="197"/>
        <v>8143.8175270000002</v>
      </c>
      <c r="AA194" s="148">
        <f t="shared" si="198"/>
        <v>0</v>
      </c>
      <c r="AB194" s="149">
        <f t="shared" si="199"/>
        <v>125072.90000000002</v>
      </c>
      <c r="AC194" s="148">
        <f t="shared" si="200"/>
        <v>125072.90000000002</v>
      </c>
      <c r="AD194" s="148">
        <f t="shared" si="130"/>
        <v>0</v>
      </c>
      <c r="AE194" s="148">
        <f t="shared" si="201"/>
        <v>9968.3101300000017</v>
      </c>
      <c r="AF194" s="150">
        <f t="shared" si="202"/>
        <v>9968.3101300000017</v>
      </c>
      <c r="AG194" s="148">
        <f t="shared" si="203"/>
        <v>0</v>
      </c>
      <c r="AH194" s="148">
        <f t="shared" si="204"/>
        <v>115104.58987000003</v>
      </c>
      <c r="AI194" s="150">
        <f t="shared" si="205"/>
        <v>115104.58987000003</v>
      </c>
      <c r="AJ194" s="151" t="s">
        <v>54</v>
      </c>
    </row>
    <row r="195" spans="1:36" outlineLevel="3" x14ac:dyDescent="0.25">
      <c r="A195" s="143" t="s">
        <v>5612</v>
      </c>
      <c r="B195" s="135">
        <v>8024.4</v>
      </c>
      <c r="C195" s="135">
        <v>11172</v>
      </c>
      <c r="D195" s="135">
        <v>11576.45</v>
      </c>
      <c r="E195" s="135">
        <v>10926.18</v>
      </c>
      <c r="F195" s="135">
        <v>8825.27</v>
      </c>
      <c r="G195" s="135">
        <v>8444.35</v>
      </c>
      <c r="H195" s="135">
        <v>12844.19</v>
      </c>
      <c r="I195" s="135">
        <v>11115.57</v>
      </c>
      <c r="J195" s="135">
        <v>11535.93</v>
      </c>
      <c r="K195" s="135">
        <v>8101.27</v>
      </c>
      <c r="L195" s="135">
        <v>6684.1</v>
      </c>
      <c r="M195" s="135">
        <v>6811.31</v>
      </c>
      <c r="N195" s="135">
        <f t="shared" si="131"/>
        <v>6811.31</v>
      </c>
      <c r="O195" s="135">
        <f t="shared" si="132"/>
        <v>116061.02</v>
      </c>
      <c r="P195" s="135" t="s">
        <v>4167</v>
      </c>
      <c r="Q195" s="135">
        <f>VLOOKUP(P195,Factors!$E$6:$G$5649,3,FALSE)</f>
        <v>7.9699999999999993E-2</v>
      </c>
      <c r="R195" s="144">
        <f t="shared" si="189"/>
        <v>0</v>
      </c>
      <c r="S195" s="145">
        <f t="shared" si="190"/>
        <v>6811.31</v>
      </c>
      <c r="T195" s="146">
        <f t="shared" si="191"/>
        <v>6811.31</v>
      </c>
      <c r="U195" s="144">
        <f t="shared" si="192"/>
        <v>0</v>
      </c>
      <c r="V195" s="145">
        <f t="shared" si="193"/>
        <v>542.86140699999999</v>
      </c>
      <c r="W195" s="147">
        <f t="shared" si="194"/>
        <v>542.86140699999999</v>
      </c>
      <c r="X195" s="144">
        <f t="shared" si="195"/>
        <v>0</v>
      </c>
      <c r="Y195" s="145">
        <f t="shared" si="196"/>
        <v>6268.4485930000001</v>
      </c>
      <c r="Z195" s="147">
        <f t="shared" si="197"/>
        <v>6268.4485930000001</v>
      </c>
      <c r="AA195" s="148">
        <f t="shared" si="198"/>
        <v>0</v>
      </c>
      <c r="AB195" s="149">
        <f t="shared" si="199"/>
        <v>116061.02</v>
      </c>
      <c r="AC195" s="148">
        <f t="shared" si="200"/>
        <v>116061.02</v>
      </c>
      <c r="AD195" s="148">
        <f t="shared" si="130"/>
        <v>0</v>
      </c>
      <c r="AE195" s="148">
        <f t="shared" si="201"/>
        <v>9250.0632939999996</v>
      </c>
      <c r="AF195" s="150">
        <f t="shared" si="202"/>
        <v>9250.0632939999996</v>
      </c>
      <c r="AG195" s="148">
        <f t="shared" si="203"/>
        <v>0</v>
      </c>
      <c r="AH195" s="148">
        <f t="shared" si="204"/>
        <v>106810.956706</v>
      </c>
      <c r="AI195" s="150">
        <f t="shared" si="205"/>
        <v>106810.956706</v>
      </c>
      <c r="AJ195" s="151" t="s">
        <v>54</v>
      </c>
    </row>
    <row r="196" spans="1:36" outlineLevel="3" x14ac:dyDescent="0.25">
      <c r="A196" s="143" t="s">
        <v>5612</v>
      </c>
      <c r="B196" s="135">
        <v>1670.33</v>
      </c>
      <c r="C196" s="135">
        <v>1102.32</v>
      </c>
      <c r="D196" s="135">
        <v>2237.15</v>
      </c>
      <c r="E196" s="135">
        <v>3390.45</v>
      </c>
      <c r="F196" s="135">
        <v>4482.59</v>
      </c>
      <c r="G196" s="135">
        <v>2252.16</v>
      </c>
      <c r="H196" s="135">
        <v>2767.19</v>
      </c>
      <c r="I196" s="135">
        <v>5466.68</v>
      </c>
      <c r="J196" s="135">
        <v>3965.68</v>
      </c>
      <c r="K196" s="135">
        <v>978.22</v>
      </c>
      <c r="L196" s="135">
        <v>1273.06</v>
      </c>
      <c r="M196" s="135">
        <v>1949.24</v>
      </c>
      <c r="N196" s="135">
        <f t="shared" si="131"/>
        <v>1949.24</v>
      </c>
      <c r="O196" s="135">
        <f t="shared" si="132"/>
        <v>31535.070000000003</v>
      </c>
      <c r="P196" s="135" t="s">
        <v>4168</v>
      </c>
      <c r="Q196" s="135">
        <f>VLOOKUP(P196,Factors!$E$6:$G$5649,3,FALSE)</f>
        <v>7.9699999999999993E-2</v>
      </c>
      <c r="R196" s="144">
        <f t="shared" si="189"/>
        <v>0</v>
      </c>
      <c r="S196" s="145">
        <f t="shared" si="190"/>
        <v>1949.24</v>
      </c>
      <c r="T196" s="146">
        <f t="shared" si="191"/>
        <v>1949.24</v>
      </c>
      <c r="U196" s="144">
        <f t="shared" si="192"/>
        <v>0</v>
      </c>
      <c r="V196" s="145">
        <f t="shared" si="193"/>
        <v>155.35442799999998</v>
      </c>
      <c r="W196" s="147">
        <f t="shared" si="194"/>
        <v>155.35442799999998</v>
      </c>
      <c r="X196" s="144">
        <f t="shared" si="195"/>
        <v>0</v>
      </c>
      <c r="Y196" s="145">
        <f t="shared" si="196"/>
        <v>1793.8855720000001</v>
      </c>
      <c r="Z196" s="147">
        <f t="shared" si="197"/>
        <v>1793.8855720000001</v>
      </c>
      <c r="AA196" s="148">
        <f t="shared" si="198"/>
        <v>0</v>
      </c>
      <c r="AB196" s="149">
        <f t="shared" si="199"/>
        <v>31535.070000000003</v>
      </c>
      <c r="AC196" s="148">
        <f t="shared" si="200"/>
        <v>31535.070000000003</v>
      </c>
      <c r="AD196" s="148">
        <f t="shared" si="130"/>
        <v>0</v>
      </c>
      <c r="AE196" s="148">
        <f t="shared" si="201"/>
        <v>2513.3450790000002</v>
      </c>
      <c r="AF196" s="150">
        <f t="shared" si="202"/>
        <v>2513.3450790000002</v>
      </c>
      <c r="AG196" s="148">
        <f t="shared" si="203"/>
        <v>0</v>
      </c>
      <c r="AH196" s="148">
        <f t="shared" si="204"/>
        <v>29021.724921000005</v>
      </c>
      <c r="AI196" s="150">
        <f t="shared" si="205"/>
        <v>29021.724921000005</v>
      </c>
      <c r="AJ196" s="151" t="s">
        <v>54</v>
      </c>
    </row>
    <row r="197" spans="1:36" outlineLevel="3" x14ac:dyDescent="0.25">
      <c r="A197" s="143" t="s">
        <v>5612</v>
      </c>
      <c r="B197" s="135">
        <v>140.02000000000001</v>
      </c>
      <c r="G197" s="135">
        <v>70.010000000000005</v>
      </c>
      <c r="J197" s="135">
        <v>255.22</v>
      </c>
      <c r="L197" s="135">
        <v>132.31</v>
      </c>
      <c r="N197" s="135">
        <f t="shared" si="131"/>
        <v>0</v>
      </c>
      <c r="O197" s="135">
        <f t="shared" si="132"/>
        <v>597.55999999999995</v>
      </c>
      <c r="P197" s="135" t="s">
        <v>4170</v>
      </c>
      <c r="Q197" s="135">
        <f>VLOOKUP(P197,Factors!$E$6:$G$5649,3,FALSE)</f>
        <v>7.9699999999999993E-2</v>
      </c>
      <c r="R197" s="144">
        <f t="shared" si="189"/>
        <v>0</v>
      </c>
      <c r="S197" s="145">
        <f t="shared" si="190"/>
        <v>0</v>
      </c>
      <c r="T197" s="146">
        <f t="shared" si="191"/>
        <v>0</v>
      </c>
      <c r="U197" s="144">
        <f t="shared" si="192"/>
        <v>0</v>
      </c>
      <c r="V197" s="145">
        <f t="shared" si="193"/>
        <v>0</v>
      </c>
      <c r="W197" s="147">
        <f t="shared" si="194"/>
        <v>0</v>
      </c>
      <c r="X197" s="144">
        <f t="shared" si="195"/>
        <v>0</v>
      </c>
      <c r="Y197" s="145">
        <f t="shared" si="196"/>
        <v>0</v>
      </c>
      <c r="Z197" s="147">
        <f t="shared" si="197"/>
        <v>0</v>
      </c>
      <c r="AA197" s="148">
        <f t="shared" si="198"/>
        <v>0</v>
      </c>
      <c r="AB197" s="149">
        <f t="shared" si="199"/>
        <v>597.55999999999995</v>
      </c>
      <c r="AC197" s="148">
        <f t="shared" si="200"/>
        <v>597.55999999999995</v>
      </c>
      <c r="AD197" s="148">
        <f t="shared" si="130"/>
        <v>0</v>
      </c>
      <c r="AE197" s="148">
        <f t="shared" si="201"/>
        <v>47.625531999999993</v>
      </c>
      <c r="AF197" s="150">
        <f t="shared" si="202"/>
        <v>47.625531999999993</v>
      </c>
      <c r="AG197" s="148">
        <f t="shared" si="203"/>
        <v>0</v>
      </c>
      <c r="AH197" s="148">
        <f t="shared" si="204"/>
        <v>549.93446799999992</v>
      </c>
      <c r="AI197" s="150">
        <f t="shared" si="205"/>
        <v>549.93446799999992</v>
      </c>
      <c r="AJ197" s="151" t="s">
        <v>54</v>
      </c>
    </row>
    <row r="198" spans="1:36" outlineLevel="3" x14ac:dyDescent="0.25">
      <c r="A198" s="143" t="s">
        <v>5612</v>
      </c>
      <c r="D198" s="135">
        <v>7275.7</v>
      </c>
      <c r="E198" s="135">
        <v>3521.56</v>
      </c>
      <c r="F198" s="135">
        <v>2906.13</v>
      </c>
      <c r="G198" s="135">
        <v>5989.62</v>
      </c>
      <c r="H198" s="135">
        <v>3055.53</v>
      </c>
      <c r="I198" s="135">
        <v>1885.31</v>
      </c>
      <c r="J198" s="135">
        <v>1526.02</v>
      </c>
      <c r="K198" s="135">
        <v>1025.0899999999999</v>
      </c>
      <c r="L198" s="135">
        <v>3852.79</v>
      </c>
      <c r="M198" s="135">
        <v>1643.04</v>
      </c>
      <c r="N198" s="135">
        <f t="shared" si="131"/>
        <v>1643.04</v>
      </c>
      <c r="O198" s="135">
        <f t="shared" si="132"/>
        <v>32680.79</v>
      </c>
      <c r="P198" s="135" t="s">
        <v>5690</v>
      </c>
      <c r="Q198" s="135">
        <f>VLOOKUP(P198,Factors!$E$6:$G$5649,3,FALSE)</f>
        <v>7.9699999999999993E-2</v>
      </c>
      <c r="R198" s="144">
        <f t="shared" si="189"/>
        <v>0</v>
      </c>
      <c r="S198" s="145">
        <f t="shared" si="190"/>
        <v>1643.04</v>
      </c>
      <c r="T198" s="146">
        <f t="shared" si="191"/>
        <v>1643.04</v>
      </c>
      <c r="U198" s="144">
        <f t="shared" si="192"/>
        <v>0</v>
      </c>
      <c r="V198" s="145">
        <f t="shared" si="193"/>
        <v>130.95028799999997</v>
      </c>
      <c r="W198" s="147">
        <f t="shared" si="194"/>
        <v>130.95028799999997</v>
      </c>
      <c r="X198" s="144">
        <f t="shared" si="195"/>
        <v>0</v>
      </c>
      <c r="Y198" s="145">
        <f t="shared" si="196"/>
        <v>1512.089712</v>
      </c>
      <c r="Z198" s="147">
        <f t="shared" si="197"/>
        <v>1512.089712</v>
      </c>
      <c r="AA198" s="148">
        <f t="shared" si="198"/>
        <v>0</v>
      </c>
      <c r="AB198" s="149">
        <f t="shared" si="199"/>
        <v>32680.79</v>
      </c>
      <c r="AC198" s="148">
        <f t="shared" si="200"/>
        <v>32680.79</v>
      </c>
      <c r="AD198" s="148">
        <f t="shared" si="130"/>
        <v>0</v>
      </c>
      <c r="AE198" s="148">
        <f t="shared" si="201"/>
        <v>2604.6589629999999</v>
      </c>
      <c r="AF198" s="150">
        <f t="shared" si="202"/>
        <v>2604.6589629999999</v>
      </c>
      <c r="AG198" s="148">
        <f t="shared" si="203"/>
        <v>0</v>
      </c>
      <c r="AH198" s="148">
        <f t="shared" si="204"/>
        <v>30076.131036999999</v>
      </c>
      <c r="AI198" s="150">
        <f t="shared" si="205"/>
        <v>30076.131036999999</v>
      </c>
      <c r="AJ198" s="151" t="s">
        <v>54</v>
      </c>
    </row>
    <row r="199" spans="1:36" outlineLevel="3" x14ac:dyDescent="0.25">
      <c r="A199" s="143" t="s">
        <v>5612</v>
      </c>
      <c r="B199" s="135">
        <v>1852.34</v>
      </c>
      <c r="C199" s="135">
        <v>7530.11</v>
      </c>
      <c r="D199" s="135">
        <v>1553.34</v>
      </c>
      <c r="E199" s="135">
        <v>591.54</v>
      </c>
      <c r="F199" s="135">
        <v>66.16</v>
      </c>
      <c r="I199" s="135">
        <v>864.44</v>
      </c>
      <c r="N199" s="135">
        <f t="shared" si="131"/>
        <v>0</v>
      </c>
      <c r="O199" s="135">
        <f t="shared" si="132"/>
        <v>12457.929999999998</v>
      </c>
      <c r="P199" s="135" t="s">
        <v>5691</v>
      </c>
      <c r="Q199" s="135">
        <f>VLOOKUP(P199,Factors!$E$6:$G$5649,3,FALSE)</f>
        <v>7.9699999999999993E-2</v>
      </c>
      <c r="R199" s="144">
        <f t="shared" si="189"/>
        <v>0</v>
      </c>
      <c r="S199" s="145">
        <f t="shared" si="190"/>
        <v>0</v>
      </c>
      <c r="T199" s="146">
        <f t="shared" si="191"/>
        <v>0</v>
      </c>
      <c r="U199" s="144">
        <f t="shared" si="192"/>
        <v>0</v>
      </c>
      <c r="V199" s="145">
        <f t="shared" si="193"/>
        <v>0</v>
      </c>
      <c r="W199" s="147">
        <f t="shared" si="194"/>
        <v>0</v>
      </c>
      <c r="X199" s="144">
        <f t="shared" si="195"/>
        <v>0</v>
      </c>
      <c r="Y199" s="145">
        <f t="shared" si="196"/>
        <v>0</v>
      </c>
      <c r="Z199" s="147">
        <f t="shared" si="197"/>
        <v>0</v>
      </c>
      <c r="AA199" s="148">
        <f t="shared" si="198"/>
        <v>0</v>
      </c>
      <c r="AB199" s="149">
        <f t="shared" si="199"/>
        <v>12457.929999999998</v>
      </c>
      <c r="AC199" s="148">
        <f t="shared" si="200"/>
        <v>12457.929999999998</v>
      </c>
      <c r="AD199" s="148">
        <f t="shared" si="130"/>
        <v>0</v>
      </c>
      <c r="AE199" s="148">
        <f t="shared" si="201"/>
        <v>992.89702099999977</v>
      </c>
      <c r="AF199" s="150">
        <f t="shared" si="202"/>
        <v>992.89702099999977</v>
      </c>
      <c r="AG199" s="148">
        <f t="shared" si="203"/>
        <v>0</v>
      </c>
      <c r="AH199" s="148">
        <f t="shared" si="204"/>
        <v>11465.032979</v>
      </c>
      <c r="AI199" s="150">
        <f t="shared" si="205"/>
        <v>11465.032979</v>
      </c>
      <c r="AJ199" s="151" t="s">
        <v>54</v>
      </c>
    </row>
    <row r="200" spans="1:36" outlineLevel="3" x14ac:dyDescent="0.25">
      <c r="A200" s="143" t="s">
        <v>5612</v>
      </c>
      <c r="B200" s="135">
        <v>-2658.34</v>
      </c>
      <c r="C200" s="135">
        <v>6318.24</v>
      </c>
      <c r="D200" s="135">
        <v>2389.48</v>
      </c>
      <c r="E200" s="135">
        <v>1786.55</v>
      </c>
      <c r="F200" s="135">
        <v>8676.51</v>
      </c>
      <c r="G200" s="135">
        <v>-6245.25</v>
      </c>
      <c r="H200" s="135">
        <v>14761.27</v>
      </c>
      <c r="I200" s="135">
        <v>11261.23</v>
      </c>
      <c r="J200" s="135">
        <v>8100.59</v>
      </c>
      <c r="K200" s="135">
        <v>2033.21</v>
      </c>
      <c r="L200" s="135">
        <v>21974.25</v>
      </c>
      <c r="M200" s="135">
        <v>-12306.04</v>
      </c>
      <c r="N200" s="135">
        <f t="shared" si="131"/>
        <v>-12306.04</v>
      </c>
      <c r="O200" s="135">
        <f t="shared" si="132"/>
        <v>56091.69999999999</v>
      </c>
      <c r="P200" s="135" t="s">
        <v>4192</v>
      </c>
      <c r="Q200" s="135">
        <f>VLOOKUP(P200,Factors!$E$6:$G$5649,3,FALSE)</f>
        <v>7.9699999999999993E-2</v>
      </c>
      <c r="R200" s="144">
        <f t="shared" si="189"/>
        <v>0</v>
      </c>
      <c r="S200" s="145">
        <f t="shared" si="190"/>
        <v>-12306.04</v>
      </c>
      <c r="T200" s="146">
        <f t="shared" si="191"/>
        <v>-12306.04</v>
      </c>
      <c r="U200" s="144">
        <f t="shared" si="192"/>
        <v>0</v>
      </c>
      <c r="V200" s="145">
        <f t="shared" si="193"/>
        <v>-980.79138799999998</v>
      </c>
      <c r="W200" s="147">
        <f t="shared" si="194"/>
        <v>-980.79138799999998</v>
      </c>
      <c r="X200" s="144">
        <f t="shared" si="195"/>
        <v>0</v>
      </c>
      <c r="Y200" s="145">
        <f t="shared" si="196"/>
        <v>-11325.248612000001</v>
      </c>
      <c r="Z200" s="147">
        <f t="shared" si="197"/>
        <v>-11325.248612000001</v>
      </c>
      <c r="AA200" s="148">
        <f t="shared" si="198"/>
        <v>0</v>
      </c>
      <c r="AB200" s="149">
        <f t="shared" si="199"/>
        <v>56091.69999999999</v>
      </c>
      <c r="AC200" s="148">
        <f t="shared" si="200"/>
        <v>56091.69999999999</v>
      </c>
      <c r="AD200" s="148">
        <f t="shared" si="130"/>
        <v>0</v>
      </c>
      <c r="AE200" s="148">
        <f t="shared" si="201"/>
        <v>4470.5084899999983</v>
      </c>
      <c r="AF200" s="150">
        <f t="shared" si="202"/>
        <v>4470.5084899999983</v>
      </c>
      <c r="AG200" s="148">
        <f t="shared" si="203"/>
        <v>0</v>
      </c>
      <c r="AH200" s="148">
        <f t="shared" si="204"/>
        <v>51621.19150999999</v>
      </c>
      <c r="AI200" s="150">
        <f t="shared" si="205"/>
        <v>51621.19150999999</v>
      </c>
      <c r="AJ200" s="151" t="s">
        <v>54</v>
      </c>
    </row>
    <row r="201" spans="1:36" outlineLevel="2" x14ac:dyDescent="0.25">
      <c r="A201" s="143"/>
      <c r="N201" s="135">
        <f t="shared" si="131"/>
        <v>0</v>
      </c>
      <c r="O201" s="135">
        <f t="shared" si="132"/>
        <v>0</v>
      </c>
      <c r="R201" s="144">
        <f t="shared" ref="R201:AI201" si="206">SUBTOTAL(9,R189:R200)</f>
        <v>0</v>
      </c>
      <c r="S201" s="145">
        <f t="shared" si="206"/>
        <v>18222.760000000002</v>
      </c>
      <c r="T201" s="146">
        <f t="shared" si="206"/>
        <v>18222.760000000002</v>
      </c>
      <c r="U201" s="144">
        <f t="shared" si="206"/>
        <v>0</v>
      </c>
      <c r="V201" s="145">
        <f t="shared" si="206"/>
        <v>1452.3539719999999</v>
      </c>
      <c r="W201" s="147">
        <f t="shared" si="206"/>
        <v>1452.3539719999999</v>
      </c>
      <c r="X201" s="144">
        <f t="shared" si="206"/>
        <v>0</v>
      </c>
      <c r="Y201" s="145">
        <f t="shared" si="206"/>
        <v>16770.406027999998</v>
      </c>
      <c r="Z201" s="147">
        <f t="shared" si="206"/>
        <v>16770.406027999998</v>
      </c>
      <c r="AA201" s="148">
        <f t="shared" si="206"/>
        <v>0</v>
      </c>
      <c r="AB201" s="149">
        <f t="shared" si="206"/>
        <v>453481.99000000005</v>
      </c>
      <c r="AC201" s="148">
        <f t="shared" si="206"/>
        <v>453481.99000000005</v>
      </c>
      <c r="AD201" s="148">
        <f t="shared" ref="AD201:AD264" si="207">IF(LEFT(AJ201,9)="direct-wa", O201,0)</f>
        <v>0</v>
      </c>
      <c r="AE201" s="148">
        <f t="shared" si="206"/>
        <v>36142.514602999996</v>
      </c>
      <c r="AF201" s="150">
        <f t="shared" si="206"/>
        <v>36142.514602999996</v>
      </c>
      <c r="AG201" s="148">
        <f t="shared" si="206"/>
        <v>0</v>
      </c>
      <c r="AH201" s="148">
        <f t="shared" si="206"/>
        <v>417339.47539700003</v>
      </c>
      <c r="AI201" s="150">
        <f t="shared" si="206"/>
        <v>417339.47539700003</v>
      </c>
      <c r="AJ201" s="163" t="s">
        <v>5740</v>
      </c>
    </row>
    <row r="202" spans="1:36" outlineLevel="3" x14ac:dyDescent="0.25">
      <c r="A202" s="143" t="s">
        <v>5612</v>
      </c>
      <c r="B202" s="135">
        <v>3115.85</v>
      </c>
      <c r="C202" s="135">
        <v>11623.38</v>
      </c>
      <c r="D202" s="135">
        <v>4621.83</v>
      </c>
      <c r="E202" s="135">
        <v>8061.27</v>
      </c>
      <c r="F202" s="135">
        <v>9270.66</v>
      </c>
      <c r="G202" s="135">
        <v>4968.8900000000003</v>
      </c>
      <c r="I202" s="135">
        <v>81.97</v>
      </c>
      <c r="M202" s="135">
        <v>67.87</v>
      </c>
      <c r="N202" s="135">
        <f t="shared" ref="N202:N265" si="208">M202</f>
        <v>67.87</v>
      </c>
      <c r="O202" s="135">
        <f t="shared" ref="O202:O265" si="209">SUM(B202:M202)</f>
        <v>41811.72</v>
      </c>
      <c r="P202" s="135" t="s">
        <v>3536</v>
      </c>
      <c r="Q202" s="135">
        <f>VLOOKUP(P202,Factors!$E$6:$G$5649,3,FALSE)</f>
        <v>1.17E-2</v>
      </c>
      <c r="R202" s="144">
        <f t="shared" ref="R202:R209" si="210">IF(LEFT(AJ202,6)="Direct", N202,0)</f>
        <v>0</v>
      </c>
      <c r="S202" s="145">
        <f t="shared" ref="S202:S209" si="211">N202-R202</f>
        <v>67.87</v>
      </c>
      <c r="T202" s="146">
        <f t="shared" ref="T202:T209" si="212">R202+S202</f>
        <v>67.87</v>
      </c>
      <c r="U202" s="144">
        <f t="shared" ref="U202:U209" si="213">IF(LEFT(AJ202,9)="direct-wa", N202,0)</f>
        <v>0</v>
      </c>
      <c r="V202" s="145">
        <f t="shared" ref="V202:V209" si="214">IF(LEFT(AJ202,9)="direct-wa",0,N202*Q202)</f>
        <v>0.79407900000000009</v>
      </c>
      <c r="W202" s="147">
        <f t="shared" ref="W202:W209" si="215">U202+V202</f>
        <v>0.79407900000000009</v>
      </c>
      <c r="X202" s="144">
        <f t="shared" ref="X202:X209" si="216">IF(LEFT(AJ202,9)="direct-or", N202,0)</f>
        <v>0</v>
      </c>
      <c r="Y202" s="145">
        <f t="shared" ref="Y202:Y209" si="217">IF(LEFT(AJ202,9)="direct-or",0,S202-V202)</f>
        <v>67.075921000000008</v>
      </c>
      <c r="Z202" s="147">
        <f t="shared" ref="Z202:Z209" si="218">X202+Y202</f>
        <v>67.075921000000008</v>
      </c>
      <c r="AA202" s="148">
        <f t="shared" ref="AA202:AA209" si="219">IF(LEFT(AJ202,6)="Direct", O202,0)</f>
        <v>0</v>
      </c>
      <c r="AB202" s="149">
        <f t="shared" ref="AB202:AB209" si="220">O202-AA202</f>
        <v>41811.72</v>
      </c>
      <c r="AC202" s="148">
        <f t="shared" ref="AC202:AC209" si="221">AA202+AB202</f>
        <v>41811.72</v>
      </c>
      <c r="AD202" s="148">
        <f t="shared" si="207"/>
        <v>0</v>
      </c>
      <c r="AE202" s="148">
        <f t="shared" ref="AE202:AE209" si="222">IF(LEFT(AJ202,9)="direct-wa",0,O202*Q202)</f>
        <v>489.19712400000003</v>
      </c>
      <c r="AF202" s="150">
        <f t="shared" ref="AF202:AF209" si="223">AD202+AE202</f>
        <v>489.19712400000003</v>
      </c>
      <c r="AG202" s="148">
        <f t="shared" ref="AG202:AG209" si="224">IF(LEFT(AJ202,9)="direct-or", O202,0)</f>
        <v>0</v>
      </c>
      <c r="AH202" s="148">
        <f t="shared" ref="AH202:AH209" si="225">IF(LEFT(AJ202,9)="direct-or",0,AC202-AF202)</f>
        <v>41322.522876000003</v>
      </c>
      <c r="AI202" s="150">
        <f t="shared" ref="AI202:AI209" si="226">AG202+AH202</f>
        <v>41322.522876000003</v>
      </c>
      <c r="AJ202" s="151" t="s">
        <v>5957</v>
      </c>
    </row>
    <row r="203" spans="1:36" outlineLevel="3" x14ac:dyDescent="0.25">
      <c r="A203" s="143" t="s">
        <v>5612</v>
      </c>
      <c r="G203" s="135">
        <v>176.34</v>
      </c>
      <c r="H203" s="135">
        <v>227.21</v>
      </c>
      <c r="I203" s="135">
        <v>584.25</v>
      </c>
      <c r="J203" s="135">
        <v>164.92</v>
      </c>
      <c r="K203" s="135">
        <v>100</v>
      </c>
      <c r="N203" s="135">
        <f t="shared" si="208"/>
        <v>0</v>
      </c>
      <c r="O203" s="135">
        <f t="shared" si="209"/>
        <v>1252.72</v>
      </c>
      <c r="P203" s="135" t="s">
        <v>3540</v>
      </c>
      <c r="Q203" s="135">
        <f>VLOOKUP(P203,Factors!$E$6:$G$5649,3,FALSE)</f>
        <v>1.17E-2</v>
      </c>
      <c r="R203" s="144">
        <f t="shared" si="210"/>
        <v>0</v>
      </c>
      <c r="S203" s="145">
        <f t="shared" si="211"/>
        <v>0</v>
      </c>
      <c r="T203" s="146">
        <f t="shared" si="212"/>
        <v>0</v>
      </c>
      <c r="U203" s="144">
        <f t="shared" si="213"/>
        <v>0</v>
      </c>
      <c r="V203" s="145">
        <f t="shared" si="214"/>
        <v>0</v>
      </c>
      <c r="W203" s="147">
        <f t="shared" si="215"/>
        <v>0</v>
      </c>
      <c r="X203" s="144">
        <f t="shared" si="216"/>
        <v>0</v>
      </c>
      <c r="Y203" s="145">
        <f t="shared" si="217"/>
        <v>0</v>
      </c>
      <c r="Z203" s="147">
        <f t="shared" si="218"/>
        <v>0</v>
      </c>
      <c r="AA203" s="148">
        <f t="shared" si="219"/>
        <v>0</v>
      </c>
      <c r="AB203" s="149">
        <f t="shared" si="220"/>
        <v>1252.72</v>
      </c>
      <c r="AC203" s="148">
        <f t="shared" si="221"/>
        <v>1252.72</v>
      </c>
      <c r="AD203" s="148">
        <f t="shared" si="207"/>
        <v>0</v>
      </c>
      <c r="AE203" s="148">
        <f t="shared" si="222"/>
        <v>14.656824</v>
      </c>
      <c r="AF203" s="150">
        <f t="shared" si="223"/>
        <v>14.656824</v>
      </c>
      <c r="AG203" s="148">
        <f t="shared" si="224"/>
        <v>0</v>
      </c>
      <c r="AH203" s="148">
        <f t="shared" si="225"/>
        <v>1238.0631760000001</v>
      </c>
      <c r="AI203" s="150">
        <f t="shared" si="226"/>
        <v>1238.0631760000001</v>
      </c>
      <c r="AJ203" s="151" t="s">
        <v>5957</v>
      </c>
    </row>
    <row r="204" spans="1:36" outlineLevel="3" x14ac:dyDescent="0.25">
      <c r="A204" s="143" t="s">
        <v>5612</v>
      </c>
      <c r="B204" s="135">
        <v>245.64</v>
      </c>
      <c r="C204" s="135">
        <v>199.71</v>
      </c>
      <c r="D204" s="135">
        <v>172.31</v>
      </c>
      <c r="E204" s="135">
        <v>211.47</v>
      </c>
      <c r="F204" s="135">
        <v>278.31</v>
      </c>
      <c r="G204" s="135">
        <v>4233.3999999999996</v>
      </c>
      <c r="H204" s="135">
        <v>8280.25</v>
      </c>
      <c r="I204" s="135">
        <v>6330.82</v>
      </c>
      <c r="J204" s="135">
        <v>2721.65</v>
      </c>
      <c r="K204" s="135">
        <v>100.11</v>
      </c>
      <c r="L204" s="135">
        <v>31.39</v>
      </c>
      <c r="M204" s="135">
        <v>51.55</v>
      </c>
      <c r="N204" s="135">
        <f t="shared" si="208"/>
        <v>51.55</v>
      </c>
      <c r="O204" s="135">
        <f t="shared" si="209"/>
        <v>22856.61</v>
      </c>
      <c r="P204" s="135" t="s">
        <v>3541</v>
      </c>
      <c r="Q204" s="135">
        <f>VLOOKUP(P204,Factors!$E$6:$G$5649,3,FALSE)</f>
        <v>1.17E-2</v>
      </c>
      <c r="R204" s="144">
        <f t="shared" si="210"/>
        <v>0</v>
      </c>
      <c r="S204" s="145">
        <f t="shared" si="211"/>
        <v>51.55</v>
      </c>
      <c r="T204" s="146">
        <f t="shared" si="212"/>
        <v>51.55</v>
      </c>
      <c r="U204" s="144">
        <f t="shared" si="213"/>
        <v>0</v>
      </c>
      <c r="V204" s="145">
        <f t="shared" si="214"/>
        <v>0.60313499999999998</v>
      </c>
      <c r="W204" s="147">
        <f t="shared" si="215"/>
        <v>0.60313499999999998</v>
      </c>
      <c r="X204" s="144">
        <f t="shared" si="216"/>
        <v>0</v>
      </c>
      <c r="Y204" s="145">
        <f t="shared" si="217"/>
        <v>50.946864999999995</v>
      </c>
      <c r="Z204" s="147">
        <f t="shared" si="218"/>
        <v>50.946864999999995</v>
      </c>
      <c r="AA204" s="148">
        <f t="shared" si="219"/>
        <v>0</v>
      </c>
      <c r="AB204" s="149">
        <f t="shared" si="220"/>
        <v>22856.61</v>
      </c>
      <c r="AC204" s="148">
        <f t="shared" si="221"/>
        <v>22856.61</v>
      </c>
      <c r="AD204" s="148">
        <f t="shared" si="207"/>
        <v>0</v>
      </c>
      <c r="AE204" s="148">
        <f t="shared" si="222"/>
        <v>267.42233700000003</v>
      </c>
      <c r="AF204" s="150">
        <f t="shared" si="223"/>
        <v>267.42233700000003</v>
      </c>
      <c r="AG204" s="148">
        <f t="shared" si="224"/>
        <v>0</v>
      </c>
      <c r="AH204" s="148">
        <f t="shared" si="225"/>
        <v>22589.187663000001</v>
      </c>
      <c r="AI204" s="150">
        <f t="shared" si="226"/>
        <v>22589.187663000001</v>
      </c>
      <c r="AJ204" s="151" t="s">
        <v>5957</v>
      </c>
    </row>
    <row r="205" spans="1:36" outlineLevel="3" x14ac:dyDescent="0.25">
      <c r="A205" s="143" t="s">
        <v>5612</v>
      </c>
      <c r="F205" s="135">
        <v>382.07</v>
      </c>
      <c r="G205" s="135">
        <v>4555.45</v>
      </c>
      <c r="H205" s="135">
        <v>867.89</v>
      </c>
      <c r="I205" s="135">
        <v>714.08</v>
      </c>
      <c r="N205" s="135">
        <f t="shared" si="208"/>
        <v>0</v>
      </c>
      <c r="O205" s="135">
        <f t="shared" si="209"/>
        <v>6519.49</v>
      </c>
      <c r="P205" s="135" t="s">
        <v>3543</v>
      </c>
      <c r="Q205" s="135">
        <f>VLOOKUP(P205,Factors!$E$6:$G$5649,3,FALSE)</f>
        <v>1.17E-2</v>
      </c>
      <c r="R205" s="144">
        <f t="shared" si="210"/>
        <v>0</v>
      </c>
      <c r="S205" s="145">
        <f t="shared" si="211"/>
        <v>0</v>
      </c>
      <c r="T205" s="146">
        <f t="shared" si="212"/>
        <v>0</v>
      </c>
      <c r="U205" s="144">
        <f t="shared" si="213"/>
        <v>0</v>
      </c>
      <c r="V205" s="145">
        <f t="shared" si="214"/>
        <v>0</v>
      </c>
      <c r="W205" s="147">
        <f t="shared" si="215"/>
        <v>0</v>
      </c>
      <c r="X205" s="144">
        <f t="shared" si="216"/>
        <v>0</v>
      </c>
      <c r="Y205" s="145">
        <f t="shared" si="217"/>
        <v>0</v>
      </c>
      <c r="Z205" s="147">
        <f t="shared" si="218"/>
        <v>0</v>
      </c>
      <c r="AA205" s="148">
        <f t="shared" si="219"/>
        <v>0</v>
      </c>
      <c r="AB205" s="149">
        <f t="shared" si="220"/>
        <v>6519.49</v>
      </c>
      <c r="AC205" s="148">
        <f t="shared" si="221"/>
        <v>6519.49</v>
      </c>
      <c r="AD205" s="148">
        <f t="shared" si="207"/>
        <v>0</v>
      </c>
      <c r="AE205" s="148">
        <f t="shared" si="222"/>
        <v>76.278032999999994</v>
      </c>
      <c r="AF205" s="150">
        <f t="shared" si="223"/>
        <v>76.278032999999994</v>
      </c>
      <c r="AG205" s="148">
        <f t="shared" si="224"/>
        <v>0</v>
      </c>
      <c r="AH205" s="148">
        <f t="shared" si="225"/>
        <v>6443.2119670000002</v>
      </c>
      <c r="AI205" s="150">
        <f t="shared" si="226"/>
        <v>6443.2119670000002</v>
      </c>
      <c r="AJ205" s="151" t="s">
        <v>5957</v>
      </c>
    </row>
    <row r="206" spans="1:36" outlineLevel="3" x14ac:dyDescent="0.25">
      <c r="A206" s="143" t="s">
        <v>5612</v>
      </c>
      <c r="B206" s="135">
        <v>71.8</v>
      </c>
      <c r="D206" s="135">
        <v>124.83</v>
      </c>
      <c r="K206" s="135">
        <v>73.760000000000005</v>
      </c>
      <c r="L206" s="135">
        <v>0</v>
      </c>
      <c r="N206" s="135">
        <f t="shared" si="208"/>
        <v>0</v>
      </c>
      <c r="O206" s="135">
        <f t="shared" si="209"/>
        <v>270.39</v>
      </c>
      <c r="P206" s="135" t="s">
        <v>3550</v>
      </c>
      <c r="Q206" s="135">
        <f>VLOOKUP(P206,Factors!$E$6:$G$5649,3,FALSE)</f>
        <v>1.17E-2</v>
      </c>
      <c r="R206" s="144">
        <f t="shared" si="210"/>
        <v>0</v>
      </c>
      <c r="S206" s="145">
        <f t="shared" si="211"/>
        <v>0</v>
      </c>
      <c r="T206" s="146">
        <f t="shared" si="212"/>
        <v>0</v>
      </c>
      <c r="U206" s="144">
        <f t="shared" si="213"/>
        <v>0</v>
      </c>
      <c r="V206" s="145">
        <f t="shared" si="214"/>
        <v>0</v>
      </c>
      <c r="W206" s="147">
        <f t="shared" si="215"/>
        <v>0</v>
      </c>
      <c r="X206" s="144">
        <f t="shared" si="216"/>
        <v>0</v>
      </c>
      <c r="Y206" s="145">
        <f t="shared" si="217"/>
        <v>0</v>
      </c>
      <c r="Z206" s="147">
        <f t="shared" si="218"/>
        <v>0</v>
      </c>
      <c r="AA206" s="148">
        <f t="shared" si="219"/>
        <v>0</v>
      </c>
      <c r="AB206" s="149">
        <f t="shared" si="220"/>
        <v>270.39</v>
      </c>
      <c r="AC206" s="148">
        <f t="shared" si="221"/>
        <v>270.39</v>
      </c>
      <c r="AD206" s="148">
        <f t="shared" si="207"/>
        <v>0</v>
      </c>
      <c r="AE206" s="148">
        <f t="shared" si="222"/>
        <v>3.1635629999999999</v>
      </c>
      <c r="AF206" s="150">
        <f t="shared" si="223"/>
        <v>3.1635629999999999</v>
      </c>
      <c r="AG206" s="148">
        <f t="shared" si="224"/>
        <v>0</v>
      </c>
      <c r="AH206" s="148">
        <f t="shared" si="225"/>
        <v>267.22643699999998</v>
      </c>
      <c r="AI206" s="150">
        <f t="shared" si="226"/>
        <v>267.22643699999998</v>
      </c>
      <c r="AJ206" s="151" t="s">
        <v>5957</v>
      </c>
    </row>
    <row r="207" spans="1:36" outlineLevel="3" x14ac:dyDescent="0.25">
      <c r="A207" s="143" t="s">
        <v>5612</v>
      </c>
      <c r="B207" s="135">
        <v>32376.95</v>
      </c>
      <c r="C207" s="135">
        <v>25847.06</v>
      </c>
      <c r="D207" s="135">
        <v>2401.04</v>
      </c>
      <c r="E207" s="135">
        <v>5310.08</v>
      </c>
      <c r="G207" s="135">
        <v>588.69000000000005</v>
      </c>
      <c r="H207" s="135">
        <v>583.55999999999995</v>
      </c>
      <c r="I207" s="135">
        <v>3157.23</v>
      </c>
      <c r="J207" s="135">
        <v>583.55999999999995</v>
      </c>
      <c r="K207" s="135">
        <v>3576.43</v>
      </c>
      <c r="L207" s="135">
        <v>583.55999999999995</v>
      </c>
      <c r="M207" s="135">
        <v>901.58</v>
      </c>
      <c r="N207" s="135">
        <f t="shared" si="208"/>
        <v>901.58</v>
      </c>
      <c r="O207" s="135">
        <f t="shared" si="209"/>
        <v>75909.739999999991</v>
      </c>
      <c r="P207" s="135" t="s">
        <v>3554</v>
      </c>
      <c r="Q207" s="135">
        <f>VLOOKUP(P207,Factors!$E$6:$G$5649,3,FALSE)</f>
        <v>1.17E-2</v>
      </c>
      <c r="R207" s="144">
        <f t="shared" si="210"/>
        <v>0</v>
      </c>
      <c r="S207" s="145">
        <f t="shared" si="211"/>
        <v>901.58</v>
      </c>
      <c r="T207" s="146">
        <f t="shared" si="212"/>
        <v>901.58</v>
      </c>
      <c r="U207" s="144">
        <f t="shared" si="213"/>
        <v>0</v>
      </c>
      <c r="V207" s="145">
        <f t="shared" si="214"/>
        <v>10.548486</v>
      </c>
      <c r="W207" s="147">
        <f t="shared" si="215"/>
        <v>10.548486</v>
      </c>
      <c r="X207" s="144">
        <f t="shared" si="216"/>
        <v>0</v>
      </c>
      <c r="Y207" s="145">
        <f t="shared" si="217"/>
        <v>891.03151400000002</v>
      </c>
      <c r="Z207" s="147">
        <f t="shared" si="218"/>
        <v>891.03151400000002</v>
      </c>
      <c r="AA207" s="148">
        <f t="shared" si="219"/>
        <v>0</v>
      </c>
      <c r="AB207" s="149">
        <f t="shared" si="220"/>
        <v>75909.739999999991</v>
      </c>
      <c r="AC207" s="148">
        <f t="shared" si="221"/>
        <v>75909.739999999991</v>
      </c>
      <c r="AD207" s="148">
        <f t="shared" si="207"/>
        <v>0</v>
      </c>
      <c r="AE207" s="148">
        <f t="shared" si="222"/>
        <v>888.14395799999988</v>
      </c>
      <c r="AF207" s="150">
        <f t="shared" si="223"/>
        <v>888.14395799999988</v>
      </c>
      <c r="AG207" s="148">
        <f t="shared" si="224"/>
        <v>0</v>
      </c>
      <c r="AH207" s="148">
        <f t="shared" si="225"/>
        <v>75021.59604199999</v>
      </c>
      <c r="AI207" s="150">
        <f t="shared" si="226"/>
        <v>75021.59604199999</v>
      </c>
      <c r="AJ207" s="151" t="s">
        <v>5957</v>
      </c>
    </row>
    <row r="208" spans="1:36" outlineLevel="3" x14ac:dyDescent="0.25">
      <c r="A208" s="143" t="s">
        <v>5612</v>
      </c>
      <c r="B208" s="135">
        <v>10378.34</v>
      </c>
      <c r="C208" s="135">
        <v>83769.820000000007</v>
      </c>
      <c r="D208" s="135">
        <v>101275.58</v>
      </c>
      <c r="E208" s="135">
        <v>66466.09</v>
      </c>
      <c r="F208" s="135">
        <v>59348.93</v>
      </c>
      <c r="G208" s="135">
        <v>26272.1</v>
      </c>
      <c r="H208" s="135">
        <v>20856.22</v>
      </c>
      <c r="I208" s="135">
        <v>18989.490000000002</v>
      </c>
      <c r="J208" s="135">
        <v>35326.559999999998</v>
      </c>
      <c r="K208" s="135">
        <v>8341.93</v>
      </c>
      <c r="L208" s="135">
        <v>889.1</v>
      </c>
      <c r="M208" s="135">
        <v>-96146.61</v>
      </c>
      <c r="N208" s="135">
        <f t="shared" si="208"/>
        <v>-96146.61</v>
      </c>
      <c r="O208" s="135">
        <f t="shared" si="209"/>
        <v>335767.54999999993</v>
      </c>
      <c r="P208" s="135" t="s">
        <v>3649</v>
      </c>
      <c r="Q208" s="135">
        <f>VLOOKUP(P208,Factors!$E$6:$G$5649,3,FALSE)</f>
        <v>1.17E-2</v>
      </c>
      <c r="R208" s="144">
        <f t="shared" si="210"/>
        <v>0</v>
      </c>
      <c r="S208" s="145">
        <f t="shared" si="211"/>
        <v>-96146.61</v>
      </c>
      <c r="T208" s="146">
        <f t="shared" si="212"/>
        <v>-96146.61</v>
      </c>
      <c r="U208" s="144">
        <f t="shared" si="213"/>
        <v>0</v>
      </c>
      <c r="V208" s="145">
        <f t="shared" si="214"/>
        <v>-1124.9153370000001</v>
      </c>
      <c r="W208" s="147">
        <f t="shared" si="215"/>
        <v>-1124.9153370000001</v>
      </c>
      <c r="X208" s="144">
        <f t="shared" si="216"/>
        <v>0</v>
      </c>
      <c r="Y208" s="145">
        <f t="shared" si="217"/>
        <v>-95021.694663000002</v>
      </c>
      <c r="Z208" s="147">
        <f t="shared" si="218"/>
        <v>-95021.694663000002</v>
      </c>
      <c r="AA208" s="148">
        <f t="shared" si="219"/>
        <v>0</v>
      </c>
      <c r="AB208" s="149">
        <f t="shared" si="220"/>
        <v>335767.54999999993</v>
      </c>
      <c r="AC208" s="148">
        <f t="shared" si="221"/>
        <v>335767.54999999993</v>
      </c>
      <c r="AD208" s="148">
        <f t="shared" si="207"/>
        <v>0</v>
      </c>
      <c r="AE208" s="148">
        <f t="shared" si="222"/>
        <v>3928.4803349999993</v>
      </c>
      <c r="AF208" s="150">
        <f t="shared" si="223"/>
        <v>3928.4803349999993</v>
      </c>
      <c r="AG208" s="148">
        <f t="shared" si="224"/>
        <v>0</v>
      </c>
      <c r="AH208" s="148">
        <f t="shared" si="225"/>
        <v>331839.06966499996</v>
      </c>
      <c r="AI208" s="150">
        <f t="shared" si="226"/>
        <v>331839.06966499996</v>
      </c>
      <c r="AJ208" s="151" t="s">
        <v>5957</v>
      </c>
    </row>
    <row r="209" spans="1:36" outlineLevel="3" x14ac:dyDescent="0.25">
      <c r="A209" s="143" t="s">
        <v>5612</v>
      </c>
      <c r="B209" s="135">
        <v>-9458.09</v>
      </c>
      <c r="C209" s="135">
        <v>11062.09</v>
      </c>
      <c r="D209" s="135">
        <v>7825.06</v>
      </c>
      <c r="E209" s="135">
        <v>9053.51</v>
      </c>
      <c r="F209" s="135">
        <v>43504.94</v>
      </c>
      <c r="G209" s="135">
        <v>1736.68</v>
      </c>
      <c r="H209" s="135">
        <v>41635.56</v>
      </c>
      <c r="I209" s="135">
        <v>23637.52</v>
      </c>
      <c r="J209" s="135">
        <v>22823.03</v>
      </c>
      <c r="K209" s="135">
        <v>25101.13</v>
      </c>
      <c r="L209" s="135">
        <v>29102.87</v>
      </c>
      <c r="M209" s="135">
        <v>-1453.08</v>
      </c>
      <c r="N209" s="135">
        <f t="shared" si="208"/>
        <v>-1453.08</v>
      </c>
      <c r="O209" s="135">
        <f t="shared" si="209"/>
        <v>204571.22</v>
      </c>
      <c r="P209" s="135" t="s">
        <v>3651</v>
      </c>
      <c r="Q209" s="135">
        <f>VLOOKUP(P209,Factors!$E$6:$G$5649,3,FALSE)</f>
        <v>1.17E-2</v>
      </c>
      <c r="R209" s="144">
        <f t="shared" si="210"/>
        <v>0</v>
      </c>
      <c r="S209" s="145">
        <f t="shared" si="211"/>
        <v>-1453.08</v>
      </c>
      <c r="T209" s="146">
        <f t="shared" si="212"/>
        <v>-1453.08</v>
      </c>
      <c r="U209" s="144">
        <f t="shared" si="213"/>
        <v>0</v>
      </c>
      <c r="V209" s="145">
        <f t="shared" si="214"/>
        <v>-17.001035999999999</v>
      </c>
      <c r="W209" s="147">
        <f t="shared" si="215"/>
        <v>-17.001035999999999</v>
      </c>
      <c r="X209" s="144">
        <f t="shared" si="216"/>
        <v>0</v>
      </c>
      <c r="Y209" s="145">
        <f t="shared" si="217"/>
        <v>-1436.0789639999998</v>
      </c>
      <c r="Z209" s="147">
        <f t="shared" si="218"/>
        <v>-1436.0789639999998</v>
      </c>
      <c r="AA209" s="148">
        <f t="shared" si="219"/>
        <v>0</v>
      </c>
      <c r="AB209" s="149">
        <f t="shared" si="220"/>
        <v>204571.22</v>
      </c>
      <c r="AC209" s="148">
        <f t="shared" si="221"/>
        <v>204571.22</v>
      </c>
      <c r="AD209" s="148">
        <f t="shared" si="207"/>
        <v>0</v>
      </c>
      <c r="AE209" s="148">
        <f t="shared" si="222"/>
        <v>2393.4832740000002</v>
      </c>
      <c r="AF209" s="150">
        <f t="shared" si="223"/>
        <v>2393.4832740000002</v>
      </c>
      <c r="AG209" s="148">
        <f t="shared" si="224"/>
        <v>0</v>
      </c>
      <c r="AH209" s="148">
        <f t="shared" si="225"/>
        <v>202177.736726</v>
      </c>
      <c r="AI209" s="150">
        <f t="shared" si="226"/>
        <v>202177.736726</v>
      </c>
      <c r="AJ209" s="151" t="s">
        <v>5957</v>
      </c>
    </row>
    <row r="210" spans="1:36" outlineLevel="2" x14ac:dyDescent="0.25">
      <c r="A210" s="143"/>
      <c r="N210" s="135">
        <f t="shared" si="208"/>
        <v>0</v>
      </c>
      <c r="O210" s="135">
        <f t="shared" si="209"/>
        <v>0</v>
      </c>
      <c r="R210" s="144">
        <f t="shared" ref="R210:AI210" si="227">SUBTOTAL(9,R202:R209)</f>
        <v>0</v>
      </c>
      <c r="S210" s="145">
        <f t="shared" si="227"/>
        <v>-96578.69</v>
      </c>
      <c r="T210" s="146">
        <f t="shared" si="227"/>
        <v>-96578.69</v>
      </c>
      <c r="U210" s="144">
        <f t="shared" si="227"/>
        <v>0</v>
      </c>
      <c r="V210" s="145">
        <f t="shared" si="227"/>
        <v>-1129.9706730000003</v>
      </c>
      <c r="W210" s="147">
        <f t="shared" si="227"/>
        <v>-1129.9706730000003</v>
      </c>
      <c r="X210" s="144">
        <f t="shared" si="227"/>
        <v>0</v>
      </c>
      <c r="Y210" s="145">
        <f t="shared" si="227"/>
        <v>-95448.719326999999</v>
      </c>
      <c r="Z210" s="147">
        <f t="shared" si="227"/>
        <v>-95448.719326999999</v>
      </c>
      <c r="AA210" s="148">
        <f t="shared" si="227"/>
        <v>0</v>
      </c>
      <c r="AB210" s="149">
        <f t="shared" si="227"/>
        <v>688959.44</v>
      </c>
      <c r="AC210" s="148">
        <f t="shared" si="227"/>
        <v>688959.44</v>
      </c>
      <c r="AD210" s="148">
        <f t="shared" si="207"/>
        <v>0</v>
      </c>
      <c r="AE210" s="148">
        <f t="shared" si="227"/>
        <v>8060.8254479999996</v>
      </c>
      <c r="AF210" s="150">
        <f t="shared" si="227"/>
        <v>8060.8254479999996</v>
      </c>
      <c r="AG210" s="148">
        <f t="shared" si="227"/>
        <v>0</v>
      </c>
      <c r="AH210" s="148">
        <f t="shared" si="227"/>
        <v>680898.61455199996</v>
      </c>
      <c r="AI210" s="150">
        <f t="shared" si="227"/>
        <v>680898.61455199996</v>
      </c>
      <c r="AJ210" s="163" t="s">
        <v>5960</v>
      </c>
    </row>
    <row r="211" spans="1:36" outlineLevel="1" x14ac:dyDescent="0.25">
      <c r="A211" s="154" t="s">
        <v>5611</v>
      </c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6">
        <f t="shared" ref="R211:AI211" si="228">SUBTOTAL(9,R129:R209)</f>
        <v>-26562.850000000013</v>
      </c>
      <c r="S211" s="157">
        <f t="shared" si="228"/>
        <v>533081.17999999982</v>
      </c>
      <c r="T211" s="158">
        <f t="shared" si="228"/>
        <v>506518.3299999999</v>
      </c>
      <c r="U211" s="156">
        <f t="shared" si="228"/>
        <v>-24744.340000000004</v>
      </c>
      <c r="V211" s="157">
        <f t="shared" si="228"/>
        <v>64473.979551000011</v>
      </c>
      <c r="W211" s="159">
        <f t="shared" si="228"/>
        <v>39729.639550999986</v>
      </c>
      <c r="X211" s="156">
        <f t="shared" si="228"/>
        <v>-1818.5100000000093</v>
      </c>
      <c r="Y211" s="157">
        <f t="shared" si="228"/>
        <v>468607.20044899994</v>
      </c>
      <c r="Z211" s="159">
        <f t="shared" si="228"/>
        <v>466788.69044899993</v>
      </c>
      <c r="AA211" s="157">
        <f t="shared" si="228"/>
        <v>2000770.6700000002</v>
      </c>
      <c r="AB211" s="160">
        <f t="shared" si="228"/>
        <v>9875654.5300000031</v>
      </c>
      <c r="AC211" s="157">
        <f t="shared" si="228"/>
        <v>11876425.200000001</v>
      </c>
      <c r="AD211" s="157">
        <f t="shared" si="207"/>
        <v>0</v>
      </c>
      <c r="AE211" s="157">
        <f t="shared" si="228"/>
        <v>960653.41194500017</v>
      </c>
      <c r="AF211" s="161">
        <f t="shared" si="228"/>
        <v>1187045.321945</v>
      </c>
      <c r="AG211" s="157">
        <f t="shared" si="228"/>
        <v>1774378.76</v>
      </c>
      <c r="AH211" s="157">
        <f t="shared" si="228"/>
        <v>8915001.1180550028</v>
      </c>
      <c r="AI211" s="161">
        <f t="shared" si="228"/>
        <v>10689379.878055003</v>
      </c>
      <c r="AJ211" s="162"/>
    </row>
    <row r="212" spans="1:36" outlineLevel="3" x14ac:dyDescent="0.25">
      <c r="A212" s="143" t="s">
        <v>5614</v>
      </c>
      <c r="B212" s="135">
        <v>1653.32</v>
      </c>
      <c r="D212" s="135">
        <v>101.01</v>
      </c>
      <c r="E212" s="135">
        <v>420.59</v>
      </c>
      <c r="F212" s="135">
        <v>203.81</v>
      </c>
      <c r="G212" s="135">
        <v>1394.55</v>
      </c>
      <c r="H212" s="135">
        <v>803.53</v>
      </c>
      <c r="I212" s="135">
        <v>1104.9000000000001</v>
      </c>
      <c r="J212" s="135">
        <v>247.51</v>
      </c>
      <c r="K212" s="135">
        <v>514.46</v>
      </c>
      <c r="M212" s="135">
        <v>858.02</v>
      </c>
      <c r="N212" s="135">
        <f t="shared" si="208"/>
        <v>858.02</v>
      </c>
      <c r="O212" s="135">
        <f t="shared" si="209"/>
        <v>7301.6999999999989</v>
      </c>
      <c r="P212" s="135" t="s">
        <v>3207</v>
      </c>
      <c r="Q212" s="135">
        <f>VLOOKUP(P212,Factors!$E$6:$G$5649,3,FALSE)</f>
        <v>0.1013</v>
      </c>
      <c r="R212" s="144">
        <f>IF(LEFT(AJ212,6)="Direct", N212,0)</f>
        <v>0</v>
      </c>
      <c r="S212" s="145">
        <f>N212-R212</f>
        <v>858.02</v>
      </c>
      <c r="T212" s="146">
        <f>R212+S212</f>
        <v>858.02</v>
      </c>
      <c r="U212" s="144">
        <f>IF(LEFT(AJ212,9)="direct-wa", N212,0)</f>
        <v>0</v>
      </c>
      <c r="V212" s="145">
        <f>IF(LEFT(AJ212,9)="direct-wa",0,N212*Q212)</f>
        <v>86.917426000000006</v>
      </c>
      <c r="W212" s="147">
        <f>U212+V212</f>
        <v>86.917426000000006</v>
      </c>
      <c r="X212" s="144">
        <f>IF(LEFT(AJ212,9)="direct-or", N212,0)</f>
        <v>0</v>
      </c>
      <c r="Y212" s="145">
        <f>IF(LEFT(AJ212,9)="direct-or",0,S212-V212)</f>
        <v>771.102574</v>
      </c>
      <c r="Z212" s="147">
        <f>X212+Y212</f>
        <v>771.102574</v>
      </c>
      <c r="AA212" s="148">
        <f>IF(LEFT(AJ212,6)="Direct", O212,0)</f>
        <v>0</v>
      </c>
      <c r="AB212" s="149">
        <f>O212-AA212</f>
        <v>7301.6999999999989</v>
      </c>
      <c r="AC212" s="148">
        <f>AA212+AB212</f>
        <v>7301.6999999999989</v>
      </c>
      <c r="AD212" s="148">
        <f t="shared" si="207"/>
        <v>0</v>
      </c>
      <c r="AE212" s="148">
        <f>IF(LEFT(AJ212,9)="direct-wa",0,O212*Q212)</f>
        <v>739.66220999999985</v>
      </c>
      <c r="AF212" s="150">
        <f>AD212+AE212</f>
        <v>739.66220999999985</v>
      </c>
      <c r="AG212" s="148">
        <f>IF(LEFT(AJ212,9)="direct-or", O212,0)</f>
        <v>0</v>
      </c>
      <c r="AH212" s="148">
        <f>IF(LEFT(AJ212,9)="direct-or",0,AC212-AF212)</f>
        <v>6562.0377899999994</v>
      </c>
      <c r="AI212" s="150">
        <f>AG212+AH212</f>
        <v>6562.0377899999994</v>
      </c>
      <c r="AJ212" s="151" t="s">
        <v>60</v>
      </c>
    </row>
    <row r="213" spans="1:36" outlineLevel="3" x14ac:dyDescent="0.25">
      <c r="A213" s="143" t="s">
        <v>5614</v>
      </c>
      <c r="M213" s="135">
        <v>31.5</v>
      </c>
      <c r="N213" s="135">
        <f t="shared" si="208"/>
        <v>31.5</v>
      </c>
      <c r="O213" s="135">
        <f t="shared" si="209"/>
        <v>31.5</v>
      </c>
      <c r="P213" s="135" t="s">
        <v>3835</v>
      </c>
      <c r="Q213" s="135">
        <f>VLOOKUP(P213,Factors!$E$6:$G$5649,3,FALSE)</f>
        <v>0.1013</v>
      </c>
      <c r="R213" s="144">
        <f>IF(LEFT(AJ213,6)="Direct", N213,0)</f>
        <v>0</v>
      </c>
      <c r="S213" s="145">
        <f>N213-R213</f>
        <v>31.5</v>
      </c>
      <c r="T213" s="146">
        <f>R213+S213</f>
        <v>31.5</v>
      </c>
      <c r="U213" s="144">
        <f>IF(LEFT(AJ213,9)="direct-wa", N213,0)</f>
        <v>0</v>
      </c>
      <c r="V213" s="145">
        <f>IF(LEFT(AJ213,9)="direct-wa",0,N213*Q213)</f>
        <v>3.19095</v>
      </c>
      <c r="W213" s="147">
        <f>U213+V213</f>
        <v>3.19095</v>
      </c>
      <c r="X213" s="144">
        <f>IF(LEFT(AJ213,9)="direct-or", N213,0)</f>
        <v>0</v>
      </c>
      <c r="Y213" s="145">
        <f>IF(LEFT(AJ213,9)="direct-or",0,S213-V213)</f>
        <v>28.309049999999999</v>
      </c>
      <c r="Z213" s="147">
        <f>X213+Y213</f>
        <v>28.309049999999999</v>
      </c>
      <c r="AA213" s="148">
        <f>IF(LEFT(AJ213,6)="Direct", O213,0)</f>
        <v>0</v>
      </c>
      <c r="AB213" s="149">
        <f>O213-AA213</f>
        <v>31.5</v>
      </c>
      <c r="AC213" s="148">
        <f>AA213+AB213</f>
        <v>31.5</v>
      </c>
      <c r="AD213" s="148">
        <f t="shared" si="207"/>
        <v>0</v>
      </c>
      <c r="AE213" s="148">
        <f>IF(LEFT(AJ213,9)="direct-wa",0,O213*Q213)</f>
        <v>3.19095</v>
      </c>
      <c r="AF213" s="150">
        <f>AD213+AE213</f>
        <v>3.19095</v>
      </c>
      <c r="AG213" s="148">
        <f>IF(LEFT(AJ213,9)="direct-or", O213,0)</f>
        <v>0</v>
      </c>
      <c r="AH213" s="148">
        <f>IF(LEFT(AJ213,9)="direct-or",0,AC213-AF213)</f>
        <v>28.309049999999999</v>
      </c>
      <c r="AI213" s="150">
        <f>AG213+AH213</f>
        <v>28.309049999999999</v>
      </c>
      <c r="AJ213" s="151" t="s">
        <v>60</v>
      </c>
    </row>
    <row r="214" spans="1:36" outlineLevel="2" x14ac:dyDescent="0.25">
      <c r="A214" s="143"/>
      <c r="N214" s="135">
        <f t="shared" si="208"/>
        <v>0</v>
      </c>
      <c r="O214" s="135">
        <f t="shared" si="209"/>
        <v>0</v>
      </c>
      <c r="R214" s="144">
        <f t="shared" ref="R214:AI214" si="229">SUBTOTAL(9,R212:R213)</f>
        <v>0</v>
      </c>
      <c r="S214" s="145">
        <f t="shared" si="229"/>
        <v>889.52</v>
      </c>
      <c r="T214" s="146">
        <f t="shared" si="229"/>
        <v>889.52</v>
      </c>
      <c r="U214" s="144">
        <f t="shared" si="229"/>
        <v>0</v>
      </c>
      <c r="V214" s="145">
        <f t="shared" si="229"/>
        <v>90.108376000000007</v>
      </c>
      <c r="W214" s="147">
        <f t="shared" si="229"/>
        <v>90.108376000000007</v>
      </c>
      <c r="X214" s="144">
        <f t="shared" si="229"/>
        <v>0</v>
      </c>
      <c r="Y214" s="145">
        <f t="shared" si="229"/>
        <v>799.41162399999996</v>
      </c>
      <c r="Z214" s="147">
        <f t="shared" si="229"/>
        <v>799.41162399999996</v>
      </c>
      <c r="AA214" s="148">
        <f t="shared" si="229"/>
        <v>0</v>
      </c>
      <c r="AB214" s="149">
        <f t="shared" si="229"/>
        <v>7333.1999999999989</v>
      </c>
      <c r="AC214" s="148">
        <f t="shared" si="229"/>
        <v>7333.1999999999989</v>
      </c>
      <c r="AD214" s="148">
        <f t="shared" si="207"/>
        <v>0</v>
      </c>
      <c r="AE214" s="148">
        <f t="shared" si="229"/>
        <v>742.85315999999989</v>
      </c>
      <c r="AF214" s="150">
        <f t="shared" si="229"/>
        <v>742.85315999999989</v>
      </c>
      <c r="AG214" s="148">
        <f t="shared" si="229"/>
        <v>0</v>
      </c>
      <c r="AH214" s="148">
        <f t="shared" si="229"/>
        <v>6590.3468399999992</v>
      </c>
      <c r="AI214" s="150">
        <f t="shared" si="229"/>
        <v>6590.3468399999992</v>
      </c>
      <c r="AJ214" s="163" t="s">
        <v>5736</v>
      </c>
    </row>
    <row r="215" spans="1:36" outlineLevel="3" x14ac:dyDescent="0.25">
      <c r="A215" s="143" t="s">
        <v>5614</v>
      </c>
      <c r="K215" s="135">
        <v>-5669.17</v>
      </c>
      <c r="M215" s="135">
        <v>-31.89</v>
      </c>
      <c r="N215" s="135">
        <f t="shared" si="208"/>
        <v>-31.89</v>
      </c>
      <c r="O215" s="135">
        <f t="shared" si="209"/>
        <v>-5701.06</v>
      </c>
      <c r="P215" s="135" t="s">
        <v>3609</v>
      </c>
      <c r="Q215" s="135">
        <f>VLOOKUP(P215,Factors!$E$6:$G$5649,3,FALSE)</f>
        <v>0</v>
      </c>
      <c r="R215" s="144">
        <f>IF(LEFT(AJ215,6)="Direct", N215,0)</f>
        <v>-31.89</v>
      </c>
      <c r="S215" s="145">
        <f>N215-R215</f>
        <v>0</v>
      </c>
      <c r="T215" s="146">
        <f>R215+S215</f>
        <v>-31.89</v>
      </c>
      <c r="U215" s="144">
        <f>IF(LEFT(AJ215,9)="direct-wa", N215,0)</f>
        <v>0</v>
      </c>
      <c r="V215" s="145">
        <f>IF(LEFT(AJ215,9)="direct-wa",0,N215*Q215)</f>
        <v>0</v>
      </c>
      <c r="W215" s="147">
        <f>U215+V215</f>
        <v>0</v>
      </c>
      <c r="X215" s="144">
        <f>IF(LEFT(AJ215,9)="direct-or", N215,0)</f>
        <v>-31.89</v>
      </c>
      <c r="Y215" s="145">
        <f>IF(LEFT(AJ215,9)="direct-or",0,S215-V215)</f>
        <v>0</v>
      </c>
      <c r="Z215" s="147">
        <f>X215+Y215</f>
        <v>-31.89</v>
      </c>
      <c r="AA215" s="148">
        <f>IF(LEFT(AJ215,6)="Direct", O215,0)</f>
        <v>-5701.06</v>
      </c>
      <c r="AB215" s="149">
        <f>O215-AA215</f>
        <v>0</v>
      </c>
      <c r="AC215" s="148">
        <f>AA215+AB215</f>
        <v>-5701.06</v>
      </c>
      <c r="AD215" s="148">
        <f t="shared" si="207"/>
        <v>0</v>
      </c>
      <c r="AE215" s="148">
        <f>IF(LEFT(AJ215,9)="direct-wa",0,O215*Q215)</f>
        <v>0</v>
      </c>
      <c r="AF215" s="150">
        <f>AD215+AE215</f>
        <v>0</v>
      </c>
      <c r="AG215" s="148">
        <f>IF(LEFT(AJ215,9)="direct-or", O215,0)</f>
        <v>-5701.06</v>
      </c>
      <c r="AH215" s="148">
        <f>IF(LEFT(AJ215,9)="direct-or",0,AC215-AF215)</f>
        <v>0</v>
      </c>
      <c r="AI215" s="150">
        <f>AG215+AH215</f>
        <v>-5701.06</v>
      </c>
      <c r="AJ215" s="151" t="s">
        <v>105</v>
      </c>
    </row>
    <row r="216" spans="1:36" outlineLevel="2" x14ac:dyDescent="0.25">
      <c r="A216" s="143"/>
      <c r="N216" s="135">
        <f t="shared" si="208"/>
        <v>0</v>
      </c>
      <c r="O216" s="135">
        <f t="shared" si="209"/>
        <v>0</v>
      </c>
      <c r="R216" s="144">
        <f t="shared" ref="R216:AI216" si="230">SUBTOTAL(9,R215:R215)</f>
        <v>-31.89</v>
      </c>
      <c r="S216" s="145">
        <f t="shared" si="230"/>
        <v>0</v>
      </c>
      <c r="T216" s="146">
        <f t="shared" si="230"/>
        <v>-31.89</v>
      </c>
      <c r="U216" s="144">
        <f t="shared" si="230"/>
        <v>0</v>
      </c>
      <c r="V216" s="145">
        <f t="shared" si="230"/>
        <v>0</v>
      </c>
      <c r="W216" s="147">
        <f t="shared" si="230"/>
        <v>0</v>
      </c>
      <c r="X216" s="144">
        <f t="shared" si="230"/>
        <v>-31.89</v>
      </c>
      <c r="Y216" s="145">
        <f t="shared" si="230"/>
        <v>0</v>
      </c>
      <c r="Z216" s="147">
        <f t="shared" si="230"/>
        <v>-31.89</v>
      </c>
      <c r="AA216" s="148">
        <f t="shared" si="230"/>
        <v>-5701.06</v>
      </c>
      <c r="AB216" s="149">
        <f t="shared" si="230"/>
        <v>0</v>
      </c>
      <c r="AC216" s="148">
        <f t="shared" si="230"/>
        <v>-5701.06</v>
      </c>
      <c r="AD216" s="148">
        <f t="shared" si="207"/>
        <v>0</v>
      </c>
      <c r="AE216" s="148">
        <f t="shared" si="230"/>
        <v>0</v>
      </c>
      <c r="AF216" s="150">
        <f t="shared" si="230"/>
        <v>0</v>
      </c>
      <c r="AG216" s="148">
        <f t="shared" si="230"/>
        <v>-5701.06</v>
      </c>
      <c r="AH216" s="148">
        <f t="shared" si="230"/>
        <v>0</v>
      </c>
      <c r="AI216" s="150">
        <f t="shared" si="230"/>
        <v>-5701.06</v>
      </c>
      <c r="AJ216" s="163" t="s">
        <v>5737</v>
      </c>
    </row>
    <row r="217" spans="1:36" outlineLevel="3" x14ac:dyDescent="0.25">
      <c r="A217" s="143" t="s">
        <v>5614</v>
      </c>
      <c r="D217" s="135">
        <v>150</v>
      </c>
      <c r="N217" s="135">
        <f t="shared" si="208"/>
        <v>0</v>
      </c>
      <c r="O217" s="135">
        <f t="shared" si="209"/>
        <v>150</v>
      </c>
      <c r="P217" s="135" t="s">
        <v>70</v>
      </c>
      <c r="Q217" s="135">
        <f>VLOOKUP(P217,Factors!$E$6:$G$5649,3,FALSE)</f>
        <v>7.9699999999999993E-2</v>
      </c>
      <c r="R217" s="144">
        <f t="shared" ref="R217:R222" si="231">IF(LEFT(AJ217,6)="Direct", N217,0)</f>
        <v>0</v>
      </c>
      <c r="S217" s="145">
        <f t="shared" ref="S217:S222" si="232">N217-R217</f>
        <v>0</v>
      </c>
      <c r="T217" s="146">
        <f t="shared" ref="T217:T222" si="233">R217+S217</f>
        <v>0</v>
      </c>
      <c r="U217" s="144">
        <f t="shared" ref="U217:U222" si="234">IF(LEFT(AJ217,9)="direct-wa", N217,0)</f>
        <v>0</v>
      </c>
      <c r="V217" s="145">
        <f t="shared" ref="V217:V222" si="235">IF(LEFT(AJ217,9)="direct-wa",0,N217*Q217)</f>
        <v>0</v>
      </c>
      <c r="W217" s="147">
        <f t="shared" ref="W217:W222" si="236">U217+V217</f>
        <v>0</v>
      </c>
      <c r="X217" s="144">
        <f t="shared" ref="X217:X222" si="237">IF(LEFT(AJ217,9)="direct-or", N217,0)</f>
        <v>0</v>
      </c>
      <c r="Y217" s="145">
        <f t="shared" ref="Y217:Y222" si="238">IF(LEFT(AJ217,9)="direct-or",0,S217-V217)</f>
        <v>0</v>
      </c>
      <c r="Z217" s="147">
        <f t="shared" ref="Z217:Z222" si="239">X217+Y217</f>
        <v>0</v>
      </c>
      <c r="AA217" s="148">
        <f t="shared" ref="AA217:AA222" si="240">IF(LEFT(AJ217,6)="Direct", O217,0)</f>
        <v>0</v>
      </c>
      <c r="AB217" s="149">
        <f t="shared" ref="AB217:AB222" si="241">O217-AA217</f>
        <v>150</v>
      </c>
      <c r="AC217" s="148">
        <f t="shared" ref="AC217:AC222" si="242">AA217+AB217</f>
        <v>150</v>
      </c>
      <c r="AD217" s="148">
        <f t="shared" si="207"/>
        <v>0</v>
      </c>
      <c r="AE217" s="148">
        <f t="shared" ref="AE217:AE222" si="243">IF(LEFT(AJ217,9)="direct-wa",0,O217*Q217)</f>
        <v>11.954999999999998</v>
      </c>
      <c r="AF217" s="150">
        <f t="shared" ref="AF217:AF222" si="244">AD217+AE217</f>
        <v>11.954999999999998</v>
      </c>
      <c r="AG217" s="148">
        <f t="shared" ref="AG217:AG222" si="245">IF(LEFT(AJ217,9)="direct-or", O217,0)</f>
        <v>0</v>
      </c>
      <c r="AH217" s="148">
        <f t="shared" ref="AH217:AH222" si="246">IF(LEFT(AJ217,9)="direct-or",0,AC217-AF217)</f>
        <v>138.04500000000002</v>
      </c>
      <c r="AI217" s="150">
        <f t="shared" ref="AI217:AI222" si="247">AG217+AH217</f>
        <v>138.04500000000002</v>
      </c>
      <c r="AJ217" s="151" t="s">
        <v>54</v>
      </c>
    </row>
    <row r="218" spans="1:36" outlineLevel="3" x14ac:dyDescent="0.25">
      <c r="A218" s="143" t="s">
        <v>5614</v>
      </c>
      <c r="B218" s="135">
        <v>238.62</v>
      </c>
      <c r="N218" s="135">
        <f t="shared" si="208"/>
        <v>0</v>
      </c>
      <c r="O218" s="135">
        <f t="shared" si="209"/>
        <v>238.62</v>
      </c>
      <c r="P218" s="135" t="s">
        <v>91</v>
      </c>
      <c r="Q218" s="135">
        <f>VLOOKUP(P218,Factors!$E$6:$G$5649,3,FALSE)</f>
        <v>7.9699999999999993E-2</v>
      </c>
      <c r="R218" s="144">
        <f t="shared" si="231"/>
        <v>0</v>
      </c>
      <c r="S218" s="145">
        <f t="shared" si="232"/>
        <v>0</v>
      </c>
      <c r="T218" s="146">
        <f t="shared" si="233"/>
        <v>0</v>
      </c>
      <c r="U218" s="144">
        <f t="shared" si="234"/>
        <v>0</v>
      </c>
      <c r="V218" s="145">
        <f t="shared" si="235"/>
        <v>0</v>
      </c>
      <c r="W218" s="147">
        <f t="shared" si="236"/>
        <v>0</v>
      </c>
      <c r="X218" s="144">
        <f t="shared" si="237"/>
        <v>0</v>
      </c>
      <c r="Y218" s="145">
        <f t="shared" si="238"/>
        <v>0</v>
      </c>
      <c r="Z218" s="147">
        <f t="shared" si="239"/>
        <v>0</v>
      </c>
      <c r="AA218" s="148">
        <f t="shared" si="240"/>
        <v>0</v>
      </c>
      <c r="AB218" s="149">
        <f t="shared" si="241"/>
        <v>238.62</v>
      </c>
      <c r="AC218" s="148">
        <f t="shared" si="242"/>
        <v>238.62</v>
      </c>
      <c r="AD218" s="148">
        <f t="shared" si="207"/>
        <v>0</v>
      </c>
      <c r="AE218" s="148">
        <f t="shared" si="243"/>
        <v>19.018013999999997</v>
      </c>
      <c r="AF218" s="150">
        <f t="shared" si="244"/>
        <v>19.018013999999997</v>
      </c>
      <c r="AG218" s="148">
        <f t="shared" si="245"/>
        <v>0</v>
      </c>
      <c r="AH218" s="148">
        <f t="shared" si="246"/>
        <v>219.60198600000001</v>
      </c>
      <c r="AI218" s="150">
        <f t="shared" si="247"/>
        <v>219.60198600000001</v>
      </c>
      <c r="AJ218" s="151" t="s">
        <v>54</v>
      </c>
    </row>
    <row r="219" spans="1:36" outlineLevel="3" x14ac:dyDescent="0.25">
      <c r="A219" s="143" t="s">
        <v>5614</v>
      </c>
      <c r="B219" s="135">
        <v>-5159.3500000000004</v>
      </c>
      <c r="C219" s="135">
        <v>-532.66</v>
      </c>
      <c r="D219" s="135">
        <v>-2567.59</v>
      </c>
      <c r="E219" s="135">
        <v>6690.92</v>
      </c>
      <c r="F219" s="135">
        <v>21034.73</v>
      </c>
      <c r="G219" s="135">
        <v>-12406.4</v>
      </c>
      <c r="H219" s="135">
        <v>12814.44</v>
      </c>
      <c r="I219" s="135">
        <v>6962.96</v>
      </c>
      <c r="J219" s="135">
        <v>3335.17</v>
      </c>
      <c r="K219" s="135">
        <v>8567.1200000000008</v>
      </c>
      <c r="L219" s="135">
        <v>12363.17</v>
      </c>
      <c r="M219" s="135">
        <v>4601.97</v>
      </c>
      <c r="N219" s="135">
        <f t="shared" si="208"/>
        <v>4601.97</v>
      </c>
      <c r="O219" s="135">
        <f t="shared" si="209"/>
        <v>55704.480000000003</v>
      </c>
      <c r="P219" s="135" t="s">
        <v>160</v>
      </c>
      <c r="Q219" s="135">
        <f>VLOOKUP(P219,Factors!$E$6:$G$5649,3,FALSE)</f>
        <v>7.9699999999999993E-2</v>
      </c>
      <c r="R219" s="144">
        <f t="shared" si="231"/>
        <v>0</v>
      </c>
      <c r="S219" s="145">
        <f t="shared" si="232"/>
        <v>4601.97</v>
      </c>
      <c r="T219" s="146">
        <f t="shared" si="233"/>
        <v>4601.97</v>
      </c>
      <c r="U219" s="144">
        <f t="shared" si="234"/>
        <v>0</v>
      </c>
      <c r="V219" s="145">
        <f t="shared" si="235"/>
        <v>366.77700899999996</v>
      </c>
      <c r="W219" s="147">
        <f t="shared" si="236"/>
        <v>366.77700899999996</v>
      </c>
      <c r="X219" s="144">
        <f t="shared" si="237"/>
        <v>0</v>
      </c>
      <c r="Y219" s="145">
        <f t="shared" si="238"/>
        <v>4235.1929909999999</v>
      </c>
      <c r="Z219" s="147">
        <f t="shared" si="239"/>
        <v>4235.1929909999999</v>
      </c>
      <c r="AA219" s="148">
        <f t="shared" si="240"/>
        <v>0</v>
      </c>
      <c r="AB219" s="149">
        <f t="shared" si="241"/>
        <v>55704.480000000003</v>
      </c>
      <c r="AC219" s="148">
        <f t="shared" si="242"/>
        <v>55704.480000000003</v>
      </c>
      <c r="AD219" s="148">
        <f t="shared" si="207"/>
        <v>0</v>
      </c>
      <c r="AE219" s="148">
        <f t="shared" si="243"/>
        <v>4439.6470559999998</v>
      </c>
      <c r="AF219" s="150">
        <f t="shared" si="244"/>
        <v>4439.6470559999998</v>
      </c>
      <c r="AG219" s="148">
        <f t="shared" si="245"/>
        <v>0</v>
      </c>
      <c r="AH219" s="148">
        <f t="shared" si="246"/>
        <v>51264.832944000002</v>
      </c>
      <c r="AI219" s="150">
        <f t="shared" si="247"/>
        <v>51264.832944000002</v>
      </c>
      <c r="AJ219" s="151" t="s">
        <v>54</v>
      </c>
    </row>
    <row r="220" spans="1:36" outlineLevel="3" x14ac:dyDescent="0.25">
      <c r="A220" s="143" t="s">
        <v>5614</v>
      </c>
      <c r="B220" s="135">
        <v>1000.28</v>
      </c>
      <c r="C220" s="135">
        <v>928.02</v>
      </c>
      <c r="D220" s="135">
        <v>438.23</v>
      </c>
      <c r="E220" s="135">
        <v>1680.61</v>
      </c>
      <c r="F220" s="135">
        <v>1175.94</v>
      </c>
      <c r="G220" s="135">
        <v>226.5</v>
      </c>
      <c r="H220" s="135">
        <v>609.80999999999995</v>
      </c>
      <c r="I220" s="135">
        <v>3552.65</v>
      </c>
      <c r="J220" s="135">
        <v>191</v>
      </c>
      <c r="K220" s="135">
        <v>387.78</v>
      </c>
      <c r="L220" s="135">
        <v>329.1</v>
      </c>
      <c r="M220" s="135">
        <v>633.39</v>
      </c>
      <c r="N220" s="135">
        <f t="shared" si="208"/>
        <v>633.39</v>
      </c>
      <c r="O220" s="135">
        <f t="shared" si="209"/>
        <v>11153.31</v>
      </c>
      <c r="P220" s="135" t="s">
        <v>202</v>
      </c>
      <c r="Q220" s="135">
        <f>VLOOKUP(P220,Factors!$E$6:$G$5649,3,FALSE)</f>
        <v>7.9699999999999993E-2</v>
      </c>
      <c r="R220" s="144">
        <f t="shared" si="231"/>
        <v>0</v>
      </c>
      <c r="S220" s="145">
        <f t="shared" si="232"/>
        <v>633.39</v>
      </c>
      <c r="T220" s="146">
        <f t="shared" si="233"/>
        <v>633.39</v>
      </c>
      <c r="U220" s="144">
        <f t="shared" si="234"/>
        <v>0</v>
      </c>
      <c r="V220" s="145">
        <f t="shared" si="235"/>
        <v>50.481182999999994</v>
      </c>
      <c r="W220" s="147">
        <f t="shared" si="236"/>
        <v>50.481182999999994</v>
      </c>
      <c r="X220" s="144">
        <f t="shared" si="237"/>
        <v>0</v>
      </c>
      <c r="Y220" s="145">
        <f t="shared" si="238"/>
        <v>582.908817</v>
      </c>
      <c r="Z220" s="147">
        <f t="shared" si="239"/>
        <v>582.908817</v>
      </c>
      <c r="AA220" s="148">
        <f t="shared" si="240"/>
        <v>0</v>
      </c>
      <c r="AB220" s="149">
        <f t="shared" si="241"/>
        <v>11153.31</v>
      </c>
      <c r="AC220" s="148">
        <f t="shared" si="242"/>
        <v>11153.31</v>
      </c>
      <c r="AD220" s="148">
        <f t="shared" si="207"/>
        <v>0</v>
      </c>
      <c r="AE220" s="148">
        <f t="shared" si="243"/>
        <v>888.9188069999999</v>
      </c>
      <c r="AF220" s="150">
        <f t="shared" si="244"/>
        <v>888.9188069999999</v>
      </c>
      <c r="AG220" s="148">
        <f t="shared" si="245"/>
        <v>0</v>
      </c>
      <c r="AH220" s="148">
        <f t="shared" si="246"/>
        <v>10264.391192999999</v>
      </c>
      <c r="AI220" s="150">
        <f t="shared" si="247"/>
        <v>10264.391192999999</v>
      </c>
      <c r="AJ220" s="151" t="s">
        <v>54</v>
      </c>
    </row>
    <row r="221" spans="1:36" outlineLevel="3" x14ac:dyDescent="0.25">
      <c r="A221" s="143" t="s">
        <v>5614</v>
      </c>
      <c r="D221" s="135">
        <v>1988.91</v>
      </c>
      <c r="I221" s="135">
        <v>476.91</v>
      </c>
      <c r="N221" s="135">
        <f t="shared" si="208"/>
        <v>0</v>
      </c>
      <c r="O221" s="135">
        <f t="shared" si="209"/>
        <v>2465.8200000000002</v>
      </c>
      <c r="P221" s="135" t="s">
        <v>3366</v>
      </c>
      <c r="Q221" s="135">
        <f>VLOOKUP(P221,Factors!$E$6:$G$5649,3,FALSE)</f>
        <v>7.9699999999999993E-2</v>
      </c>
      <c r="R221" s="144">
        <f t="shared" si="231"/>
        <v>0</v>
      </c>
      <c r="S221" s="145">
        <f t="shared" si="232"/>
        <v>0</v>
      </c>
      <c r="T221" s="146">
        <f t="shared" si="233"/>
        <v>0</v>
      </c>
      <c r="U221" s="144">
        <f t="shared" si="234"/>
        <v>0</v>
      </c>
      <c r="V221" s="145">
        <f t="shared" si="235"/>
        <v>0</v>
      </c>
      <c r="W221" s="147">
        <f t="shared" si="236"/>
        <v>0</v>
      </c>
      <c r="X221" s="144">
        <f t="shared" si="237"/>
        <v>0</v>
      </c>
      <c r="Y221" s="145">
        <f t="shared" si="238"/>
        <v>0</v>
      </c>
      <c r="Z221" s="147">
        <f t="shared" si="239"/>
        <v>0</v>
      </c>
      <c r="AA221" s="148">
        <f t="shared" si="240"/>
        <v>0</v>
      </c>
      <c r="AB221" s="149">
        <f t="shared" si="241"/>
        <v>2465.8200000000002</v>
      </c>
      <c r="AC221" s="148">
        <f t="shared" si="242"/>
        <v>2465.8200000000002</v>
      </c>
      <c r="AD221" s="148">
        <f t="shared" si="207"/>
        <v>0</v>
      </c>
      <c r="AE221" s="148">
        <f t="shared" si="243"/>
        <v>196.52585400000001</v>
      </c>
      <c r="AF221" s="150">
        <f t="shared" si="244"/>
        <v>196.52585400000001</v>
      </c>
      <c r="AG221" s="148">
        <f t="shared" si="245"/>
        <v>0</v>
      </c>
      <c r="AH221" s="148">
        <f t="shared" si="246"/>
        <v>2269.2941460000002</v>
      </c>
      <c r="AI221" s="150">
        <f t="shared" si="247"/>
        <v>2269.2941460000002</v>
      </c>
      <c r="AJ221" s="151" t="s">
        <v>57</v>
      </c>
    </row>
    <row r="222" spans="1:36" outlineLevel="3" x14ac:dyDescent="0.25">
      <c r="A222" s="143" t="s">
        <v>5614</v>
      </c>
      <c r="K222" s="135">
        <v>128.18</v>
      </c>
      <c r="N222" s="135">
        <f t="shared" si="208"/>
        <v>0</v>
      </c>
      <c r="O222" s="135">
        <f t="shared" si="209"/>
        <v>128.18</v>
      </c>
      <c r="P222" s="135" t="s">
        <v>4342</v>
      </c>
      <c r="Q222" s="135">
        <f>VLOOKUP(P222,Factors!$E$6:$G$5649,3,FALSE)</f>
        <v>7.9699999999999993E-2</v>
      </c>
      <c r="R222" s="144">
        <f t="shared" si="231"/>
        <v>0</v>
      </c>
      <c r="S222" s="145">
        <f t="shared" si="232"/>
        <v>0</v>
      </c>
      <c r="T222" s="146">
        <f t="shared" si="233"/>
        <v>0</v>
      </c>
      <c r="U222" s="144">
        <f t="shared" si="234"/>
        <v>0</v>
      </c>
      <c r="V222" s="145">
        <f t="shared" si="235"/>
        <v>0</v>
      </c>
      <c r="W222" s="147">
        <f t="shared" si="236"/>
        <v>0</v>
      </c>
      <c r="X222" s="144">
        <f t="shared" si="237"/>
        <v>0</v>
      </c>
      <c r="Y222" s="145">
        <f t="shared" si="238"/>
        <v>0</v>
      </c>
      <c r="Z222" s="147">
        <f t="shared" si="239"/>
        <v>0</v>
      </c>
      <c r="AA222" s="148">
        <f t="shared" si="240"/>
        <v>0</v>
      </c>
      <c r="AB222" s="149">
        <f t="shared" si="241"/>
        <v>128.18</v>
      </c>
      <c r="AC222" s="148">
        <f t="shared" si="242"/>
        <v>128.18</v>
      </c>
      <c r="AD222" s="148">
        <f t="shared" si="207"/>
        <v>0</v>
      </c>
      <c r="AE222" s="148">
        <f t="shared" si="243"/>
        <v>10.215945999999999</v>
      </c>
      <c r="AF222" s="150">
        <f t="shared" si="244"/>
        <v>10.215945999999999</v>
      </c>
      <c r="AG222" s="148">
        <f t="shared" si="245"/>
        <v>0</v>
      </c>
      <c r="AH222" s="148">
        <f t="shared" si="246"/>
        <v>117.964054</v>
      </c>
      <c r="AI222" s="150">
        <f t="shared" si="247"/>
        <v>117.964054</v>
      </c>
      <c r="AJ222" s="151" t="s">
        <v>54</v>
      </c>
    </row>
    <row r="223" spans="1:36" outlineLevel="2" x14ac:dyDescent="0.25">
      <c r="A223" s="143"/>
      <c r="N223" s="135">
        <f t="shared" si="208"/>
        <v>0</v>
      </c>
      <c r="O223" s="135">
        <f t="shared" si="209"/>
        <v>0</v>
      </c>
      <c r="R223" s="144">
        <f t="shared" ref="R223:AI223" si="248">SUBTOTAL(9,R217:R222)</f>
        <v>0</v>
      </c>
      <c r="S223" s="145">
        <f t="shared" si="248"/>
        <v>5235.3600000000006</v>
      </c>
      <c r="T223" s="146">
        <f t="shared" si="248"/>
        <v>5235.3600000000006</v>
      </c>
      <c r="U223" s="144">
        <f t="shared" si="248"/>
        <v>0</v>
      </c>
      <c r="V223" s="145">
        <f t="shared" si="248"/>
        <v>417.25819199999995</v>
      </c>
      <c r="W223" s="147">
        <f t="shared" si="248"/>
        <v>417.25819199999995</v>
      </c>
      <c r="X223" s="144">
        <f t="shared" si="248"/>
        <v>0</v>
      </c>
      <c r="Y223" s="145">
        <f t="shared" si="248"/>
        <v>4818.1018079999994</v>
      </c>
      <c r="Z223" s="147">
        <f t="shared" si="248"/>
        <v>4818.1018079999994</v>
      </c>
      <c r="AA223" s="148">
        <f t="shared" si="248"/>
        <v>0</v>
      </c>
      <c r="AB223" s="149">
        <f t="shared" si="248"/>
        <v>69840.41</v>
      </c>
      <c r="AC223" s="148">
        <f t="shared" si="248"/>
        <v>69840.41</v>
      </c>
      <c r="AD223" s="148">
        <f t="shared" si="207"/>
        <v>0</v>
      </c>
      <c r="AE223" s="148">
        <f t="shared" si="248"/>
        <v>5566.2806770000007</v>
      </c>
      <c r="AF223" s="150">
        <f t="shared" si="248"/>
        <v>5566.2806770000007</v>
      </c>
      <c r="AG223" s="148">
        <f t="shared" si="248"/>
        <v>0</v>
      </c>
      <c r="AH223" s="148">
        <f t="shared" si="248"/>
        <v>64274.129323000001</v>
      </c>
      <c r="AI223" s="150">
        <f t="shared" si="248"/>
        <v>64274.129323000001</v>
      </c>
      <c r="AJ223" s="163" t="s">
        <v>5741</v>
      </c>
    </row>
    <row r="224" spans="1:36" outlineLevel="3" x14ac:dyDescent="0.25">
      <c r="A224" s="143" t="s">
        <v>5614</v>
      </c>
      <c r="B224" s="135">
        <v>9148.81</v>
      </c>
      <c r="C224" s="135">
        <v>5750.03</v>
      </c>
      <c r="D224" s="135">
        <v>6804.66</v>
      </c>
      <c r="E224" s="135">
        <v>4775.43</v>
      </c>
      <c r="F224" s="135">
        <v>6380.82</v>
      </c>
      <c r="G224" s="135">
        <v>6484.65</v>
      </c>
      <c r="H224" s="135">
        <v>6173.14</v>
      </c>
      <c r="I224" s="135">
        <v>8983.91</v>
      </c>
      <c r="J224" s="135">
        <v>4040.59</v>
      </c>
      <c r="K224" s="135">
        <v>6461.8</v>
      </c>
      <c r="L224" s="135">
        <v>3964.27</v>
      </c>
      <c r="M224" s="135">
        <v>11799.58</v>
      </c>
      <c r="N224" s="135">
        <f t="shared" si="208"/>
        <v>11799.58</v>
      </c>
      <c r="O224" s="135">
        <f t="shared" si="209"/>
        <v>80767.69</v>
      </c>
      <c r="P224" s="135" t="s">
        <v>3193</v>
      </c>
      <c r="Q224" s="135">
        <f>VLOOKUP(P224,Factors!$E$6:$G$5649,3,FALSE)</f>
        <v>0.1077</v>
      </c>
      <c r="R224" s="144">
        <f>IF(LEFT(AJ224,6)="Direct", N224,0)</f>
        <v>0</v>
      </c>
      <c r="S224" s="145">
        <f>N224-R224</f>
        <v>11799.58</v>
      </c>
      <c r="T224" s="146">
        <f>R224+S224</f>
        <v>11799.58</v>
      </c>
      <c r="U224" s="144">
        <f>IF(LEFT(AJ224,9)="direct-wa", N224,0)</f>
        <v>0</v>
      </c>
      <c r="V224" s="145">
        <f>IF(LEFT(AJ224,9)="direct-wa",0,N224*Q224)</f>
        <v>1270.814766</v>
      </c>
      <c r="W224" s="147">
        <f>U224+V224</f>
        <v>1270.814766</v>
      </c>
      <c r="X224" s="144">
        <f>IF(LEFT(AJ224,9)="direct-or", N224,0)</f>
        <v>0</v>
      </c>
      <c r="Y224" s="145">
        <f>IF(LEFT(AJ224,9)="direct-or",0,S224-V224)</f>
        <v>10528.765234</v>
      </c>
      <c r="Z224" s="147">
        <f>X224+Y224</f>
        <v>10528.765234</v>
      </c>
      <c r="AA224" s="148">
        <f>IF(LEFT(AJ224,6)="Direct", O224,0)</f>
        <v>0</v>
      </c>
      <c r="AB224" s="149">
        <f>O224-AA224</f>
        <v>80767.69</v>
      </c>
      <c r="AC224" s="148">
        <f>AA224+AB224</f>
        <v>80767.69</v>
      </c>
      <c r="AD224" s="148">
        <f t="shared" si="207"/>
        <v>0</v>
      </c>
      <c r="AE224" s="148">
        <f>IF(LEFT(AJ224,9)="direct-wa",0,O224*Q224)</f>
        <v>8698.6802130000015</v>
      </c>
      <c r="AF224" s="150">
        <f>AD224+AE224</f>
        <v>8698.6802130000015</v>
      </c>
      <c r="AG224" s="148">
        <f>IF(LEFT(AJ224,9)="direct-or", O224,0)</f>
        <v>0</v>
      </c>
      <c r="AH224" s="148">
        <f>IF(LEFT(AJ224,9)="direct-or",0,AC224-AF224)</f>
        <v>72069.009787000003</v>
      </c>
      <c r="AI224" s="150">
        <f>AG224+AH224</f>
        <v>72069.009787000003</v>
      </c>
      <c r="AJ224" s="151" t="s">
        <v>83</v>
      </c>
    </row>
    <row r="225" spans="1:36" outlineLevel="3" x14ac:dyDescent="0.25">
      <c r="A225" s="143" t="s">
        <v>5614</v>
      </c>
      <c r="B225" s="135">
        <v>161.19999999999999</v>
      </c>
      <c r="C225" s="135">
        <v>301.95999999999998</v>
      </c>
      <c r="E225" s="135">
        <v>106.68</v>
      </c>
      <c r="F225" s="135">
        <v>110.21</v>
      </c>
      <c r="G225" s="135">
        <v>103.07</v>
      </c>
      <c r="H225" s="135">
        <v>96.85</v>
      </c>
      <c r="I225" s="135">
        <v>95.07</v>
      </c>
      <c r="K225" s="135">
        <v>82.49</v>
      </c>
      <c r="L225" s="135">
        <v>80.89</v>
      </c>
      <c r="M225" s="135">
        <v>83.67</v>
      </c>
      <c r="N225" s="135">
        <f t="shared" si="208"/>
        <v>83.67</v>
      </c>
      <c r="O225" s="135">
        <f t="shared" si="209"/>
        <v>1222.0900000000001</v>
      </c>
      <c r="P225" s="135" t="s">
        <v>4402</v>
      </c>
      <c r="Q225" s="135">
        <f>VLOOKUP(P225,Factors!$E$6:$G$5649,3,FALSE)</f>
        <v>0.1077</v>
      </c>
      <c r="R225" s="144">
        <f>IF(LEFT(AJ225,6)="Direct", N225,0)</f>
        <v>0</v>
      </c>
      <c r="S225" s="145">
        <f>N225-R225</f>
        <v>83.67</v>
      </c>
      <c r="T225" s="146">
        <f>R225+S225</f>
        <v>83.67</v>
      </c>
      <c r="U225" s="144">
        <f>IF(LEFT(AJ225,9)="direct-wa", N225,0)</f>
        <v>0</v>
      </c>
      <c r="V225" s="145">
        <f>IF(LEFT(AJ225,9)="direct-wa",0,N225*Q225)</f>
        <v>9.0112590000000008</v>
      </c>
      <c r="W225" s="147">
        <f>U225+V225</f>
        <v>9.0112590000000008</v>
      </c>
      <c r="X225" s="144">
        <f>IF(LEFT(AJ225,9)="direct-or", N225,0)</f>
        <v>0</v>
      </c>
      <c r="Y225" s="145">
        <f>IF(LEFT(AJ225,9)="direct-or",0,S225-V225)</f>
        <v>74.658741000000006</v>
      </c>
      <c r="Z225" s="147">
        <f>X225+Y225</f>
        <v>74.658741000000006</v>
      </c>
      <c r="AA225" s="148">
        <f>IF(LEFT(AJ225,6)="Direct", O225,0)</f>
        <v>0</v>
      </c>
      <c r="AB225" s="149">
        <f>O225-AA225</f>
        <v>1222.0900000000001</v>
      </c>
      <c r="AC225" s="148">
        <f>AA225+AB225</f>
        <v>1222.0900000000001</v>
      </c>
      <c r="AD225" s="148">
        <f t="shared" si="207"/>
        <v>0</v>
      </c>
      <c r="AE225" s="148">
        <f>IF(LEFT(AJ225,9)="direct-wa",0,O225*Q225)</f>
        <v>131.61909300000002</v>
      </c>
      <c r="AF225" s="150">
        <f>AD225+AE225</f>
        <v>131.61909300000002</v>
      </c>
      <c r="AG225" s="148">
        <f>IF(LEFT(AJ225,9)="direct-or", O225,0)</f>
        <v>0</v>
      </c>
      <c r="AH225" s="148">
        <f>IF(LEFT(AJ225,9)="direct-or",0,AC225-AF225)</f>
        <v>1090.4709070000001</v>
      </c>
      <c r="AI225" s="150">
        <f>AG225+AH225</f>
        <v>1090.4709070000001</v>
      </c>
      <c r="AJ225" s="151" t="s">
        <v>4403</v>
      </c>
    </row>
    <row r="226" spans="1:36" outlineLevel="2" x14ac:dyDescent="0.25">
      <c r="A226" s="143"/>
      <c r="N226" s="135">
        <f t="shared" si="208"/>
        <v>0</v>
      </c>
      <c r="O226" s="135">
        <f t="shared" si="209"/>
        <v>0</v>
      </c>
      <c r="R226" s="144">
        <f t="shared" ref="R226:AI226" si="249">SUBTOTAL(9,R224:R225)</f>
        <v>0</v>
      </c>
      <c r="S226" s="145">
        <f t="shared" si="249"/>
        <v>11883.25</v>
      </c>
      <c r="T226" s="146">
        <f t="shared" si="249"/>
        <v>11883.25</v>
      </c>
      <c r="U226" s="144">
        <f t="shared" si="249"/>
        <v>0</v>
      </c>
      <c r="V226" s="145">
        <f t="shared" si="249"/>
        <v>1279.8260250000001</v>
      </c>
      <c r="W226" s="147">
        <f t="shared" si="249"/>
        <v>1279.8260250000001</v>
      </c>
      <c r="X226" s="144">
        <f t="shared" si="249"/>
        <v>0</v>
      </c>
      <c r="Y226" s="145">
        <f t="shared" si="249"/>
        <v>10603.423975</v>
      </c>
      <c r="Z226" s="147">
        <f t="shared" si="249"/>
        <v>10603.423975</v>
      </c>
      <c r="AA226" s="148">
        <f t="shared" si="249"/>
        <v>0</v>
      </c>
      <c r="AB226" s="149">
        <f t="shared" si="249"/>
        <v>81989.78</v>
      </c>
      <c r="AC226" s="148">
        <f t="shared" si="249"/>
        <v>81989.78</v>
      </c>
      <c r="AD226" s="148">
        <f t="shared" si="207"/>
        <v>0</v>
      </c>
      <c r="AE226" s="148">
        <f t="shared" si="249"/>
        <v>8830.2993060000008</v>
      </c>
      <c r="AF226" s="150">
        <f t="shared" si="249"/>
        <v>8830.2993060000008</v>
      </c>
      <c r="AG226" s="148">
        <f t="shared" si="249"/>
        <v>0</v>
      </c>
      <c r="AH226" s="148">
        <f t="shared" si="249"/>
        <v>73159.480693999998</v>
      </c>
      <c r="AI226" s="150">
        <f t="shared" si="249"/>
        <v>73159.480693999998</v>
      </c>
      <c r="AJ226" s="163" t="s">
        <v>5743</v>
      </c>
    </row>
    <row r="227" spans="1:36" outlineLevel="1" x14ac:dyDescent="0.25">
      <c r="A227" s="154" t="s">
        <v>5613</v>
      </c>
      <c r="B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6">
        <f t="shared" ref="R227:AI227" si="250">SUBTOTAL(9,R212:R225)</f>
        <v>-31.89</v>
      </c>
      <c r="S227" s="157">
        <f t="shared" si="250"/>
        <v>18008.129999999997</v>
      </c>
      <c r="T227" s="158">
        <f t="shared" si="250"/>
        <v>17976.239999999998</v>
      </c>
      <c r="U227" s="156">
        <f t="shared" si="250"/>
        <v>0</v>
      </c>
      <c r="V227" s="157">
        <f t="shared" si="250"/>
        <v>1787.192593</v>
      </c>
      <c r="W227" s="159">
        <f t="shared" si="250"/>
        <v>1787.192593</v>
      </c>
      <c r="X227" s="156">
        <f t="shared" si="250"/>
        <v>-31.89</v>
      </c>
      <c r="Y227" s="157">
        <f t="shared" si="250"/>
        <v>16220.937406999999</v>
      </c>
      <c r="Z227" s="159">
        <f t="shared" si="250"/>
        <v>16189.047407</v>
      </c>
      <c r="AA227" s="157">
        <f t="shared" si="250"/>
        <v>-5701.06</v>
      </c>
      <c r="AB227" s="160">
        <f t="shared" si="250"/>
        <v>159163.38999999998</v>
      </c>
      <c r="AC227" s="157">
        <f t="shared" si="250"/>
        <v>153462.32999999999</v>
      </c>
      <c r="AD227" s="157">
        <f t="shared" si="207"/>
        <v>0</v>
      </c>
      <c r="AE227" s="157">
        <f t="shared" si="250"/>
        <v>15139.433143</v>
      </c>
      <c r="AF227" s="161">
        <f t="shared" si="250"/>
        <v>15139.433143</v>
      </c>
      <c r="AG227" s="157">
        <f t="shared" si="250"/>
        <v>-5701.06</v>
      </c>
      <c r="AH227" s="157">
        <f t="shared" si="250"/>
        <v>144023.95685700001</v>
      </c>
      <c r="AI227" s="161">
        <f t="shared" si="250"/>
        <v>138322.89685700001</v>
      </c>
      <c r="AJ227" s="162"/>
    </row>
    <row r="228" spans="1:36" outlineLevel="3" x14ac:dyDescent="0.25">
      <c r="A228" s="143" t="s">
        <v>5616</v>
      </c>
      <c r="B228" s="135">
        <v>7609.29</v>
      </c>
      <c r="C228" s="135">
        <v>6933.47</v>
      </c>
      <c r="D228" s="135">
        <v>6209.12</v>
      </c>
      <c r="E228" s="135">
        <v>6388.68</v>
      </c>
      <c r="F228" s="135">
        <v>6974.56</v>
      </c>
      <c r="G228" s="135">
        <v>9889.58</v>
      </c>
      <c r="H228" s="135">
        <v>10014.379999999999</v>
      </c>
      <c r="I228" s="135">
        <v>3702.4</v>
      </c>
      <c r="J228" s="135">
        <v>4688.83</v>
      </c>
      <c r="K228" s="135">
        <v>4143.6400000000003</v>
      </c>
      <c r="L228" s="135">
        <v>2204.7600000000002</v>
      </c>
      <c r="M228" s="135">
        <v>6566.86</v>
      </c>
      <c r="N228" s="135">
        <f t="shared" si="208"/>
        <v>6566.86</v>
      </c>
      <c r="O228" s="135">
        <f t="shared" si="209"/>
        <v>75325.570000000007</v>
      </c>
      <c r="P228" s="135" t="s">
        <v>3153</v>
      </c>
      <c r="Q228" s="135">
        <f>VLOOKUP(P228,Factors!$E$6:$G$5649,3,FALSE)</f>
        <v>0.1013</v>
      </c>
      <c r="R228" s="144">
        <f>IF(LEFT(AJ228,6)="Direct", N228,0)</f>
        <v>0</v>
      </c>
      <c r="S228" s="145">
        <f>N228-R228</f>
        <v>6566.86</v>
      </c>
      <c r="T228" s="146">
        <f>R228+S228</f>
        <v>6566.86</v>
      </c>
      <c r="U228" s="144">
        <f>IF(LEFT(AJ228,9)="direct-wa", N228,0)</f>
        <v>0</v>
      </c>
      <c r="V228" s="145">
        <f>IF(LEFT(AJ228,9)="direct-wa",0,N228*Q228)</f>
        <v>665.22291799999994</v>
      </c>
      <c r="W228" s="147">
        <f>U228+V228</f>
        <v>665.22291799999994</v>
      </c>
      <c r="X228" s="144">
        <f>IF(LEFT(AJ228,9)="direct-or", N228,0)</f>
        <v>0</v>
      </c>
      <c r="Y228" s="145">
        <f>IF(LEFT(AJ228,9)="direct-or",0,S228-V228)</f>
        <v>5901.6370819999993</v>
      </c>
      <c r="Z228" s="147">
        <f>X228+Y228</f>
        <v>5901.6370819999993</v>
      </c>
      <c r="AA228" s="148">
        <f>IF(LEFT(AJ228,6)="Direct", O228,0)</f>
        <v>0</v>
      </c>
      <c r="AB228" s="149">
        <f>O228-AA228</f>
        <v>75325.570000000007</v>
      </c>
      <c r="AC228" s="148">
        <f>AA228+AB228</f>
        <v>75325.570000000007</v>
      </c>
      <c r="AD228" s="148">
        <f t="shared" si="207"/>
        <v>0</v>
      </c>
      <c r="AE228" s="148">
        <f>IF(LEFT(AJ228,9)="direct-wa",0,O228*Q228)</f>
        <v>7630.4802410000011</v>
      </c>
      <c r="AF228" s="150">
        <f>AD228+AE228</f>
        <v>7630.4802410000011</v>
      </c>
      <c r="AG228" s="148">
        <f>IF(LEFT(AJ228,9)="direct-or", O228,0)</f>
        <v>0</v>
      </c>
      <c r="AH228" s="148">
        <f>IF(LEFT(AJ228,9)="direct-or",0,AC228-AF228)</f>
        <v>67695.08975900001</v>
      </c>
      <c r="AI228" s="150">
        <f>AG228+AH228</f>
        <v>67695.08975900001</v>
      </c>
      <c r="AJ228" s="151" t="s">
        <v>60</v>
      </c>
    </row>
    <row r="229" spans="1:36" outlineLevel="2" x14ac:dyDescent="0.25">
      <c r="A229" s="143"/>
      <c r="N229" s="135">
        <f t="shared" si="208"/>
        <v>0</v>
      </c>
      <c r="O229" s="135">
        <f t="shared" si="209"/>
        <v>0</v>
      </c>
      <c r="R229" s="144">
        <f t="shared" ref="R229:AI229" si="251">SUBTOTAL(9,R228:R228)</f>
        <v>0</v>
      </c>
      <c r="S229" s="145">
        <f t="shared" si="251"/>
        <v>6566.86</v>
      </c>
      <c r="T229" s="146">
        <f t="shared" si="251"/>
        <v>6566.86</v>
      </c>
      <c r="U229" s="144">
        <f t="shared" si="251"/>
        <v>0</v>
      </c>
      <c r="V229" s="145">
        <f t="shared" si="251"/>
        <v>665.22291799999994</v>
      </c>
      <c r="W229" s="147">
        <f t="shared" si="251"/>
        <v>665.22291799999994</v>
      </c>
      <c r="X229" s="144">
        <f t="shared" si="251"/>
        <v>0</v>
      </c>
      <c r="Y229" s="145">
        <f t="shared" si="251"/>
        <v>5901.6370819999993</v>
      </c>
      <c r="Z229" s="147">
        <f t="shared" si="251"/>
        <v>5901.6370819999993</v>
      </c>
      <c r="AA229" s="148">
        <f t="shared" si="251"/>
        <v>0</v>
      </c>
      <c r="AB229" s="149">
        <f t="shared" si="251"/>
        <v>75325.570000000007</v>
      </c>
      <c r="AC229" s="148">
        <f t="shared" si="251"/>
        <v>75325.570000000007</v>
      </c>
      <c r="AD229" s="148">
        <f t="shared" si="207"/>
        <v>0</v>
      </c>
      <c r="AE229" s="148">
        <f t="shared" si="251"/>
        <v>7630.4802410000011</v>
      </c>
      <c r="AF229" s="150">
        <f t="shared" si="251"/>
        <v>7630.4802410000011</v>
      </c>
      <c r="AG229" s="148">
        <f t="shared" si="251"/>
        <v>0</v>
      </c>
      <c r="AH229" s="148">
        <f t="shared" si="251"/>
        <v>67695.08975900001</v>
      </c>
      <c r="AI229" s="150">
        <f t="shared" si="251"/>
        <v>67695.08975900001</v>
      </c>
      <c r="AJ229" s="163" t="s">
        <v>5736</v>
      </c>
    </row>
    <row r="230" spans="1:36" outlineLevel="3" x14ac:dyDescent="0.25">
      <c r="A230" s="143" t="s">
        <v>5616</v>
      </c>
      <c r="B230" s="135">
        <v>3437</v>
      </c>
      <c r="C230" s="135">
        <v>3508.21</v>
      </c>
      <c r="D230" s="135">
        <v>3793.15</v>
      </c>
      <c r="E230" s="135">
        <v>3561.62</v>
      </c>
      <c r="F230" s="135">
        <v>3436.97</v>
      </c>
      <c r="G230" s="135">
        <v>2617.81</v>
      </c>
      <c r="H230" s="135">
        <v>3401.37</v>
      </c>
      <c r="I230" s="135">
        <v>2261.65</v>
      </c>
      <c r="J230" s="135">
        <v>3169.86</v>
      </c>
      <c r="K230" s="135">
        <v>3276.7</v>
      </c>
      <c r="L230" s="135">
        <v>3668.46</v>
      </c>
      <c r="M230" s="135">
        <v>2292.7600000000002</v>
      </c>
      <c r="N230" s="135">
        <f t="shared" si="208"/>
        <v>2292.7600000000002</v>
      </c>
      <c r="O230" s="135">
        <f t="shared" si="209"/>
        <v>38425.560000000005</v>
      </c>
      <c r="P230" s="135" t="s">
        <v>3350</v>
      </c>
      <c r="Q230" s="135">
        <f>VLOOKUP(P230,Factors!$E$6:$G$5649,3,FALSE)</f>
        <v>0.1086</v>
      </c>
      <c r="R230" s="144">
        <f>IF(LEFT(AJ230,6)="Direct", N230,0)</f>
        <v>0</v>
      </c>
      <c r="S230" s="145">
        <f>N230-R230</f>
        <v>2292.7600000000002</v>
      </c>
      <c r="T230" s="146">
        <f>R230+S230</f>
        <v>2292.7600000000002</v>
      </c>
      <c r="U230" s="144">
        <f>IF(LEFT(AJ230,9)="direct-wa", N230,0)</f>
        <v>0</v>
      </c>
      <c r="V230" s="145">
        <f>IF(LEFT(AJ230,9)="direct-wa",0,N230*Q230)</f>
        <v>248.99373600000004</v>
      </c>
      <c r="W230" s="147">
        <f>U230+V230</f>
        <v>248.99373600000004</v>
      </c>
      <c r="X230" s="144">
        <f>IF(LEFT(AJ230,9)="direct-or", N230,0)</f>
        <v>0</v>
      </c>
      <c r="Y230" s="145">
        <f>IF(LEFT(AJ230,9)="direct-or",0,S230-V230)</f>
        <v>2043.7662640000001</v>
      </c>
      <c r="Z230" s="147">
        <f>X230+Y230</f>
        <v>2043.7662640000001</v>
      </c>
      <c r="AA230" s="148">
        <f>IF(LEFT(AJ230,6)="Direct", O230,0)</f>
        <v>0</v>
      </c>
      <c r="AB230" s="149">
        <f>O230-AA230</f>
        <v>38425.560000000005</v>
      </c>
      <c r="AC230" s="148">
        <f>AA230+AB230</f>
        <v>38425.560000000005</v>
      </c>
      <c r="AD230" s="148">
        <f t="shared" si="207"/>
        <v>0</v>
      </c>
      <c r="AE230" s="148">
        <f>IF(LEFT(AJ230,9)="direct-wa",0,O230*Q230)</f>
        <v>4173.015816000001</v>
      </c>
      <c r="AF230" s="150">
        <f>AD230+AE230</f>
        <v>4173.015816000001</v>
      </c>
      <c r="AG230" s="148">
        <f>IF(LEFT(AJ230,9)="direct-or", O230,0)</f>
        <v>0</v>
      </c>
      <c r="AH230" s="148">
        <f>IF(LEFT(AJ230,9)="direct-or",0,AC230-AF230)</f>
        <v>34252.544184000006</v>
      </c>
      <c r="AI230" s="150">
        <f>AG230+AH230</f>
        <v>34252.544184000006</v>
      </c>
      <c r="AJ230" s="151" t="s">
        <v>96</v>
      </c>
    </row>
    <row r="231" spans="1:36" outlineLevel="2" x14ac:dyDescent="0.25">
      <c r="A231" s="143"/>
      <c r="N231" s="135">
        <f t="shared" si="208"/>
        <v>0</v>
      </c>
      <c r="O231" s="135">
        <f t="shared" si="209"/>
        <v>0</v>
      </c>
      <c r="R231" s="144">
        <f t="shared" ref="R231:AI231" si="252">SUBTOTAL(9,R230:R230)</f>
        <v>0</v>
      </c>
      <c r="S231" s="145">
        <f t="shared" si="252"/>
        <v>2292.7600000000002</v>
      </c>
      <c r="T231" s="146">
        <f t="shared" si="252"/>
        <v>2292.7600000000002</v>
      </c>
      <c r="U231" s="144">
        <f t="shared" si="252"/>
        <v>0</v>
      </c>
      <c r="V231" s="145">
        <f t="shared" si="252"/>
        <v>248.99373600000004</v>
      </c>
      <c r="W231" s="147">
        <f t="shared" si="252"/>
        <v>248.99373600000004</v>
      </c>
      <c r="X231" s="144">
        <f t="shared" si="252"/>
        <v>0</v>
      </c>
      <c r="Y231" s="145">
        <f t="shared" si="252"/>
        <v>2043.7662640000001</v>
      </c>
      <c r="Z231" s="147">
        <f t="shared" si="252"/>
        <v>2043.7662640000001</v>
      </c>
      <c r="AA231" s="148">
        <f t="shared" si="252"/>
        <v>0</v>
      </c>
      <c r="AB231" s="149">
        <f t="shared" si="252"/>
        <v>38425.560000000005</v>
      </c>
      <c r="AC231" s="148">
        <f t="shared" si="252"/>
        <v>38425.560000000005</v>
      </c>
      <c r="AD231" s="148">
        <f t="shared" si="207"/>
        <v>0</v>
      </c>
      <c r="AE231" s="148">
        <f t="shared" si="252"/>
        <v>4173.015816000001</v>
      </c>
      <c r="AF231" s="150">
        <f t="shared" si="252"/>
        <v>4173.015816000001</v>
      </c>
      <c r="AG231" s="148">
        <f t="shared" si="252"/>
        <v>0</v>
      </c>
      <c r="AH231" s="148">
        <f t="shared" si="252"/>
        <v>34252.544184000006</v>
      </c>
      <c r="AI231" s="150">
        <f t="shared" si="252"/>
        <v>34252.544184000006</v>
      </c>
      <c r="AJ231" s="163" t="s">
        <v>5738</v>
      </c>
    </row>
    <row r="232" spans="1:36" outlineLevel="3" x14ac:dyDescent="0.25">
      <c r="A232" s="143" t="s">
        <v>5616</v>
      </c>
      <c r="M232" s="135">
        <v>973.1</v>
      </c>
      <c r="N232" s="135">
        <f t="shared" si="208"/>
        <v>973.1</v>
      </c>
      <c r="O232" s="135">
        <f t="shared" si="209"/>
        <v>973.1</v>
      </c>
      <c r="P232" s="135" t="s">
        <v>5899</v>
      </c>
      <c r="Q232" s="135">
        <f>VLOOKUP(P232,Factors!$E$6:$G$5649,3,FALSE)</f>
        <v>9.6299999999999997E-2</v>
      </c>
      <c r="R232" s="144">
        <f>IF(LEFT(AJ232,6)="Direct", N232,0)</f>
        <v>0</v>
      </c>
      <c r="S232" s="145">
        <f>N232-R232</f>
        <v>973.1</v>
      </c>
      <c r="T232" s="146">
        <f>R232+S232</f>
        <v>973.1</v>
      </c>
      <c r="U232" s="144">
        <f>IF(LEFT(AJ232,9)="direct-wa", N232,0)</f>
        <v>0</v>
      </c>
      <c r="V232" s="145">
        <f>IF(LEFT(AJ232,9)="direct-wa",0,N232*Q232)</f>
        <v>93.709530000000001</v>
      </c>
      <c r="W232" s="147">
        <f>U232+V232</f>
        <v>93.709530000000001</v>
      </c>
      <c r="X232" s="144">
        <f>IF(LEFT(AJ232,9)="direct-or", N232,0)</f>
        <v>0</v>
      </c>
      <c r="Y232" s="145">
        <f>IF(LEFT(AJ232,9)="direct-or",0,S232-V232)</f>
        <v>879.39047000000005</v>
      </c>
      <c r="Z232" s="147">
        <f>X232+Y232</f>
        <v>879.39047000000005</v>
      </c>
      <c r="AA232" s="148">
        <f>IF(LEFT(AJ232,6)="Direct", O232,0)</f>
        <v>0</v>
      </c>
      <c r="AB232" s="149">
        <f>O232-AA232</f>
        <v>973.1</v>
      </c>
      <c r="AC232" s="148">
        <f>AA232+AB232</f>
        <v>973.1</v>
      </c>
      <c r="AD232" s="148">
        <f t="shared" si="207"/>
        <v>0</v>
      </c>
      <c r="AE232" s="148">
        <f>IF(LEFT(AJ232,9)="direct-wa",0,O232*Q232)</f>
        <v>93.709530000000001</v>
      </c>
      <c r="AF232" s="150">
        <f>AD232+AE232</f>
        <v>93.709530000000001</v>
      </c>
      <c r="AG232" s="148">
        <f>IF(LEFT(AJ232,9)="direct-or", O232,0)</f>
        <v>0</v>
      </c>
      <c r="AH232" s="148">
        <f>IF(LEFT(AJ232,9)="direct-or",0,AC232-AF232)</f>
        <v>879.39047000000005</v>
      </c>
      <c r="AI232" s="150">
        <f>AG232+AH232</f>
        <v>879.39047000000005</v>
      </c>
      <c r="AJ232" s="151" t="s">
        <v>64</v>
      </c>
    </row>
    <row r="233" spans="1:36" outlineLevel="2" x14ac:dyDescent="0.25">
      <c r="A233" s="143"/>
      <c r="N233" s="135">
        <f t="shared" si="208"/>
        <v>0</v>
      </c>
      <c r="O233" s="135">
        <f t="shared" si="209"/>
        <v>0</v>
      </c>
      <c r="R233" s="144">
        <f t="shared" ref="R233:AI233" si="253">SUBTOTAL(9,R232:R232)</f>
        <v>0</v>
      </c>
      <c r="S233" s="145">
        <f t="shared" si="253"/>
        <v>973.1</v>
      </c>
      <c r="T233" s="146">
        <f t="shared" si="253"/>
        <v>973.1</v>
      </c>
      <c r="U233" s="144">
        <f t="shared" si="253"/>
        <v>0</v>
      </c>
      <c r="V233" s="145">
        <f t="shared" si="253"/>
        <v>93.709530000000001</v>
      </c>
      <c r="W233" s="147">
        <f t="shared" si="253"/>
        <v>93.709530000000001</v>
      </c>
      <c r="X233" s="144">
        <f t="shared" si="253"/>
        <v>0</v>
      </c>
      <c r="Y233" s="145">
        <f t="shared" si="253"/>
        <v>879.39047000000005</v>
      </c>
      <c r="Z233" s="147">
        <f t="shared" si="253"/>
        <v>879.39047000000005</v>
      </c>
      <c r="AA233" s="148">
        <f t="shared" si="253"/>
        <v>0</v>
      </c>
      <c r="AB233" s="149">
        <f t="shared" si="253"/>
        <v>973.1</v>
      </c>
      <c r="AC233" s="148">
        <f t="shared" si="253"/>
        <v>973.1</v>
      </c>
      <c r="AD233" s="148">
        <f t="shared" si="207"/>
        <v>0</v>
      </c>
      <c r="AE233" s="148">
        <f t="shared" si="253"/>
        <v>93.709530000000001</v>
      </c>
      <c r="AF233" s="150">
        <f t="shared" si="253"/>
        <v>93.709530000000001</v>
      </c>
      <c r="AG233" s="148">
        <f t="shared" si="253"/>
        <v>0</v>
      </c>
      <c r="AH233" s="148">
        <f t="shared" si="253"/>
        <v>879.39047000000005</v>
      </c>
      <c r="AI233" s="150">
        <f t="shared" si="253"/>
        <v>879.39047000000005</v>
      </c>
      <c r="AJ233" s="163" t="s">
        <v>5756</v>
      </c>
    </row>
    <row r="234" spans="1:36" outlineLevel="3" x14ac:dyDescent="0.25">
      <c r="A234" s="143" t="s">
        <v>5616</v>
      </c>
      <c r="B234" s="135">
        <v>2804.97</v>
      </c>
      <c r="C234" s="135">
        <v>2109.42</v>
      </c>
      <c r="D234" s="135">
        <v>1035.68</v>
      </c>
      <c r="E234" s="135">
        <v>1433.49</v>
      </c>
      <c r="F234" s="135">
        <v>3518.56</v>
      </c>
      <c r="G234" s="135">
        <v>3734.38</v>
      </c>
      <c r="I234" s="135">
        <v>2720.92</v>
      </c>
      <c r="J234" s="135">
        <v>4223.3100000000004</v>
      </c>
      <c r="K234" s="135">
        <v>4435.32</v>
      </c>
      <c r="L234" s="135">
        <v>6378.2</v>
      </c>
      <c r="M234" s="135">
        <v>2049.08</v>
      </c>
      <c r="N234" s="135">
        <f t="shared" si="208"/>
        <v>2049.08</v>
      </c>
      <c r="O234" s="135">
        <f t="shared" si="209"/>
        <v>34443.33</v>
      </c>
      <c r="P234" s="135" t="s">
        <v>59</v>
      </c>
      <c r="Q234" s="135">
        <f>VLOOKUP(P234,Factors!$E$6:$G$5649,3,FALSE)</f>
        <v>7.9699999999999993E-2</v>
      </c>
      <c r="R234" s="144">
        <f t="shared" ref="R234:R239" si="254">IF(LEFT(AJ234,6)="Direct", N234,0)</f>
        <v>0</v>
      </c>
      <c r="S234" s="145">
        <f t="shared" ref="S234:S239" si="255">N234-R234</f>
        <v>2049.08</v>
      </c>
      <c r="T234" s="146">
        <f t="shared" ref="T234:T239" si="256">R234+S234</f>
        <v>2049.08</v>
      </c>
      <c r="U234" s="144">
        <f t="shared" ref="U234:U239" si="257">IF(LEFT(AJ234,9)="direct-wa", N234,0)</f>
        <v>0</v>
      </c>
      <c r="V234" s="145">
        <f t="shared" ref="V234:V239" si="258">IF(LEFT(AJ234,9)="direct-wa",0,N234*Q234)</f>
        <v>163.31167599999998</v>
      </c>
      <c r="W234" s="147">
        <f t="shared" ref="W234:W239" si="259">U234+V234</f>
        <v>163.31167599999998</v>
      </c>
      <c r="X234" s="144">
        <f t="shared" ref="X234:X239" si="260">IF(LEFT(AJ234,9)="direct-or", N234,0)</f>
        <v>0</v>
      </c>
      <c r="Y234" s="145">
        <f t="shared" ref="Y234:Y239" si="261">IF(LEFT(AJ234,9)="direct-or",0,S234-V234)</f>
        <v>1885.7683239999999</v>
      </c>
      <c r="Z234" s="147">
        <f t="shared" ref="Z234:Z239" si="262">X234+Y234</f>
        <v>1885.7683239999999</v>
      </c>
      <c r="AA234" s="148">
        <f t="shared" ref="AA234:AA239" si="263">IF(LEFT(AJ234,6)="Direct", O234,0)</f>
        <v>0</v>
      </c>
      <c r="AB234" s="149">
        <f t="shared" ref="AB234:AB239" si="264">O234-AA234</f>
        <v>34443.33</v>
      </c>
      <c r="AC234" s="148">
        <f t="shared" ref="AC234:AC239" si="265">AA234+AB234</f>
        <v>34443.33</v>
      </c>
      <c r="AD234" s="148">
        <f t="shared" si="207"/>
        <v>0</v>
      </c>
      <c r="AE234" s="148">
        <f t="shared" ref="AE234:AE239" si="266">IF(LEFT(AJ234,9)="direct-wa",0,O234*Q234)</f>
        <v>2745.133401</v>
      </c>
      <c r="AF234" s="150">
        <f t="shared" ref="AF234:AF239" si="267">AD234+AE234</f>
        <v>2745.133401</v>
      </c>
      <c r="AG234" s="148">
        <f t="shared" ref="AG234:AG239" si="268">IF(LEFT(AJ234,9)="direct-or", O234,0)</f>
        <v>0</v>
      </c>
      <c r="AH234" s="148">
        <f t="shared" ref="AH234:AH239" si="269">IF(LEFT(AJ234,9)="direct-or",0,AC234-AF234)</f>
        <v>31698.196599000003</v>
      </c>
      <c r="AI234" s="150">
        <f t="shared" ref="AI234:AI239" si="270">AG234+AH234</f>
        <v>31698.196599000003</v>
      </c>
      <c r="AJ234" s="151" t="s">
        <v>54</v>
      </c>
    </row>
    <row r="235" spans="1:36" outlineLevel="3" x14ac:dyDescent="0.25">
      <c r="A235" s="143" t="s">
        <v>5616</v>
      </c>
      <c r="B235" s="135">
        <v>13258.18</v>
      </c>
      <c r="C235" s="135">
        <v>10398.52</v>
      </c>
      <c r="D235" s="135">
        <v>13524.94</v>
      </c>
      <c r="E235" s="135">
        <v>15825.05</v>
      </c>
      <c r="F235" s="135">
        <v>11831.37</v>
      </c>
      <c r="G235" s="135">
        <v>11112.6</v>
      </c>
      <c r="H235" s="135">
        <v>8990.7999999999993</v>
      </c>
      <c r="I235" s="135">
        <v>11117.18</v>
      </c>
      <c r="J235" s="135">
        <v>10973.79</v>
      </c>
      <c r="K235" s="135">
        <v>9631.2900000000009</v>
      </c>
      <c r="L235" s="135">
        <v>14941.45</v>
      </c>
      <c r="M235" s="135">
        <v>13628.84</v>
      </c>
      <c r="N235" s="135">
        <f t="shared" si="208"/>
        <v>13628.84</v>
      </c>
      <c r="O235" s="135">
        <f t="shared" si="209"/>
        <v>145234.01000000004</v>
      </c>
      <c r="P235" s="135" t="s">
        <v>135</v>
      </c>
      <c r="Q235" s="135">
        <f>VLOOKUP(P235,Factors!$E$6:$G$5649,3,FALSE)</f>
        <v>7.9699999999999993E-2</v>
      </c>
      <c r="R235" s="144">
        <f t="shared" si="254"/>
        <v>0</v>
      </c>
      <c r="S235" s="145">
        <f t="shared" si="255"/>
        <v>13628.84</v>
      </c>
      <c r="T235" s="146">
        <f t="shared" si="256"/>
        <v>13628.84</v>
      </c>
      <c r="U235" s="144">
        <f t="shared" si="257"/>
        <v>0</v>
      </c>
      <c r="V235" s="145">
        <f t="shared" si="258"/>
        <v>1086.2185479999998</v>
      </c>
      <c r="W235" s="147">
        <f t="shared" si="259"/>
        <v>1086.2185479999998</v>
      </c>
      <c r="X235" s="144">
        <f t="shared" si="260"/>
        <v>0</v>
      </c>
      <c r="Y235" s="145">
        <f t="shared" si="261"/>
        <v>12542.621451999999</v>
      </c>
      <c r="Z235" s="147">
        <f t="shared" si="262"/>
        <v>12542.621451999999</v>
      </c>
      <c r="AA235" s="148">
        <f t="shared" si="263"/>
        <v>0</v>
      </c>
      <c r="AB235" s="149">
        <f t="shared" si="264"/>
        <v>145234.01000000004</v>
      </c>
      <c r="AC235" s="148">
        <f t="shared" si="265"/>
        <v>145234.01000000004</v>
      </c>
      <c r="AD235" s="148">
        <f t="shared" si="207"/>
        <v>0</v>
      </c>
      <c r="AE235" s="148">
        <f t="shared" si="266"/>
        <v>11575.150597000002</v>
      </c>
      <c r="AF235" s="150">
        <f t="shared" si="267"/>
        <v>11575.150597000002</v>
      </c>
      <c r="AG235" s="148">
        <f t="shared" si="268"/>
        <v>0</v>
      </c>
      <c r="AH235" s="148">
        <f t="shared" si="269"/>
        <v>133658.85940300004</v>
      </c>
      <c r="AI235" s="150">
        <f t="shared" si="270"/>
        <v>133658.85940300004</v>
      </c>
      <c r="AJ235" s="151" t="s">
        <v>54</v>
      </c>
    </row>
    <row r="236" spans="1:36" outlineLevel="3" x14ac:dyDescent="0.25">
      <c r="A236" s="143" t="s">
        <v>5616</v>
      </c>
      <c r="B236" s="135">
        <v>40827.03</v>
      </c>
      <c r="C236" s="135">
        <v>19824.55</v>
      </c>
      <c r="D236" s="135">
        <v>22452.65</v>
      </c>
      <c r="E236" s="135">
        <v>15545.27</v>
      </c>
      <c r="F236" s="135">
        <v>15002.27</v>
      </c>
      <c r="G236" s="135">
        <v>10258.620000000001</v>
      </c>
      <c r="H236" s="135">
        <v>7341.89</v>
      </c>
      <c r="I236" s="135">
        <v>8804.1299999999992</v>
      </c>
      <c r="J236" s="135">
        <v>4965.2299999999996</v>
      </c>
      <c r="K236" s="135">
        <v>19436.39</v>
      </c>
      <c r="L236" s="135">
        <v>16819.939999999999</v>
      </c>
      <c r="M236" s="135">
        <v>39680.129999999997</v>
      </c>
      <c r="N236" s="135">
        <f t="shared" si="208"/>
        <v>39680.129999999997</v>
      </c>
      <c r="O236" s="135">
        <f t="shared" si="209"/>
        <v>220958.10000000003</v>
      </c>
      <c r="P236" s="135" t="s">
        <v>136</v>
      </c>
      <c r="Q236" s="135">
        <f>VLOOKUP(P236,Factors!$E$6:$G$5649,3,FALSE)</f>
        <v>7.9699999999999993E-2</v>
      </c>
      <c r="R236" s="144">
        <f t="shared" si="254"/>
        <v>0</v>
      </c>
      <c r="S236" s="145">
        <f t="shared" si="255"/>
        <v>39680.129999999997</v>
      </c>
      <c r="T236" s="146">
        <f t="shared" si="256"/>
        <v>39680.129999999997</v>
      </c>
      <c r="U236" s="144">
        <f t="shared" si="257"/>
        <v>0</v>
      </c>
      <c r="V236" s="145">
        <f t="shared" si="258"/>
        <v>3162.5063609999997</v>
      </c>
      <c r="W236" s="147">
        <f t="shared" si="259"/>
        <v>3162.5063609999997</v>
      </c>
      <c r="X236" s="144">
        <f t="shared" si="260"/>
        <v>0</v>
      </c>
      <c r="Y236" s="145">
        <f t="shared" si="261"/>
        <v>36517.623638999998</v>
      </c>
      <c r="Z236" s="147">
        <f t="shared" si="262"/>
        <v>36517.623638999998</v>
      </c>
      <c r="AA236" s="148">
        <f t="shared" si="263"/>
        <v>0</v>
      </c>
      <c r="AB236" s="149">
        <f t="shared" si="264"/>
        <v>220958.10000000003</v>
      </c>
      <c r="AC236" s="148">
        <f t="shared" si="265"/>
        <v>220958.10000000003</v>
      </c>
      <c r="AD236" s="148">
        <f t="shared" si="207"/>
        <v>0</v>
      </c>
      <c r="AE236" s="148">
        <f t="shared" si="266"/>
        <v>17610.360570000001</v>
      </c>
      <c r="AF236" s="150">
        <f t="shared" si="267"/>
        <v>17610.360570000001</v>
      </c>
      <c r="AG236" s="148">
        <f t="shared" si="268"/>
        <v>0</v>
      </c>
      <c r="AH236" s="148">
        <f t="shared" si="269"/>
        <v>203347.73943000005</v>
      </c>
      <c r="AI236" s="150">
        <f t="shared" si="270"/>
        <v>203347.73943000005</v>
      </c>
      <c r="AJ236" s="151" t="s">
        <v>54</v>
      </c>
    </row>
    <row r="237" spans="1:36" outlineLevel="3" x14ac:dyDescent="0.25">
      <c r="A237" s="143" t="s">
        <v>5616</v>
      </c>
      <c r="C237" s="135">
        <v>407.86</v>
      </c>
      <c r="D237" s="135">
        <v>210.03</v>
      </c>
      <c r="E237" s="135">
        <v>1430.67</v>
      </c>
      <c r="F237" s="135">
        <v>687.9</v>
      </c>
      <c r="J237" s="135">
        <v>462.54</v>
      </c>
      <c r="K237" s="135">
        <v>570.76</v>
      </c>
      <c r="L237" s="135">
        <v>0</v>
      </c>
      <c r="N237" s="135">
        <f t="shared" si="208"/>
        <v>0</v>
      </c>
      <c r="O237" s="135">
        <f t="shared" si="209"/>
        <v>3769.76</v>
      </c>
      <c r="P237" s="135" t="s">
        <v>137</v>
      </c>
      <c r="Q237" s="135">
        <f>VLOOKUP(P237,Factors!$E$6:$G$5649,3,FALSE)</f>
        <v>7.9699999999999993E-2</v>
      </c>
      <c r="R237" s="144">
        <f t="shared" si="254"/>
        <v>0</v>
      </c>
      <c r="S237" s="145">
        <f t="shared" si="255"/>
        <v>0</v>
      </c>
      <c r="T237" s="146">
        <f t="shared" si="256"/>
        <v>0</v>
      </c>
      <c r="U237" s="144">
        <f t="shared" si="257"/>
        <v>0</v>
      </c>
      <c r="V237" s="145">
        <f t="shared" si="258"/>
        <v>0</v>
      </c>
      <c r="W237" s="147">
        <f t="shared" si="259"/>
        <v>0</v>
      </c>
      <c r="X237" s="144">
        <f t="shared" si="260"/>
        <v>0</v>
      </c>
      <c r="Y237" s="145">
        <f t="shared" si="261"/>
        <v>0</v>
      </c>
      <c r="Z237" s="147">
        <f t="shared" si="262"/>
        <v>0</v>
      </c>
      <c r="AA237" s="148">
        <f t="shared" si="263"/>
        <v>0</v>
      </c>
      <c r="AB237" s="149">
        <f t="shared" si="264"/>
        <v>3769.76</v>
      </c>
      <c r="AC237" s="148">
        <f t="shared" si="265"/>
        <v>3769.76</v>
      </c>
      <c r="AD237" s="148">
        <f t="shared" si="207"/>
        <v>0</v>
      </c>
      <c r="AE237" s="148">
        <f t="shared" si="266"/>
        <v>300.44987199999997</v>
      </c>
      <c r="AF237" s="150">
        <f t="shared" si="267"/>
        <v>300.44987199999997</v>
      </c>
      <c r="AG237" s="148">
        <f t="shared" si="268"/>
        <v>0</v>
      </c>
      <c r="AH237" s="148">
        <f t="shared" si="269"/>
        <v>3469.3101280000001</v>
      </c>
      <c r="AI237" s="150">
        <f t="shared" si="270"/>
        <v>3469.3101280000001</v>
      </c>
      <c r="AJ237" s="151" t="s">
        <v>54</v>
      </c>
    </row>
    <row r="238" spans="1:36" outlineLevel="3" x14ac:dyDescent="0.25">
      <c r="A238" s="143" t="s">
        <v>5616</v>
      </c>
      <c r="B238" s="135">
        <v>4053.09</v>
      </c>
      <c r="C238" s="135">
        <v>2039.52</v>
      </c>
      <c r="D238" s="135">
        <v>2050.0500000000002</v>
      </c>
      <c r="E238" s="135">
        <v>3225.15</v>
      </c>
      <c r="F238" s="135">
        <v>2429.0100000000002</v>
      </c>
      <c r="G238" s="135">
        <v>1989.44</v>
      </c>
      <c r="H238" s="135">
        <v>3277.16</v>
      </c>
      <c r="I238" s="135">
        <v>5505.44</v>
      </c>
      <c r="J238" s="135">
        <v>3801</v>
      </c>
      <c r="K238" s="135">
        <v>4413.96</v>
      </c>
      <c r="L238" s="135">
        <v>2920.75</v>
      </c>
      <c r="M238" s="135">
        <v>3164.11</v>
      </c>
      <c r="N238" s="135">
        <f t="shared" si="208"/>
        <v>3164.11</v>
      </c>
      <c r="O238" s="135">
        <f t="shared" si="209"/>
        <v>38868.68</v>
      </c>
      <c r="P238" s="135" t="s">
        <v>139</v>
      </c>
      <c r="Q238" s="135">
        <f>VLOOKUP(P238,Factors!$E$6:$G$5649,3,FALSE)</f>
        <v>7.9699999999999993E-2</v>
      </c>
      <c r="R238" s="144">
        <f t="shared" si="254"/>
        <v>0</v>
      </c>
      <c r="S238" s="145">
        <f t="shared" si="255"/>
        <v>3164.11</v>
      </c>
      <c r="T238" s="146">
        <f t="shared" si="256"/>
        <v>3164.11</v>
      </c>
      <c r="U238" s="144">
        <f t="shared" si="257"/>
        <v>0</v>
      </c>
      <c r="V238" s="145">
        <f t="shared" si="258"/>
        <v>252.17956699999999</v>
      </c>
      <c r="W238" s="147">
        <f t="shared" si="259"/>
        <v>252.17956699999999</v>
      </c>
      <c r="X238" s="144">
        <f t="shared" si="260"/>
        <v>0</v>
      </c>
      <c r="Y238" s="145">
        <f t="shared" si="261"/>
        <v>2911.930433</v>
      </c>
      <c r="Z238" s="147">
        <f t="shared" si="262"/>
        <v>2911.930433</v>
      </c>
      <c r="AA238" s="148">
        <f t="shared" si="263"/>
        <v>0</v>
      </c>
      <c r="AB238" s="149">
        <f t="shared" si="264"/>
        <v>38868.68</v>
      </c>
      <c r="AC238" s="148">
        <f t="shared" si="265"/>
        <v>38868.68</v>
      </c>
      <c r="AD238" s="148">
        <f t="shared" si="207"/>
        <v>0</v>
      </c>
      <c r="AE238" s="148">
        <f t="shared" si="266"/>
        <v>3097.8337959999999</v>
      </c>
      <c r="AF238" s="150">
        <f t="shared" si="267"/>
        <v>3097.8337959999999</v>
      </c>
      <c r="AG238" s="148">
        <f t="shared" si="268"/>
        <v>0</v>
      </c>
      <c r="AH238" s="148">
        <f t="shared" si="269"/>
        <v>35770.846204000001</v>
      </c>
      <c r="AI238" s="150">
        <f t="shared" si="270"/>
        <v>35770.846204000001</v>
      </c>
      <c r="AJ238" s="151" t="s">
        <v>54</v>
      </c>
    </row>
    <row r="239" spans="1:36" outlineLevel="3" x14ac:dyDescent="0.25">
      <c r="A239" s="143" t="s">
        <v>5616</v>
      </c>
      <c r="B239" s="135">
        <v>1470.22</v>
      </c>
      <c r="C239" s="135">
        <v>1435.21</v>
      </c>
      <c r="D239" s="135">
        <v>1540.23</v>
      </c>
      <c r="E239" s="135">
        <v>1470.21</v>
      </c>
      <c r="F239" s="135">
        <v>1347.7</v>
      </c>
      <c r="G239" s="135">
        <v>1855.28</v>
      </c>
      <c r="H239" s="135">
        <v>1470.21</v>
      </c>
      <c r="I239" s="135">
        <v>574.54999999999995</v>
      </c>
      <c r="J239" s="135">
        <v>1137.6600000000001</v>
      </c>
      <c r="K239" s="135">
        <v>1400.21</v>
      </c>
      <c r="L239" s="135">
        <v>1225.19</v>
      </c>
      <c r="M239" s="135">
        <v>1333.87</v>
      </c>
      <c r="N239" s="135">
        <f t="shared" si="208"/>
        <v>1333.87</v>
      </c>
      <c r="O239" s="135">
        <f t="shared" si="209"/>
        <v>16260.54</v>
      </c>
      <c r="P239" s="135" t="s">
        <v>354</v>
      </c>
      <c r="Q239" s="135">
        <f>VLOOKUP(P239,Factors!$E$6:$G$5649,3,FALSE)</f>
        <v>7.9699999999999993E-2</v>
      </c>
      <c r="R239" s="144">
        <f t="shared" si="254"/>
        <v>0</v>
      </c>
      <c r="S239" s="145">
        <f t="shared" si="255"/>
        <v>1333.87</v>
      </c>
      <c r="T239" s="146">
        <f t="shared" si="256"/>
        <v>1333.87</v>
      </c>
      <c r="U239" s="144">
        <f t="shared" si="257"/>
        <v>0</v>
      </c>
      <c r="V239" s="145">
        <f t="shared" si="258"/>
        <v>106.30943899999998</v>
      </c>
      <c r="W239" s="147">
        <f t="shared" si="259"/>
        <v>106.30943899999998</v>
      </c>
      <c r="X239" s="144">
        <f t="shared" si="260"/>
        <v>0</v>
      </c>
      <c r="Y239" s="145">
        <f t="shared" si="261"/>
        <v>1227.560561</v>
      </c>
      <c r="Z239" s="147">
        <f t="shared" si="262"/>
        <v>1227.560561</v>
      </c>
      <c r="AA239" s="148">
        <f t="shared" si="263"/>
        <v>0</v>
      </c>
      <c r="AB239" s="149">
        <f t="shared" si="264"/>
        <v>16260.54</v>
      </c>
      <c r="AC239" s="148">
        <f t="shared" si="265"/>
        <v>16260.54</v>
      </c>
      <c r="AD239" s="148">
        <f t="shared" si="207"/>
        <v>0</v>
      </c>
      <c r="AE239" s="148">
        <f t="shared" si="266"/>
        <v>1295.965038</v>
      </c>
      <c r="AF239" s="150">
        <f t="shared" si="267"/>
        <v>1295.965038</v>
      </c>
      <c r="AG239" s="148">
        <f t="shared" si="268"/>
        <v>0</v>
      </c>
      <c r="AH239" s="148">
        <f t="shared" si="269"/>
        <v>14964.574962000001</v>
      </c>
      <c r="AI239" s="150">
        <f t="shared" si="270"/>
        <v>14964.574962000001</v>
      </c>
      <c r="AJ239" s="151" t="s">
        <v>54</v>
      </c>
    </row>
    <row r="240" spans="1:36" outlineLevel="2" x14ac:dyDescent="0.25">
      <c r="A240" s="143"/>
      <c r="N240" s="135">
        <f t="shared" si="208"/>
        <v>0</v>
      </c>
      <c r="O240" s="135">
        <f t="shared" si="209"/>
        <v>0</v>
      </c>
      <c r="R240" s="144">
        <f t="shared" ref="R240:AI240" si="271">SUBTOTAL(9,R234:R239)</f>
        <v>0</v>
      </c>
      <c r="S240" s="145">
        <f t="shared" si="271"/>
        <v>59856.03</v>
      </c>
      <c r="T240" s="146">
        <f t="shared" si="271"/>
        <v>59856.03</v>
      </c>
      <c r="U240" s="144">
        <f t="shared" si="271"/>
        <v>0</v>
      </c>
      <c r="V240" s="145">
        <f t="shared" si="271"/>
        <v>4770.5255909999996</v>
      </c>
      <c r="W240" s="147">
        <f t="shared" si="271"/>
        <v>4770.5255909999996</v>
      </c>
      <c r="X240" s="144">
        <f t="shared" si="271"/>
        <v>0</v>
      </c>
      <c r="Y240" s="145">
        <f t="shared" si="271"/>
        <v>55085.504408999994</v>
      </c>
      <c r="Z240" s="147">
        <f t="shared" si="271"/>
        <v>55085.504408999994</v>
      </c>
      <c r="AA240" s="148">
        <f t="shared" si="271"/>
        <v>0</v>
      </c>
      <c r="AB240" s="149">
        <f t="shared" si="271"/>
        <v>459534.42000000004</v>
      </c>
      <c r="AC240" s="148">
        <f t="shared" si="271"/>
        <v>459534.42000000004</v>
      </c>
      <c r="AD240" s="148">
        <f t="shared" si="207"/>
        <v>0</v>
      </c>
      <c r="AE240" s="148">
        <f t="shared" si="271"/>
        <v>36624.893274000009</v>
      </c>
      <c r="AF240" s="150">
        <f t="shared" si="271"/>
        <v>36624.893274000009</v>
      </c>
      <c r="AG240" s="148">
        <f t="shared" si="271"/>
        <v>0</v>
      </c>
      <c r="AH240" s="148">
        <f t="shared" si="271"/>
        <v>422909.52672600007</v>
      </c>
      <c r="AI240" s="150">
        <f t="shared" si="271"/>
        <v>422909.52672600007</v>
      </c>
      <c r="AJ240" s="163" t="s">
        <v>5741</v>
      </c>
    </row>
    <row r="241" spans="1:36" outlineLevel="3" x14ac:dyDescent="0.25">
      <c r="A241" s="143" t="s">
        <v>5616</v>
      </c>
      <c r="L241" s="135">
        <v>596.84</v>
      </c>
      <c r="M241" s="135">
        <v>164.88</v>
      </c>
      <c r="N241" s="135">
        <f t="shared" si="208"/>
        <v>164.88</v>
      </c>
      <c r="O241" s="135">
        <f t="shared" si="209"/>
        <v>761.72</v>
      </c>
      <c r="P241" s="135" t="s">
        <v>3522</v>
      </c>
      <c r="Q241" s="135">
        <f>VLOOKUP(P241,Factors!$E$6:$G$5649,3,FALSE)</f>
        <v>1.17E-2</v>
      </c>
      <c r="R241" s="144">
        <f>IF(LEFT(AJ241,6)="Direct", N241,0)</f>
        <v>0</v>
      </c>
      <c r="S241" s="145">
        <f>N241-R241</f>
        <v>164.88</v>
      </c>
      <c r="T241" s="146">
        <f>R241+S241</f>
        <v>164.88</v>
      </c>
      <c r="U241" s="144">
        <f>IF(LEFT(AJ241,9)="direct-wa", N241,0)</f>
        <v>0</v>
      </c>
      <c r="V241" s="145">
        <f>IF(LEFT(AJ241,9)="direct-wa",0,N241*Q241)</f>
        <v>1.9290959999999999</v>
      </c>
      <c r="W241" s="147">
        <f>U241+V241</f>
        <v>1.9290959999999999</v>
      </c>
      <c r="X241" s="144">
        <f>IF(LEFT(AJ241,9)="direct-or", N241,0)</f>
        <v>0</v>
      </c>
      <c r="Y241" s="145">
        <f>IF(LEFT(AJ241,9)="direct-or",0,S241-V241)</f>
        <v>162.95090400000001</v>
      </c>
      <c r="Z241" s="147">
        <f>X241+Y241</f>
        <v>162.95090400000001</v>
      </c>
      <c r="AA241" s="148">
        <f>IF(LEFT(AJ241,6)="Direct", O241,0)</f>
        <v>0</v>
      </c>
      <c r="AB241" s="149">
        <f>O241-AA241</f>
        <v>761.72</v>
      </c>
      <c r="AC241" s="148">
        <f>AA241+AB241</f>
        <v>761.72</v>
      </c>
      <c r="AD241" s="148">
        <f t="shared" si="207"/>
        <v>0</v>
      </c>
      <c r="AE241" s="148">
        <f>IF(LEFT(AJ241,9)="direct-wa",0,O241*Q241)</f>
        <v>8.9121240000000004</v>
      </c>
      <c r="AF241" s="150">
        <f>AD241+AE241</f>
        <v>8.9121240000000004</v>
      </c>
      <c r="AG241" s="148">
        <f>IF(LEFT(AJ241,9)="direct-or", O241,0)</f>
        <v>0</v>
      </c>
      <c r="AH241" s="148">
        <f>IF(LEFT(AJ241,9)="direct-or",0,AC241-AF241)</f>
        <v>752.80787600000008</v>
      </c>
      <c r="AI241" s="150">
        <f>AG241+AH241</f>
        <v>752.80787600000008</v>
      </c>
      <c r="AJ241" s="151" t="s">
        <v>5957</v>
      </c>
    </row>
    <row r="242" spans="1:36" outlineLevel="3" x14ac:dyDescent="0.25">
      <c r="A242" s="143" t="s">
        <v>5616</v>
      </c>
      <c r="E242" s="135">
        <v>295.5</v>
      </c>
      <c r="F242" s="135">
        <v>0</v>
      </c>
      <c r="N242" s="135">
        <f t="shared" si="208"/>
        <v>0</v>
      </c>
      <c r="O242" s="135">
        <f t="shared" si="209"/>
        <v>295.5</v>
      </c>
      <c r="P242" s="135" t="s">
        <v>3581</v>
      </c>
      <c r="Q242" s="135">
        <f>VLOOKUP(P242,Factors!$E$6:$G$5649,3,FALSE)</f>
        <v>1.17E-2</v>
      </c>
      <c r="R242" s="144">
        <f>IF(LEFT(AJ242,6)="Direct", N242,0)</f>
        <v>0</v>
      </c>
      <c r="S242" s="145">
        <f>N242-R242</f>
        <v>0</v>
      </c>
      <c r="T242" s="146">
        <f>R242+S242</f>
        <v>0</v>
      </c>
      <c r="U242" s="144">
        <f>IF(LEFT(AJ242,9)="direct-wa", N242,0)</f>
        <v>0</v>
      </c>
      <c r="V242" s="145">
        <f>IF(LEFT(AJ242,9)="direct-wa",0,N242*Q242)</f>
        <v>0</v>
      </c>
      <c r="W242" s="147">
        <f>U242+V242</f>
        <v>0</v>
      </c>
      <c r="X242" s="144">
        <f>IF(LEFT(AJ242,9)="direct-or", N242,0)</f>
        <v>0</v>
      </c>
      <c r="Y242" s="145">
        <f>IF(LEFT(AJ242,9)="direct-or",0,S242-V242)</f>
        <v>0</v>
      </c>
      <c r="Z242" s="147">
        <f>X242+Y242</f>
        <v>0</v>
      </c>
      <c r="AA242" s="148">
        <f>IF(LEFT(AJ242,6)="Direct", O242,0)</f>
        <v>0</v>
      </c>
      <c r="AB242" s="149">
        <f>O242-AA242</f>
        <v>295.5</v>
      </c>
      <c r="AC242" s="148">
        <f>AA242+AB242</f>
        <v>295.5</v>
      </c>
      <c r="AD242" s="148">
        <f t="shared" si="207"/>
        <v>0</v>
      </c>
      <c r="AE242" s="148">
        <f>IF(LEFT(AJ242,9)="direct-wa",0,O242*Q242)</f>
        <v>3.4573499999999999</v>
      </c>
      <c r="AF242" s="150">
        <f>AD242+AE242</f>
        <v>3.4573499999999999</v>
      </c>
      <c r="AG242" s="148">
        <f>IF(LEFT(AJ242,9)="direct-or", O242,0)</f>
        <v>0</v>
      </c>
      <c r="AH242" s="148">
        <f>IF(LEFT(AJ242,9)="direct-or",0,AC242-AF242)</f>
        <v>292.04264999999998</v>
      </c>
      <c r="AI242" s="150">
        <f>AG242+AH242</f>
        <v>292.04264999999998</v>
      </c>
      <c r="AJ242" s="151" t="s">
        <v>5957</v>
      </c>
    </row>
    <row r="243" spans="1:36" outlineLevel="2" x14ac:dyDescent="0.25">
      <c r="A243" s="143"/>
      <c r="N243" s="135">
        <f t="shared" si="208"/>
        <v>0</v>
      </c>
      <c r="O243" s="135">
        <f t="shared" si="209"/>
        <v>0</v>
      </c>
      <c r="R243" s="144">
        <f t="shared" ref="R243:AI243" si="272">SUBTOTAL(9,R241:R242)</f>
        <v>0</v>
      </c>
      <c r="S243" s="145">
        <f t="shared" si="272"/>
        <v>164.88</v>
      </c>
      <c r="T243" s="146">
        <f t="shared" si="272"/>
        <v>164.88</v>
      </c>
      <c r="U243" s="144">
        <f t="shared" si="272"/>
        <v>0</v>
      </c>
      <c r="V243" s="145">
        <f t="shared" si="272"/>
        <v>1.9290959999999999</v>
      </c>
      <c r="W243" s="147">
        <f t="shared" si="272"/>
        <v>1.9290959999999999</v>
      </c>
      <c r="X243" s="144">
        <f t="shared" si="272"/>
        <v>0</v>
      </c>
      <c r="Y243" s="145">
        <f t="shared" si="272"/>
        <v>162.95090400000001</v>
      </c>
      <c r="Z243" s="147">
        <f t="shared" si="272"/>
        <v>162.95090400000001</v>
      </c>
      <c r="AA243" s="148">
        <f t="shared" si="272"/>
        <v>0</v>
      </c>
      <c r="AB243" s="149">
        <f t="shared" si="272"/>
        <v>1057.22</v>
      </c>
      <c r="AC243" s="148">
        <f t="shared" si="272"/>
        <v>1057.22</v>
      </c>
      <c r="AD243" s="148">
        <f t="shared" si="207"/>
        <v>0</v>
      </c>
      <c r="AE243" s="148">
        <f t="shared" si="272"/>
        <v>12.369474</v>
      </c>
      <c r="AF243" s="150">
        <f t="shared" si="272"/>
        <v>12.369474</v>
      </c>
      <c r="AG243" s="148">
        <f t="shared" si="272"/>
        <v>0</v>
      </c>
      <c r="AH243" s="148">
        <f t="shared" si="272"/>
        <v>1044.8505260000002</v>
      </c>
      <c r="AI243" s="150">
        <f t="shared" si="272"/>
        <v>1044.8505260000002</v>
      </c>
      <c r="AJ243" s="163" t="s">
        <v>5960</v>
      </c>
    </row>
    <row r="244" spans="1:36" outlineLevel="1" x14ac:dyDescent="0.25">
      <c r="A244" s="154" t="s">
        <v>5615</v>
      </c>
      <c r="B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6">
        <f t="shared" ref="R244:AI244" si="273">SUBTOTAL(9,R228:R242)</f>
        <v>0</v>
      </c>
      <c r="S244" s="157">
        <f t="shared" si="273"/>
        <v>69853.62999999999</v>
      </c>
      <c r="T244" s="158">
        <f t="shared" si="273"/>
        <v>69853.62999999999</v>
      </c>
      <c r="U244" s="156">
        <f t="shared" si="273"/>
        <v>0</v>
      </c>
      <c r="V244" s="157">
        <f t="shared" si="273"/>
        <v>5780.3808709999994</v>
      </c>
      <c r="W244" s="159">
        <f t="shared" si="273"/>
        <v>5780.3808709999994</v>
      </c>
      <c r="X244" s="156">
        <f t="shared" si="273"/>
        <v>0</v>
      </c>
      <c r="Y244" s="157">
        <f t="shared" si="273"/>
        <v>64073.249128999996</v>
      </c>
      <c r="Z244" s="159">
        <f t="shared" si="273"/>
        <v>64073.249128999996</v>
      </c>
      <c r="AA244" s="157">
        <f t="shared" si="273"/>
        <v>0</v>
      </c>
      <c r="AB244" s="160">
        <f t="shared" si="273"/>
        <v>575315.87000000011</v>
      </c>
      <c r="AC244" s="157">
        <f t="shared" si="273"/>
        <v>575315.87000000011</v>
      </c>
      <c r="AD244" s="157">
        <f t="shared" si="207"/>
        <v>0</v>
      </c>
      <c r="AE244" s="157">
        <f t="shared" si="273"/>
        <v>48534.468335000005</v>
      </c>
      <c r="AF244" s="161">
        <f t="shared" si="273"/>
        <v>48534.468335000005</v>
      </c>
      <c r="AG244" s="157">
        <f t="shared" si="273"/>
        <v>0</v>
      </c>
      <c r="AH244" s="157">
        <f t="shared" si="273"/>
        <v>526781.40166500001</v>
      </c>
      <c r="AI244" s="161">
        <f t="shared" si="273"/>
        <v>526781.40166500001</v>
      </c>
      <c r="AJ244" s="162"/>
    </row>
    <row r="245" spans="1:36" outlineLevel="3" x14ac:dyDescent="0.25">
      <c r="A245" s="143" t="s">
        <v>5618</v>
      </c>
      <c r="E245" s="135">
        <v>-9580.83</v>
      </c>
      <c r="F245" s="135">
        <v>-9580.83</v>
      </c>
      <c r="G245" s="135">
        <v>-1368.69</v>
      </c>
      <c r="N245" s="135">
        <f t="shared" si="208"/>
        <v>0</v>
      </c>
      <c r="O245" s="135">
        <f t="shared" si="209"/>
        <v>-20530.349999999999</v>
      </c>
      <c r="P245" s="135" t="s">
        <v>4286</v>
      </c>
      <c r="Q245" s="135">
        <f>VLOOKUP(P245,Factors!$E$6:$G$5649,3,FALSE)</f>
        <v>0.1013</v>
      </c>
      <c r="R245" s="144">
        <f>IF(LEFT(AJ245,6)="Direct", N245,0)</f>
        <v>0</v>
      </c>
      <c r="S245" s="145">
        <f>N245-R245</f>
        <v>0</v>
      </c>
      <c r="T245" s="146">
        <f>R245+S245</f>
        <v>0</v>
      </c>
      <c r="U245" s="144">
        <f>IF(LEFT(AJ245,9)="direct-wa", N245,0)</f>
        <v>0</v>
      </c>
      <c r="V245" s="145">
        <f>IF(LEFT(AJ245,9)="direct-wa",0,N245*Q245)</f>
        <v>0</v>
      </c>
      <c r="W245" s="147">
        <f>U245+V245</f>
        <v>0</v>
      </c>
      <c r="X245" s="144">
        <f>IF(LEFT(AJ245,9)="direct-or", N245,0)</f>
        <v>0</v>
      </c>
      <c r="Y245" s="145">
        <f>IF(LEFT(AJ245,9)="direct-or",0,S245-V245)</f>
        <v>0</v>
      </c>
      <c r="Z245" s="147">
        <f>X245+Y245</f>
        <v>0</v>
      </c>
      <c r="AA245" s="148">
        <f>IF(LEFT(AJ245,6)="Direct", O245,0)</f>
        <v>0</v>
      </c>
      <c r="AB245" s="149">
        <f>O245-AA245</f>
        <v>-20530.349999999999</v>
      </c>
      <c r="AC245" s="148">
        <f>AA245+AB245</f>
        <v>-20530.349999999999</v>
      </c>
      <c r="AD245" s="148">
        <f t="shared" si="207"/>
        <v>0</v>
      </c>
      <c r="AE245" s="148">
        <f>IF(LEFT(AJ245,9)="direct-wa",0,O245*Q245)</f>
        <v>-2079.724455</v>
      </c>
      <c r="AF245" s="150">
        <f>AD245+AE245</f>
        <v>-2079.724455</v>
      </c>
      <c r="AG245" s="148">
        <f>IF(LEFT(AJ245,9)="direct-or", O245,0)</f>
        <v>0</v>
      </c>
      <c r="AH245" s="148">
        <f>IF(LEFT(AJ245,9)="direct-or",0,AC245-AF245)</f>
        <v>-18450.625544999999</v>
      </c>
      <c r="AI245" s="150">
        <f>AG245+AH245</f>
        <v>-18450.625544999999</v>
      </c>
      <c r="AJ245" s="151" t="s">
        <v>60</v>
      </c>
    </row>
    <row r="246" spans="1:36" outlineLevel="3" x14ac:dyDescent="0.25">
      <c r="A246" s="143" t="s">
        <v>5618</v>
      </c>
      <c r="G246" s="135">
        <v>64.86</v>
      </c>
      <c r="N246" s="135">
        <f t="shared" si="208"/>
        <v>0</v>
      </c>
      <c r="O246" s="135">
        <f t="shared" si="209"/>
        <v>64.86</v>
      </c>
      <c r="P246" s="135" t="s">
        <v>4348</v>
      </c>
      <c r="Q246" s="135">
        <f>VLOOKUP(P246,Factors!$E$6:$G$5649,3,FALSE)</f>
        <v>0.1013</v>
      </c>
      <c r="R246" s="144">
        <f>IF(LEFT(AJ246,6)="Direct", N246,0)</f>
        <v>0</v>
      </c>
      <c r="S246" s="145">
        <f>N246-R246</f>
        <v>0</v>
      </c>
      <c r="T246" s="146">
        <f>R246+S246</f>
        <v>0</v>
      </c>
      <c r="U246" s="144">
        <f>IF(LEFT(AJ246,9)="direct-wa", N246,0)</f>
        <v>0</v>
      </c>
      <c r="V246" s="145">
        <f>IF(LEFT(AJ246,9)="direct-wa",0,N246*Q246)</f>
        <v>0</v>
      </c>
      <c r="W246" s="147">
        <f>U246+V246</f>
        <v>0</v>
      </c>
      <c r="X246" s="144">
        <f>IF(LEFT(AJ246,9)="direct-or", N246,0)</f>
        <v>0</v>
      </c>
      <c r="Y246" s="145">
        <f>IF(LEFT(AJ246,9)="direct-or",0,S246-V246)</f>
        <v>0</v>
      </c>
      <c r="Z246" s="147">
        <f>X246+Y246</f>
        <v>0</v>
      </c>
      <c r="AA246" s="148">
        <f>IF(LEFT(AJ246,6)="Direct", O246,0)</f>
        <v>0</v>
      </c>
      <c r="AB246" s="149">
        <f>O246-AA246</f>
        <v>64.86</v>
      </c>
      <c r="AC246" s="148">
        <f>AA246+AB246</f>
        <v>64.86</v>
      </c>
      <c r="AD246" s="148">
        <f t="shared" si="207"/>
        <v>0</v>
      </c>
      <c r="AE246" s="148">
        <f>IF(LEFT(AJ246,9)="direct-wa",0,O246*Q246)</f>
        <v>6.5703180000000003</v>
      </c>
      <c r="AF246" s="150">
        <f>AD246+AE246</f>
        <v>6.5703180000000003</v>
      </c>
      <c r="AG246" s="148">
        <f>IF(LEFT(AJ246,9)="direct-or", O246,0)</f>
        <v>0</v>
      </c>
      <c r="AH246" s="148">
        <f>IF(LEFT(AJ246,9)="direct-or",0,AC246-AF246)</f>
        <v>58.289681999999999</v>
      </c>
      <c r="AI246" s="150">
        <f>AG246+AH246</f>
        <v>58.289681999999999</v>
      </c>
      <c r="AJ246" s="151" t="s">
        <v>60</v>
      </c>
    </row>
    <row r="247" spans="1:36" outlineLevel="3" x14ac:dyDescent="0.25">
      <c r="A247" s="143" t="s">
        <v>5618</v>
      </c>
      <c r="H247" s="135">
        <v>48.96</v>
      </c>
      <c r="N247" s="135">
        <f t="shared" si="208"/>
        <v>0</v>
      </c>
      <c r="O247" s="135">
        <f t="shared" si="209"/>
        <v>48.96</v>
      </c>
      <c r="P247" s="135" t="s">
        <v>4400</v>
      </c>
      <c r="Q247" s="135">
        <f>VLOOKUP(P247,Factors!$E$6:$G$5649,3,FALSE)</f>
        <v>0.1013</v>
      </c>
      <c r="R247" s="144">
        <f>IF(LEFT(AJ247,6)="Direct", N247,0)</f>
        <v>0</v>
      </c>
      <c r="S247" s="145">
        <f>N247-R247</f>
        <v>0</v>
      </c>
      <c r="T247" s="146">
        <f>R247+S247</f>
        <v>0</v>
      </c>
      <c r="U247" s="144">
        <f>IF(LEFT(AJ247,9)="direct-wa", N247,0)</f>
        <v>0</v>
      </c>
      <c r="V247" s="145">
        <f>IF(LEFT(AJ247,9)="direct-wa",0,N247*Q247)</f>
        <v>0</v>
      </c>
      <c r="W247" s="147">
        <f>U247+V247</f>
        <v>0</v>
      </c>
      <c r="X247" s="144">
        <f>IF(LEFT(AJ247,9)="direct-or", N247,0)</f>
        <v>0</v>
      </c>
      <c r="Y247" s="145">
        <f>IF(LEFT(AJ247,9)="direct-or",0,S247-V247)</f>
        <v>0</v>
      </c>
      <c r="Z247" s="147">
        <f>X247+Y247</f>
        <v>0</v>
      </c>
      <c r="AA247" s="148">
        <f>IF(LEFT(AJ247,6)="Direct", O247,0)</f>
        <v>0</v>
      </c>
      <c r="AB247" s="149">
        <f>O247-AA247</f>
        <v>48.96</v>
      </c>
      <c r="AC247" s="148">
        <f>AA247+AB247</f>
        <v>48.96</v>
      </c>
      <c r="AD247" s="148">
        <f t="shared" si="207"/>
        <v>0</v>
      </c>
      <c r="AE247" s="148">
        <f>IF(LEFT(AJ247,9)="direct-wa",0,O247*Q247)</f>
        <v>4.9596480000000005</v>
      </c>
      <c r="AF247" s="150">
        <f>AD247+AE247</f>
        <v>4.9596480000000005</v>
      </c>
      <c r="AG247" s="148">
        <f>IF(LEFT(AJ247,9)="direct-or", O247,0)</f>
        <v>0</v>
      </c>
      <c r="AH247" s="148">
        <f>IF(LEFT(AJ247,9)="direct-or",0,AC247-AF247)</f>
        <v>44.000351999999999</v>
      </c>
      <c r="AI247" s="150">
        <f>AG247+AH247</f>
        <v>44.000351999999999</v>
      </c>
      <c r="AJ247" s="151" t="s">
        <v>60</v>
      </c>
    </row>
    <row r="248" spans="1:36" outlineLevel="2" x14ac:dyDescent="0.25">
      <c r="A248" s="143"/>
      <c r="N248" s="135">
        <f t="shared" si="208"/>
        <v>0</v>
      </c>
      <c r="O248" s="135">
        <f t="shared" si="209"/>
        <v>0</v>
      </c>
      <c r="R248" s="144">
        <f t="shared" ref="R248:AI248" si="274">SUBTOTAL(9,R245:R247)</f>
        <v>0</v>
      </c>
      <c r="S248" s="145">
        <f t="shared" si="274"/>
        <v>0</v>
      </c>
      <c r="T248" s="146">
        <f t="shared" si="274"/>
        <v>0</v>
      </c>
      <c r="U248" s="144">
        <f t="shared" si="274"/>
        <v>0</v>
      </c>
      <c r="V248" s="145">
        <f t="shared" si="274"/>
        <v>0</v>
      </c>
      <c r="W248" s="147">
        <f t="shared" si="274"/>
        <v>0</v>
      </c>
      <c r="X248" s="144">
        <f t="shared" si="274"/>
        <v>0</v>
      </c>
      <c r="Y248" s="145">
        <f t="shared" si="274"/>
        <v>0</v>
      </c>
      <c r="Z248" s="147">
        <f t="shared" si="274"/>
        <v>0</v>
      </c>
      <c r="AA248" s="148">
        <f t="shared" si="274"/>
        <v>0</v>
      </c>
      <c r="AB248" s="149">
        <f t="shared" si="274"/>
        <v>-20416.53</v>
      </c>
      <c r="AC248" s="148">
        <f t="shared" si="274"/>
        <v>-20416.53</v>
      </c>
      <c r="AD248" s="148">
        <f t="shared" si="207"/>
        <v>0</v>
      </c>
      <c r="AE248" s="148">
        <f t="shared" si="274"/>
        <v>-2068.194489</v>
      </c>
      <c r="AF248" s="150">
        <f t="shared" si="274"/>
        <v>-2068.194489</v>
      </c>
      <c r="AG248" s="148">
        <f t="shared" si="274"/>
        <v>0</v>
      </c>
      <c r="AH248" s="148">
        <f t="shared" si="274"/>
        <v>-18348.335511000001</v>
      </c>
      <c r="AI248" s="150">
        <f t="shared" si="274"/>
        <v>-18348.335511000001</v>
      </c>
      <c r="AJ248" s="163" t="s">
        <v>5736</v>
      </c>
    </row>
    <row r="249" spans="1:36" outlineLevel="3" x14ac:dyDescent="0.25">
      <c r="A249" s="143" t="s">
        <v>5618</v>
      </c>
      <c r="B249" s="135">
        <v>3027.97</v>
      </c>
      <c r="C249" s="135">
        <v>1942.81</v>
      </c>
      <c r="D249" s="135">
        <v>2310.37</v>
      </c>
      <c r="E249" s="135">
        <v>2021.18</v>
      </c>
      <c r="F249" s="135">
        <v>2377.85</v>
      </c>
      <c r="G249" s="135">
        <v>2730.43</v>
      </c>
      <c r="H249" s="135">
        <v>1795.16</v>
      </c>
      <c r="I249" s="135">
        <v>3744.29</v>
      </c>
      <c r="J249" s="135">
        <v>2018.08</v>
      </c>
      <c r="K249" s="135">
        <v>600.4</v>
      </c>
      <c r="L249" s="135">
        <v>1225.19</v>
      </c>
      <c r="M249" s="135">
        <v>1171.6600000000001</v>
      </c>
      <c r="N249" s="135">
        <f t="shared" si="208"/>
        <v>1171.6600000000001</v>
      </c>
      <c r="O249" s="135">
        <f t="shared" si="209"/>
        <v>24965.39</v>
      </c>
      <c r="P249" s="135" t="s">
        <v>367</v>
      </c>
      <c r="Q249" s="135">
        <f>VLOOKUP(P249,Factors!$E$6:$G$5649,3,FALSE)</f>
        <v>0.1086</v>
      </c>
      <c r="R249" s="144">
        <f t="shared" ref="R249:R261" si="275">IF(LEFT(AJ249,6)="Direct", N249,0)</f>
        <v>0</v>
      </c>
      <c r="S249" s="145">
        <f t="shared" ref="S249:S261" si="276">N249-R249</f>
        <v>1171.6600000000001</v>
      </c>
      <c r="T249" s="146">
        <f t="shared" ref="T249:T261" si="277">R249+S249</f>
        <v>1171.6600000000001</v>
      </c>
      <c r="U249" s="144">
        <f t="shared" ref="U249:U261" si="278">IF(LEFT(AJ249,9)="direct-wa", N249,0)</f>
        <v>0</v>
      </c>
      <c r="V249" s="145">
        <f t="shared" ref="V249:V261" si="279">IF(LEFT(AJ249,9)="direct-wa",0,N249*Q249)</f>
        <v>127.24227600000002</v>
      </c>
      <c r="W249" s="147">
        <f t="shared" ref="W249:W261" si="280">U249+V249</f>
        <v>127.24227600000002</v>
      </c>
      <c r="X249" s="144">
        <f t="shared" ref="X249:X261" si="281">IF(LEFT(AJ249,9)="direct-or", N249,0)</f>
        <v>0</v>
      </c>
      <c r="Y249" s="145">
        <f t="shared" ref="Y249:Y261" si="282">IF(LEFT(AJ249,9)="direct-or",0,S249-V249)</f>
        <v>1044.4177240000001</v>
      </c>
      <c r="Z249" s="147">
        <f t="shared" ref="Z249:Z261" si="283">X249+Y249</f>
        <v>1044.4177240000001</v>
      </c>
      <c r="AA249" s="148">
        <f t="shared" ref="AA249:AA261" si="284">IF(LEFT(AJ249,6)="Direct", O249,0)</f>
        <v>0</v>
      </c>
      <c r="AB249" s="149">
        <f t="shared" ref="AB249:AB261" si="285">O249-AA249</f>
        <v>24965.39</v>
      </c>
      <c r="AC249" s="148">
        <f t="shared" ref="AC249:AC261" si="286">AA249+AB249</f>
        <v>24965.39</v>
      </c>
      <c r="AD249" s="148">
        <f t="shared" si="207"/>
        <v>0</v>
      </c>
      <c r="AE249" s="148">
        <f t="shared" ref="AE249:AE261" si="287">IF(LEFT(AJ249,9)="direct-wa",0,O249*Q249)</f>
        <v>2711.2413539999998</v>
      </c>
      <c r="AF249" s="150">
        <f t="shared" ref="AF249:AF261" si="288">AD249+AE249</f>
        <v>2711.2413539999998</v>
      </c>
      <c r="AG249" s="148">
        <f t="shared" ref="AG249:AG261" si="289">IF(LEFT(AJ249,9)="direct-or", O249,0)</f>
        <v>0</v>
      </c>
      <c r="AH249" s="148">
        <f t="shared" ref="AH249:AH261" si="290">IF(LEFT(AJ249,9)="direct-or",0,AC249-AF249)</f>
        <v>22254.148646000001</v>
      </c>
      <c r="AI249" s="150">
        <f t="shared" ref="AI249:AI261" si="291">AG249+AH249</f>
        <v>22254.148646000001</v>
      </c>
      <c r="AJ249" s="151" t="s">
        <v>96</v>
      </c>
    </row>
    <row r="250" spans="1:36" outlineLevel="3" x14ac:dyDescent="0.25">
      <c r="A250" s="143" t="s">
        <v>5618</v>
      </c>
      <c r="J250" s="135">
        <v>7</v>
      </c>
      <c r="N250" s="135">
        <f t="shared" si="208"/>
        <v>0</v>
      </c>
      <c r="O250" s="135">
        <f t="shared" si="209"/>
        <v>7</v>
      </c>
      <c r="P250" s="135" t="s">
        <v>373</v>
      </c>
      <c r="Q250" s="135">
        <f>VLOOKUP(P250,Factors!$E$6:$G$5649,3,FALSE)</f>
        <v>0.1086</v>
      </c>
      <c r="R250" s="144">
        <f t="shared" si="275"/>
        <v>0</v>
      </c>
      <c r="S250" s="145">
        <f t="shared" si="276"/>
        <v>0</v>
      </c>
      <c r="T250" s="146">
        <f t="shared" si="277"/>
        <v>0</v>
      </c>
      <c r="U250" s="144">
        <f t="shared" si="278"/>
        <v>0</v>
      </c>
      <c r="V250" s="145">
        <f t="shared" si="279"/>
        <v>0</v>
      </c>
      <c r="W250" s="147">
        <f t="shared" si="280"/>
        <v>0</v>
      </c>
      <c r="X250" s="144">
        <f t="shared" si="281"/>
        <v>0</v>
      </c>
      <c r="Y250" s="145">
        <f t="shared" si="282"/>
        <v>0</v>
      </c>
      <c r="Z250" s="147">
        <f t="shared" si="283"/>
        <v>0</v>
      </c>
      <c r="AA250" s="148">
        <f t="shared" si="284"/>
        <v>0</v>
      </c>
      <c r="AB250" s="149">
        <f t="shared" si="285"/>
        <v>7</v>
      </c>
      <c r="AC250" s="148">
        <f t="shared" si="286"/>
        <v>7</v>
      </c>
      <c r="AD250" s="148">
        <f t="shared" si="207"/>
        <v>0</v>
      </c>
      <c r="AE250" s="148">
        <f t="shared" si="287"/>
        <v>0.76019999999999999</v>
      </c>
      <c r="AF250" s="150">
        <f t="shared" si="288"/>
        <v>0.76019999999999999</v>
      </c>
      <c r="AG250" s="148">
        <f t="shared" si="289"/>
        <v>0</v>
      </c>
      <c r="AH250" s="148">
        <f t="shared" si="290"/>
        <v>6.2397999999999998</v>
      </c>
      <c r="AI250" s="150">
        <f t="shared" si="291"/>
        <v>6.2397999999999998</v>
      </c>
      <c r="AJ250" s="151" t="s">
        <v>96</v>
      </c>
    </row>
    <row r="251" spans="1:36" outlineLevel="3" x14ac:dyDescent="0.25">
      <c r="A251" s="143" t="s">
        <v>5618</v>
      </c>
      <c r="F251" s="135">
        <v>1728.62</v>
      </c>
      <c r="N251" s="135">
        <f t="shared" si="208"/>
        <v>0</v>
      </c>
      <c r="O251" s="135">
        <f t="shared" si="209"/>
        <v>1728.62</v>
      </c>
      <c r="P251" s="135" t="s">
        <v>5830</v>
      </c>
      <c r="Q251" s="135">
        <f>VLOOKUP(P251,Factors!$E$6:$G$5649,3,FALSE)</f>
        <v>0.1086</v>
      </c>
      <c r="R251" s="144">
        <f t="shared" si="275"/>
        <v>0</v>
      </c>
      <c r="S251" s="145">
        <f t="shared" si="276"/>
        <v>0</v>
      </c>
      <c r="T251" s="146">
        <f t="shared" si="277"/>
        <v>0</v>
      </c>
      <c r="U251" s="144">
        <f t="shared" si="278"/>
        <v>0</v>
      </c>
      <c r="V251" s="145">
        <f t="shared" si="279"/>
        <v>0</v>
      </c>
      <c r="W251" s="147">
        <f t="shared" si="280"/>
        <v>0</v>
      </c>
      <c r="X251" s="144">
        <f t="shared" si="281"/>
        <v>0</v>
      </c>
      <c r="Y251" s="145">
        <f t="shared" si="282"/>
        <v>0</v>
      </c>
      <c r="Z251" s="147">
        <f t="shared" si="283"/>
        <v>0</v>
      </c>
      <c r="AA251" s="148">
        <f t="shared" si="284"/>
        <v>0</v>
      </c>
      <c r="AB251" s="149">
        <f t="shared" si="285"/>
        <v>1728.62</v>
      </c>
      <c r="AC251" s="148">
        <f t="shared" si="286"/>
        <v>1728.62</v>
      </c>
      <c r="AD251" s="148">
        <f t="shared" si="207"/>
        <v>0</v>
      </c>
      <c r="AE251" s="148">
        <f t="shared" si="287"/>
        <v>187.72813199999999</v>
      </c>
      <c r="AF251" s="150">
        <f t="shared" si="288"/>
        <v>187.72813199999999</v>
      </c>
      <c r="AG251" s="148">
        <f t="shared" si="289"/>
        <v>0</v>
      </c>
      <c r="AH251" s="148">
        <f t="shared" si="290"/>
        <v>1540.8918679999999</v>
      </c>
      <c r="AI251" s="150">
        <f t="shared" si="291"/>
        <v>1540.8918679999999</v>
      </c>
      <c r="AJ251" s="151" t="s">
        <v>346</v>
      </c>
    </row>
    <row r="252" spans="1:36" outlineLevel="3" x14ac:dyDescent="0.25">
      <c r="A252" s="143" t="s">
        <v>5618</v>
      </c>
      <c r="E252" s="135">
        <v>28.44</v>
      </c>
      <c r="N252" s="135">
        <f t="shared" si="208"/>
        <v>0</v>
      </c>
      <c r="O252" s="135">
        <f t="shared" si="209"/>
        <v>28.44</v>
      </c>
      <c r="P252" s="135" t="s">
        <v>5831</v>
      </c>
      <c r="Q252" s="135">
        <f>VLOOKUP(P252,Factors!$E$6:$G$5649,3,FALSE)</f>
        <v>0.1086</v>
      </c>
      <c r="R252" s="144">
        <f t="shared" si="275"/>
        <v>0</v>
      </c>
      <c r="S252" s="145">
        <f t="shared" si="276"/>
        <v>0</v>
      </c>
      <c r="T252" s="146">
        <f t="shared" si="277"/>
        <v>0</v>
      </c>
      <c r="U252" s="144">
        <f t="shared" si="278"/>
        <v>0</v>
      </c>
      <c r="V252" s="145">
        <f t="shared" si="279"/>
        <v>0</v>
      </c>
      <c r="W252" s="147">
        <f t="shared" si="280"/>
        <v>0</v>
      </c>
      <c r="X252" s="144">
        <f t="shared" si="281"/>
        <v>0</v>
      </c>
      <c r="Y252" s="145">
        <f t="shared" si="282"/>
        <v>0</v>
      </c>
      <c r="Z252" s="147">
        <f t="shared" si="283"/>
        <v>0</v>
      </c>
      <c r="AA252" s="148">
        <f t="shared" si="284"/>
        <v>0</v>
      </c>
      <c r="AB252" s="149">
        <f t="shared" si="285"/>
        <v>28.44</v>
      </c>
      <c r="AC252" s="148">
        <f t="shared" si="286"/>
        <v>28.44</v>
      </c>
      <c r="AD252" s="148">
        <f t="shared" si="207"/>
        <v>0</v>
      </c>
      <c r="AE252" s="148">
        <f t="shared" si="287"/>
        <v>3.088584</v>
      </c>
      <c r="AF252" s="150">
        <f t="shared" si="288"/>
        <v>3.088584</v>
      </c>
      <c r="AG252" s="148">
        <f t="shared" si="289"/>
        <v>0</v>
      </c>
      <c r="AH252" s="148">
        <f t="shared" si="290"/>
        <v>25.351416</v>
      </c>
      <c r="AI252" s="150">
        <f t="shared" si="291"/>
        <v>25.351416</v>
      </c>
      <c r="AJ252" s="151" t="s">
        <v>346</v>
      </c>
    </row>
    <row r="253" spans="1:36" outlineLevel="3" x14ac:dyDescent="0.25">
      <c r="A253" s="143" t="s">
        <v>5618</v>
      </c>
      <c r="D253" s="135">
        <v>207.24</v>
      </c>
      <c r="G253" s="135">
        <v>12.8</v>
      </c>
      <c r="H253" s="135">
        <v>30.6</v>
      </c>
      <c r="L253" s="135">
        <v>82.61</v>
      </c>
      <c r="M253" s="135">
        <v>15.75</v>
      </c>
      <c r="N253" s="135">
        <f t="shared" si="208"/>
        <v>15.75</v>
      </c>
      <c r="O253" s="135">
        <f t="shared" si="209"/>
        <v>349</v>
      </c>
      <c r="P253" s="135" t="s">
        <v>3340</v>
      </c>
      <c r="Q253" s="135">
        <f>VLOOKUP(P253,Factors!$E$6:$G$5649,3,FALSE)</f>
        <v>0.1086</v>
      </c>
      <c r="R253" s="144">
        <f t="shared" si="275"/>
        <v>0</v>
      </c>
      <c r="S253" s="145">
        <f t="shared" si="276"/>
        <v>15.75</v>
      </c>
      <c r="T253" s="146">
        <f t="shared" si="277"/>
        <v>15.75</v>
      </c>
      <c r="U253" s="144">
        <f t="shared" si="278"/>
        <v>0</v>
      </c>
      <c r="V253" s="145">
        <f t="shared" si="279"/>
        <v>1.71045</v>
      </c>
      <c r="W253" s="147">
        <f t="shared" si="280"/>
        <v>1.71045</v>
      </c>
      <c r="X253" s="144">
        <f t="shared" si="281"/>
        <v>0</v>
      </c>
      <c r="Y253" s="145">
        <f t="shared" si="282"/>
        <v>14.03955</v>
      </c>
      <c r="Z253" s="147">
        <f t="shared" si="283"/>
        <v>14.03955</v>
      </c>
      <c r="AA253" s="148">
        <f t="shared" si="284"/>
        <v>0</v>
      </c>
      <c r="AB253" s="149">
        <f t="shared" si="285"/>
        <v>349</v>
      </c>
      <c r="AC253" s="148">
        <f t="shared" si="286"/>
        <v>349</v>
      </c>
      <c r="AD253" s="148">
        <f t="shared" si="207"/>
        <v>0</v>
      </c>
      <c r="AE253" s="148">
        <f t="shared" si="287"/>
        <v>37.901400000000002</v>
      </c>
      <c r="AF253" s="150">
        <f t="shared" si="288"/>
        <v>37.901400000000002</v>
      </c>
      <c r="AG253" s="148">
        <f t="shared" si="289"/>
        <v>0</v>
      </c>
      <c r="AH253" s="148">
        <f t="shared" si="290"/>
        <v>311.09859999999998</v>
      </c>
      <c r="AI253" s="150">
        <f t="shared" si="291"/>
        <v>311.09859999999998</v>
      </c>
      <c r="AJ253" s="151" t="s">
        <v>96</v>
      </c>
    </row>
    <row r="254" spans="1:36" outlineLevel="3" x14ac:dyDescent="0.25">
      <c r="A254" s="143" t="s">
        <v>5618</v>
      </c>
      <c r="B254" s="135">
        <v>23.34</v>
      </c>
      <c r="C254" s="135">
        <v>7.88</v>
      </c>
      <c r="D254" s="135">
        <v>168.24</v>
      </c>
      <c r="E254" s="135">
        <v>0</v>
      </c>
      <c r="F254" s="135">
        <v>28.04</v>
      </c>
      <c r="I254" s="135">
        <v>0</v>
      </c>
      <c r="J254" s="135">
        <v>92162.97</v>
      </c>
      <c r="K254" s="135">
        <v>180.99</v>
      </c>
      <c r="L254" s="135">
        <v>45.88</v>
      </c>
      <c r="M254" s="135">
        <v>686.87</v>
      </c>
      <c r="N254" s="135">
        <f t="shared" si="208"/>
        <v>686.87</v>
      </c>
      <c r="O254" s="135">
        <f t="shared" si="209"/>
        <v>93304.21</v>
      </c>
      <c r="P254" s="135" t="s">
        <v>3343</v>
      </c>
      <c r="Q254" s="135">
        <f>VLOOKUP(P254,Factors!$E$6:$G$5649,3,FALSE)</f>
        <v>0.1086</v>
      </c>
      <c r="R254" s="144">
        <f t="shared" si="275"/>
        <v>0</v>
      </c>
      <c r="S254" s="145">
        <f t="shared" si="276"/>
        <v>686.87</v>
      </c>
      <c r="T254" s="146">
        <f t="shared" si="277"/>
        <v>686.87</v>
      </c>
      <c r="U254" s="144">
        <f t="shared" si="278"/>
        <v>0</v>
      </c>
      <c r="V254" s="145">
        <f t="shared" si="279"/>
        <v>74.594082</v>
      </c>
      <c r="W254" s="147">
        <f t="shared" si="280"/>
        <v>74.594082</v>
      </c>
      <c r="X254" s="144">
        <f t="shared" si="281"/>
        <v>0</v>
      </c>
      <c r="Y254" s="145">
        <f t="shared" si="282"/>
        <v>612.27591800000005</v>
      </c>
      <c r="Z254" s="147">
        <f t="shared" si="283"/>
        <v>612.27591800000005</v>
      </c>
      <c r="AA254" s="148">
        <f t="shared" si="284"/>
        <v>0</v>
      </c>
      <c r="AB254" s="149">
        <f t="shared" si="285"/>
        <v>93304.21</v>
      </c>
      <c r="AC254" s="148">
        <f t="shared" si="286"/>
        <v>93304.21</v>
      </c>
      <c r="AD254" s="148">
        <f t="shared" si="207"/>
        <v>0</v>
      </c>
      <c r="AE254" s="148">
        <f t="shared" si="287"/>
        <v>10132.837206</v>
      </c>
      <c r="AF254" s="150">
        <f t="shared" si="288"/>
        <v>10132.837206</v>
      </c>
      <c r="AG254" s="148">
        <f t="shared" si="289"/>
        <v>0</v>
      </c>
      <c r="AH254" s="148">
        <f t="shared" si="290"/>
        <v>83171.37279400001</v>
      </c>
      <c r="AI254" s="150">
        <f t="shared" si="291"/>
        <v>83171.37279400001</v>
      </c>
      <c r="AJ254" s="151" t="s">
        <v>96</v>
      </c>
    </row>
    <row r="255" spans="1:36" outlineLevel="3" x14ac:dyDescent="0.25">
      <c r="A255" s="143" t="s">
        <v>5618</v>
      </c>
      <c r="M255" s="135">
        <v>207.1</v>
      </c>
      <c r="N255" s="135">
        <f t="shared" si="208"/>
        <v>207.1</v>
      </c>
      <c r="O255" s="135">
        <f t="shared" si="209"/>
        <v>207.1</v>
      </c>
      <c r="P255" s="135" t="s">
        <v>5902</v>
      </c>
      <c r="Q255" s="135">
        <f>VLOOKUP(P255,Factors!$E$6:$G$5649,3,FALSE)</f>
        <v>0.1086</v>
      </c>
      <c r="R255" s="144">
        <f t="shared" si="275"/>
        <v>0</v>
      </c>
      <c r="S255" s="145">
        <f t="shared" si="276"/>
        <v>207.1</v>
      </c>
      <c r="T255" s="146">
        <f t="shared" si="277"/>
        <v>207.1</v>
      </c>
      <c r="U255" s="144">
        <f t="shared" si="278"/>
        <v>0</v>
      </c>
      <c r="V255" s="145">
        <f t="shared" si="279"/>
        <v>22.491060000000001</v>
      </c>
      <c r="W255" s="147">
        <f t="shared" si="280"/>
        <v>22.491060000000001</v>
      </c>
      <c r="X255" s="144">
        <f t="shared" si="281"/>
        <v>0</v>
      </c>
      <c r="Y255" s="145">
        <f t="shared" si="282"/>
        <v>184.60893999999999</v>
      </c>
      <c r="Z255" s="147">
        <f t="shared" si="283"/>
        <v>184.60893999999999</v>
      </c>
      <c r="AA255" s="148">
        <f t="shared" si="284"/>
        <v>0</v>
      </c>
      <c r="AB255" s="149">
        <f t="shared" si="285"/>
        <v>207.1</v>
      </c>
      <c r="AC255" s="148">
        <f t="shared" si="286"/>
        <v>207.1</v>
      </c>
      <c r="AD255" s="148">
        <f t="shared" si="207"/>
        <v>0</v>
      </c>
      <c r="AE255" s="148">
        <f t="shared" si="287"/>
        <v>22.491060000000001</v>
      </c>
      <c r="AF255" s="150">
        <f t="shared" si="288"/>
        <v>22.491060000000001</v>
      </c>
      <c r="AG255" s="148">
        <f t="shared" si="289"/>
        <v>0</v>
      </c>
      <c r="AH255" s="148">
        <f t="shared" si="290"/>
        <v>184.60893999999999</v>
      </c>
      <c r="AI255" s="150">
        <f t="shared" si="291"/>
        <v>184.60893999999999</v>
      </c>
      <c r="AJ255" s="151" t="s">
        <v>346</v>
      </c>
    </row>
    <row r="256" spans="1:36" outlineLevel="3" x14ac:dyDescent="0.25">
      <c r="A256" s="143" t="s">
        <v>5618</v>
      </c>
      <c r="B256" s="135">
        <v>292007.86</v>
      </c>
      <c r="C256" s="135">
        <v>252386.98</v>
      </c>
      <c r="D256" s="135">
        <v>337187.9</v>
      </c>
      <c r="E256" s="135">
        <v>304584.3</v>
      </c>
      <c r="F256" s="135">
        <v>261274.1</v>
      </c>
      <c r="G256" s="135">
        <v>275140.40000000002</v>
      </c>
      <c r="H256" s="135">
        <v>276363.92</v>
      </c>
      <c r="I256" s="135">
        <v>326331.65000000002</v>
      </c>
      <c r="J256" s="135">
        <v>346107.68</v>
      </c>
      <c r="K256" s="135">
        <v>355619.26</v>
      </c>
      <c r="L256" s="135">
        <v>325200.78999999998</v>
      </c>
      <c r="M256" s="135">
        <v>303606.73</v>
      </c>
      <c r="N256" s="135">
        <f t="shared" si="208"/>
        <v>303606.73</v>
      </c>
      <c r="O256" s="135">
        <f t="shared" si="209"/>
        <v>3655811.57</v>
      </c>
      <c r="P256" s="135" t="s">
        <v>3377</v>
      </c>
      <c r="Q256" s="135">
        <f>VLOOKUP(P256,Factors!$E$6:$G$5649,3,FALSE)</f>
        <v>0.1086</v>
      </c>
      <c r="R256" s="144">
        <f t="shared" si="275"/>
        <v>0</v>
      </c>
      <c r="S256" s="145">
        <f t="shared" si="276"/>
        <v>303606.73</v>
      </c>
      <c r="T256" s="146">
        <f t="shared" si="277"/>
        <v>303606.73</v>
      </c>
      <c r="U256" s="144">
        <f t="shared" si="278"/>
        <v>0</v>
      </c>
      <c r="V256" s="145">
        <f t="shared" si="279"/>
        <v>32971.690878000001</v>
      </c>
      <c r="W256" s="147">
        <f t="shared" si="280"/>
        <v>32971.690878000001</v>
      </c>
      <c r="X256" s="144">
        <f t="shared" si="281"/>
        <v>0</v>
      </c>
      <c r="Y256" s="145">
        <f t="shared" si="282"/>
        <v>270635.03912199999</v>
      </c>
      <c r="Z256" s="147">
        <f t="shared" si="283"/>
        <v>270635.03912199999</v>
      </c>
      <c r="AA256" s="148">
        <f t="shared" si="284"/>
        <v>0</v>
      </c>
      <c r="AB256" s="149">
        <f t="shared" si="285"/>
        <v>3655811.57</v>
      </c>
      <c r="AC256" s="148">
        <f t="shared" si="286"/>
        <v>3655811.57</v>
      </c>
      <c r="AD256" s="148">
        <f t="shared" si="207"/>
        <v>0</v>
      </c>
      <c r="AE256" s="148">
        <f t="shared" si="287"/>
        <v>397021.13650199998</v>
      </c>
      <c r="AF256" s="150">
        <f t="shared" si="288"/>
        <v>397021.13650199998</v>
      </c>
      <c r="AG256" s="148">
        <f t="shared" si="289"/>
        <v>0</v>
      </c>
      <c r="AH256" s="148">
        <f t="shared" si="290"/>
        <v>3258790.4334979998</v>
      </c>
      <c r="AI256" s="150">
        <f t="shared" si="291"/>
        <v>3258790.4334979998</v>
      </c>
      <c r="AJ256" s="151" t="s">
        <v>96</v>
      </c>
    </row>
    <row r="257" spans="1:36" outlineLevel="3" x14ac:dyDescent="0.25">
      <c r="A257" s="143" t="s">
        <v>5618</v>
      </c>
      <c r="B257" s="135">
        <v>135416.73000000001</v>
      </c>
      <c r="C257" s="135">
        <v>146161.04999999999</v>
      </c>
      <c r="D257" s="135">
        <v>152307.74</v>
      </c>
      <c r="E257" s="135">
        <v>158429.34</v>
      </c>
      <c r="F257" s="135">
        <v>161158.43</v>
      </c>
      <c r="G257" s="135">
        <v>150083.88</v>
      </c>
      <c r="H257" s="135">
        <v>143233.99</v>
      </c>
      <c r="I257" s="135">
        <v>162068.24</v>
      </c>
      <c r="J257" s="135">
        <v>137364.12</v>
      </c>
      <c r="K257" s="135">
        <v>160223.70000000001</v>
      </c>
      <c r="L257" s="135">
        <v>146266.95000000001</v>
      </c>
      <c r="M257" s="135">
        <v>160364.76999999999</v>
      </c>
      <c r="N257" s="135">
        <f t="shared" si="208"/>
        <v>160364.76999999999</v>
      </c>
      <c r="O257" s="135">
        <f t="shared" si="209"/>
        <v>1813078.94</v>
      </c>
      <c r="P257" s="135" t="s">
        <v>3384</v>
      </c>
      <c r="Q257" s="135">
        <f>VLOOKUP(P257,Factors!$E$6:$G$5649,3,FALSE)</f>
        <v>0.1086</v>
      </c>
      <c r="R257" s="144">
        <f t="shared" si="275"/>
        <v>0</v>
      </c>
      <c r="S257" s="145">
        <f t="shared" si="276"/>
        <v>160364.76999999999</v>
      </c>
      <c r="T257" s="146">
        <f t="shared" si="277"/>
        <v>160364.76999999999</v>
      </c>
      <c r="U257" s="144">
        <f t="shared" si="278"/>
        <v>0</v>
      </c>
      <c r="V257" s="145">
        <f t="shared" si="279"/>
        <v>17415.614021999998</v>
      </c>
      <c r="W257" s="147">
        <f t="shared" si="280"/>
        <v>17415.614021999998</v>
      </c>
      <c r="X257" s="144">
        <f t="shared" si="281"/>
        <v>0</v>
      </c>
      <c r="Y257" s="145">
        <f t="shared" si="282"/>
        <v>142949.155978</v>
      </c>
      <c r="Z257" s="147">
        <f t="shared" si="283"/>
        <v>142949.155978</v>
      </c>
      <c r="AA257" s="148">
        <f t="shared" si="284"/>
        <v>0</v>
      </c>
      <c r="AB257" s="149">
        <f t="shared" si="285"/>
        <v>1813078.94</v>
      </c>
      <c r="AC257" s="148">
        <f t="shared" si="286"/>
        <v>1813078.94</v>
      </c>
      <c r="AD257" s="148">
        <f t="shared" si="207"/>
        <v>0</v>
      </c>
      <c r="AE257" s="148">
        <f t="shared" si="287"/>
        <v>196900.37288400001</v>
      </c>
      <c r="AF257" s="150">
        <f t="shared" si="288"/>
        <v>196900.37288400001</v>
      </c>
      <c r="AG257" s="148">
        <f t="shared" si="289"/>
        <v>0</v>
      </c>
      <c r="AH257" s="148">
        <f t="shared" si="290"/>
        <v>1616178.567116</v>
      </c>
      <c r="AI257" s="150">
        <f t="shared" si="291"/>
        <v>1616178.567116</v>
      </c>
      <c r="AJ257" s="151" t="s">
        <v>96</v>
      </c>
    </row>
    <row r="258" spans="1:36" outlineLevel="3" x14ac:dyDescent="0.25">
      <c r="A258" s="143" t="s">
        <v>5618</v>
      </c>
      <c r="C258" s="135">
        <v>35.01</v>
      </c>
      <c r="N258" s="135">
        <f t="shared" si="208"/>
        <v>0</v>
      </c>
      <c r="O258" s="135">
        <f t="shared" si="209"/>
        <v>35.01</v>
      </c>
      <c r="P258" s="135" t="s">
        <v>4174</v>
      </c>
      <c r="Q258" s="135">
        <f>VLOOKUP(P258,Factors!$E$6:$G$5649,3,FALSE)</f>
        <v>0.1086</v>
      </c>
      <c r="R258" s="144">
        <f t="shared" si="275"/>
        <v>0</v>
      </c>
      <c r="S258" s="145">
        <f t="shared" si="276"/>
        <v>0</v>
      </c>
      <c r="T258" s="146">
        <f t="shared" si="277"/>
        <v>0</v>
      </c>
      <c r="U258" s="144">
        <f t="shared" si="278"/>
        <v>0</v>
      </c>
      <c r="V258" s="145">
        <f t="shared" si="279"/>
        <v>0</v>
      </c>
      <c r="W258" s="147">
        <f t="shared" si="280"/>
        <v>0</v>
      </c>
      <c r="X258" s="144">
        <f t="shared" si="281"/>
        <v>0</v>
      </c>
      <c r="Y258" s="145">
        <f t="shared" si="282"/>
        <v>0</v>
      </c>
      <c r="Z258" s="147">
        <f t="shared" si="283"/>
        <v>0</v>
      </c>
      <c r="AA258" s="148">
        <f t="shared" si="284"/>
        <v>0</v>
      </c>
      <c r="AB258" s="149">
        <f t="shared" si="285"/>
        <v>35.01</v>
      </c>
      <c r="AC258" s="148">
        <f t="shared" si="286"/>
        <v>35.01</v>
      </c>
      <c r="AD258" s="148">
        <f t="shared" si="207"/>
        <v>0</v>
      </c>
      <c r="AE258" s="148">
        <f t="shared" si="287"/>
        <v>3.8020860000000001</v>
      </c>
      <c r="AF258" s="150">
        <f t="shared" si="288"/>
        <v>3.8020860000000001</v>
      </c>
      <c r="AG258" s="148">
        <f t="shared" si="289"/>
        <v>0</v>
      </c>
      <c r="AH258" s="148">
        <f t="shared" si="290"/>
        <v>31.207913999999999</v>
      </c>
      <c r="AI258" s="150">
        <f t="shared" si="291"/>
        <v>31.207913999999999</v>
      </c>
      <c r="AJ258" s="151" t="s">
        <v>346</v>
      </c>
    </row>
    <row r="259" spans="1:36" outlineLevel="3" x14ac:dyDescent="0.25">
      <c r="A259" s="143" t="s">
        <v>5618</v>
      </c>
      <c r="B259" s="135">
        <v>3301.9</v>
      </c>
      <c r="C259" s="135">
        <v>2741.2</v>
      </c>
      <c r="D259" s="135">
        <v>2055.9</v>
      </c>
      <c r="E259" s="135">
        <v>2412.21</v>
      </c>
      <c r="F259" s="135">
        <v>809.9</v>
      </c>
      <c r="G259" s="135">
        <v>1712.41</v>
      </c>
      <c r="H259" s="135">
        <v>872.2</v>
      </c>
      <c r="I259" s="135">
        <v>950.71</v>
      </c>
      <c r="J259" s="135">
        <v>3301.9</v>
      </c>
      <c r="K259" s="135">
        <v>623</v>
      </c>
      <c r="L259" s="135">
        <v>587.76</v>
      </c>
      <c r="M259" s="135">
        <v>2753.71</v>
      </c>
      <c r="N259" s="135">
        <f t="shared" si="208"/>
        <v>2753.71</v>
      </c>
      <c r="O259" s="135">
        <f t="shared" si="209"/>
        <v>22122.799999999999</v>
      </c>
      <c r="P259" s="135" t="s">
        <v>4181</v>
      </c>
      <c r="Q259" s="135">
        <f>VLOOKUP(P259,Factors!$E$6:$G$5649,3,FALSE)</f>
        <v>0.1086</v>
      </c>
      <c r="R259" s="144">
        <f t="shared" si="275"/>
        <v>0</v>
      </c>
      <c r="S259" s="145">
        <f t="shared" si="276"/>
        <v>2753.71</v>
      </c>
      <c r="T259" s="146">
        <f t="shared" si="277"/>
        <v>2753.71</v>
      </c>
      <c r="U259" s="144">
        <f t="shared" si="278"/>
        <v>0</v>
      </c>
      <c r="V259" s="145">
        <f t="shared" si="279"/>
        <v>299.05290600000001</v>
      </c>
      <c r="W259" s="147">
        <f t="shared" si="280"/>
        <v>299.05290600000001</v>
      </c>
      <c r="X259" s="144">
        <f t="shared" si="281"/>
        <v>0</v>
      </c>
      <c r="Y259" s="145">
        <f t="shared" si="282"/>
        <v>2454.6570940000001</v>
      </c>
      <c r="Z259" s="147">
        <f t="shared" si="283"/>
        <v>2454.6570940000001</v>
      </c>
      <c r="AA259" s="148">
        <f t="shared" si="284"/>
        <v>0</v>
      </c>
      <c r="AB259" s="149">
        <f t="shared" si="285"/>
        <v>22122.799999999999</v>
      </c>
      <c r="AC259" s="148">
        <f t="shared" si="286"/>
        <v>22122.799999999999</v>
      </c>
      <c r="AD259" s="148">
        <f t="shared" si="207"/>
        <v>0</v>
      </c>
      <c r="AE259" s="148">
        <f t="shared" si="287"/>
        <v>2402.5360799999999</v>
      </c>
      <c r="AF259" s="150">
        <f t="shared" si="288"/>
        <v>2402.5360799999999</v>
      </c>
      <c r="AG259" s="148">
        <f t="shared" si="289"/>
        <v>0</v>
      </c>
      <c r="AH259" s="148">
        <f t="shared" si="290"/>
        <v>19720.263919999998</v>
      </c>
      <c r="AI259" s="150">
        <f t="shared" si="291"/>
        <v>19720.263919999998</v>
      </c>
      <c r="AJ259" s="151" t="s">
        <v>346</v>
      </c>
    </row>
    <row r="260" spans="1:36" outlineLevel="3" x14ac:dyDescent="0.25">
      <c r="A260" s="143" t="s">
        <v>5618</v>
      </c>
      <c r="K260" s="135">
        <v>405.9</v>
      </c>
      <c r="N260" s="135">
        <f t="shared" si="208"/>
        <v>0</v>
      </c>
      <c r="O260" s="135">
        <f t="shared" si="209"/>
        <v>405.9</v>
      </c>
      <c r="P260" s="135" t="s">
        <v>5903</v>
      </c>
      <c r="Q260" s="135">
        <f>VLOOKUP(P260,Factors!$E$6:$G$5649,3,FALSE)</f>
        <v>0.1086</v>
      </c>
      <c r="R260" s="144">
        <f t="shared" si="275"/>
        <v>0</v>
      </c>
      <c r="S260" s="145">
        <f t="shared" si="276"/>
        <v>0</v>
      </c>
      <c r="T260" s="146">
        <f t="shared" si="277"/>
        <v>0</v>
      </c>
      <c r="U260" s="144">
        <f t="shared" si="278"/>
        <v>0</v>
      </c>
      <c r="V260" s="145">
        <f t="shared" si="279"/>
        <v>0</v>
      </c>
      <c r="W260" s="147">
        <f t="shared" si="280"/>
        <v>0</v>
      </c>
      <c r="X260" s="144">
        <f t="shared" si="281"/>
        <v>0</v>
      </c>
      <c r="Y260" s="145">
        <f t="shared" si="282"/>
        <v>0</v>
      </c>
      <c r="Z260" s="147">
        <f t="shared" si="283"/>
        <v>0</v>
      </c>
      <c r="AA260" s="148">
        <f t="shared" si="284"/>
        <v>0</v>
      </c>
      <c r="AB260" s="149">
        <f t="shared" si="285"/>
        <v>405.9</v>
      </c>
      <c r="AC260" s="148">
        <f t="shared" si="286"/>
        <v>405.9</v>
      </c>
      <c r="AD260" s="148">
        <f t="shared" si="207"/>
        <v>0</v>
      </c>
      <c r="AE260" s="148">
        <f t="shared" si="287"/>
        <v>44.080739999999999</v>
      </c>
      <c r="AF260" s="150">
        <f t="shared" si="288"/>
        <v>44.080739999999999</v>
      </c>
      <c r="AG260" s="148">
        <f t="shared" si="289"/>
        <v>0</v>
      </c>
      <c r="AH260" s="148">
        <f t="shared" si="290"/>
        <v>361.81925999999999</v>
      </c>
      <c r="AI260" s="150">
        <f t="shared" si="291"/>
        <v>361.81925999999999</v>
      </c>
      <c r="AJ260" s="151" t="s">
        <v>346</v>
      </c>
    </row>
    <row r="261" spans="1:36" outlineLevel="3" x14ac:dyDescent="0.25">
      <c r="A261" s="143" t="s">
        <v>5618</v>
      </c>
      <c r="I261" s="135">
        <v>75.5</v>
      </c>
      <c r="N261" s="135">
        <f t="shared" si="208"/>
        <v>0</v>
      </c>
      <c r="O261" s="135">
        <f t="shared" si="209"/>
        <v>75.5</v>
      </c>
      <c r="P261" s="135" t="s">
        <v>5865</v>
      </c>
      <c r="Q261" s="135">
        <f>VLOOKUP(P261,Factors!$E$6:$G$5649,3,FALSE)</f>
        <v>0.1086</v>
      </c>
      <c r="R261" s="144">
        <f t="shared" si="275"/>
        <v>0</v>
      </c>
      <c r="S261" s="145">
        <f t="shared" si="276"/>
        <v>0</v>
      </c>
      <c r="T261" s="146">
        <f t="shared" si="277"/>
        <v>0</v>
      </c>
      <c r="U261" s="144">
        <f t="shared" si="278"/>
        <v>0</v>
      </c>
      <c r="V261" s="145">
        <f t="shared" si="279"/>
        <v>0</v>
      </c>
      <c r="W261" s="147">
        <f t="shared" si="280"/>
        <v>0</v>
      </c>
      <c r="X261" s="144">
        <f t="shared" si="281"/>
        <v>0</v>
      </c>
      <c r="Y261" s="145">
        <f t="shared" si="282"/>
        <v>0</v>
      </c>
      <c r="Z261" s="147">
        <f t="shared" si="283"/>
        <v>0</v>
      </c>
      <c r="AA261" s="148">
        <f t="shared" si="284"/>
        <v>0</v>
      </c>
      <c r="AB261" s="149">
        <f t="shared" si="285"/>
        <v>75.5</v>
      </c>
      <c r="AC261" s="148">
        <f t="shared" si="286"/>
        <v>75.5</v>
      </c>
      <c r="AD261" s="148">
        <f t="shared" si="207"/>
        <v>0</v>
      </c>
      <c r="AE261" s="148">
        <f t="shared" si="287"/>
        <v>8.1993000000000009</v>
      </c>
      <c r="AF261" s="150">
        <f t="shared" si="288"/>
        <v>8.1993000000000009</v>
      </c>
      <c r="AG261" s="148">
        <f t="shared" si="289"/>
        <v>0</v>
      </c>
      <c r="AH261" s="148">
        <f t="shared" si="290"/>
        <v>67.300700000000006</v>
      </c>
      <c r="AI261" s="150">
        <f t="shared" si="291"/>
        <v>67.300700000000006</v>
      </c>
      <c r="AJ261" s="151" t="s">
        <v>346</v>
      </c>
    </row>
    <row r="262" spans="1:36" outlineLevel="2" x14ac:dyDescent="0.25">
      <c r="A262" s="143"/>
      <c r="N262" s="135">
        <f t="shared" si="208"/>
        <v>0</v>
      </c>
      <c r="O262" s="135">
        <f t="shared" si="209"/>
        <v>0</v>
      </c>
      <c r="R262" s="144">
        <f t="shared" ref="R262:AI262" si="292">SUBTOTAL(9,R249:R261)</f>
        <v>0</v>
      </c>
      <c r="S262" s="145">
        <f t="shared" si="292"/>
        <v>468806.59</v>
      </c>
      <c r="T262" s="146">
        <f t="shared" si="292"/>
        <v>468806.59</v>
      </c>
      <c r="U262" s="144">
        <f t="shared" si="292"/>
        <v>0</v>
      </c>
      <c r="V262" s="145">
        <f t="shared" si="292"/>
        <v>50912.395673999999</v>
      </c>
      <c r="W262" s="147">
        <f t="shared" si="292"/>
        <v>50912.395673999999</v>
      </c>
      <c r="X262" s="144">
        <f t="shared" si="292"/>
        <v>0</v>
      </c>
      <c r="Y262" s="145">
        <f t="shared" si="292"/>
        <v>417894.19432600006</v>
      </c>
      <c r="Z262" s="147">
        <f t="shared" si="292"/>
        <v>417894.19432600006</v>
      </c>
      <c r="AA262" s="148">
        <f t="shared" si="292"/>
        <v>0</v>
      </c>
      <c r="AB262" s="149">
        <f t="shared" si="292"/>
        <v>5612119.4799999995</v>
      </c>
      <c r="AC262" s="148">
        <f t="shared" si="292"/>
        <v>5612119.4799999995</v>
      </c>
      <c r="AD262" s="148">
        <f t="shared" si="207"/>
        <v>0</v>
      </c>
      <c r="AE262" s="148">
        <f t="shared" si="292"/>
        <v>609476.17552799988</v>
      </c>
      <c r="AF262" s="150">
        <f t="shared" si="292"/>
        <v>609476.17552799988</v>
      </c>
      <c r="AG262" s="148">
        <f t="shared" si="292"/>
        <v>0</v>
      </c>
      <c r="AH262" s="148">
        <f t="shared" si="292"/>
        <v>5002643.3044719994</v>
      </c>
      <c r="AI262" s="150">
        <f t="shared" si="292"/>
        <v>5002643.3044719994</v>
      </c>
      <c r="AJ262" s="163" t="s">
        <v>5738</v>
      </c>
    </row>
    <row r="263" spans="1:36" outlineLevel="3" x14ac:dyDescent="0.25">
      <c r="A263" s="143" t="s">
        <v>5618</v>
      </c>
      <c r="C263" s="135">
        <v>264.62</v>
      </c>
      <c r="D263" s="135">
        <v>529.24</v>
      </c>
      <c r="E263" s="135">
        <v>264.62</v>
      </c>
      <c r="F263" s="135">
        <v>225.87</v>
      </c>
      <c r="G263" s="135">
        <v>661.55</v>
      </c>
      <c r="H263" s="135">
        <v>67.010000000000005</v>
      </c>
      <c r="I263" s="135">
        <v>1098.71</v>
      </c>
      <c r="J263" s="135">
        <v>0</v>
      </c>
      <c r="N263" s="135">
        <f t="shared" si="208"/>
        <v>0</v>
      </c>
      <c r="O263" s="135">
        <f t="shared" si="209"/>
        <v>3111.62</v>
      </c>
      <c r="P263" s="135" t="s">
        <v>114</v>
      </c>
      <c r="Q263" s="135">
        <f>VLOOKUP(P263,Factors!$E$6:$G$5649,3,FALSE)</f>
        <v>7.7100000000000002E-2</v>
      </c>
      <c r="R263" s="144">
        <f t="shared" ref="R263:R270" si="293">IF(LEFT(AJ263,6)="Direct", N263,0)</f>
        <v>0</v>
      </c>
      <c r="S263" s="145">
        <f t="shared" ref="S263:S270" si="294">N263-R263</f>
        <v>0</v>
      </c>
      <c r="T263" s="146">
        <f t="shared" ref="T263:T270" si="295">R263+S263</f>
        <v>0</v>
      </c>
      <c r="U263" s="144">
        <f t="shared" ref="U263:U270" si="296">IF(LEFT(AJ263,9)="direct-wa", N263,0)</f>
        <v>0</v>
      </c>
      <c r="V263" s="145">
        <f t="shared" ref="V263:V270" si="297">IF(LEFT(AJ263,9)="direct-wa",0,N263*Q263)</f>
        <v>0</v>
      </c>
      <c r="W263" s="147">
        <f t="shared" ref="W263:W270" si="298">U263+V263</f>
        <v>0</v>
      </c>
      <c r="X263" s="144">
        <f t="shared" ref="X263:X270" si="299">IF(LEFT(AJ263,9)="direct-or", N263,0)</f>
        <v>0</v>
      </c>
      <c r="Y263" s="145">
        <f t="shared" ref="Y263:Y270" si="300">IF(LEFT(AJ263,9)="direct-or",0,S263-V263)</f>
        <v>0</v>
      </c>
      <c r="Z263" s="147">
        <f t="shared" ref="Z263:Z270" si="301">X263+Y263</f>
        <v>0</v>
      </c>
      <c r="AA263" s="148">
        <f t="shared" ref="AA263:AA270" si="302">IF(LEFT(AJ263,6)="Direct", O263,0)</f>
        <v>0</v>
      </c>
      <c r="AB263" s="149">
        <f t="shared" ref="AB263:AB270" si="303">O263-AA263</f>
        <v>3111.62</v>
      </c>
      <c r="AC263" s="148">
        <f t="shared" ref="AC263:AC270" si="304">AA263+AB263</f>
        <v>3111.62</v>
      </c>
      <c r="AD263" s="148">
        <f t="shared" si="207"/>
        <v>0</v>
      </c>
      <c r="AE263" s="148">
        <f t="shared" ref="AE263:AE270" si="305">IF(LEFT(AJ263,9)="direct-wa",0,O263*Q263)</f>
        <v>239.905902</v>
      </c>
      <c r="AF263" s="150">
        <f t="shared" ref="AF263:AF270" si="306">AD263+AE263</f>
        <v>239.905902</v>
      </c>
      <c r="AG263" s="148">
        <f t="shared" ref="AG263:AG270" si="307">IF(LEFT(AJ263,9)="direct-or", O263,0)</f>
        <v>0</v>
      </c>
      <c r="AH263" s="148">
        <f t="shared" ref="AH263:AH270" si="308">IF(LEFT(AJ263,9)="direct-or",0,AC263-AF263)</f>
        <v>2871.7140979999999</v>
      </c>
      <c r="AI263" s="150">
        <f t="shared" ref="AI263:AI270" si="309">AG263+AH263</f>
        <v>2871.7140979999999</v>
      </c>
      <c r="AJ263" s="151" t="s">
        <v>55</v>
      </c>
    </row>
    <row r="264" spans="1:36" outlineLevel="3" x14ac:dyDescent="0.25">
      <c r="A264" s="143" t="s">
        <v>5618</v>
      </c>
      <c r="C264" s="135">
        <v>264.62</v>
      </c>
      <c r="N264" s="135">
        <f t="shared" si="208"/>
        <v>0</v>
      </c>
      <c r="O264" s="135">
        <f t="shared" si="209"/>
        <v>264.62</v>
      </c>
      <c r="P264" s="135" t="s">
        <v>122</v>
      </c>
      <c r="Q264" s="135">
        <f>VLOOKUP(P264,Factors!$E$6:$G$5649,3,FALSE)</f>
        <v>7.7100000000000002E-2</v>
      </c>
      <c r="R264" s="144">
        <f t="shared" si="293"/>
        <v>0</v>
      </c>
      <c r="S264" s="145">
        <f t="shared" si="294"/>
        <v>0</v>
      </c>
      <c r="T264" s="146">
        <f t="shared" si="295"/>
        <v>0</v>
      </c>
      <c r="U264" s="144">
        <f t="shared" si="296"/>
        <v>0</v>
      </c>
      <c r="V264" s="145">
        <f t="shared" si="297"/>
        <v>0</v>
      </c>
      <c r="W264" s="147">
        <f t="shared" si="298"/>
        <v>0</v>
      </c>
      <c r="X264" s="144">
        <f t="shared" si="299"/>
        <v>0</v>
      </c>
      <c r="Y264" s="145">
        <f t="shared" si="300"/>
        <v>0</v>
      </c>
      <c r="Z264" s="147">
        <f t="shared" si="301"/>
        <v>0</v>
      </c>
      <c r="AA264" s="148">
        <f t="shared" si="302"/>
        <v>0</v>
      </c>
      <c r="AB264" s="149">
        <f t="shared" si="303"/>
        <v>264.62</v>
      </c>
      <c r="AC264" s="148">
        <f t="shared" si="304"/>
        <v>264.62</v>
      </c>
      <c r="AD264" s="148">
        <f t="shared" si="207"/>
        <v>0</v>
      </c>
      <c r="AE264" s="148">
        <f t="shared" si="305"/>
        <v>20.402202000000003</v>
      </c>
      <c r="AF264" s="150">
        <f t="shared" si="306"/>
        <v>20.402202000000003</v>
      </c>
      <c r="AG264" s="148">
        <f t="shared" si="307"/>
        <v>0</v>
      </c>
      <c r="AH264" s="148">
        <f t="shared" si="308"/>
        <v>244.21779800000002</v>
      </c>
      <c r="AI264" s="150">
        <f t="shared" si="309"/>
        <v>244.21779800000002</v>
      </c>
      <c r="AJ264" s="151" t="s">
        <v>55</v>
      </c>
    </row>
    <row r="265" spans="1:36" outlineLevel="3" x14ac:dyDescent="0.25">
      <c r="A265" s="143" t="s">
        <v>5618</v>
      </c>
      <c r="B265" s="135">
        <v>1501.36</v>
      </c>
      <c r="C265" s="135">
        <v>2884.11</v>
      </c>
      <c r="D265" s="135">
        <v>1422.23</v>
      </c>
      <c r="E265" s="135">
        <v>1518.33</v>
      </c>
      <c r="F265" s="135">
        <v>1615.2</v>
      </c>
      <c r="G265" s="135">
        <v>396.93</v>
      </c>
      <c r="H265" s="135">
        <v>2063.17</v>
      </c>
      <c r="I265" s="135">
        <v>160.08000000000001</v>
      </c>
      <c r="J265" s="135">
        <v>1590.09</v>
      </c>
      <c r="K265" s="135">
        <v>314.29000000000002</v>
      </c>
      <c r="L265" s="135">
        <v>240</v>
      </c>
      <c r="M265" s="135">
        <v>206.12</v>
      </c>
      <c r="N265" s="135">
        <f t="shared" si="208"/>
        <v>206.12</v>
      </c>
      <c r="O265" s="135">
        <f t="shared" si="209"/>
        <v>13911.910000000003</v>
      </c>
      <c r="P265" s="135" t="s">
        <v>126</v>
      </c>
      <c r="Q265" s="135">
        <f>VLOOKUP(P265,Factors!$E$6:$G$5649,3,FALSE)</f>
        <v>7.7100000000000002E-2</v>
      </c>
      <c r="R265" s="144">
        <f t="shared" si="293"/>
        <v>0</v>
      </c>
      <c r="S265" s="145">
        <f t="shared" si="294"/>
        <v>206.12</v>
      </c>
      <c r="T265" s="146">
        <f t="shared" si="295"/>
        <v>206.12</v>
      </c>
      <c r="U265" s="144">
        <f t="shared" si="296"/>
        <v>0</v>
      </c>
      <c r="V265" s="145">
        <f t="shared" si="297"/>
        <v>15.891852</v>
      </c>
      <c r="W265" s="147">
        <f t="shared" si="298"/>
        <v>15.891852</v>
      </c>
      <c r="X265" s="144">
        <f t="shared" si="299"/>
        <v>0</v>
      </c>
      <c r="Y265" s="145">
        <f t="shared" si="300"/>
        <v>190.228148</v>
      </c>
      <c r="Z265" s="147">
        <f t="shared" si="301"/>
        <v>190.228148</v>
      </c>
      <c r="AA265" s="148">
        <f t="shared" si="302"/>
        <v>0</v>
      </c>
      <c r="AB265" s="149">
        <f t="shared" si="303"/>
        <v>13911.910000000003</v>
      </c>
      <c r="AC265" s="148">
        <f t="shared" si="304"/>
        <v>13911.910000000003</v>
      </c>
      <c r="AD265" s="148">
        <f t="shared" ref="AD265:AD328" si="310">IF(LEFT(AJ265,9)="direct-wa", O265,0)</f>
        <v>0</v>
      </c>
      <c r="AE265" s="148">
        <f t="shared" si="305"/>
        <v>1072.6082610000003</v>
      </c>
      <c r="AF265" s="150">
        <f t="shared" si="306"/>
        <v>1072.6082610000003</v>
      </c>
      <c r="AG265" s="148">
        <f t="shared" si="307"/>
        <v>0</v>
      </c>
      <c r="AH265" s="148">
        <f t="shared" si="308"/>
        <v>12839.301739000002</v>
      </c>
      <c r="AI265" s="150">
        <f t="shared" si="309"/>
        <v>12839.301739000002</v>
      </c>
      <c r="AJ265" s="151" t="s">
        <v>55</v>
      </c>
    </row>
    <row r="266" spans="1:36" outlineLevel="3" x14ac:dyDescent="0.25">
      <c r="A266" s="143" t="s">
        <v>5618</v>
      </c>
      <c r="B266" s="135">
        <v>7792.55</v>
      </c>
      <c r="C266" s="135">
        <v>9959</v>
      </c>
      <c r="D266" s="135">
        <v>7632.38</v>
      </c>
      <c r="E266" s="135">
        <v>6009.59</v>
      </c>
      <c r="F266" s="135">
        <v>1446.52</v>
      </c>
      <c r="G266" s="135">
        <v>4549.79</v>
      </c>
      <c r="H266" s="135">
        <v>5521.52</v>
      </c>
      <c r="I266" s="135">
        <v>7083.77</v>
      </c>
      <c r="J266" s="135">
        <v>9014.9</v>
      </c>
      <c r="K266" s="135">
        <v>5605.34</v>
      </c>
      <c r="L266" s="135">
        <v>3468.22</v>
      </c>
      <c r="M266" s="135">
        <v>3429.82</v>
      </c>
      <c r="N266" s="135">
        <f t="shared" ref="N266:N329" si="311">M266</f>
        <v>3429.82</v>
      </c>
      <c r="O266" s="135">
        <f t="shared" ref="O266:O329" si="312">SUM(B266:M266)</f>
        <v>71513.400000000023</v>
      </c>
      <c r="P266" s="135" t="s">
        <v>209</v>
      </c>
      <c r="Q266" s="135">
        <f>VLOOKUP(P266,Factors!$E$6:$G$5649,3,FALSE)</f>
        <v>7.7100000000000002E-2</v>
      </c>
      <c r="R266" s="144">
        <f t="shared" si="293"/>
        <v>0</v>
      </c>
      <c r="S266" s="145">
        <f t="shared" si="294"/>
        <v>3429.82</v>
      </c>
      <c r="T266" s="146">
        <f t="shared" si="295"/>
        <v>3429.82</v>
      </c>
      <c r="U266" s="144">
        <f t="shared" si="296"/>
        <v>0</v>
      </c>
      <c r="V266" s="145">
        <f t="shared" si="297"/>
        <v>264.439122</v>
      </c>
      <c r="W266" s="147">
        <f t="shared" si="298"/>
        <v>264.439122</v>
      </c>
      <c r="X266" s="144">
        <f t="shared" si="299"/>
        <v>0</v>
      </c>
      <c r="Y266" s="145">
        <f t="shared" si="300"/>
        <v>3165.3808779999999</v>
      </c>
      <c r="Z266" s="147">
        <f t="shared" si="301"/>
        <v>3165.3808779999999</v>
      </c>
      <c r="AA266" s="148">
        <f t="shared" si="302"/>
        <v>0</v>
      </c>
      <c r="AB266" s="149">
        <f t="shared" si="303"/>
        <v>71513.400000000023</v>
      </c>
      <c r="AC266" s="148">
        <f t="shared" si="304"/>
        <v>71513.400000000023</v>
      </c>
      <c r="AD266" s="148">
        <f t="shared" si="310"/>
        <v>0</v>
      </c>
      <c r="AE266" s="148">
        <f t="shared" si="305"/>
        <v>5513.6831400000019</v>
      </c>
      <c r="AF266" s="150">
        <f t="shared" si="306"/>
        <v>5513.6831400000019</v>
      </c>
      <c r="AG266" s="148">
        <f t="shared" si="307"/>
        <v>0</v>
      </c>
      <c r="AH266" s="148">
        <f t="shared" si="308"/>
        <v>65999.716860000015</v>
      </c>
      <c r="AI266" s="150">
        <f t="shared" si="309"/>
        <v>65999.716860000015</v>
      </c>
      <c r="AJ266" s="151" t="s">
        <v>55</v>
      </c>
    </row>
    <row r="267" spans="1:36" outlineLevel="3" x14ac:dyDescent="0.25">
      <c r="A267" s="143" t="s">
        <v>5618</v>
      </c>
      <c r="M267" s="135">
        <v>65.819999999999993</v>
      </c>
      <c r="N267" s="135">
        <f t="shared" si="311"/>
        <v>65.819999999999993</v>
      </c>
      <c r="O267" s="135">
        <f t="shared" si="312"/>
        <v>65.819999999999993</v>
      </c>
      <c r="P267" s="135" t="s">
        <v>5901</v>
      </c>
      <c r="Q267" s="135">
        <f>VLOOKUP(P267,Factors!$E$6:$G$5649,3,FALSE)</f>
        <v>7.7100000000000002E-2</v>
      </c>
      <c r="R267" s="144">
        <f t="shared" si="293"/>
        <v>0</v>
      </c>
      <c r="S267" s="145">
        <f t="shared" si="294"/>
        <v>65.819999999999993</v>
      </c>
      <c r="T267" s="146">
        <f t="shared" si="295"/>
        <v>65.819999999999993</v>
      </c>
      <c r="U267" s="144">
        <f t="shared" si="296"/>
        <v>0</v>
      </c>
      <c r="V267" s="145">
        <f t="shared" si="297"/>
        <v>5.0747219999999995</v>
      </c>
      <c r="W267" s="147">
        <f t="shared" si="298"/>
        <v>5.0747219999999995</v>
      </c>
      <c r="X267" s="144">
        <f t="shared" si="299"/>
        <v>0</v>
      </c>
      <c r="Y267" s="145">
        <f t="shared" si="300"/>
        <v>60.745277999999992</v>
      </c>
      <c r="Z267" s="147">
        <f t="shared" si="301"/>
        <v>60.745277999999992</v>
      </c>
      <c r="AA267" s="148">
        <f t="shared" si="302"/>
        <v>0</v>
      </c>
      <c r="AB267" s="149">
        <f t="shared" si="303"/>
        <v>65.819999999999993</v>
      </c>
      <c r="AC267" s="148">
        <f t="shared" si="304"/>
        <v>65.819999999999993</v>
      </c>
      <c r="AD267" s="148">
        <f t="shared" si="310"/>
        <v>0</v>
      </c>
      <c r="AE267" s="148">
        <f t="shared" si="305"/>
        <v>5.0747219999999995</v>
      </c>
      <c r="AF267" s="150">
        <f t="shared" si="306"/>
        <v>5.0747219999999995</v>
      </c>
      <c r="AG267" s="148">
        <f t="shared" si="307"/>
        <v>0</v>
      </c>
      <c r="AH267" s="148">
        <f t="shared" si="308"/>
        <v>60.745277999999992</v>
      </c>
      <c r="AI267" s="150">
        <f t="shared" si="309"/>
        <v>60.745277999999992</v>
      </c>
      <c r="AJ267" s="151" t="s">
        <v>3211</v>
      </c>
    </row>
    <row r="268" spans="1:36" outlineLevel="3" x14ac:dyDescent="0.25">
      <c r="A268" s="143" t="s">
        <v>5618</v>
      </c>
      <c r="F268" s="135">
        <v>131.03</v>
      </c>
      <c r="N268" s="135">
        <f t="shared" si="311"/>
        <v>0</v>
      </c>
      <c r="O268" s="135">
        <f t="shared" si="312"/>
        <v>131.03</v>
      </c>
      <c r="P268" s="135" t="s">
        <v>3212</v>
      </c>
      <c r="Q268" s="135">
        <f>VLOOKUP(P268,Factors!$E$6:$G$5649,3,FALSE)</f>
        <v>7.7100000000000002E-2</v>
      </c>
      <c r="R268" s="144">
        <f t="shared" si="293"/>
        <v>0</v>
      </c>
      <c r="S268" s="145">
        <f t="shared" si="294"/>
        <v>0</v>
      </c>
      <c r="T268" s="146">
        <f t="shared" si="295"/>
        <v>0</v>
      </c>
      <c r="U268" s="144">
        <f t="shared" si="296"/>
        <v>0</v>
      </c>
      <c r="V268" s="145">
        <f t="shared" si="297"/>
        <v>0</v>
      </c>
      <c r="W268" s="147">
        <f t="shared" si="298"/>
        <v>0</v>
      </c>
      <c r="X268" s="144">
        <f t="shared" si="299"/>
        <v>0</v>
      </c>
      <c r="Y268" s="145">
        <f t="shared" si="300"/>
        <v>0</v>
      </c>
      <c r="Z268" s="147">
        <f t="shared" si="301"/>
        <v>0</v>
      </c>
      <c r="AA268" s="148">
        <f t="shared" si="302"/>
        <v>0</v>
      </c>
      <c r="AB268" s="149">
        <f t="shared" si="303"/>
        <v>131.03</v>
      </c>
      <c r="AC268" s="148">
        <f t="shared" si="304"/>
        <v>131.03</v>
      </c>
      <c r="AD268" s="148">
        <f t="shared" si="310"/>
        <v>0</v>
      </c>
      <c r="AE268" s="148">
        <f t="shared" si="305"/>
        <v>10.102413</v>
      </c>
      <c r="AF268" s="150">
        <f t="shared" si="306"/>
        <v>10.102413</v>
      </c>
      <c r="AG268" s="148">
        <f t="shared" si="307"/>
        <v>0</v>
      </c>
      <c r="AH268" s="148">
        <f t="shared" si="308"/>
        <v>120.927587</v>
      </c>
      <c r="AI268" s="150">
        <f t="shared" si="309"/>
        <v>120.927587</v>
      </c>
      <c r="AJ268" s="151" t="s">
        <v>55</v>
      </c>
    </row>
    <row r="269" spans="1:36" outlineLevel="3" x14ac:dyDescent="0.25">
      <c r="A269" s="143" t="s">
        <v>5618</v>
      </c>
      <c r="H269" s="135">
        <v>241.32</v>
      </c>
      <c r="I269" s="135">
        <v>33.520000000000003</v>
      </c>
      <c r="J269" s="135">
        <v>53.92</v>
      </c>
      <c r="K269" s="135">
        <v>65.569999999999993</v>
      </c>
      <c r="L269" s="135">
        <v>102.38</v>
      </c>
      <c r="M269" s="135">
        <v>270.72000000000003</v>
      </c>
      <c r="N269" s="135">
        <f t="shared" si="311"/>
        <v>270.72000000000003</v>
      </c>
      <c r="O269" s="135">
        <f t="shared" si="312"/>
        <v>767.43000000000006</v>
      </c>
      <c r="P269" s="135" t="s">
        <v>3332</v>
      </c>
      <c r="Q269" s="135">
        <f>VLOOKUP(P269,Factors!$E$6:$G$5649,3,FALSE)</f>
        <v>7.7100000000000002E-2</v>
      </c>
      <c r="R269" s="144">
        <f t="shared" si="293"/>
        <v>0</v>
      </c>
      <c r="S269" s="145">
        <f t="shared" si="294"/>
        <v>270.72000000000003</v>
      </c>
      <c r="T269" s="146">
        <f t="shared" si="295"/>
        <v>270.72000000000003</v>
      </c>
      <c r="U269" s="144">
        <f t="shared" si="296"/>
        <v>0</v>
      </c>
      <c r="V269" s="145">
        <f t="shared" si="297"/>
        <v>20.872512000000004</v>
      </c>
      <c r="W269" s="147">
        <f t="shared" si="298"/>
        <v>20.872512000000004</v>
      </c>
      <c r="X269" s="144">
        <f t="shared" si="299"/>
        <v>0</v>
      </c>
      <c r="Y269" s="145">
        <f t="shared" si="300"/>
        <v>249.84748800000003</v>
      </c>
      <c r="Z269" s="147">
        <f t="shared" si="301"/>
        <v>249.84748800000003</v>
      </c>
      <c r="AA269" s="148">
        <f t="shared" si="302"/>
        <v>0</v>
      </c>
      <c r="AB269" s="149">
        <f t="shared" si="303"/>
        <v>767.43000000000006</v>
      </c>
      <c r="AC269" s="148">
        <f t="shared" si="304"/>
        <v>767.43000000000006</v>
      </c>
      <c r="AD269" s="148">
        <f t="shared" si="310"/>
        <v>0</v>
      </c>
      <c r="AE269" s="148">
        <f t="shared" si="305"/>
        <v>59.168853000000006</v>
      </c>
      <c r="AF269" s="150">
        <f t="shared" si="306"/>
        <v>59.168853000000006</v>
      </c>
      <c r="AG269" s="148">
        <f t="shared" si="307"/>
        <v>0</v>
      </c>
      <c r="AH269" s="148">
        <f t="shared" si="308"/>
        <v>708.26114700000005</v>
      </c>
      <c r="AI269" s="150">
        <f t="shared" si="309"/>
        <v>708.26114700000005</v>
      </c>
      <c r="AJ269" s="151" t="s">
        <v>55</v>
      </c>
    </row>
    <row r="270" spans="1:36" outlineLevel="3" x14ac:dyDescent="0.25">
      <c r="A270" s="143" t="s">
        <v>5618</v>
      </c>
      <c r="H270" s="135">
        <v>278.69</v>
      </c>
      <c r="I270" s="135">
        <v>943.56</v>
      </c>
      <c r="N270" s="135">
        <f t="shared" si="311"/>
        <v>0</v>
      </c>
      <c r="O270" s="135">
        <f t="shared" si="312"/>
        <v>1222.25</v>
      </c>
      <c r="P270" s="135" t="s">
        <v>5864</v>
      </c>
      <c r="Q270" s="135">
        <f>VLOOKUP(P270,Factors!$E$6:$G$5649,3,FALSE)</f>
        <v>7.7100000000000002E-2</v>
      </c>
      <c r="R270" s="144">
        <f t="shared" si="293"/>
        <v>0</v>
      </c>
      <c r="S270" s="145">
        <f t="shared" si="294"/>
        <v>0</v>
      </c>
      <c r="T270" s="146">
        <f t="shared" si="295"/>
        <v>0</v>
      </c>
      <c r="U270" s="144">
        <f t="shared" si="296"/>
        <v>0</v>
      </c>
      <c r="V270" s="145">
        <f t="shared" si="297"/>
        <v>0</v>
      </c>
      <c r="W270" s="147">
        <f t="shared" si="298"/>
        <v>0</v>
      </c>
      <c r="X270" s="144">
        <f t="shared" si="299"/>
        <v>0</v>
      </c>
      <c r="Y270" s="145">
        <f t="shared" si="300"/>
        <v>0</v>
      </c>
      <c r="Z270" s="147">
        <f t="shared" si="301"/>
        <v>0</v>
      </c>
      <c r="AA270" s="148">
        <f t="shared" si="302"/>
        <v>0</v>
      </c>
      <c r="AB270" s="149">
        <f t="shared" si="303"/>
        <v>1222.25</v>
      </c>
      <c r="AC270" s="148">
        <f t="shared" si="304"/>
        <v>1222.25</v>
      </c>
      <c r="AD270" s="148">
        <f t="shared" si="310"/>
        <v>0</v>
      </c>
      <c r="AE270" s="148">
        <f t="shared" si="305"/>
        <v>94.235475000000008</v>
      </c>
      <c r="AF270" s="150">
        <f t="shared" si="306"/>
        <v>94.235475000000008</v>
      </c>
      <c r="AG270" s="148">
        <f t="shared" si="307"/>
        <v>0</v>
      </c>
      <c r="AH270" s="148">
        <f t="shared" si="308"/>
        <v>1128.014525</v>
      </c>
      <c r="AI270" s="150">
        <f t="shared" si="309"/>
        <v>1128.014525</v>
      </c>
      <c r="AJ270" s="151" t="s">
        <v>3211</v>
      </c>
    </row>
    <row r="271" spans="1:36" outlineLevel="2" x14ac:dyDescent="0.25">
      <c r="A271" s="143"/>
      <c r="N271" s="135">
        <f t="shared" si="311"/>
        <v>0</v>
      </c>
      <c r="O271" s="135">
        <f t="shared" si="312"/>
        <v>0</v>
      </c>
      <c r="R271" s="144">
        <f t="shared" ref="R271:AI271" si="313">SUBTOTAL(9,R263:R270)</f>
        <v>0</v>
      </c>
      <c r="S271" s="145">
        <f t="shared" si="313"/>
        <v>3972.4800000000005</v>
      </c>
      <c r="T271" s="146">
        <f t="shared" si="313"/>
        <v>3972.4800000000005</v>
      </c>
      <c r="U271" s="144">
        <f t="shared" si="313"/>
        <v>0</v>
      </c>
      <c r="V271" s="145">
        <f t="shared" si="313"/>
        <v>306.27820800000001</v>
      </c>
      <c r="W271" s="147">
        <f t="shared" si="313"/>
        <v>306.27820800000001</v>
      </c>
      <c r="X271" s="144">
        <f t="shared" si="313"/>
        <v>0</v>
      </c>
      <c r="Y271" s="145">
        <f t="shared" si="313"/>
        <v>3666.2017919999998</v>
      </c>
      <c r="Z271" s="147">
        <f t="shared" si="313"/>
        <v>3666.2017919999998</v>
      </c>
      <c r="AA271" s="148">
        <f t="shared" si="313"/>
        <v>0</v>
      </c>
      <c r="AB271" s="149">
        <f t="shared" si="313"/>
        <v>90988.080000000016</v>
      </c>
      <c r="AC271" s="148">
        <f t="shared" si="313"/>
        <v>90988.080000000016</v>
      </c>
      <c r="AD271" s="148">
        <f t="shared" si="310"/>
        <v>0</v>
      </c>
      <c r="AE271" s="148">
        <f t="shared" si="313"/>
        <v>7015.1809680000024</v>
      </c>
      <c r="AF271" s="150">
        <f t="shared" si="313"/>
        <v>7015.1809680000024</v>
      </c>
      <c r="AG271" s="148">
        <f t="shared" si="313"/>
        <v>0</v>
      </c>
      <c r="AH271" s="148">
        <f t="shared" si="313"/>
        <v>83972.899032000016</v>
      </c>
      <c r="AI271" s="150">
        <f t="shared" si="313"/>
        <v>83972.899032000016</v>
      </c>
      <c r="AJ271" s="163" t="s">
        <v>5744</v>
      </c>
    </row>
    <row r="272" spans="1:36" outlineLevel="3" x14ac:dyDescent="0.25">
      <c r="A272" s="143" t="s">
        <v>5618</v>
      </c>
      <c r="D272" s="135">
        <v>3.23</v>
      </c>
      <c r="N272" s="135">
        <f t="shared" si="311"/>
        <v>0</v>
      </c>
      <c r="O272" s="135">
        <f t="shared" si="312"/>
        <v>3.23</v>
      </c>
      <c r="P272" s="135" t="s">
        <v>3336</v>
      </c>
      <c r="Q272" s="135">
        <f>VLOOKUP(P272,Factors!$E$6:$G$5649,3,FALSE)</f>
        <v>0.10979999999999999</v>
      </c>
      <c r="R272" s="144">
        <f>IF(LEFT(AJ272,6)="Direct", N272,0)</f>
        <v>0</v>
      </c>
      <c r="S272" s="145">
        <f>N272-R272</f>
        <v>0</v>
      </c>
      <c r="T272" s="146">
        <f>R272+S272</f>
        <v>0</v>
      </c>
      <c r="U272" s="144">
        <f>IF(LEFT(AJ272,9)="direct-wa", N272,0)</f>
        <v>0</v>
      </c>
      <c r="V272" s="145">
        <f>IF(LEFT(AJ272,9)="direct-wa",0,N272*Q272)</f>
        <v>0</v>
      </c>
      <c r="W272" s="147">
        <f>U272+V272</f>
        <v>0</v>
      </c>
      <c r="X272" s="144">
        <f>IF(LEFT(AJ272,9)="direct-or", N272,0)</f>
        <v>0</v>
      </c>
      <c r="Y272" s="145">
        <f>IF(LEFT(AJ272,9)="direct-or",0,S272-V272)</f>
        <v>0</v>
      </c>
      <c r="Z272" s="147">
        <f>X272+Y272</f>
        <v>0</v>
      </c>
      <c r="AA272" s="148">
        <f>IF(LEFT(AJ272,6)="Direct", O272,0)</f>
        <v>0</v>
      </c>
      <c r="AB272" s="149">
        <f>O272-AA272</f>
        <v>3.23</v>
      </c>
      <c r="AC272" s="148">
        <f>AA272+AB272</f>
        <v>3.23</v>
      </c>
      <c r="AD272" s="148">
        <f t="shared" si="310"/>
        <v>0</v>
      </c>
      <c r="AE272" s="148">
        <f>IF(LEFT(AJ272,9)="direct-wa",0,O272*Q272)</f>
        <v>0.35465399999999997</v>
      </c>
      <c r="AF272" s="150">
        <f>AD272+AE272</f>
        <v>0.35465399999999997</v>
      </c>
      <c r="AG272" s="148">
        <f>IF(LEFT(AJ272,9)="direct-or", O272,0)</f>
        <v>0</v>
      </c>
      <c r="AH272" s="148">
        <f>IF(LEFT(AJ272,9)="direct-or",0,AC272-AF272)</f>
        <v>2.875346</v>
      </c>
      <c r="AI272" s="150">
        <f>AG272+AH272</f>
        <v>2.875346</v>
      </c>
      <c r="AJ272" s="151" t="s">
        <v>49</v>
      </c>
    </row>
    <row r="273" spans="1:36" outlineLevel="2" x14ac:dyDescent="0.25">
      <c r="A273" s="143"/>
      <c r="N273" s="135">
        <f t="shared" si="311"/>
        <v>0</v>
      </c>
      <c r="O273" s="135">
        <f t="shared" si="312"/>
        <v>0</v>
      </c>
      <c r="R273" s="144">
        <f t="shared" ref="R273:AI273" si="314">SUBTOTAL(9,R272:R272)</f>
        <v>0</v>
      </c>
      <c r="S273" s="145">
        <f t="shared" si="314"/>
        <v>0</v>
      </c>
      <c r="T273" s="146">
        <f t="shared" si="314"/>
        <v>0</v>
      </c>
      <c r="U273" s="144">
        <f t="shared" si="314"/>
        <v>0</v>
      </c>
      <c r="V273" s="145">
        <f t="shared" si="314"/>
        <v>0</v>
      </c>
      <c r="W273" s="147">
        <f t="shared" si="314"/>
        <v>0</v>
      </c>
      <c r="X273" s="144">
        <f t="shared" si="314"/>
        <v>0</v>
      </c>
      <c r="Y273" s="145">
        <f t="shared" si="314"/>
        <v>0</v>
      </c>
      <c r="Z273" s="147">
        <f t="shared" si="314"/>
        <v>0</v>
      </c>
      <c r="AA273" s="148">
        <f t="shared" si="314"/>
        <v>0</v>
      </c>
      <c r="AB273" s="149">
        <f t="shared" si="314"/>
        <v>3.23</v>
      </c>
      <c r="AC273" s="148">
        <f t="shared" si="314"/>
        <v>3.23</v>
      </c>
      <c r="AD273" s="148">
        <f t="shared" si="310"/>
        <v>0</v>
      </c>
      <c r="AE273" s="148">
        <f t="shared" si="314"/>
        <v>0.35465399999999997</v>
      </c>
      <c r="AF273" s="150">
        <f t="shared" si="314"/>
        <v>0.35465399999999997</v>
      </c>
      <c r="AG273" s="148">
        <f t="shared" si="314"/>
        <v>0</v>
      </c>
      <c r="AH273" s="148">
        <f t="shared" si="314"/>
        <v>2.875346</v>
      </c>
      <c r="AI273" s="150">
        <f t="shared" si="314"/>
        <v>2.875346</v>
      </c>
      <c r="AJ273" s="163" t="s">
        <v>5745</v>
      </c>
    </row>
    <row r="274" spans="1:36" outlineLevel="3" x14ac:dyDescent="0.25">
      <c r="A274" s="143" t="s">
        <v>5618</v>
      </c>
      <c r="B274" s="135">
        <v>5.75</v>
      </c>
      <c r="E274" s="135">
        <v>7.96</v>
      </c>
      <c r="F274" s="135">
        <v>10.029999999999999</v>
      </c>
      <c r="L274" s="135">
        <v>127.19</v>
      </c>
      <c r="N274" s="135">
        <f t="shared" si="311"/>
        <v>0</v>
      </c>
      <c r="O274" s="135">
        <f t="shared" si="312"/>
        <v>150.93</v>
      </c>
      <c r="P274" s="135" t="s">
        <v>4059</v>
      </c>
      <c r="Q274" s="135">
        <f>VLOOKUP(P274,Factors!$E$6:$G$5649,3,FALSE)</f>
        <v>0</v>
      </c>
      <c r="R274" s="144">
        <f>IF(LEFT(AJ274,6)="Direct", N274,0)</f>
        <v>0</v>
      </c>
      <c r="S274" s="145">
        <f>N274-R274</f>
        <v>0</v>
      </c>
      <c r="T274" s="146">
        <f>R274+S274</f>
        <v>0</v>
      </c>
      <c r="U274" s="144">
        <f>IF(LEFT(AJ274,9)="direct-wa", N274,0)</f>
        <v>0</v>
      </c>
      <c r="V274" s="145">
        <f>IF(LEFT(AJ274,9)="direct-wa",0,N274*Q274)</f>
        <v>0</v>
      </c>
      <c r="W274" s="147">
        <f>U274+V274</f>
        <v>0</v>
      </c>
      <c r="X274" s="144">
        <f>IF(LEFT(AJ274,9)="direct-or", N274,0)</f>
        <v>0</v>
      </c>
      <c r="Y274" s="145">
        <f>IF(LEFT(AJ274,9)="direct-or",0,S274-V274)</f>
        <v>0</v>
      </c>
      <c r="Z274" s="147">
        <f>X274+Y274</f>
        <v>0</v>
      </c>
      <c r="AA274" s="148">
        <f>IF(LEFT(AJ274,6)="Direct", O274,0)</f>
        <v>150.93</v>
      </c>
      <c r="AB274" s="149">
        <f>O274-AA274</f>
        <v>0</v>
      </c>
      <c r="AC274" s="148">
        <f>AA274+AB274</f>
        <v>150.93</v>
      </c>
      <c r="AD274" s="148">
        <f t="shared" si="310"/>
        <v>0</v>
      </c>
      <c r="AE274" s="148">
        <f>IF(LEFT(AJ274,9)="direct-wa",0,O274*Q274)</f>
        <v>0</v>
      </c>
      <c r="AF274" s="150">
        <f>AD274+AE274</f>
        <v>0</v>
      </c>
      <c r="AG274" s="148">
        <f>IF(LEFT(AJ274,9)="direct-or", O274,0)</f>
        <v>150.93</v>
      </c>
      <c r="AH274" s="148">
        <f>IF(LEFT(AJ274,9)="direct-or",0,AC274-AF274)</f>
        <v>0</v>
      </c>
      <c r="AI274" s="150">
        <f>AG274+AH274</f>
        <v>150.93</v>
      </c>
      <c r="AJ274" s="151" t="s">
        <v>105</v>
      </c>
    </row>
    <row r="275" spans="1:36" outlineLevel="3" x14ac:dyDescent="0.25">
      <c r="A275" s="143" t="s">
        <v>5618</v>
      </c>
      <c r="B275" s="135">
        <v>75.83</v>
      </c>
      <c r="E275" s="135">
        <v>105.02</v>
      </c>
      <c r="F275" s="135">
        <v>132.31</v>
      </c>
      <c r="M275" s="135">
        <v>518.48</v>
      </c>
      <c r="N275" s="135">
        <f t="shared" si="311"/>
        <v>518.48</v>
      </c>
      <c r="O275" s="135">
        <f t="shared" si="312"/>
        <v>831.64</v>
      </c>
      <c r="P275" s="135" t="s">
        <v>4111</v>
      </c>
      <c r="Q275" s="135">
        <f>VLOOKUP(P275,Factors!$E$6:$G$5649,3,FALSE)</f>
        <v>0</v>
      </c>
      <c r="R275" s="144">
        <f>IF(LEFT(AJ275,6)="Direct", N275,0)</f>
        <v>518.48</v>
      </c>
      <c r="S275" s="145">
        <f>N275-R275</f>
        <v>0</v>
      </c>
      <c r="T275" s="146">
        <f>R275+S275</f>
        <v>518.48</v>
      </c>
      <c r="U275" s="144">
        <f>IF(LEFT(AJ275,9)="direct-wa", N275,0)</f>
        <v>0</v>
      </c>
      <c r="V275" s="145">
        <f>IF(LEFT(AJ275,9)="direct-wa",0,N275*Q275)</f>
        <v>0</v>
      </c>
      <c r="W275" s="147">
        <f>U275+V275</f>
        <v>0</v>
      </c>
      <c r="X275" s="144">
        <f>IF(LEFT(AJ275,9)="direct-or", N275,0)</f>
        <v>518.48</v>
      </c>
      <c r="Y275" s="145">
        <f>IF(LEFT(AJ275,9)="direct-or",0,S275-V275)</f>
        <v>0</v>
      </c>
      <c r="Z275" s="147">
        <f>X275+Y275</f>
        <v>518.48</v>
      </c>
      <c r="AA275" s="148">
        <f>IF(LEFT(AJ275,6)="Direct", O275,0)</f>
        <v>831.64</v>
      </c>
      <c r="AB275" s="149">
        <f>O275-AA275</f>
        <v>0</v>
      </c>
      <c r="AC275" s="148">
        <f>AA275+AB275</f>
        <v>831.64</v>
      </c>
      <c r="AD275" s="148">
        <f t="shared" si="310"/>
        <v>0</v>
      </c>
      <c r="AE275" s="148">
        <f>IF(LEFT(AJ275,9)="direct-wa",0,O275*Q275)</f>
        <v>0</v>
      </c>
      <c r="AF275" s="150">
        <f>AD275+AE275</f>
        <v>0</v>
      </c>
      <c r="AG275" s="148">
        <f>IF(LEFT(AJ275,9)="direct-or", O275,0)</f>
        <v>831.64</v>
      </c>
      <c r="AH275" s="148">
        <f>IF(LEFT(AJ275,9)="direct-or",0,AC275-AF275)</f>
        <v>0</v>
      </c>
      <c r="AI275" s="150">
        <f>AG275+AH275</f>
        <v>831.64</v>
      </c>
      <c r="AJ275" s="151" t="s">
        <v>105</v>
      </c>
    </row>
    <row r="276" spans="1:36" outlineLevel="2" x14ac:dyDescent="0.25">
      <c r="A276" s="143"/>
      <c r="N276" s="135">
        <f t="shared" si="311"/>
        <v>0</v>
      </c>
      <c r="O276" s="135">
        <f t="shared" si="312"/>
        <v>0</v>
      </c>
      <c r="R276" s="144">
        <f t="shared" ref="R276:AI276" si="315">SUBTOTAL(9,R274:R275)</f>
        <v>518.48</v>
      </c>
      <c r="S276" s="145">
        <f t="shared" si="315"/>
        <v>0</v>
      </c>
      <c r="T276" s="146">
        <f t="shared" si="315"/>
        <v>518.48</v>
      </c>
      <c r="U276" s="144">
        <f t="shared" si="315"/>
        <v>0</v>
      </c>
      <c r="V276" s="145">
        <f t="shared" si="315"/>
        <v>0</v>
      </c>
      <c r="W276" s="147">
        <f t="shared" si="315"/>
        <v>0</v>
      </c>
      <c r="X276" s="144">
        <f t="shared" si="315"/>
        <v>518.48</v>
      </c>
      <c r="Y276" s="145">
        <f t="shared" si="315"/>
        <v>0</v>
      </c>
      <c r="Z276" s="147">
        <f t="shared" si="315"/>
        <v>518.48</v>
      </c>
      <c r="AA276" s="148">
        <f t="shared" si="315"/>
        <v>982.56999999999994</v>
      </c>
      <c r="AB276" s="149">
        <f t="shared" si="315"/>
        <v>0</v>
      </c>
      <c r="AC276" s="148">
        <f t="shared" si="315"/>
        <v>982.56999999999994</v>
      </c>
      <c r="AD276" s="148">
        <f t="shared" si="310"/>
        <v>0</v>
      </c>
      <c r="AE276" s="148">
        <f t="shared" si="315"/>
        <v>0</v>
      </c>
      <c r="AF276" s="150">
        <f t="shared" si="315"/>
        <v>0</v>
      </c>
      <c r="AG276" s="148">
        <f t="shared" si="315"/>
        <v>982.56999999999994</v>
      </c>
      <c r="AH276" s="148">
        <f t="shared" si="315"/>
        <v>0</v>
      </c>
      <c r="AI276" s="150">
        <f t="shared" si="315"/>
        <v>982.56999999999994</v>
      </c>
      <c r="AJ276" s="163" t="s">
        <v>5737</v>
      </c>
    </row>
    <row r="277" spans="1:36" outlineLevel="3" x14ac:dyDescent="0.25">
      <c r="A277" s="143" t="s">
        <v>5618</v>
      </c>
      <c r="B277" s="135">
        <v>229.98</v>
      </c>
      <c r="K277" s="135">
        <v>100.45</v>
      </c>
      <c r="M277" s="135">
        <v>123.99</v>
      </c>
      <c r="N277" s="135">
        <f t="shared" si="311"/>
        <v>123.99</v>
      </c>
      <c r="O277" s="135">
        <f t="shared" si="312"/>
        <v>454.42</v>
      </c>
      <c r="P277" s="135" t="s">
        <v>4980</v>
      </c>
      <c r="Q277" s="135">
        <f>VLOOKUP(P277,Factors!$E$6:$G$5649,3,FALSE)</f>
        <v>9.9400000000000002E-2</v>
      </c>
      <c r="R277" s="144">
        <f>IF(LEFT(AJ277,6)="Direct", N277,0)</f>
        <v>0</v>
      </c>
      <c r="S277" s="145">
        <f>N277-R277</f>
        <v>123.99</v>
      </c>
      <c r="T277" s="146">
        <f>R277+S277</f>
        <v>123.99</v>
      </c>
      <c r="U277" s="144">
        <f>IF(LEFT(AJ277,9)="direct-wa", N277,0)</f>
        <v>0</v>
      </c>
      <c r="V277" s="145">
        <f>IF(LEFT(AJ277,9)="direct-wa",0,N277*Q277)</f>
        <v>12.324605999999999</v>
      </c>
      <c r="W277" s="147">
        <f>U277+V277</f>
        <v>12.324605999999999</v>
      </c>
      <c r="X277" s="144">
        <f>IF(LEFT(AJ277,9)="direct-or", N277,0)</f>
        <v>0</v>
      </c>
      <c r="Y277" s="145">
        <f>IF(LEFT(AJ277,9)="direct-or",0,S277-V277)</f>
        <v>111.66539399999999</v>
      </c>
      <c r="Z277" s="147">
        <f>X277+Y277</f>
        <v>111.66539399999999</v>
      </c>
      <c r="AA277" s="148">
        <f>IF(LEFT(AJ277,6)="Direct", O277,0)</f>
        <v>0</v>
      </c>
      <c r="AB277" s="149">
        <f>O277-AA277</f>
        <v>454.42</v>
      </c>
      <c r="AC277" s="148">
        <f>AA277+AB277</f>
        <v>454.42</v>
      </c>
      <c r="AD277" s="148">
        <f t="shared" si="310"/>
        <v>0</v>
      </c>
      <c r="AE277" s="148">
        <f>IF(LEFT(AJ277,9)="direct-wa",0,O277*Q277)</f>
        <v>45.169347999999999</v>
      </c>
      <c r="AF277" s="150">
        <f>AD277+AE277</f>
        <v>45.169347999999999</v>
      </c>
      <c r="AG277" s="148">
        <f>IF(LEFT(AJ277,9)="direct-or", O277,0)</f>
        <v>0</v>
      </c>
      <c r="AH277" s="148">
        <f>IF(LEFT(AJ277,9)="direct-or",0,AC277-AF277)</f>
        <v>409.250652</v>
      </c>
      <c r="AI277" s="150">
        <f>AG277+AH277</f>
        <v>409.250652</v>
      </c>
      <c r="AJ277" s="151" t="s">
        <v>79</v>
      </c>
    </row>
    <row r="278" spans="1:36" outlineLevel="2" x14ac:dyDescent="0.25">
      <c r="A278" s="143"/>
      <c r="N278" s="135">
        <f t="shared" si="311"/>
        <v>0</v>
      </c>
      <c r="O278" s="135">
        <f t="shared" si="312"/>
        <v>0</v>
      </c>
      <c r="R278" s="144">
        <f t="shared" ref="R278:AI278" si="316">SUBTOTAL(9,R277:R277)</f>
        <v>0</v>
      </c>
      <c r="S278" s="145">
        <f t="shared" si="316"/>
        <v>123.99</v>
      </c>
      <c r="T278" s="146">
        <f t="shared" si="316"/>
        <v>123.99</v>
      </c>
      <c r="U278" s="144">
        <f t="shared" si="316"/>
        <v>0</v>
      </c>
      <c r="V278" s="145">
        <f t="shared" si="316"/>
        <v>12.324605999999999</v>
      </c>
      <c r="W278" s="147">
        <f t="shared" si="316"/>
        <v>12.324605999999999</v>
      </c>
      <c r="X278" s="144">
        <f t="shared" si="316"/>
        <v>0</v>
      </c>
      <c r="Y278" s="145">
        <f t="shared" si="316"/>
        <v>111.66539399999999</v>
      </c>
      <c r="Z278" s="147">
        <f t="shared" si="316"/>
        <v>111.66539399999999</v>
      </c>
      <c r="AA278" s="148">
        <f t="shared" si="316"/>
        <v>0</v>
      </c>
      <c r="AB278" s="149">
        <f t="shared" si="316"/>
        <v>454.42</v>
      </c>
      <c r="AC278" s="148">
        <f t="shared" si="316"/>
        <v>454.42</v>
      </c>
      <c r="AD278" s="148">
        <f t="shared" si="310"/>
        <v>0</v>
      </c>
      <c r="AE278" s="148">
        <f t="shared" si="316"/>
        <v>45.169347999999999</v>
      </c>
      <c r="AF278" s="150">
        <f t="shared" si="316"/>
        <v>45.169347999999999</v>
      </c>
      <c r="AG278" s="148">
        <f t="shared" si="316"/>
        <v>0</v>
      </c>
      <c r="AH278" s="148">
        <f t="shared" si="316"/>
        <v>409.250652</v>
      </c>
      <c r="AI278" s="150">
        <f t="shared" si="316"/>
        <v>409.250652</v>
      </c>
      <c r="AJ278" s="163" t="s">
        <v>5746</v>
      </c>
    </row>
    <row r="279" spans="1:36" outlineLevel="3" x14ac:dyDescent="0.25">
      <c r="A279" s="143" t="s">
        <v>5618</v>
      </c>
      <c r="L279" s="135">
        <v>888.05</v>
      </c>
      <c r="N279" s="135">
        <f t="shared" si="311"/>
        <v>0</v>
      </c>
      <c r="O279" s="135">
        <f t="shared" si="312"/>
        <v>888.05</v>
      </c>
      <c r="P279" s="135" t="s">
        <v>5900</v>
      </c>
      <c r="Q279" s="135">
        <f>VLOOKUP(P279,Factors!$E$6:$G$5649,3,FALSE)</f>
        <v>9.6299999999999997E-2</v>
      </c>
      <c r="R279" s="144">
        <f>IF(LEFT(AJ279,6)="Direct", N279,0)</f>
        <v>0</v>
      </c>
      <c r="S279" s="145">
        <f>N279-R279</f>
        <v>0</v>
      </c>
      <c r="T279" s="146">
        <f>R279+S279</f>
        <v>0</v>
      </c>
      <c r="U279" s="144">
        <f>IF(LEFT(AJ279,9)="direct-wa", N279,0)</f>
        <v>0</v>
      </c>
      <c r="V279" s="145">
        <f>IF(LEFT(AJ279,9)="direct-wa",0,N279*Q279)</f>
        <v>0</v>
      </c>
      <c r="W279" s="147">
        <f>U279+V279</f>
        <v>0</v>
      </c>
      <c r="X279" s="144">
        <f>IF(LEFT(AJ279,9)="direct-or", N279,0)</f>
        <v>0</v>
      </c>
      <c r="Y279" s="145">
        <f>IF(LEFT(AJ279,9)="direct-or",0,S279-V279)</f>
        <v>0</v>
      </c>
      <c r="Z279" s="147">
        <f>X279+Y279</f>
        <v>0</v>
      </c>
      <c r="AA279" s="148">
        <f>IF(LEFT(AJ279,6)="Direct", O279,0)</f>
        <v>0</v>
      </c>
      <c r="AB279" s="149">
        <f>O279-AA279</f>
        <v>888.05</v>
      </c>
      <c r="AC279" s="148">
        <f>AA279+AB279</f>
        <v>888.05</v>
      </c>
      <c r="AD279" s="148">
        <f t="shared" si="310"/>
        <v>0</v>
      </c>
      <c r="AE279" s="148">
        <f>IF(LEFT(AJ279,9)="direct-wa",0,O279*Q279)</f>
        <v>85.519214999999988</v>
      </c>
      <c r="AF279" s="150">
        <f>AD279+AE279</f>
        <v>85.519214999999988</v>
      </c>
      <c r="AG279" s="148">
        <f>IF(LEFT(AJ279,9)="direct-or", O279,0)</f>
        <v>0</v>
      </c>
      <c r="AH279" s="148">
        <f>IF(LEFT(AJ279,9)="direct-or",0,AC279-AF279)</f>
        <v>802.53078499999992</v>
      </c>
      <c r="AI279" s="150">
        <f>AG279+AH279</f>
        <v>802.53078499999992</v>
      </c>
      <c r="AJ279" s="151" t="s">
        <v>64</v>
      </c>
    </row>
    <row r="280" spans="1:36" outlineLevel="2" x14ac:dyDescent="0.25">
      <c r="A280" s="143"/>
      <c r="N280" s="135">
        <f t="shared" si="311"/>
        <v>0</v>
      </c>
      <c r="O280" s="135">
        <f t="shared" si="312"/>
        <v>0</v>
      </c>
      <c r="R280" s="144">
        <f t="shared" ref="R280:AI280" si="317">SUBTOTAL(9,R279:R279)</f>
        <v>0</v>
      </c>
      <c r="S280" s="145">
        <f t="shared" si="317"/>
        <v>0</v>
      </c>
      <c r="T280" s="146">
        <f t="shared" si="317"/>
        <v>0</v>
      </c>
      <c r="U280" s="144">
        <f t="shared" si="317"/>
        <v>0</v>
      </c>
      <c r="V280" s="145">
        <f t="shared" si="317"/>
        <v>0</v>
      </c>
      <c r="W280" s="147">
        <f t="shared" si="317"/>
        <v>0</v>
      </c>
      <c r="X280" s="144">
        <f t="shared" si="317"/>
        <v>0</v>
      </c>
      <c r="Y280" s="145">
        <f t="shared" si="317"/>
        <v>0</v>
      </c>
      <c r="Z280" s="147">
        <f t="shared" si="317"/>
        <v>0</v>
      </c>
      <c r="AA280" s="148">
        <f t="shared" si="317"/>
        <v>0</v>
      </c>
      <c r="AB280" s="149">
        <f t="shared" si="317"/>
        <v>888.05</v>
      </c>
      <c r="AC280" s="148">
        <f t="shared" si="317"/>
        <v>888.05</v>
      </c>
      <c r="AD280" s="148">
        <f t="shared" si="310"/>
        <v>0</v>
      </c>
      <c r="AE280" s="148">
        <f t="shared" si="317"/>
        <v>85.519214999999988</v>
      </c>
      <c r="AF280" s="150">
        <f t="shared" si="317"/>
        <v>85.519214999999988</v>
      </c>
      <c r="AG280" s="148">
        <f t="shared" si="317"/>
        <v>0</v>
      </c>
      <c r="AH280" s="148">
        <f t="shared" si="317"/>
        <v>802.53078499999992</v>
      </c>
      <c r="AI280" s="150">
        <f t="shared" si="317"/>
        <v>802.53078499999992</v>
      </c>
      <c r="AJ280" s="163" t="s">
        <v>5756</v>
      </c>
    </row>
    <row r="281" spans="1:36" outlineLevel="3" x14ac:dyDescent="0.25">
      <c r="A281" s="143" t="s">
        <v>5618</v>
      </c>
      <c r="B281" s="135">
        <v>1296.7</v>
      </c>
      <c r="D281" s="135">
        <v>616.29</v>
      </c>
      <c r="E281" s="135">
        <v>1190.79</v>
      </c>
      <c r="F281" s="135">
        <v>4105.28</v>
      </c>
      <c r="G281" s="135">
        <v>861.39</v>
      </c>
      <c r="H281" s="135">
        <v>284.68</v>
      </c>
      <c r="I281" s="135">
        <v>1234.8399999999999</v>
      </c>
      <c r="J281" s="135">
        <v>732.18</v>
      </c>
      <c r="K281" s="135">
        <v>2518.77</v>
      </c>
      <c r="L281" s="135">
        <v>284.68</v>
      </c>
      <c r="N281" s="135">
        <f t="shared" si="311"/>
        <v>0</v>
      </c>
      <c r="O281" s="135">
        <f t="shared" si="312"/>
        <v>13125.6</v>
      </c>
      <c r="P281" s="135" t="s">
        <v>128</v>
      </c>
      <c r="Q281" s="135">
        <f>VLOOKUP(P281,Factors!$E$6:$G$5649,3,FALSE)</f>
        <v>7.9699999999999993E-2</v>
      </c>
      <c r="R281" s="144">
        <f>IF(LEFT(AJ281,6)="Direct", N281,0)</f>
        <v>0</v>
      </c>
      <c r="S281" s="145">
        <f>N281-R281</f>
        <v>0</v>
      </c>
      <c r="T281" s="146">
        <f>R281+S281</f>
        <v>0</v>
      </c>
      <c r="U281" s="144">
        <f>IF(LEFT(AJ281,9)="direct-wa", N281,0)</f>
        <v>0</v>
      </c>
      <c r="V281" s="145">
        <f>IF(LEFT(AJ281,9)="direct-wa",0,N281*Q281)</f>
        <v>0</v>
      </c>
      <c r="W281" s="147">
        <f>U281+V281</f>
        <v>0</v>
      </c>
      <c r="X281" s="144">
        <f>IF(LEFT(AJ281,9)="direct-or", N281,0)</f>
        <v>0</v>
      </c>
      <c r="Y281" s="145">
        <f>IF(LEFT(AJ281,9)="direct-or",0,S281-V281)</f>
        <v>0</v>
      </c>
      <c r="Z281" s="147">
        <f>X281+Y281</f>
        <v>0</v>
      </c>
      <c r="AA281" s="148">
        <f>IF(LEFT(AJ281,6)="Direct", O281,0)</f>
        <v>0</v>
      </c>
      <c r="AB281" s="149">
        <f>O281-AA281</f>
        <v>13125.6</v>
      </c>
      <c r="AC281" s="148">
        <f>AA281+AB281</f>
        <v>13125.6</v>
      </c>
      <c r="AD281" s="148">
        <f t="shared" si="310"/>
        <v>0</v>
      </c>
      <c r="AE281" s="148">
        <f>IF(LEFT(AJ281,9)="direct-wa",0,O281*Q281)</f>
        <v>1046.11032</v>
      </c>
      <c r="AF281" s="150">
        <f>AD281+AE281</f>
        <v>1046.11032</v>
      </c>
      <c r="AG281" s="148">
        <f>IF(LEFT(AJ281,9)="direct-or", O281,0)</f>
        <v>0</v>
      </c>
      <c r="AH281" s="148">
        <f>IF(LEFT(AJ281,9)="direct-or",0,AC281-AF281)</f>
        <v>12079.489680000001</v>
      </c>
      <c r="AI281" s="150">
        <f>AG281+AH281</f>
        <v>12079.489680000001</v>
      </c>
      <c r="AJ281" s="151" t="s">
        <v>54</v>
      </c>
    </row>
    <row r="282" spans="1:36" outlineLevel="3" x14ac:dyDescent="0.25">
      <c r="A282" s="143" t="s">
        <v>5618</v>
      </c>
      <c r="B282" s="135">
        <v>1595.44</v>
      </c>
      <c r="C282" s="135">
        <v>572.34</v>
      </c>
      <c r="D282" s="135">
        <v>606.96</v>
      </c>
      <c r="E282" s="135">
        <v>826.94</v>
      </c>
      <c r="F282" s="135">
        <v>1702.75</v>
      </c>
      <c r="G282" s="135">
        <v>3604.45</v>
      </c>
      <c r="H282" s="135">
        <v>862.33</v>
      </c>
      <c r="I282" s="135">
        <v>284.68</v>
      </c>
      <c r="L282" s="135">
        <v>996.37</v>
      </c>
      <c r="M282" s="135">
        <v>4995.47</v>
      </c>
      <c r="N282" s="135">
        <f t="shared" si="311"/>
        <v>4995.47</v>
      </c>
      <c r="O282" s="135">
        <f t="shared" si="312"/>
        <v>16047.730000000003</v>
      </c>
      <c r="P282" s="135" t="s">
        <v>134</v>
      </c>
      <c r="Q282" s="135">
        <f>VLOOKUP(P282,Factors!$E$6:$G$5649,3,FALSE)</f>
        <v>7.9699999999999993E-2</v>
      </c>
      <c r="R282" s="144">
        <f>IF(LEFT(AJ282,6)="Direct", N282,0)</f>
        <v>0</v>
      </c>
      <c r="S282" s="145">
        <f>N282-R282</f>
        <v>4995.47</v>
      </c>
      <c r="T282" s="146">
        <f>R282+S282</f>
        <v>4995.47</v>
      </c>
      <c r="U282" s="144">
        <f>IF(LEFT(AJ282,9)="direct-wa", N282,0)</f>
        <v>0</v>
      </c>
      <c r="V282" s="145">
        <f>IF(LEFT(AJ282,9)="direct-wa",0,N282*Q282)</f>
        <v>398.138959</v>
      </c>
      <c r="W282" s="147">
        <f>U282+V282</f>
        <v>398.138959</v>
      </c>
      <c r="X282" s="144">
        <f>IF(LEFT(AJ282,9)="direct-or", N282,0)</f>
        <v>0</v>
      </c>
      <c r="Y282" s="145">
        <f>IF(LEFT(AJ282,9)="direct-or",0,S282-V282)</f>
        <v>4597.3310410000004</v>
      </c>
      <c r="Z282" s="147">
        <f>X282+Y282</f>
        <v>4597.3310410000004</v>
      </c>
      <c r="AA282" s="148">
        <f>IF(LEFT(AJ282,6)="Direct", O282,0)</f>
        <v>0</v>
      </c>
      <c r="AB282" s="149">
        <f>O282-AA282</f>
        <v>16047.730000000003</v>
      </c>
      <c r="AC282" s="148">
        <f>AA282+AB282</f>
        <v>16047.730000000003</v>
      </c>
      <c r="AD282" s="148">
        <f t="shared" si="310"/>
        <v>0</v>
      </c>
      <c r="AE282" s="148">
        <f>IF(LEFT(AJ282,9)="direct-wa",0,O282*Q282)</f>
        <v>1279.004081</v>
      </c>
      <c r="AF282" s="150">
        <f>AD282+AE282</f>
        <v>1279.004081</v>
      </c>
      <c r="AG282" s="148">
        <f>IF(LEFT(AJ282,9)="direct-or", O282,0)</f>
        <v>0</v>
      </c>
      <c r="AH282" s="148">
        <f>IF(LEFT(AJ282,9)="direct-or",0,AC282-AF282)</f>
        <v>14768.725919000004</v>
      </c>
      <c r="AI282" s="150">
        <f>AG282+AH282</f>
        <v>14768.725919000004</v>
      </c>
      <c r="AJ282" s="151" t="s">
        <v>54</v>
      </c>
    </row>
    <row r="283" spans="1:36" outlineLevel="3" x14ac:dyDescent="0.25">
      <c r="A283" s="143" t="s">
        <v>5618</v>
      </c>
      <c r="K283" s="135">
        <v>301.99</v>
      </c>
      <c r="M283" s="135">
        <v>293.2</v>
      </c>
      <c r="N283" s="135">
        <f t="shared" si="311"/>
        <v>293.2</v>
      </c>
      <c r="O283" s="135">
        <f t="shared" si="312"/>
        <v>595.19000000000005</v>
      </c>
      <c r="P283" s="135" t="s">
        <v>167</v>
      </c>
      <c r="Q283" s="135">
        <f>VLOOKUP(P283,Factors!$E$6:$G$5649,3,FALSE)</f>
        <v>7.9699999999999993E-2</v>
      </c>
      <c r="R283" s="144">
        <f>IF(LEFT(AJ283,6)="Direct", N283,0)</f>
        <v>0</v>
      </c>
      <c r="S283" s="145">
        <f>N283-R283</f>
        <v>293.2</v>
      </c>
      <c r="T283" s="146">
        <f>R283+S283</f>
        <v>293.2</v>
      </c>
      <c r="U283" s="144">
        <f>IF(LEFT(AJ283,9)="direct-wa", N283,0)</f>
        <v>0</v>
      </c>
      <c r="V283" s="145">
        <f>IF(LEFT(AJ283,9)="direct-wa",0,N283*Q283)</f>
        <v>23.368039999999997</v>
      </c>
      <c r="W283" s="147">
        <f>U283+V283</f>
        <v>23.368039999999997</v>
      </c>
      <c r="X283" s="144">
        <f>IF(LEFT(AJ283,9)="direct-or", N283,0)</f>
        <v>0</v>
      </c>
      <c r="Y283" s="145">
        <f>IF(LEFT(AJ283,9)="direct-or",0,S283-V283)</f>
        <v>269.83195999999998</v>
      </c>
      <c r="Z283" s="147">
        <f>X283+Y283</f>
        <v>269.83195999999998</v>
      </c>
      <c r="AA283" s="148">
        <f>IF(LEFT(AJ283,6)="Direct", O283,0)</f>
        <v>0</v>
      </c>
      <c r="AB283" s="149">
        <f>O283-AA283</f>
        <v>595.19000000000005</v>
      </c>
      <c r="AC283" s="148">
        <f>AA283+AB283</f>
        <v>595.19000000000005</v>
      </c>
      <c r="AD283" s="148">
        <f t="shared" si="310"/>
        <v>0</v>
      </c>
      <c r="AE283" s="148">
        <f>IF(LEFT(AJ283,9)="direct-wa",0,O283*Q283)</f>
        <v>47.436643000000004</v>
      </c>
      <c r="AF283" s="150">
        <f>AD283+AE283</f>
        <v>47.436643000000004</v>
      </c>
      <c r="AG283" s="148">
        <f>IF(LEFT(AJ283,9)="direct-or", O283,0)</f>
        <v>0</v>
      </c>
      <c r="AH283" s="148">
        <f>IF(LEFT(AJ283,9)="direct-or",0,AC283-AF283)</f>
        <v>547.75335700000005</v>
      </c>
      <c r="AI283" s="150">
        <f>AG283+AH283</f>
        <v>547.75335700000005</v>
      </c>
      <c r="AJ283" s="151" t="s">
        <v>54</v>
      </c>
    </row>
    <row r="284" spans="1:36" outlineLevel="2" x14ac:dyDescent="0.25">
      <c r="A284" s="143"/>
      <c r="N284" s="135">
        <f t="shared" si="311"/>
        <v>0</v>
      </c>
      <c r="O284" s="135">
        <f t="shared" si="312"/>
        <v>0</v>
      </c>
      <c r="R284" s="144">
        <f t="shared" ref="R284:AI284" si="318">SUBTOTAL(9,R281:R283)</f>
        <v>0</v>
      </c>
      <c r="S284" s="145">
        <f t="shared" si="318"/>
        <v>5288.67</v>
      </c>
      <c r="T284" s="146">
        <f t="shared" si="318"/>
        <v>5288.67</v>
      </c>
      <c r="U284" s="144">
        <f t="shared" si="318"/>
        <v>0</v>
      </c>
      <c r="V284" s="145">
        <f t="shared" si="318"/>
        <v>421.50699900000001</v>
      </c>
      <c r="W284" s="147">
        <f t="shared" si="318"/>
        <v>421.50699900000001</v>
      </c>
      <c r="X284" s="144">
        <f t="shared" si="318"/>
        <v>0</v>
      </c>
      <c r="Y284" s="145">
        <f t="shared" si="318"/>
        <v>4867.1630010000008</v>
      </c>
      <c r="Z284" s="147">
        <f t="shared" si="318"/>
        <v>4867.1630010000008</v>
      </c>
      <c r="AA284" s="148">
        <f t="shared" si="318"/>
        <v>0</v>
      </c>
      <c r="AB284" s="149">
        <f t="shared" si="318"/>
        <v>29768.52</v>
      </c>
      <c r="AC284" s="148">
        <f t="shared" si="318"/>
        <v>29768.52</v>
      </c>
      <c r="AD284" s="148">
        <f t="shared" si="310"/>
        <v>0</v>
      </c>
      <c r="AE284" s="148">
        <f t="shared" si="318"/>
        <v>2372.5510439999998</v>
      </c>
      <c r="AF284" s="150">
        <f t="shared" si="318"/>
        <v>2372.5510439999998</v>
      </c>
      <c r="AG284" s="148">
        <f t="shared" si="318"/>
        <v>0</v>
      </c>
      <c r="AH284" s="148">
        <f t="shared" si="318"/>
        <v>27395.968956000004</v>
      </c>
      <c r="AI284" s="150">
        <f t="shared" si="318"/>
        <v>27395.968956000004</v>
      </c>
      <c r="AJ284" s="163" t="s">
        <v>5741</v>
      </c>
    </row>
    <row r="285" spans="1:36" outlineLevel="3" x14ac:dyDescent="0.25">
      <c r="A285" s="143" t="s">
        <v>5618</v>
      </c>
      <c r="F285" s="135">
        <v>112</v>
      </c>
      <c r="N285" s="135">
        <f t="shared" si="311"/>
        <v>0</v>
      </c>
      <c r="O285" s="135">
        <f t="shared" si="312"/>
        <v>112</v>
      </c>
      <c r="P285" s="135" t="s">
        <v>3629</v>
      </c>
      <c r="Q285" s="135">
        <f>VLOOKUP(P285,Factors!$E$6:$G$5649,3,FALSE)</f>
        <v>1.17E-2</v>
      </c>
      <c r="R285" s="144">
        <f>IF(LEFT(AJ285,6)="Direct", N285,0)</f>
        <v>0</v>
      </c>
      <c r="S285" s="145">
        <f>N285-R285</f>
        <v>0</v>
      </c>
      <c r="T285" s="146">
        <f>R285+S285</f>
        <v>0</v>
      </c>
      <c r="U285" s="144">
        <f>IF(LEFT(AJ285,9)="direct-wa", N285,0)</f>
        <v>0</v>
      </c>
      <c r="V285" s="145">
        <f>IF(LEFT(AJ285,9)="direct-wa",0,N285*Q285)</f>
        <v>0</v>
      </c>
      <c r="W285" s="147">
        <f>U285+V285</f>
        <v>0</v>
      </c>
      <c r="X285" s="144">
        <f>IF(LEFT(AJ285,9)="direct-or", N285,0)</f>
        <v>0</v>
      </c>
      <c r="Y285" s="145">
        <f>IF(LEFT(AJ285,9)="direct-or",0,S285-V285)</f>
        <v>0</v>
      </c>
      <c r="Z285" s="147">
        <f>X285+Y285</f>
        <v>0</v>
      </c>
      <c r="AA285" s="148">
        <f>IF(LEFT(AJ285,6)="Direct", O285,0)</f>
        <v>0</v>
      </c>
      <c r="AB285" s="149">
        <f>O285-AA285</f>
        <v>112</v>
      </c>
      <c r="AC285" s="148">
        <f>AA285+AB285</f>
        <v>112</v>
      </c>
      <c r="AD285" s="148">
        <f t="shared" si="310"/>
        <v>0</v>
      </c>
      <c r="AE285" s="148">
        <f>IF(LEFT(AJ285,9)="direct-wa",0,O285*Q285)</f>
        <v>1.3104</v>
      </c>
      <c r="AF285" s="150">
        <f>AD285+AE285</f>
        <v>1.3104</v>
      </c>
      <c r="AG285" s="148">
        <f>IF(LEFT(AJ285,9)="direct-or", O285,0)</f>
        <v>0</v>
      </c>
      <c r="AH285" s="148">
        <f>IF(LEFT(AJ285,9)="direct-or",0,AC285-AF285)</f>
        <v>110.6896</v>
      </c>
      <c r="AI285" s="150">
        <f>AG285+AH285</f>
        <v>110.6896</v>
      </c>
      <c r="AJ285" s="151" t="s">
        <v>5957</v>
      </c>
    </row>
    <row r="286" spans="1:36" outlineLevel="2" x14ac:dyDescent="0.25">
      <c r="A286" s="143"/>
      <c r="N286" s="135">
        <f t="shared" si="311"/>
        <v>0</v>
      </c>
      <c r="O286" s="135">
        <f t="shared" si="312"/>
        <v>0</v>
      </c>
      <c r="R286" s="144">
        <f t="shared" ref="R286:AI286" si="319">SUBTOTAL(9,R285:R285)</f>
        <v>0</v>
      </c>
      <c r="S286" s="145">
        <f t="shared" si="319"/>
        <v>0</v>
      </c>
      <c r="T286" s="146">
        <f t="shared" si="319"/>
        <v>0</v>
      </c>
      <c r="U286" s="144">
        <f t="shared" si="319"/>
        <v>0</v>
      </c>
      <c r="V286" s="145">
        <f t="shared" si="319"/>
        <v>0</v>
      </c>
      <c r="W286" s="147">
        <f t="shared" si="319"/>
        <v>0</v>
      </c>
      <c r="X286" s="144">
        <f t="shared" si="319"/>
        <v>0</v>
      </c>
      <c r="Y286" s="145">
        <f t="shared" si="319"/>
        <v>0</v>
      </c>
      <c r="Z286" s="147">
        <f t="shared" si="319"/>
        <v>0</v>
      </c>
      <c r="AA286" s="148">
        <f t="shared" si="319"/>
        <v>0</v>
      </c>
      <c r="AB286" s="149">
        <f t="shared" si="319"/>
        <v>112</v>
      </c>
      <c r="AC286" s="148">
        <f t="shared" si="319"/>
        <v>112</v>
      </c>
      <c r="AD286" s="148">
        <f t="shared" si="310"/>
        <v>0</v>
      </c>
      <c r="AE286" s="148">
        <f t="shared" si="319"/>
        <v>1.3104</v>
      </c>
      <c r="AF286" s="150">
        <f t="shared" si="319"/>
        <v>1.3104</v>
      </c>
      <c r="AG286" s="148">
        <f t="shared" si="319"/>
        <v>0</v>
      </c>
      <c r="AH286" s="148">
        <f t="shared" si="319"/>
        <v>110.6896</v>
      </c>
      <c r="AI286" s="150">
        <f t="shared" si="319"/>
        <v>110.6896</v>
      </c>
      <c r="AJ286" s="163" t="s">
        <v>5960</v>
      </c>
    </row>
    <row r="287" spans="1:36" outlineLevel="1" x14ac:dyDescent="0.25">
      <c r="A287" s="154" t="s">
        <v>5617</v>
      </c>
      <c r="B287" s="155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6">
        <f t="shared" ref="R287:AI287" si="320">SUBTOTAL(9,R245:R285)</f>
        <v>518.48</v>
      </c>
      <c r="S287" s="157">
        <f t="shared" si="320"/>
        <v>478191.73</v>
      </c>
      <c r="T287" s="158">
        <f t="shared" si="320"/>
        <v>478710.20999999996</v>
      </c>
      <c r="U287" s="156">
        <f t="shared" si="320"/>
        <v>0</v>
      </c>
      <c r="V287" s="157">
        <f t="shared" si="320"/>
        <v>51652.505487000009</v>
      </c>
      <c r="W287" s="159">
        <f t="shared" si="320"/>
        <v>51652.505487000009</v>
      </c>
      <c r="X287" s="156">
        <f t="shared" si="320"/>
        <v>518.48</v>
      </c>
      <c r="Y287" s="157">
        <f t="shared" si="320"/>
        <v>426539.22451300011</v>
      </c>
      <c r="Z287" s="159">
        <f t="shared" si="320"/>
        <v>427057.70451300009</v>
      </c>
      <c r="AA287" s="157">
        <f t="shared" si="320"/>
        <v>982.56999999999994</v>
      </c>
      <c r="AB287" s="160">
        <f t="shared" si="320"/>
        <v>5713917.2500000019</v>
      </c>
      <c r="AC287" s="157">
        <f t="shared" si="320"/>
        <v>5714899.8200000012</v>
      </c>
      <c r="AD287" s="157">
        <f t="shared" si="310"/>
        <v>0</v>
      </c>
      <c r="AE287" s="157">
        <f t="shared" si="320"/>
        <v>616928.06666799996</v>
      </c>
      <c r="AF287" s="161">
        <f t="shared" si="320"/>
        <v>616928.06666799996</v>
      </c>
      <c r="AG287" s="157">
        <f t="shared" si="320"/>
        <v>982.56999999999994</v>
      </c>
      <c r="AH287" s="157">
        <f t="shared" si="320"/>
        <v>5096989.183331999</v>
      </c>
      <c r="AI287" s="161">
        <f t="shared" si="320"/>
        <v>5097971.7533319984</v>
      </c>
      <c r="AJ287" s="162"/>
    </row>
    <row r="288" spans="1:36" outlineLevel="3" x14ac:dyDescent="0.25">
      <c r="A288" s="143" t="s">
        <v>5620</v>
      </c>
      <c r="E288" s="135">
        <v>90</v>
      </c>
      <c r="G288" s="135">
        <v>1344</v>
      </c>
      <c r="I288" s="135">
        <v>460</v>
      </c>
      <c r="N288" s="135">
        <f t="shared" si="311"/>
        <v>0</v>
      </c>
      <c r="O288" s="135">
        <f t="shared" si="312"/>
        <v>1894</v>
      </c>
      <c r="P288" s="135" t="s">
        <v>3405</v>
      </c>
      <c r="Q288" s="135">
        <f>VLOOKUP(P288,Factors!$E$6:$G$5649,3,FALSE)</f>
        <v>0.1013</v>
      </c>
      <c r="R288" s="144">
        <f t="shared" ref="R288:R296" si="321">IF(LEFT(AJ288,6)="Direct", N288,0)</f>
        <v>0</v>
      </c>
      <c r="S288" s="145">
        <f t="shared" ref="S288:S296" si="322">N288-R288</f>
        <v>0</v>
      </c>
      <c r="T288" s="146">
        <f t="shared" ref="T288:T296" si="323">R288+S288</f>
        <v>0</v>
      </c>
      <c r="U288" s="144">
        <f t="shared" ref="U288:U296" si="324">IF(LEFT(AJ288,9)="direct-wa", N288,0)</f>
        <v>0</v>
      </c>
      <c r="V288" s="145">
        <f t="shared" ref="V288:V296" si="325">IF(LEFT(AJ288,9)="direct-wa",0,N288*Q288)</f>
        <v>0</v>
      </c>
      <c r="W288" s="147">
        <f t="shared" ref="W288:W296" si="326">U288+V288</f>
        <v>0</v>
      </c>
      <c r="X288" s="144">
        <f t="shared" ref="X288:X296" si="327">IF(LEFT(AJ288,9)="direct-or", N288,0)</f>
        <v>0</v>
      </c>
      <c r="Y288" s="145">
        <f t="shared" ref="Y288:Y296" si="328">IF(LEFT(AJ288,9)="direct-or",0,S288-V288)</f>
        <v>0</v>
      </c>
      <c r="Z288" s="147">
        <f t="shared" ref="Z288:Z296" si="329">X288+Y288</f>
        <v>0</v>
      </c>
      <c r="AA288" s="148">
        <f t="shared" ref="AA288:AA296" si="330">IF(LEFT(AJ288,6)="Direct", O288,0)</f>
        <v>0</v>
      </c>
      <c r="AB288" s="149">
        <f t="shared" ref="AB288:AB296" si="331">O288-AA288</f>
        <v>1894</v>
      </c>
      <c r="AC288" s="148">
        <f t="shared" ref="AC288:AC296" si="332">AA288+AB288</f>
        <v>1894</v>
      </c>
      <c r="AD288" s="148">
        <f t="shared" si="310"/>
        <v>0</v>
      </c>
      <c r="AE288" s="148">
        <f t="shared" ref="AE288:AE296" si="333">IF(LEFT(AJ288,9)="direct-wa",0,O288*Q288)</f>
        <v>191.8622</v>
      </c>
      <c r="AF288" s="150">
        <f t="shared" ref="AF288:AF296" si="334">AD288+AE288</f>
        <v>191.8622</v>
      </c>
      <c r="AG288" s="148">
        <f t="shared" ref="AG288:AG296" si="335">IF(LEFT(AJ288,9)="direct-or", O288,0)</f>
        <v>0</v>
      </c>
      <c r="AH288" s="148">
        <f t="shared" ref="AH288:AH296" si="336">IF(LEFT(AJ288,9)="direct-or",0,AC288-AF288)</f>
        <v>1702.1378</v>
      </c>
      <c r="AI288" s="150">
        <f t="shared" ref="AI288:AI296" si="337">AG288+AH288</f>
        <v>1702.1378</v>
      </c>
      <c r="AJ288" s="151" t="s">
        <v>60</v>
      </c>
    </row>
    <row r="289" spans="1:36" outlineLevel="3" x14ac:dyDescent="0.25">
      <c r="A289" s="143" t="s">
        <v>5620</v>
      </c>
      <c r="B289" s="135">
        <v>283.69</v>
      </c>
      <c r="C289" s="135">
        <v>129.1</v>
      </c>
      <c r="D289" s="135">
        <v>71.36</v>
      </c>
      <c r="E289" s="135">
        <v>75.650000000000006</v>
      </c>
      <c r="F289" s="135">
        <v>54.59</v>
      </c>
      <c r="G289" s="135">
        <v>142.71</v>
      </c>
      <c r="I289" s="135">
        <v>292.72000000000003</v>
      </c>
      <c r="J289" s="135">
        <v>218.36</v>
      </c>
      <c r="M289" s="135">
        <v>1183.1500000000001</v>
      </c>
      <c r="N289" s="135">
        <f t="shared" si="311"/>
        <v>1183.1500000000001</v>
      </c>
      <c r="O289" s="135">
        <f t="shared" si="312"/>
        <v>2451.3300000000004</v>
      </c>
      <c r="P289" s="135" t="s">
        <v>3826</v>
      </c>
      <c r="Q289" s="135">
        <f>VLOOKUP(P289,Factors!$E$6:$G$5649,3,FALSE)</f>
        <v>0.1013</v>
      </c>
      <c r="R289" s="144">
        <f t="shared" si="321"/>
        <v>0</v>
      </c>
      <c r="S289" s="145">
        <f t="shared" si="322"/>
        <v>1183.1500000000001</v>
      </c>
      <c r="T289" s="146">
        <f t="shared" si="323"/>
        <v>1183.1500000000001</v>
      </c>
      <c r="U289" s="144">
        <f t="shared" si="324"/>
        <v>0</v>
      </c>
      <c r="V289" s="145">
        <f t="shared" si="325"/>
        <v>119.85309500000001</v>
      </c>
      <c r="W289" s="147">
        <f t="shared" si="326"/>
        <v>119.85309500000001</v>
      </c>
      <c r="X289" s="144">
        <f t="shared" si="327"/>
        <v>0</v>
      </c>
      <c r="Y289" s="145">
        <f t="shared" si="328"/>
        <v>1063.2969050000002</v>
      </c>
      <c r="Z289" s="147">
        <f t="shared" si="329"/>
        <v>1063.2969050000002</v>
      </c>
      <c r="AA289" s="148">
        <f t="shared" si="330"/>
        <v>0</v>
      </c>
      <c r="AB289" s="149">
        <f t="shared" si="331"/>
        <v>2451.3300000000004</v>
      </c>
      <c r="AC289" s="148">
        <f t="shared" si="332"/>
        <v>2451.3300000000004</v>
      </c>
      <c r="AD289" s="148">
        <f t="shared" si="310"/>
        <v>0</v>
      </c>
      <c r="AE289" s="148">
        <f t="shared" si="333"/>
        <v>248.31972900000005</v>
      </c>
      <c r="AF289" s="150">
        <f t="shared" si="334"/>
        <v>248.31972900000005</v>
      </c>
      <c r="AG289" s="148">
        <f t="shared" si="335"/>
        <v>0</v>
      </c>
      <c r="AH289" s="148">
        <f t="shared" si="336"/>
        <v>2203.0102710000001</v>
      </c>
      <c r="AI289" s="150">
        <f t="shared" si="337"/>
        <v>2203.0102710000001</v>
      </c>
      <c r="AJ289" s="151" t="s">
        <v>60</v>
      </c>
    </row>
    <row r="290" spans="1:36" outlineLevel="3" x14ac:dyDescent="0.25">
      <c r="A290" s="143" t="s">
        <v>5620</v>
      </c>
      <c r="B290" s="135">
        <v>15371.89</v>
      </c>
      <c r="C290" s="135">
        <v>15664.87</v>
      </c>
      <c r="D290" s="135">
        <v>18461.28</v>
      </c>
      <c r="E290" s="135">
        <v>6.5</v>
      </c>
      <c r="J290" s="135">
        <v>170.24</v>
      </c>
      <c r="N290" s="135">
        <f t="shared" si="311"/>
        <v>0</v>
      </c>
      <c r="O290" s="135">
        <f t="shared" si="312"/>
        <v>49674.78</v>
      </c>
      <c r="P290" s="135" t="s">
        <v>3921</v>
      </c>
      <c r="Q290" s="135">
        <f>VLOOKUP(P290,Factors!$E$6:$G$5649,3,FALSE)</f>
        <v>0.1013</v>
      </c>
      <c r="R290" s="144">
        <f t="shared" si="321"/>
        <v>0</v>
      </c>
      <c r="S290" s="145">
        <f t="shared" si="322"/>
        <v>0</v>
      </c>
      <c r="T290" s="146">
        <f t="shared" si="323"/>
        <v>0</v>
      </c>
      <c r="U290" s="144">
        <f t="shared" si="324"/>
        <v>0</v>
      </c>
      <c r="V290" s="145">
        <f t="shared" si="325"/>
        <v>0</v>
      </c>
      <c r="W290" s="147">
        <f t="shared" si="326"/>
        <v>0</v>
      </c>
      <c r="X290" s="144">
        <f t="shared" si="327"/>
        <v>0</v>
      </c>
      <c r="Y290" s="145">
        <f t="shared" si="328"/>
        <v>0</v>
      </c>
      <c r="Z290" s="147">
        <f t="shared" si="329"/>
        <v>0</v>
      </c>
      <c r="AA290" s="148">
        <f t="shared" si="330"/>
        <v>0</v>
      </c>
      <c r="AB290" s="149">
        <f t="shared" si="331"/>
        <v>49674.78</v>
      </c>
      <c r="AC290" s="148">
        <f t="shared" si="332"/>
        <v>49674.78</v>
      </c>
      <c r="AD290" s="148">
        <f t="shared" si="310"/>
        <v>0</v>
      </c>
      <c r="AE290" s="148">
        <f t="shared" si="333"/>
        <v>5032.055214</v>
      </c>
      <c r="AF290" s="150">
        <f t="shared" si="334"/>
        <v>5032.055214</v>
      </c>
      <c r="AG290" s="148">
        <f t="shared" si="335"/>
        <v>0</v>
      </c>
      <c r="AH290" s="148">
        <f t="shared" si="336"/>
        <v>44642.724785999999</v>
      </c>
      <c r="AI290" s="150">
        <f t="shared" si="337"/>
        <v>44642.724785999999</v>
      </c>
      <c r="AJ290" s="151" t="s">
        <v>60</v>
      </c>
    </row>
    <row r="291" spans="1:36" outlineLevel="3" x14ac:dyDescent="0.25">
      <c r="A291" s="143" t="s">
        <v>5620</v>
      </c>
      <c r="B291" s="135">
        <v>2993.56</v>
      </c>
      <c r="C291" s="135">
        <v>1105.97</v>
      </c>
      <c r="D291" s="135">
        <v>-6400.18</v>
      </c>
      <c r="E291" s="135">
        <v>1254.23</v>
      </c>
      <c r="F291" s="135">
        <v>350.76</v>
      </c>
      <c r="G291" s="135">
        <v>-4207.8100000000004</v>
      </c>
      <c r="H291" s="135">
        <v>1976.97</v>
      </c>
      <c r="I291" s="135">
        <v>8118.31</v>
      </c>
      <c r="J291" s="135">
        <v>-6557.31</v>
      </c>
      <c r="K291" s="135">
        <v>968.47</v>
      </c>
      <c r="L291" s="135">
        <v>-1316.88</v>
      </c>
      <c r="M291" s="135">
        <v>1938.07</v>
      </c>
      <c r="N291" s="135">
        <f t="shared" si="311"/>
        <v>1938.07</v>
      </c>
      <c r="O291" s="135">
        <f t="shared" si="312"/>
        <v>224.15999999999894</v>
      </c>
      <c r="P291" s="135" t="s">
        <v>4228</v>
      </c>
      <c r="Q291" s="135">
        <f>VLOOKUP(P291,Factors!$E$6:$G$5649,3,FALSE)</f>
        <v>0.1013</v>
      </c>
      <c r="R291" s="144">
        <f t="shared" si="321"/>
        <v>0</v>
      </c>
      <c r="S291" s="145">
        <f t="shared" si="322"/>
        <v>1938.07</v>
      </c>
      <c r="T291" s="146">
        <f t="shared" si="323"/>
        <v>1938.07</v>
      </c>
      <c r="U291" s="144">
        <f t="shared" si="324"/>
        <v>0</v>
      </c>
      <c r="V291" s="145">
        <f t="shared" si="325"/>
        <v>196.326491</v>
      </c>
      <c r="W291" s="147">
        <f t="shared" si="326"/>
        <v>196.326491</v>
      </c>
      <c r="X291" s="144">
        <f t="shared" si="327"/>
        <v>0</v>
      </c>
      <c r="Y291" s="145">
        <f t="shared" si="328"/>
        <v>1741.7435089999999</v>
      </c>
      <c r="Z291" s="147">
        <f t="shared" si="329"/>
        <v>1741.7435089999999</v>
      </c>
      <c r="AA291" s="148">
        <f t="shared" si="330"/>
        <v>0</v>
      </c>
      <c r="AB291" s="149">
        <f t="shared" si="331"/>
        <v>224.15999999999894</v>
      </c>
      <c r="AC291" s="148">
        <f t="shared" si="332"/>
        <v>224.15999999999894</v>
      </c>
      <c r="AD291" s="148">
        <f t="shared" si="310"/>
        <v>0</v>
      </c>
      <c r="AE291" s="148">
        <f t="shared" si="333"/>
        <v>22.707407999999894</v>
      </c>
      <c r="AF291" s="150">
        <f t="shared" si="334"/>
        <v>22.707407999999894</v>
      </c>
      <c r="AG291" s="148">
        <f t="shared" si="335"/>
        <v>0</v>
      </c>
      <c r="AH291" s="148">
        <f t="shared" si="336"/>
        <v>201.45259199999904</v>
      </c>
      <c r="AI291" s="150">
        <f t="shared" si="337"/>
        <v>201.45259199999904</v>
      </c>
      <c r="AJ291" s="151" t="s">
        <v>60</v>
      </c>
    </row>
    <row r="292" spans="1:36" outlineLevel="3" x14ac:dyDescent="0.25">
      <c r="A292" s="143" t="s">
        <v>5620</v>
      </c>
      <c r="F292" s="135">
        <v>312.8</v>
      </c>
      <c r="H292" s="135">
        <v>64.650000000000006</v>
      </c>
      <c r="K292" s="135">
        <v>166.05</v>
      </c>
      <c r="N292" s="135">
        <f t="shared" si="311"/>
        <v>0</v>
      </c>
      <c r="O292" s="135">
        <f t="shared" si="312"/>
        <v>543.5</v>
      </c>
      <c r="P292" s="135" t="s">
        <v>5832</v>
      </c>
      <c r="Q292" s="135">
        <f>VLOOKUP(P292,Factors!$E$6:$G$5649,3,FALSE)</f>
        <v>0.1013</v>
      </c>
      <c r="R292" s="144">
        <f t="shared" si="321"/>
        <v>0</v>
      </c>
      <c r="S292" s="145">
        <f t="shared" si="322"/>
        <v>0</v>
      </c>
      <c r="T292" s="146">
        <f t="shared" si="323"/>
        <v>0</v>
      </c>
      <c r="U292" s="144">
        <f t="shared" si="324"/>
        <v>0</v>
      </c>
      <c r="V292" s="145">
        <f t="shared" si="325"/>
        <v>0</v>
      </c>
      <c r="W292" s="147">
        <f t="shared" si="326"/>
        <v>0</v>
      </c>
      <c r="X292" s="144">
        <f t="shared" si="327"/>
        <v>0</v>
      </c>
      <c r="Y292" s="145">
        <f t="shared" si="328"/>
        <v>0</v>
      </c>
      <c r="Z292" s="147">
        <f t="shared" si="329"/>
        <v>0</v>
      </c>
      <c r="AA292" s="148">
        <f t="shared" si="330"/>
        <v>0</v>
      </c>
      <c r="AB292" s="149">
        <f t="shared" si="331"/>
        <v>543.5</v>
      </c>
      <c r="AC292" s="148">
        <f t="shared" si="332"/>
        <v>543.5</v>
      </c>
      <c r="AD292" s="148">
        <f t="shared" si="310"/>
        <v>0</v>
      </c>
      <c r="AE292" s="148">
        <f t="shared" si="333"/>
        <v>55.056550000000001</v>
      </c>
      <c r="AF292" s="150">
        <f t="shared" si="334"/>
        <v>55.056550000000001</v>
      </c>
      <c r="AG292" s="148">
        <f t="shared" si="335"/>
        <v>0</v>
      </c>
      <c r="AH292" s="148">
        <f t="shared" si="336"/>
        <v>488.44344999999998</v>
      </c>
      <c r="AI292" s="150">
        <f t="shared" si="337"/>
        <v>488.44344999999998</v>
      </c>
      <c r="AJ292" s="151" t="s">
        <v>60</v>
      </c>
    </row>
    <row r="293" spans="1:36" outlineLevel="3" x14ac:dyDescent="0.25">
      <c r="A293" s="143" t="s">
        <v>5620</v>
      </c>
      <c r="B293" s="135">
        <v>67.95</v>
      </c>
      <c r="D293" s="135">
        <v>39.979999999999997</v>
      </c>
      <c r="F293" s="135">
        <v>39.979999999999997</v>
      </c>
      <c r="H293" s="135">
        <v>358.82</v>
      </c>
      <c r="K293" s="135">
        <v>227.69</v>
      </c>
      <c r="N293" s="135">
        <f t="shared" si="311"/>
        <v>0</v>
      </c>
      <c r="O293" s="135">
        <f t="shared" si="312"/>
        <v>734.42000000000007</v>
      </c>
      <c r="P293" s="135" t="s">
        <v>4264</v>
      </c>
      <c r="Q293" s="135">
        <f>VLOOKUP(P293,Factors!$E$6:$G$5649,3,FALSE)</f>
        <v>0.1013</v>
      </c>
      <c r="R293" s="144">
        <f t="shared" si="321"/>
        <v>0</v>
      </c>
      <c r="S293" s="145">
        <f t="shared" si="322"/>
        <v>0</v>
      </c>
      <c r="T293" s="146">
        <f t="shared" si="323"/>
        <v>0</v>
      </c>
      <c r="U293" s="144">
        <f t="shared" si="324"/>
        <v>0</v>
      </c>
      <c r="V293" s="145">
        <f t="shared" si="325"/>
        <v>0</v>
      </c>
      <c r="W293" s="147">
        <f t="shared" si="326"/>
        <v>0</v>
      </c>
      <c r="X293" s="144">
        <f t="shared" si="327"/>
        <v>0</v>
      </c>
      <c r="Y293" s="145">
        <f t="shared" si="328"/>
        <v>0</v>
      </c>
      <c r="Z293" s="147">
        <f t="shared" si="329"/>
        <v>0</v>
      </c>
      <c r="AA293" s="148">
        <f t="shared" si="330"/>
        <v>0</v>
      </c>
      <c r="AB293" s="149">
        <f t="shared" si="331"/>
        <v>734.42000000000007</v>
      </c>
      <c r="AC293" s="148">
        <f t="shared" si="332"/>
        <v>734.42000000000007</v>
      </c>
      <c r="AD293" s="148">
        <f t="shared" si="310"/>
        <v>0</v>
      </c>
      <c r="AE293" s="148">
        <f t="shared" si="333"/>
        <v>74.396746000000007</v>
      </c>
      <c r="AF293" s="150">
        <f t="shared" si="334"/>
        <v>74.396746000000007</v>
      </c>
      <c r="AG293" s="148">
        <f t="shared" si="335"/>
        <v>0</v>
      </c>
      <c r="AH293" s="148">
        <f t="shared" si="336"/>
        <v>660.02325400000007</v>
      </c>
      <c r="AI293" s="150">
        <f t="shared" si="337"/>
        <v>660.02325400000007</v>
      </c>
      <c r="AJ293" s="151" t="s">
        <v>60</v>
      </c>
    </row>
    <row r="294" spans="1:36" outlineLevel="3" x14ac:dyDescent="0.25">
      <c r="A294" s="143" t="s">
        <v>5620</v>
      </c>
      <c r="B294" s="135">
        <v>16204.31</v>
      </c>
      <c r="C294" s="135">
        <v>12203.99</v>
      </c>
      <c r="D294" s="135">
        <v>11360.9</v>
      </c>
      <c r="E294" s="135">
        <v>12908.44</v>
      </c>
      <c r="F294" s="135">
        <v>7671.55</v>
      </c>
      <c r="G294" s="135">
        <v>14715.66</v>
      </c>
      <c r="H294" s="135">
        <v>14628.99</v>
      </c>
      <c r="I294" s="135">
        <v>10759.36</v>
      </c>
      <c r="J294" s="135">
        <v>8321.57</v>
      </c>
      <c r="K294" s="135">
        <v>11568.98</v>
      </c>
      <c r="L294" s="135">
        <v>7698.37</v>
      </c>
      <c r="M294" s="135">
        <v>11545.02</v>
      </c>
      <c r="N294" s="135">
        <f t="shared" si="311"/>
        <v>11545.02</v>
      </c>
      <c r="O294" s="135">
        <f t="shared" si="312"/>
        <v>139587.14000000001</v>
      </c>
      <c r="P294" s="135" t="s">
        <v>4349</v>
      </c>
      <c r="Q294" s="135">
        <f>VLOOKUP(P294,Factors!$E$6:$G$5649,3,FALSE)</f>
        <v>0.1013</v>
      </c>
      <c r="R294" s="144">
        <f t="shared" si="321"/>
        <v>0</v>
      </c>
      <c r="S294" s="145">
        <f t="shared" si="322"/>
        <v>11545.02</v>
      </c>
      <c r="T294" s="146">
        <f t="shared" si="323"/>
        <v>11545.02</v>
      </c>
      <c r="U294" s="144">
        <f t="shared" si="324"/>
        <v>0</v>
      </c>
      <c r="V294" s="145">
        <f t="shared" si="325"/>
        <v>1169.510526</v>
      </c>
      <c r="W294" s="147">
        <f t="shared" si="326"/>
        <v>1169.510526</v>
      </c>
      <c r="X294" s="144">
        <f t="shared" si="327"/>
        <v>0</v>
      </c>
      <c r="Y294" s="145">
        <f t="shared" si="328"/>
        <v>10375.509474</v>
      </c>
      <c r="Z294" s="147">
        <f t="shared" si="329"/>
        <v>10375.509474</v>
      </c>
      <c r="AA294" s="148">
        <f t="shared" si="330"/>
        <v>0</v>
      </c>
      <c r="AB294" s="149">
        <f t="shared" si="331"/>
        <v>139587.14000000001</v>
      </c>
      <c r="AC294" s="148">
        <f t="shared" si="332"/>
        <v>139587.14000000001</v>
      </c>
      <c r="AD294" s="148">
        <f t="shared" si="310"/>
        <v>0</v>
      </c>
      <c r="AE294" s="148">
        <f t="shared" si="333"/>
        <v>14140.177282000002</v>
      </c>
      <c r="AF294" s="150">
        <f t="shared" si="334"/>
        <v>14140.177282000002</v>
      </c>
      <c r="AG294" s="148">
        <f t="shared" si="335"/>
        <v>0</v>
      </c>
      <c r="AH294" s="148">
        <f t="shared" si="336"/>
        <v>125446.96271800001</v>
      </c>
      <c r="AI294" s="150">
        <f t="shared" si="337"/>
        <v>125446.96271800001</v>
      </c>
      <c r="AJ294" s="151" t="s">
        <v>60</v>
      </c>
    </row>
    <row r="295" spans="1:36" outlineLevel="3" x14ac:dyDescent="0.25">
      <c r="A295" s="143" t="s">
        <v>5620</v>
      </c>
      <c r="B295" s="135">
        <v>7966.7</v>
      </c>
      <c r="C295" s="135">
        <v>7806.73</v>
      </c>
      <c r="D295" s="135">
        <v>7627.34</v>
      </c>
      <c r="E295" s="135">
        <v>8187.14</v>
      </c>
      <c r="F295" s="135">
        <v>7561.82</v>
      </c>
      <c r="G295" s="135">
        <v>8680.15</v>
      </c>
      <c r="H295" s="135">
        <v>6765.53</v>
      </c>
      <c r="I295" s="135">
        <v>8048.29</v>
      </c>
      <c r="J295" s="135">
        <v>6739.35</v>
      </c>
      <c r="K295" s="135">
        <v>8559.69</v>
      </c>
      <c r="L295" s="135">
        <v>9508.84</v>
      </c>
      <c r="M295" s="135">
        <v>4341.79</v>
      </c>
      <c r="N295" s="135">
        <f t="shared" si="311"/>
        <v>4341.79</v>
      </c>
      <c r="O295" s="135">
        <f t="shared" si="312"/>
        <v>91793.37</v>
      </c>
      <c r="P295" s="135" t="s">
        <v>4539</v>
      </c>
      <c r="Q295" s="135">
        <f>VLOOKUP(P295,Factors!$E$6:$G$5649,3,FALSE)</f>
        <v>0.1013</v>
      </c>
      <c r="R295" s="144">
        <f t="shared" si="321"/>
        <v>0</v>
      </c>
      <c r="S295" s="145">
        <f t="shared" si="322"/>
        <v>4341.79</v>
      </c>
      <c r="T295" s="146">
        <f t="shared" si="323"/>
        <v>4341.79</v>
      </c>
      <c r="U295" s="144">
        <f t="shared" si="324"/>
        <v>0</v>
      </c>
      <c r="V295" s="145">
        <f t="shared" si="325"/>
        <v>439.82332700000001</v>
      </c>
      <c r="W295" s="147">
        <f t="shared" si="326"/>
        <v>439.82332700000001</v>
      </c>
      <c r="X295" s="144">
        <f t="shared" si="327"/>
        <v>0</v>
      </c>
      <c r="Y295" s="145">
        <f t="shared" si="328"/>
        <v>3901.9666729999999</v>
      </c>
      <c r="Z295" s="147">
        <f t="shared" si="329"/>
        <v>3901.9666729999999</v>
      </c>
      <c r="AA295" s="148">
        <f t="shared" si="330"/>
        <v>0</v>
      </c>
      <c r="AB295" s="149">
        <f t="shared" si="331"/>
        <v>91793.37</v>
      </c>
      <c r="AC295" s="148">
        <f t="shared" si="332"/>
        <v>91793.37</v>
      </c>
      <c r="AD295" s="148">
        <f t="shared" si="310"/>
        <v>0</v>
      </c>
      <c r="AE295" s="148">
        <f t="shared" si="333"/>
        <v>9298.6683809999995</v>
      </c>
      <c r="AF295" s="150">
        <f t="shared" si="334"/>
        <v>9298.6683809999995</v>
      </c>
      <c r="AG295" s="148">
        <f t="shared" si="335"/>
        <v>0</v>
      </c>
      <c r="AH295" s="148">
        <f t="shared" si="336"/>
        <v>82494.701618999999</v>
      </c>
      <c r="AI295" s="150">
        <f t="shared" si="337"/>
        <v>82494.701618999999</v>
      </c>
      <c r="AJ295" s="151" t="s">
        <v>60</v>
      </c>
    </row>
    <row r="296" spans="1:36" outlineLevel="3" x14ac:dyDescent="0.25">
      <c r="A296" s="143" t="s">
        <v>5620</v>
      </c>
      <c r="E296" s="135">
        <v>984.4</v>
      </c>
      <c r="F296" s="135">
        <v>82.13</v>
      </c>
      <c r="I296" s="135">
        <v>907.86</v>
      </c>
      <c r="L296" s="135">
        <v>263.7</v>
      </c>
      <c r="N296" s="135">
        <f t="shared" si="311"/>
        <v>0</v>
      </c>
      <c r="O296" s="135">
        <f t="shared" si="312"/>
        <v>2238.0899999999997</v>
      </c>
      <c r="P296" s="135" t="s">
        <v>5833</v>
      </c>
      <c r="Q296" s="135">
        <f>VLOOKUP(P296,Factors!$E$6:$G$5649,3,FALSE)</f>
        <v>0.1013</v>
      </c>
      <c r="R296" s="144">
        <f t="shared" si="321"/>
        <v>0</v>
      </c>
      <c r="S296" s="145">
        <f t="shared" si="322"/>
        <v>0</v>
      </c>
      <c r="T296" s="146">
        <f t="shared" si="323"/>
        <v>0</v>
      </c>
      <c r="U296" s="144">
        <f t="shared" si="324"/>
        <v>0</v>
      </c>
      <c r="V296" s="145">
        <f t="shared" si="325"/>
        <v>0</v>
      </c>
      <c r="W296" s="147">
        <f t="shared" si="326"/>
        <v>0</v>
      </c>
      <c r="X296" s="144">
        <f t="shared" si="327"/>
        <v>0</v>
      </c>
      <c r="Y296" s="145">
        <f t="shared" si="328"/>
        <v>0</v>
      </c>
      <c r="Z296" s="147">
        <f t="shared" si="329"/>
        <v>0</v>
      </c>
      <c r="AA296" s="148">
        <f t="shared" si="330"/>
        <v>0</v>
      </c>
      <c r="AB296" s="149">
        <f t="shared" si="331"/>
        <v>2238.0899999999997</v>
      </c>
      <c r="AC296" s="148">
        <f t="shared" si="332"/>
        <v>2238.0899999999997</v>
      </c>
      <c r="AD296" s="148">
        <f t="shared" si="310"/>
        <v>0</v>
      </c>
      <c r="AE296" s="148">
        <f t="shared" si="333"/>
        <v>226.71851699999996</v>
      </c>
      <c r="AF296" s="150">
        <f t="shared" si="334"/>
        <v>226.71851699999996</v>
      </c>
      <c r="AG296" s="148">
        <f t="shared" si="335"/>
        <v>0</v>
      </c>
      <c r="AH296" s="148">
        <f t="shared" si="336"/>
        <v>2011.3714829999997</v>
      </c>
      <c r="AI296" s="150">
        <f t="shared" si="337"/>
        <v>2011.3714829999997</v>
      </c>
      <c r="AJ296" s="151" t="s">
        <v>60</v>
      </c>
    </row>
    <row r="297" spans="1:36" outlineLevel="2" x14ac:dyDescent="0.25">
      <c r="A297" s="143"/>
      <c r="N297" s="135">
        <f t="shared" si="311"/>
        <v>0</v>
      </c>
      <c r="O297" s="135">
        <f t="shared" si="312"/>
        <v>0</v>
      </c>
      <c r="R297" s="144">
        <f t="shared" ref="R297:AI297" si="338">SUBTOTAL(9,R288:R296)</f>
        <v>0</v>
      </c>
      <c r="S297" s="145">
        <f t="shared" si="338"/>
        <v>19008.030000000002</v>
      </c>
      <c r="T297" s="146">
        <f t="shared" si="338"/>
        <v>19008.030000000002</v>
      </c>
      <c r="U297" s="144">
        <f t="shared" si="338"/>
        <v>0</v>
      </c>
      <c r="V297" s="145">
        <f t="shared" si="338"/>
        <v>1925.5134390000001</v>
      </c>
      <c r="W297" s="147">
        <f t="shared" si="338"/>
        <v>1925.5134390000001</v>
      </c>
      <c r="X297" s="144">
        <f t="shared" si="338"/>
        <v>0</v>
      </c>
      <c r="Y297" s="145">
        <f t="shared" si="338"/>
        <v>17082.516561</v>
      </c>
      <c r="Z297" s="147">
        <f t="shared" si="338"/>
        <v>17082.516561</v>
      </c>
      <c r="AA297" s="148">
        <f t="shared" si="338"/>
        <v>0</v>
      </c>
      <c r="AB297" s="149">
        <f t="shared" si="338"/>
        <v>289140.79000000004</v>
      </c>
      <c r="AC297" s="148">
        <f t="shared" si="338"/>
        <v>289140.79000000004</v>
      </c>
      <c r="AD297" s="148">
        <f t="shared" si="310"/>
        <v>0</v>
      </c>
      <c r="AE297" s="148">
        <f t="shared" si="338"/>
        <v>29289.962027000005</v>
      </c>
      <c r="AF297" s="150">
        <f t="shared" si="338"/>
        <v>29289.962027000005</v>
      </c>
      <c r="AG297" s="148">
        <f t="shared" si="338"/>
        <v>0</v>
      </c>
      <c r="AH297" s="148">
        <f t="shared" si="338"/>
        <v>259850.82797300001</v>
      </c>
      <c r="AI297" s="150">
        <f t="shared" si="338"/>
        <v>259850.82797300001</v>
      </c>
      <c r="AJ297" s="163" t="s">
        <v>5736</v>
      </c>
    </row>
    <row r="298" spans="1:36" outlineLevel="3" x14ac:dyDescent="0.25">
      <c r="A298" s="143" t="s">
        <v>5620</v>
      </c>
      <c r="B298" s="135">
        <v>108.58</v>
      </c>
      <c r="D298" s="135">
        <v>252.29</v>
      </c>
      <c r="E298" s="135">
        <v>122.08</v>
      </c>
      <c r="G298" s="135">
        <v>81.41</v>
      </c>
      <c r="N298" s="135">
        <f t="shared" si="311"/>
        <v>0</v>
      </c>
      <c r="O298" s="135">
        <f t="shared" si="312"/>
        <v>564.36</v>
      </c>
      <c r="P298" s="135" t="s">
        <v>143</v>
      </c>
      <c r="Q298" s="135">
        <f>VLOOKUP(P298,Factors!$E$6:$G$5649,3,FALSE)</f>
        <v>0.1086</v>
      </c>
      <c r="R298" s="144">
        <f t="shared" ref="R298:R313" si="339">IF(LEFT(AJ298,6)="Direct", N298,0)</f>
        <v>0</v>
      </c>
      <c r="S298" s="145">
        <f t="shared" ref="S298:S313" si="340">N298-R298</f>
        <v>0</v>
      </c>
      <c r="T298" s="146">
        <f t="shared" ref="T298:T313" si="341">R298+S298</f>
        <v>0</v>
      </c>
      <c r="U298" s="144">
        <f t="shared" ref="U298:U313" si="342">IF(LEFT(AJ298,9)="direct-wa", N298,0)</f>
        <v>0</v>
      </c>
      <c r="V298" s="145">
        <f t="shared" ref="V298:V313" si="343">IF(LEFT(AJ298,9)="direct-wa",0,N298*Q298)</f>
        <v>0</v>
      </c>
      <c r="W298" s="147">
        <f t="shared" ref="W298:W313" si="344">U298+V298</f>
        <v>0</v>
      </c>
      <c r="X298" s="144">
        <f t="shared" ref="X298:X313" si="345">IF(LEFT(AJ298,9)="direct-or", N298,0)</f>
        <v>0</v>
      </c>
      <c r="Y298" s="145">
        <f t="shared" ref="Y298:Y313" si="346">IF(LEFT(AJ298,9)="direct-or",0,S298-V298)</f>
        <v>0</v>
      </c>
      <c r="Z298" s="147">
        <f t="shared" ref="Z298:Z313" si="347">X298+Y298</f>
        <v>0</v>
      </c>
      <c r="AA298" s="148">
        <f t="shared" ref="AA298:AA313" si="348">IF(LEFT(AJ298,6)="Direct", O298,0)</f>
        <v>0</v>
      </c>
      <c r="AB298" s="149">
        <f t="shared" ref="AB298:AB313" si="349">O298-AA298</f>
        <v>564.36</v>
      </c>
      <c r="AC298" s="148">
        <f t="shared" ref="AC298:AC313" si="350">AA298+AB298</f>
        <v>564.36</v>
      </c>
      <c r="AD298" s="148">
        <f t="shared" si="310"/>
        <v>0</v>
      </c>
      <c r="AE298" s="148">
        <f t="shared" ref="AE298:AE313" si="351">IF(LEFT(AJ298,9)="direct-wa",0,O298*Q298)</f>
        <v>61.289496</v>
      </c>
      <c r="AF298" s="150">
        <f t="shared" ref="AF298:AF313" si="352">AD298+AE298</f>
        <v>61.289496</v>
      </c>
      <c r="AG298" s="148">
        <f t="shared" ref="AG298:AG313" si="353">IF(LEFT(AJ298,9)="direct-or", O298,0)</f>
        <v>0</v>
      </c>
      <c r="AH298" s="148">
        <f t="shared" ref="AH298:AH313" si="354">IF(LEFT(AJ298,9)="direct-or",0,AC298-AF298)</f>
        <v>503.07050400000003</v>
      </c>
      <c r="AI298" s="150">
        <f t="shared" ref="AI298:AI313" si="355">AG298+AH298</f>
        <v>503.07050400000003</v>
      </c>
      <c r="AJ298" s="151" t="s">
        <v>96</v>
      </c>
    </row>
    <row r="299" spans="1:36" outlineLevel="3" x14ac:dyDescent="0.25">
      <c r="A299" s="143" t="s">
        <v>5620</v>
      </c>
      <c r="B299" s="135">
        <v>396.93</v>
      </c>
      <c r="D299" s="135">
        <v>809.5</v>
      </c>
      <c r="E299" s="135">
        <v>816.54</v>
      </c>
      <c r="F299" s="135">
        <v>0</v>
      </c>
      <c r="K299" s="135">
        <v>-3079.44</v>
      </c>
      <c r="L299" s="135">
        <v>-605.21</v>
      </c>
      <c r="N299" s="135">
        <f t="shared" si="311"/>
        <v>0</v>
      </c>
      <c r="O299" s="135">
        <f t="shared" si="312"/>
        <v>-1661.68</v>
      </c>
      <c r="P299" s="135" t="s">
        <v>168</v>
      </c>
      <c r="Q299" s="135">
        <f>VLOOKUP(P299,Factors!$E$6:$G$5649,3,FALSE)</f>
        <v>0.1086</v>
      </c>
      <c r="R299" s="144">
        <f t="shared" si="339"/>
        <v>0</v>
      </c>
      <c r="S299" s="145">
        <f t="shared" si="340"/>
        <v>0</v>
      </c>
      <c r="T299" s="146">
        <f t="shared" si="341"/>
        <v>0</v>
      </c>
      <c r="U299" s="144">
        <f t="shared" si="342"/>
        <v>0</v>
      </c>
      <c r="V299" s="145">
        <f t="shared" si="343"/>
        <v>0</v>
      </c>
      <c r="W299" s="147">
        <f t="shared" si="344"/>
        <v>0</v>
      </c>
      <c r="X299" s="144">
        <f t="shared" si="345"/>
        <v>0</v>
      </c>
      <c r="Y299" s="145">
        <f t="shared" si="346"/>
        <v>0</v>
      </c>
      <c r="Z299" s="147">
        <f t="shared" si="347"/>
        <v>0</v>
      </c>
      <c r="AA299" s="148">
        <f t="shared" si="348"/>
        <v>0</v>
      </c>
      <c r="AB299" s="149">
        <f t="shared" si="349"/>
        <v>-1661.68</v>
      </c>
      <c r="AC299" s="148">
        <f t="shared" si="350"/>
        <v>-1661.68</v>
      </c>
      <c r="AD299" s="148">
        <f t="shared" si="310"/>
        <v>0</v>
      </c>
      <c r="AE299" s="148">
        <f t="shared" si="351"/>
        <v>-180.458448</v>
      </c>
      <c r="AF299" s="150">
        <f t="shared" si="352"/>
        <v>-180.458448</v>
      </c>
      <c r="AG299" s="148">
        <f t="shared" si="353"/>
        <v>0</v>
      </c>
      <c r="AH299" s="148">
        <f t="shared" si="354"/>
        <v>-1481.221552</v>
      </c>
      <c r="AI299" s="150">
        <f t="shared" si="355"/>
        <v>-1481.221552</v>
      </c>
      <c r="AJ299" s="151" t="s">
        <v>96</v>
      </c>
    </row>
    <row r="300" spans="1:36" outlineLevel="3" x14ac:dyDescent="0.25">
      <c r="A300" s="143" t="s">
        <v>5620</v>
      </c>
      <c r="B300" s="135">
        <v>350.05</v>
      </c>
      <c r="D300" s="135">
        <v>926.17</v>
      </c>
      <c r="E300" s="135">
        <v>66.16</v>
      </c>
      <c r="N300" s="135">
        <f t="shared" si="311"/>
        <v>0</v>
      </c>
      <c r="O300" s="135">
        <f t="shared" si="312"/>
        <v>1342.38</v>
      </c>
      <c r="P300" s="135" t="s">
        <v>170</v>
      </c>
      <c r="Q300" s="135">
        <f>VLOOKUP(P300,Factors!$E$6:$G$5649,3,FALSE)</f>
        <v>0.1086</v>
      </c>
      <c r="R300" s="144">
        <f t="shared" si="339"/>
        <v>0</v>
      </c>
      <c r="S300" s="145">
        <f t="shared" si="340"/>
        <v>0</v>
      </c>
      <c r="T300" s="146">
        <f t="shared" si="341"/>
        <v>0</v>
      </c>
      <c r="U300" s="144">
        <f t="shared" si="342"/>
        <v>0</v>
      </c>
      <c r="V300" s="145">
        <f t="shared" si="343"/>
        <v>0</v>
      </c>
      <c r="W300" s="147">
        <f t="shared" si="344"/>
        <v>0</v>
      </c>
      <c r="X300" s="144">
        <f t="shared" si="345"/>
        <v>0</v>
      </c>
      <c r="Y300" s="145">
        <f t="shared" si="346"/>
        <v>0</v>
      </c>
      <c r="Z300" s="147">
        <f t="shared" si="347"/>
        <v>0</v>
      </c>
      <c r="AA300" s="148">
        <f t="shared" si="348"/>
        <v>0</v>
      </c>
      <c r="AB300" s="149">
        <f t="shared" si="349"/>
        <v>1342.38</v>
      </c>
      <c r="AC300" s="148">
        <f t="shared" si="350"/>
        <v>1342.38</v>
      </c>
      <c r="AD300" s="148">
        <f t="shared" si="310"/>
        <v>0</v>
      </c>
      <c r="AE300" s="148">
        <f t="shared" si="351"/>
        <v>145.78246800000002</v>
      </c>
      <c r="AF300" s="150">
        <f t="shared" si="352"/>
        <v>145.78246800000002</v>
      </c>
      <c r="AG300" s="148">
        <f t="shared" si="353"/>
        <v>0</v>
      </c>
      <c r="AH300" s="148">
        <f t="shared" si="354"/>
        <v>1196.597532</v>
      </c>
      <c r="AI300" s="150">
        <f t="shared" si="355"/>
        <v>1196.597532</v>
      </c>
      <c r="AJ300" s="151" t="s">
        <v>96</v>
      </c>
    </row>
    <row r="301" spans="1:36" outlineLevel="3" x14ac:dyDescent="0.25">
      <c r="A301" s="143" t="s">
        <v>5620</v>
      </c>
      <c r="G301" s="135">
        <v>560.08000000000004</v>
      </c>
      <c r="N301" s="135">
        <f t="shared" si="311"/>
        <v>0</v>
      </c>
      <c r="O301" s="135">
        <f t="shared" si="312"/>
        <v>560.08000000000004</v>
      </c>
      <c r="P301" s="135" t="s">
        <v>5561</v>
      </c>
      <c r="Q301" s="135">
        <f>VLOOKUP(P301,Factors!$E$6:$G$5649,3,FALSE)</f>
        <v>0.1086</v>
      </c>
      <c r="R301" s="144">
        <f t="shared" si="339"/>
        <v>0</v>
      </c>
      <c r="S301" s="145">
        <f t="shared" si="340"/>
        <v>0</v>
      </c>
      <c r="T301" s="146">
        <f t="shared" si="341"/>
        <v>0</v>
      </c>
      <c r="U301" s="144">
        <f t="shared" si="342"/>
        <v>0</v>
      </c>
      <c r="V301" s="145">
        <f t="shared" si="343"/>
        <v>0</v>
      </c>
      <c r="W301" s="147">
        <f t="shared" si="344"/>
        <v>0</v>
      </c>
      <c r="X301" s="144">
        <f t="shared" si="345"/>
        <v>0</v>
      </c>
      <c r="Y301" s="145">
        <f t="shared" si="346"/>
        <v>0</v>
      </c>
      <c r="Z301" s="147">
        <f t="shared" si="347"/>
        <v>0</v>
      </c>
      <c r="AA301" s="148">
        <f t="shared" si="348"/>
        <v>0</v>
      </c>
      <c r="AB301" s="149">
        <f t="shared" si="349"/>
        <v>560.08000000000004</v>
      </c>
      <c r="AC301" s="148">
        <f t="shared" si="350"/>
        <v>560.08000000000004</v>
      </c>
      <c r="AD301" s="148">
        <f t="shared" si="310"/>
        <v>0</v>
      </c>
      <c r="AE301" s="148">
        <f t="shared" si="351"/>
        <v>60.824688000000009</v>
      </c>
      <c r="AF301" s="150">
        <f t="shared" si="352"/>
        <v>60.824688000000009</v>
      </c>
      <c r="AG301" s="148">
        <f t="shared" si="353"/>
        <v>0</v>
      </c>
      <c r="AH301" s="148">
        <f t="shared" si="354"/>
        <v>499.255312</v>
      </c>
      <c r="AI301" s="150">
        <f t="shared" si="355"/>
        <v>499.255312</v>
      </c>
      <c r="AJ301" s="151" t="s">
        <v>346</v>
      </c>
    </row>
    <row r="302" spans="1:36" outlineLevel="3" x14ac:dyDescent="0.25">
      <c r="A302" s="143" t="s">
        <v>5620</v>
      </c>
      <c r="B302" s="135">
        <v>3610.89</v>
      </c>
      <c r="C302" s="135">
        <v>3308.06</v>
      </c>
      <c r="D302" s="135">
        <v>5647.31</v>
      </c>
      <c r="E302" s="135">
        <v>3815.58</v>
      </c>
      <c r="F302" s="135">
        <v>3185.49</v>
      </c>
      <c r="G302" s="135">
        <v>4116.26</v>
      </c>
      <c r="H302" s="135">
        <v>2087.3200000000002</v>
      </c>
      <c r="I302" s="135">
        <v>2739.32</v>
      </c>
      <c r="J302" s="135">
        <v>4013.41</v>
      </c>
      <c r="K302" s="135">
        <v>2938.3</v>
      </c>
      <c r="L302" s="135">
        <v>1792.92</v>
      </c>
      <c r="M302" s="135">
        <v>1981.69</v>
      </c>
      <c r="N302" s="135">
        <f t="shared" si="311"/>
        <v>1981.69</v>
      </c>
      <c r="O302" s="135">
        <f t="shared" si="312"/>
        <v>39236.550000000003</v>
      </c>
      <c r="P302" s="135" t="s">
        <v>368</v>
      </c>
      <c r="Q302" s="135">
        <f>VLOOKUP(P302,Factors!$E$6:$G$5649,3,FALSE)</f>
        <v>0.1086</v>
      </c>
      <c r="R302" s="144">
        <f t="shared" si="339"/>
        <v>0</v>
      </c>
      <c r="S302" s="145">
        <f t="shared" si="340"/>
        <v>1981.69</v>
      </c>
      <c r="T302" s="146">
        <f t="shared" si="341"/>
        <v>1981.69</v>
      </c>
      <c r="U302" s="144">
        <f t="shared" si="342"/>
        <v>0</v>
      </c>
      <c r="V302" s="145">
        <f t="shared" si="343"/>
        <v>215.211534</v>
      </c>
      <c r="W302" s="147">
        <f t="shared" si="344"/>
        <v>215.211534</v>
      </c>
      <c r="X302" s="144">
        <f t="shared" si="345"/>
        <v>0</v>
      </c>
      <c r="Y302" s="145">
        <f t="shared" si="346"/>
        <v>1766.478466</v>
      </c>
      <c r="Z302" s="147">
        <f t="shared" si="347"/>
        <v>1766.478466</v>
      </c>
      <c r="AA302" s="148">
        <f t="shared" si="348"/>
        <v>0</v>
      </c>
      <c r="AB302" s="149">
        <f t="shared" si="349"/>
        <v>39236.550000000003</v>
      </c>
      <c r="AC302" s="148">
        <f t="shared" si="350"/>
        <v>39236.550000000003</v>
      </c>
      <c r="AD302" s="148">
        <f t="shared" si="310"/>
        <v>0</v>
      </c>
      <c r="AE302" s="148">
        <f t="shared" si="351"/>
        <v>4261.0893300000007</v>
      </c>
      <c r="AF302" s="150">
        <f t="shared" si="352"/>
        <v>4261.0893300000007</v>
      </c>
      <c r="AG302" s="148">
        <f t="shared" si="353"/>
        <v>0</v>
      </c>
      <c r="AH302" s="148">
        <f t="shared" si="354"/>
        <v>34975.46067</v>
      </c>
      <c r="AI302" s="150">
        <f t="shared" si="355"/>
        <v>34975.46067</v>
      </c>
      <c r="AJ302" s="151" t="s">
        <v>96</v>
      </c>
    </row>
    <row r="303" spans="1:36" outlineLevel="3" x14ac:dyDescent="0.25">
      <c r="A303" s="143" t="s">
        <v>5620</v>
      </c>
      <c r="B303" s="135">
        <v>42886.83</v>
      </c>
      <c r="C303" s="135">
        <v>45873.18</v>
      </c>
      <c r="D303" s="135">
        <v>43387.77</v>
      </c>
      <c r="E303" s="135">
        <v>48279.59</v>
      </c>
      <c r="F303" s="135">
        <v>47994.67</v>
      </c>
      <c r="G303" s="135">
        <v>56516.01</v>
      </c>
      <c r="H303" s="135">
        <v>47840.49</v>
      </c>
      <c r="I303" s="135">
        <v>47424.85</v>
      </c>
      <c r="J303" s="135">
        <v>51460.57</v>
      </c>
      <c r="K303" s="135">
        <v>49697.98</v>
      </c>
      <c r="L303" s="135">
        <v>52579</v>
      </c>
      <c r="M303" s="135">
        <v>41379.69</v>
      </c>
      <c r="N303" s="135">
        <f t="shared" si="311"/>
        <v>41379.69</v>
      </c>
      <c r="O303" s="135">
        <f t="shared" si="312"/>
        <v>575320.62999999989</v>
      </c>
      <c r="P303" s="135" t="s">
        <v>371</v>
      </c>
      <c r="Q303" s="135">
        <f>VLOOKUP(P303,Factors!$E$6:$G$5649,3,FALSE)</f>
        <v>0.1086</v>
      </c>
      <c r="R303" s="144">
        <f t="shared" si="339"/>
        <v>0</v>
      </c>
      <c r="S303" s="145">
        <f t="shared" si="340"/>
        <v>41379.69</v>
      </c>
      <c r="T303" s="146">
        <f t="shared" si="341"/>
        <v>41379.69</v>
      </c>
      <c r="U303" s="144">
        <f t="shared" si="342"/>
        <v>0</v>
      </c>
      <c r="V303" s="145">
        <f t="shared" si="343"/>
        <v>4493.8343340000001</v>
      </c>
      <c r="W303" s="147">
        <f t="shared" si="344"/>
        <v>4493.8343340000001</v>
      </c>
      <c r="X303" s="144">
        <f t="shared" si="345"/>
        <v>0</v>
      </c>
      <c r="Y303" s="145">
        <f t="shared" si="346"/>
        <v>36885.855666000003</v>
      </c>
      <c r="Z303" s="147">
        <f t="shared" si="347"/>
        <v>36885.855666000003</v>
      </c>
      <c r="AA303" s="148">
        <f t="shared" si="348"/>
        <v>0</v>
      </c>
      <c r="AB303" s="149">
        <f t="shared" si="349"/>
        <v>575320.62999999989</v>
      </c>
      <c r="AC303" s="148">
        <f t="shared" si="350"/>
        <v>575320.62999999989</v>
      </c>
      <c r="AD303" s="148">
        <f t="shared" si="310"/>
        <v>0</v>
      </c>
      <c r="AE303" s="148">
        <f t="shared" si="351"/>
        <v>62479.820417999988</v>
      </c>
      <c r="AF303" s="150">
        <f t="shared" si="352"/>
        <v>62479.820417999988</v>
      </c>
      <c r="AG303" s="148">
        <f t="shared" si="353"/>
        <v>0</v>
      </c>
      <c r="AH303" s="148">
        <f t="shared" si="354"/>
        <v>512840.8095819999</v>
      </c>
      <c r="AI303" s="150">
        <f t="shared" si="355"/>
        <v>512840.8095819999</v>
      </c>
      <c r="AJ303" s="151" t="s">
        <v>96</v>
      </c>
    </row>
    <row r="304" spans="1:36" outlineLevel="3" x14ac:dyDescent="0.25">
      <c r="A304" s="143" t="s">
        <v>5620</v>
      </c>
      <c r="I304" s="135">
        <v>8.6999999999999993</v>
      </c>
      <c r="N304" s="135">
        <f t="shared" si="311"/>
        <v>0</v>
      </c>
      <c r="O304" s="135">
        <f t="shared" si="312"/>
        <v>8.6999999999999993</v>
      </c>
      <c r="P304" s="135" t="s">
        <v>5867</v>
      </c>
      <c r="Q304" s="135">
        <f>VLOOKUP(P304,Factors!$E$6:$G$5649,3,FALSE)</f>
        <v>0.1086</v>
      </c>
      <c r="R304" s="144">
        <f t="shared" si="339"/>
        <v>0</v>
      </c>
      <c r="S304" s="145">
        <f t="shared" si="340"/>
        <v>0</v>
      </c>
      <c r="T304" s="146">
        <f t="shared" si="341"/>
        <v>0</v>
      </c>
      <c r="U304" s="144">
        <f t="shared" si="342"/>
        <v>0</v>
      </c>
      <c r="V304" s="145">
        <f t="shared" si="343"/>
        <v>0</v>
      </c>
      <c r="W304" s="147">
        <f t="shared" si="344"/>
        <v>0</v>
      </c>
      <c r="X304" s="144">
        <f t="shared" si="345"/>
        <v>0</v>
      </c>
      <c r="Y304" s="145">
        <f t="shared" si="346"/>
        <v>0</v>
      </c>
      <c r="Z304" s="147">
        <f t="shared" si="347"/>
        <v>0</v>
      </c>
      <c r="AA304" s="148">
        <f t="shared" si="348"/>
        <v>0</v>
      </c>
      <c r="AB304" s="149">
        <f t="shared" si="349"/>
        <v>8.6999999999999993</v>
      </c>
      <c r="AC304" s="148">
        <f t="shared" si="350"/>
        <v>8.6999999999999993</v>
      </c>
      <c r="AD304" s="148">
        <f t="shared" si="310"/>
        <v>0</v>
      </c>
      <c r="AE304" s="148">
        <f t="shared" si="351"/>
        <v>0.94481999999999999</v>
      </c>
      <c r="AF304" s="150">
        <f t="shared" si="352"/>
        <v>0.94481999999999999</v>
      </c>
      <c r="AG304" s="148">
        <f t="shared" si="353"/>
        <v>0</v>
      </c>
      <c r="AH304" s="148">
        <f t="shared" si="354"/>
        <v>7.7551799999999993</v>
      </c>
      <c r="AI304" s="150">
        <f t="shared" si="355"/>
        <v>7.7551799999999993</v>
      </c>
      <c r="AJ304" s="151" t="s">
        <v>346</v>
      </c>
    </row>
    <row r="305" spans="1:36" outlineLevel="3" x14ac:dyDescent="0.25">
      <c r="A305" s="143" t="s">
        <v>5620</v>
      </c>
      <c r="B305" s="135">
        <v>39773.120000000003</v>
      </c>
      <c r="C305" s="135">
        <v>40842.230000000003</v>
      </c>
      <c r="D305" s="135">
        <v>44683.68</v>
      </c>
      <c r="E305" s="135">
        <v>42068.3</v>
      </c>
      <c r="F305" s="135">
        <v>42845.279999999999</v>
      </c>
      <c r="G305" s="135">
        <v>44971.13</v>
      </c>
      <c r="H305" s="135">
        <v>36976.1</v>
      </c>
      <c r="I305" s="135">
        <v>37909.35</v>
      </c>
      <c r="J305" s="135">
        <v>40297.03</v>
      </c>
      <c r="K305" s="135">
        <v>42624.39</v>
      </c>
      <c r="L305" s="135">
        <v>42962.34</v>
      </c>
      <c r="M305" s="135">
        <v>38933.519999999997</v>
      </c>
      <c r="N305" s="135">
        <f t="shared" si="311"/>
        <v>38933.519999999997</v>
      </c>
      <c r="O305" s="135">
        <f t="shared" si="312"/>
        <v>494886.47</v>
      </c>
      <c r="P305" s="135" t="s">
        <v>3355</v>
      </c>
      <c r="Q305" s="135">
        <f>VLOOKUP(P305,Factors!$E$6:$G$5649,3,FALSE)</f>
        <v>0.1086</v>
      </c>
      <c r="R305" s="144">
        <f t="shared" si="339"/>
        <v>0</v>
      </c>
      <c r="S305" s="145">
        <f t="shared" si="340"/>
        <v>38933.519999999997</v>
      </c>
      <c r="T305" s="146">
        <f t="shared" si="341"/>
        <v>38933.519999999997</v>
      </c>
      <c r="U305" s="144">
        <f t="shared" si="342"/>
        <v>0</v>
      </c>
      <c r="V305" s="145">
        <f t="shared" si="343"/>
        <v>4228.1802719999996</v>
      </c>
      <c r="W305" s="147">
        <f t="shared" si="344"/>
        <v>4228.1802719999996</v>
      </c>
      <c r="X305" s="144">
        <f t="shared" si="345"/>
        <v>0</v>
      </c>
      <c r="Y305" s="145">
        <f t="shared" si="346"/>
        <v>34705.339727999999</v>
      </c>
      <c r="Z305" s="147">
        <f t="shared" si="347"/>
        <v>34705.339727999999</v>
      </c>
      <c r="AA305" s="148">
        <f t="shared" si="348"/>
        <v>0</v>
      </c>
      <c r="AB305" s="149">
        <f t="shared" si="349"/>
        <v>494886.47</v>
      </c>
      <c r="AC305" s="148">
        <f t="shared" si="350"/>
        <v>494886.47</v>
      </c>
      <c r="AD305" s="148">
        <f t="shared" si="310"/>
        <v>0</v>
      </c>
      <c r="AE305" s="148">
        <f t="shared" si="351"/>
        <v>53744.670641999997</v>
      </c>
      <c r="AF305" s="150">
        <f t="shared" si="352"/>
        <v>53744.670641999997</v>
      </c>
      <c r="AG305" s="148">
        <f t="shared" si="353"/>
        <v>0</v>
      </c>
      <c r="AH305" s="148">
        <f t="shared" si="354"/>
        <v>441141.79935799999</v>
      </c>
      <c r="AI305" s="150">
        <f t="shared" si="355"/>
        <v>441141.79935799999</v>
      </c>
      <c r="AJ305" s="151" t="s">
        <v>96</v>
      </c>
    </row>
    <row r="306" spans="1:36" outlineLevel="3" x14ac:dyDescent="0.25">
      <c r="A306" s="143" t="s">
        <v>5620</v>
      </c>
      <c r="B306" s="135">
        <v>485685.89</v>
      </c>
      <c r="C306" s="135">
        <v>508719.25</v>
      </c>
      <c r="D306" s="135">
        <v>503308.97</v>
      </c>
      <c r="E306" s="135">
        <v>467172.58</v>
      </c>
      <c r="F306" s="135">
        <v>524560.76</v>
      </c>
      <c r="G306" s="135">
        <v>494142.35</v>
      </c>
      <c r="H306" s="135">
        <v>553223.35</v>
      </c>
      <c r="I306" s="135">
        <v>498644.64</v>
      </c>
      <c r="J306" s="135">
        <v>543564.87</v>
      </c>
      <c r="K306" s="135">
        <v>658651.43000000005</v>
      </c>
      <c r="L306" s="135">
        <v>669721.55000000005</v>
      </c>
      <c r="M306" s="135">
        <v>670839.79</v>
      </c>
      <c r="N306" s="135">
        <f t="shared" si="311"/>
        <v>670839.79</v>
      </c>
      <c r="O306" s="135">
        <f t="shared" si="312"/>
        <v>6578235.4299999997</v>
      </c>
      <c r="P306" s="135" t="s">
        <v>3378</v>
      </c>
      <c r="Q306" s="135">
        <f>VLOOKUP(P306,Factors!$E$6:$G$5649,3,FALSE)</f>
        <v>0.1086</v>
      </c>
      <c r="R306" s="144">
        <f t="shared" si="339"/>
        <v>0</v>
      </c>
      <c r="S306" s="145">
        <f t="shared" si="340"/>
        <v>670839.79</v>
      </c>
      <c r="T306" s="146">
        <f t="shared" si="341"/>
        <v>670839.79</v>
      </c>
      <c r="U306" s="144">
        <f t="shared" si="342"/>
        <v>0</v>
      </c>
      <c r="V306" s="145">
        <f t="shared" si="343"/>
        <v>72853.201194000008</v>
      </c>
      <c r="W306" s="147">
        <f t="shared" si="344"/>
        <v>72853.201194000008</v>
      </c>
      <c r="X306" s="144">
        <f t="shared" si="345"/>
        <v>0</v>
      </c>
      <c r="Y306" s="145">
        <f t="shared" si="346"/>
        <v>597986.58880600007</v>
      </c>
      <c r="Z306" s="147">
        <f t="shared" si="347"/>
        <v>597986.58880600007</v>
      </c>
      <c r="AA306" s="148">
        <f t="shared" si="348"/>
        <v>0</v>
      </c>
      <c r="AB306" s="149">
        <f t="shared" si="349"/>
        <v>6578235.4299999997</v>
      </c>
      <c r="AC306" s="148">
        <f t="shared" si="350"/>
        <v>6578235.4299999997</v>
      </c>
      <c r="AD306" s="148">
        <f t="shared" si="310"/>
        <v>0</v>
      </c>
      <c r="AE306" s="148">
        <f t="shared" si="351"/>
        <v>714396.36769799993</v>
      </c>
      <c r="AF306" s="150">
        <f t="shared" si="352"/>
        <v>714396.36769799993</v>
      </c>
      <c r="AG306" s="148">
        <f t="shared" si="353"/>
        <v>0</v>
      </c>
      <c r="AH306" s="148">
        <f t="shared" si="354"/>
        <v>5863839.0623019999</v>
      </c>
      <c r="AI306" s="150">
        <f t="shared" si="355"/>
        <v>5863839.0623019999</v>
      </c>
      <c r="AJ306" s="151" t="s">
        <v>96</v>
      </c>
    </row>
    <row r="307" spans="1:36" outlineLevel="3" x14ac:dyDescent="0.25">
      <c r="A307" s="143" t="s">
        <v>5620</v>
      </c>
      <c r="E307" s="135">
        <v>132.1</v>
      </c>
      <c r="F307" s="135">
        <v>198.15</v>
      </c>
      <c r="G307" s="135">
        <v>132.1</v>
      </c>
      <c r="H307" s="135">
        <v>107.05</v>
      </c>
      <c r="I307" s="135">
        <v>410.3</v>
      </c>
      <c r="K307" s="135">
        <v>246.15</v>
      </c>
      <c r="L307" s="135">
        <v>303.27</v>
      </c>
      <c r="M307" s="135">
        <v>666.89</v>
      </c>
      <c r="N307" s="135">
        <f t="shared" si="311"/>
        <v>666.89</v>
      </c>
      <c r="O307" s="135">
        <f t="shared" si="312"/>
        <v>2196.0100000000002</v>
      </c>
      <c r="P307" s="135" t="s">
        <v>3381</v>
      </c>
      <c r="Q307" s="135">
        <f>VLOOKUP(P307,Factors!$E$6:$G$5649,3,FALSE)</f>
        <v>0.1086</v>
      </c>
      <c r="R307" s="144">
        <f t="shared" si="339"/>
        <v>0</v>
      </c>
      <c r="S307" s="145">
        <f t="shared" si="340"/>
        <v>666.89</v>
      </c>
      <c r="T307" s="146">
        <f t="shared" si="341"/>
        <v>666.89</v>
      </c>
      <c r="U307" s="144">
        <f t="shared" si="342"/>
        <v>0</v>
      </c>
      <c r="V307" s="145">
        <f t="shared" si="343"/>
        <v>72.424254000000005</v>
      </c>
      <c r="W307" s="147">
        <f t="shared" si="344"/>
        <v>72.424254000000005</v>
      </c>
      <c r="X307" s="144">
        <f t="shared" si="345"/>
        <v>0</v>
      </c>
      <c r="Y307" s="145">
        <f t="shared" si="346"/>
        <v>594.46574599999997</v>
      </c>
      <c r="Z307" s="147">
        <f t="shared" si="347"/>
        <v>594.46574599999997</v>
      </c>
      <c r="AA307" s="148">
        <f t="shared" si="348"/>
        <v>0</v>
      </c>
      <c r="AB307" s="149">
        <f t="shared" si="349"/>
        <v>2196.0100000000002</v>
      </c>
      <c r="AC307" s="148">
        <f t="shared" si="350"/>
        <v>2196.0100000000002</v>
      </c>
      <c r="AD307" s="148">
        <f t="shared" si="310"/>
        <v>0</v>
      </c>
      <c r="AE307" s="148">
        <f t="shared" si="351"/>
        <v>238.48668600000002</v>
      </c>
      <c r="AF307" s="150">
        <f t="shared" si="352"/>
        <v>238.48668600000002</v>
      </c>
      <c r="AG307" s="148">
        <f t="shared" si="353"/>
        <v>0</v>
      </c>
      <c r="AH307" s="148">
        <f t="shared" si="354"/>
        <v>1957.5233140000003</v>
      </c>
      <c r="AI307" s="150">
        <f t="shared" si="355"/>
        <v>1957.5233140000003</v>
      </c>
      <c r="AJ307" s="151" t="s">
        <v>96</v>
      </c>
    </row>
    <row r="308" spans="1:36" outlineLevel="3" x14ac:dyDescent="0.25">
      <c r="A308" s="143" t="s">
        <v>5620</v>
      </c>
      <c r="B308" s="135">
        <v>1511.7</v>
      </c>
      <c r="C308" s="135">
        <v>618.16999999999996</v>
      </c>
      <c r="D308" s="135">
        <v>1413.2</v>
      </c>
      <c r="E308" s="135">
        <v>2141.31</v>
      </c>
      <c r="F308" s="135">
        <v>1410.76</v>
      </c>
      <c r="G308" s="135">
        <v>565.03</v>
      </c>
      <c r="H308" s="135">
        <v>577.59</v>
      </c>
      <c r="I308" s="135">
        <v>1683.9</v>
      </c>
      <c r="J308" s="135">
        <v>2111.88</v>
      </c>
      <c r="K308" s="135">
        <v>1358.6</v>
      </c>
      <c r="L308" s="135">
        <v>264.82</v>
      </c>
      <c r="M308" s="135">
        <v>2203.5500000000002</v>
      </c>
      <c r="N308" s="135">
        <f t="shared" si="311"/>
        <v>2203.5500000000002</v>
      </c>
      <c r="O308" s="135">
        <f t="shared" si="312"/>
        <v>15860.509999999998</v>
      </c>
      <c r="P308" s="135" t="s">
        <v>3385</v>
      </c>
      <c r="Q308" s="135">
        <f>VLOOKUP(P308,Factors!$E$6:$G$5649,3,FALSE)</f>
        <v>0.1086</v>
      </c>
      <c r="R308" s="144">
        <f t="shared" si="339"/>
        <v>0</v>
      </c>
      <c r="S308" s="145">
        <f t="shared" si="340"/>
        <v>2203.5500000000002</v>
      </c>
      <c r="T308" s="146">
        <f t="shared" si="341"/>
        <v>2203.5500000000002</v>
      </c>
      <c r="U308" s="144">
        <f t="shared" si="342"/>
        <v>0</v>
      </c>
      <c r="V308" s="145">
        <f t="shared" si="343"/>
        <v>239.30553000000003</v>
      </c>
      <c r="W308" s="147">
        <f t="shared" si="344"/>
        <v>239.30553000000003</v>
      </c>
      <c r="X308" s="144">
        <f t="shared" si="345"/>
        <v>0</v>
      </c>
      <c r="Y308" s="145">
        <f t="shared" si="346"/>
        <v>1964.2444700000001</v>
      </c>
      <c r="Z308" s="147">
        <f t="shared" si="347"/>
        <v>1964.2444700000001</v>
      </c>
      <c r="AA308" s="148">
        <f t="shared" si="348"/>
        <v>0</v>
      </c>
      <c r="AB308" s="149">
        <f t="shared" si="349"/>
        <v>15860.509999999998</v>
      </c>
      <c r="AC308" s="148">
        <f t="shared" si="350"/>
        <v>15860.509999999998</v>
      </c>
      <c r="AD308" s="148">
        <f t="shared" si="310"/>
        <v>0</v>
      </c>
      <c r="AE308" s="148">
        <f t="shared" si="351"/>
        <v>1722.451386</v>
      </c>
      <c r="AF308" s="150">
        <f t="shared" si="352"/>
        <v>1722.451386</v>
      </c>
      <c r="AG308" s="148">
        <f t="shared" si="353"/>
        <v>0</v>
      </c>
      <c r="AH308" s="148">
        <f t="shared" si="354"/>
        <v>14138.058613999998</v>
      </c>
      <c r="AI308" s="150">
        <f t="shared" si="355"/>
        <v>14138.058613999998</v>
      </c>
      <c r="AJ308" s="151" t="s">
        <v>96</v>
      </c>
    </row>
    <row r="309" spans="1:36" outlineLevel="3" x14ac:dyDescent="0.25">
      <c r="A309" s="143" t="s">
        <v>5620</v>
      </c>
      <c r="I309" s="135">
        <v>8711.31</v>
      </c>
      <c r="N309" s="135">
        <f t="shared" si="311"/>
        <v>0</v>
      </c>
      <c r="O309" s="135">
        <f t="shared" si="312"/>
        <v>8711.31</v>
      </c>
      <c r="P309" s="135" t="s">
        <v>3388</v>
      </c>
      <c r="Q309" s="135">
        <f>VLOOKUP(P309,Factors!$E$6:$G$5649,3,FALSE)</f>
        <v>0.1086</v>
      </c>
      <c r="R309" s="144">
        <f t="shared" si="339"/>
        <v>0</v>
      </c>
      <c r="S309" s="145">
        <f t="shared" si="340"/>
        <v>0</v>
      </c>
      <c r="T309" s="146">
        <f t="shared" si="341"/>
        <v>0</v>
      </c>
      <c r="U309" s="144">
        <f t="shared" si="342"/>
        <v>0</v>
      </c>
      <c r="V309" s="145">
        <f t="shared" si="343"/>
        <v>0</v>
      </c>
      <c r="W309" s="147">
        <f t="shared" si="344"/>
        <v>0</v>
      </c>
      <c r="X309" s="144">
        <f t="shared" si="345"/>
        <v>0</v>
      </c>
      <c r="Y309" s="145">
        <f t="shared" si="346"/>
        <v>0</v>
      </c>
      <c r="Z309" s="147">
        <f t="shared" si="347"/>
        <v>0</v>
      </c>
      <c r="AA309" s="148">
        <f t="shared" si="348"/>
        <v>0</v>
      </c>
      <c r="AB309" s="149">
        <f t="shared" si="349"/>
        <v>8711.31</v>
      </c>
      <c r="AC309" s="148">
        <f t="shared" si="350"/>
        <v>8711.31</v>
      </c>
      <c r="AD309" s="148">
        <f t="shared" si="310"/>
        <v>0</v>
      </c>
      <c r="AE309" s="148">
        <f t="shared" si="351"/>
        <v>946.04826600000001</v>
      </c>
      <c r="AF309" s="150">
        <f t="shared" si="352"/>
        <v>946.04826600000001</v>
      </c>
      <c r="AG309" s="148">
        <f t="shared" si="353"/>
        <v>0</v>
      </c>
      <c r="AH309" s="148">
        <f t="shared" si="354"/>
        <v>7765.2617339999997</v>
      </c>
      <c r="AI309" s="150">
        <f t="shared" si="355"/>
        <v>7765.2617339999997</v>
      </c>
      <c r="AJ309" s="151" t="s">
        <v>96</v>
      </c>
    </row>
    <row r="310" spans="1:36" outlineLevel="3" x14ac:dyDescent="0.25">
      <c r="A310" s="143" t="s">
        <v>5620</v>
      </c>
      <c r="G310" s="135">
        <v>387.44</v>
      </c>
      <c r="N310" s="135">
        <f t="shared" si="311"/>
        <v>0</v>
      </c>
      <c r="O310" s="135">
        <f t="shared" si="312"/>
        <v>387.44</v>
      </c>
      <c r="P310" s="135" t="s">
        <v>3391</v>
      </c>
      <c r="Q310" s="135">
        <f>VLOOKUP(P310,Factors!$E$6:$G$5649,3,FALSE)</f>
        <v>0.1086</v>
      </c>
      <c r="R310" s="144">
        <f t="shared" si="339"/>
        <v>0</v>
      </c>
      <c r="S310" s="145">
        <f t="shared" si="340"/>
        <v>0</v>
      </c>
      <c r="T310" s="146">
        <f t="shared" si="341"/>
        <v>0</v>
      </c>
      <c r="U310" s="144">
        <f t="shared" si="342"/>
        <v>0</v>
      </c>
      <c r="V310" s="145">
        <f t="shared" si="343"/>
        <v>0</v>
      </c>
      <c r="W310" s="147">
        <f t="shared" si="344"/>
        <v>0</v>
      </c>
      <c r="X310" s="144">
        <f t="shared" si="345"/>
        <v>0</v>
      </c>
      <c r="Y310" s="145">
        <f t="shared" si="346"/>
        <v>0</v>
      </c>
      <c r="Z310" s="147">
        <f t="shared" si="347"/>
        <v>0</v>
      </c>
      <c r="AA310" s="148">
        <f t="shared" si="348"/>
        <v>0</v>
      </c>
      <c r="AB310" s="149">
        <f t="shared" si="349"/>
        <v>387.44</v>
      </c>
      <c r="AC310" s="148">
        <f t="shared" si="350"/>
        <v>387.44</v>
      </c>
      <c r="AD310" s="148">
        <f t="shared" si="310"/>
        <v>0</v>
      </c>
      <c r="AE310" s="148">
        <f t="shared" si="351"/>
        <v>42.075983999999998</v>
      </c>
      <c r="AF310" s="150">
        <f t="shared" si="352"/>
        <v>42.075983999999998</v>
      </c>
      <c r="AG310" s="148">
        <f t="shared" si="353"/>
        <v>0</v>
      </c>
      <c r="AH310" s="148">
        <f t="shared" si="354"/>
        <v>345.36401599999999</v>
      </c>
      <c r="AI310" s="150">
        <f t="shared" si="355"/>
        <v>345.36401599999999</v>
      </c>
      <c r="AJ310" s="151" t="s">
        <v>96</v>
      </c>
    </row>
    <row r="311" spans="1:36" outlineLevel="3" x14ac:dyDescent="0.25">
      <c r="A311" s="143" t="s">
        <v>5620</v>
      </c>
      <c r="B311" s="135">
        <v>163715.04999999999</v>
      </c>
      <c r="C311" s="135">
        <v>163649.22</v>
      </c>
      <c r="D311" s="135">
        <v>139588.29</v>
      </c>
      <c r="E311" s="135">
        <v>184355.82</v>
      </c>
      <c r="F311" s="135">
        <v>171184.01</v>
      </c>
      <c r="G311" s="135">
        <v>166835.57999999999</v>
      </c>
      <c r="H311" s="135">
        <v>163063.29</v>
      </c>
      <c r="I311" s="135">
        <v>169645.37</v>
      </c>
      <c r="J311" s="135">
        <v>172365.75</v>
      </c>
      <c r="K311" s="135">
        <v>173617.97</v>
      </c>
      <c r="L311" s="135">
        <v>144757.6</v>
      </c>
      <c r="M311" s="135">
        <v>167669.22</v>
      </c>
      <c r="N311" s="135">
        <f t="shared" si="311"/>
        <v>167669.22</v>
      </c>
      <c r="O311" s="135">
        <f t="shared" si="312"/>
        <v>1980447.17</v>
      </c>
      <c r="P311" s="135" t="s">
        <v>3437</v>
      </c>
      <c r="Q311" s="135">
        <f>VLOOKUP(P311,Factors!$E$6:$G$5649,3,FALSE)</f>
        <v>0.1086</v>
      </c>
      <c r="R311" s="144">
        <f t="shared" si="339"/>
        <v>0</v>
      </c>
      <c r="S311" s="145">
        <f t="shared" si="340"/>
        <v>167669.22</v>
      </c>
      <c r="T311" s="146">
        <f t="shared" si="341"/>
        <v>167669.22</v>
      </c>
      <c r="U311" s="144">
        <f t="shared" si="342"/>
        <v>0</v>
      </c>
      <c r="V311" s="145">
        <f t="shared" si="343"/>
        <v>18208.877292000001</v>
      </c>
      <c r="W311" s="147">
        <f t="shared" si="344"/>
        <v>18208.877292000001</v>
      </c>
      <c r="X311" s="144">
        <f t="shared" si="345"/>
        <v>0</v>
      </c>
      <c r="Y311" s="145">
        <f t="shared" si="346"/>
        <v>149460.34270800001</v>
      </c>
      <c r="Z311" s="147">
        <f t="shared" si="347"/>
        <v>149460.34270800001</v>
      </c>
      <c r="AA311" s="148">
        <f t="shared" si="348"/>
        <v>0</v>
      </c>
      <c r="AB311" s="149">
        <f t="shared" si="349"/>
        <v>1980447.17</v>
      </c>
      <c r="AC311" s="148">
        <f t="shared" si="350"/>
        <v>1980447.17</v>
      </c>
      <c r="AD311" s="148">
        <f t="shared" si="310"/>
        <v>0</v>
      </c>
      <c r="AE311" s="148">
        <f t="shared" si="351"/>
        <v>215076.56266199998</v>
      </c>
      <c r="AF311" s="150">
        <f t="shared" si="352"/>
        <v>215076.56266199998</v>
      </c>
      <c r="AG311" s="148">
        <f t="shared" si="353"/>
        <v>0</v>
      </c>
      <c r="AH311" s="148">
        <f t="shared" si="354"/>
        <v>1765370.6073379999</v>
      </c>
      <c r="AI311" s="150">
        <f t="shared" si="355"/>
        <v>1765370.6073379999</v>
      </c>
      <c r="AJ311" s="151" t="s">
        <v>96</v>
      </c>
    </row>
    <row r="312" spans="1:36" outlineLevel="3" x14ac:dyDescent="0.25">
      <c r="A312" s="143" t="s">
        <v>5620</v>
      </c>
      <c r="B312" s="135">
        <v>5007.7700000000004</v>
      </c>
      <c r="C312" s="135">
        <v>4368.05</v>
      </c>
      <c r="D312" s="135">
        <v>4350.9399999999996</v>
      </c>
      <c r="E312" s="135">
        <v>2854.16</v>
      </c>
      <c r="F312" s="135">
        <v>4095.19</v>
      </c>
      <c r="G312" s="135">
        <v>6175.11</v>
      </c>
      <c r="H312" s="135">
        <v>416.7</v>
      </c>
      <c r="N312" s="135">
        <f t="shared" si="311"/>
        <v>0</v>
      </c>
      <c r="O312" s="135">
        <f t="shared" si="312"/>
        <v>27267.919999999998</v>
      </c>
      <c r="P312" s="135" t="s">
        <v>3466</v>
      </c>
      <c r="Q312" s="135">
        <f>VLOOKUP(P312,Factors!$E$6:$G$5649,3,FALSE)</f>
        <v>0.1086</v>
      </c>
      <c r="R312" s="144">
        <f t="shared" si="339"/>
        <v>0</v>
      </c>
      <c r="S312" s="145">
        <f t="shared" si="340"/>
        <v>0</v>
      </c>
      <c r="T312" s="146">
        <f t="shared" si="341"/>
        <v>0</v>
      </c>
      <c r="U312" s="144">
        <f t="shared" si="342"/>
        <v>0</v>
      </c>
      <c r="V312" s="145">
        <f t="shared" si="343"/>
        <v>0</v>
      </c>
      <c r="W312" s="147">
        <f t="shared" si="344"/>
        <v>0</v>
      </c>
      <c r="X312" s="144">
        <f t="shared" si="345"/>
        <v>0</v>
      </c>
      <c r="Y312" s="145">
        <f t="shared" si="346"/>
        <v>0</v>
      </c>
      <c r="Z312" s="147">
        <f t="shared" si="347"/>
        <v>0</v>
      </c>
      <c r="AA312" s="148">
        <f t="shared" si="348"/>
        <v>0</v>
      </c>
      <c r="AB312" s="149">
        <f t="shared" si="349"/>
        <v>27267.919999999998</v>
      </c>
      <c r="AC312" s="148">
        <f t="shared" si="350"/>
        <v>27267.919999999998</v>
      </c>
      <c r="AD312" s="148">
        <f t="shared" si="310"/>
        <v>0</v>
      </c>
      <c r="AE312" s="148">
        <f t="shared" si="351"/>
        <v>2961.296112</v>
      </c>
      <c r="AF312" s="150">
        <f t="shared" si="352"/>
        <v>2961.296112</v>
      </c>
      <c r="AG312" s="148">
        <f t="shared" si="353"/>
        <v>0</v>
      </c>
      <c r="AH312" s="148">
        <f t="shared" si="354"/>
        <v>24306.623887999998</v>
      </c>
      <c r="AI312" s="150">
        <f t="shared" si="355"/>
        <v>24306.623887999998</v>
      </c>
      <c r="AJ312" s="151" t="s">
        <v>346</v>
      </c>
    </row>
    <row r="313" spans="1:36" outlineLevel="3" x14ac:dyDescent="0.25">
      <c r="A313" s="143" t="s">
        <v>5620</v>
      </c>
      <c r="B313" s="135">
        <v>5845.76</v>
      </c>
      <c r="C313" s="135">
        <v>5202.76</v>
      </c>
      <c r="D313" s="135">
        <v>7354.3</v>
      </c>
      <c r="E313" s="135">
        <v>8233.23</v>
      </c>
      <c r="F313" s="135">
        <v>4723.87</v>
      </c>
      <c r="G313" s="135">
        <v>5937.37</v>
      </c>
      <c r="H313" s="135">
        <v>4417.41</v>
      </c>
      <c r="I313" s="135">
        <v>3644.53</v>
      </c>
      <c r="J313" s="135">
        <v>6746.34</v>
      </c>
      <c r="K313" s="135">
        <v>4386.04</v>
      </c>
      <c r="L313" s="135">
        <v>3710.06</v>
      </c>
      <c r="M313" s="135">
        <v>6980.42</v>
      </c>
      <c r="N313" s="135">
        <f t="shared" si="311"/>
        <v>6980.42</v>
      </c>
      <c r="O313" s="135">
        <f t="shared" si="312"/>
        <v>67182.09</v>
      </c>
      <c r="P313" s="135" t="s">
        <v>4182</v>
      </c>
      <c r="Q313" s="135">
        <f>VLOOKUP(P313,Factors!$E$6:$G$5649,3,FALSE)</f>
        <v>0.1086</v>
      </c>
      <c r="R313" s="144">
        <f t="shared" si="339"/>
        <v>0</v>
      </c>
      <c r="S313" s="145">
        <f t="shared" si="340"/>
        <v>6980.42</v>
      </c>
      <c r="T313" s="146">
        <f t="shared" si="341"/>
        <v>6980.42</v>
      </c>
      <c r="U313" s="144">
        <f t="shared" si="342"/>
        <v>0</v>
      </c>
      <c r="V313" s="145">
        <f t="shared" si="343"/>
        <v>758.07361200000003</v>
      </c>
      <c r="W313" s="147">
        <f t="shared" si="344"/>
        <v>758.07361200000003</v>
      </c>
      <c r="X313" s="144">
        <f t="shared" si="345"/>
        <v>0</v>
      </c>
      <c r="Y313" s="145">
        <f t="shared" si="346"/>
        <v>6222.3463879999999</v>
      </c>
      <c r="Z313" s="147">
        <f t="shared" si="347"/>
        <v>6222.3463879999999</v>
      </c>
      <c r="AA313" s="148">
        <f t="shared" si="348"/>
        <v>0</v>
      </c>
      <c r="AB313" s="149">
        <f t="shared" si="349"/>
        <v>67182.09</v>
      </c>
      <c r="AC313" s="148">
        <f t="shared" si="350"/>
        <v>67182.09</v>
      </c>
      <c r="AD313" s="148">
        <f t="shared" si="310"/>
        <v>0</v>
      </c>
      <c r="AE313" s="148">
        <f t="shared" si="351"/>
        <v>7295.9749739999997</v>
      </c>
      <c r="AF313" s="150">
        <f t="shared" si="352"/>
        <v>7295.9749739999997</v>
      </c>
      <c r="AG313" s="148">
        <f t="shared" si="353"/>
        <v>0</v>
      </c>
      <c r="AH313" s="148">
        <f t="shared" si="354"/>
        <v>59886.115025999999</v>
      </c>
      <c r="AI313" s="150">
        <f t="shared" si="355"/>
        <v>59886.115025999999</v>
      </c>
      <c r="AJ313" s="151" t="s">
        <v>346</v>
      </c>
    </row>
    <row r="314" spans="1:36" outlineLevel="2" x14ac:dyDescent="0.25">
      <c r="A314" s="143"/>
      <c r="N314" s="135">
        <f t="shared" si="311"/>
        <v>0</v>
      </c>
      <c r="O314" s="135">
        <f t="shared" si="312"/>
        <v>0</v>
      </c>
      <c r="R314" s="144">
        <f t="shared" ref="R314:AI314" si="356">SUBTOTAL(9,R298:R313)</f>
        <v>0</v>
      </c>
      <c r="S314" s="145">
        <f t="shared" si="356"/>
        <v>930654.77000000014</v>
      </c>
      <c r="T314" s="146">
        <f t="shared" si="356"/>
        <v>930654.77000000014</v>
      </c>
      <c r="U314" s="144">
        <f t="shared" si="356"/>
        <v>0</v>
      </c>
      <c r="V314" s="145">
        <f t="shared" si="356"/>
        <v>101069.108022</v>
      </c>
      <c r="W314" s="147">
        <f t="shared" si="356"/>
        <v>101069.108022</v>
      </c>
      <c r="X314" s="144">
        <f t="shared" si="356"/>
        <v>0</v>
      </c>
      <c r="Y314" s="145">
        <f t="shared" si="356"/>
        <v>829585.66197799996</v>
      </c>
      <c r="Z314" s="147">
        <f t="shared" si="356"/>
        <v>829585.66197799996</v>
      </c>
      <c r="AA314" s="148">
        <f t="shared" si="356"/>
        <v>0</v>
      </c>
      <c r="AB314" s="149">
        <f t="shared" si="356"/>
        <v>9790545.3699999992</v>
      </c>
      <c r="AC314" s="148">
        <f t="shared" si="356"/>
        <v>9790545.3699999992</v>
      </c>
      <c r="AD314" s="148">
        <f t="shared" si="310"/>
        <v>0</v>
      </c>
      <c r="AE314" s="148">
        <f t="shared" si="356"/>
        <v>1063253.2271819999</v>
      </c>
      <c r="AF314" s="150">
        <f t="shared" si="356"/>
        <v>1063253.2271819999</v>
      </c>
      <c r="AG314" s="148">
        <f t="shared" si="356"/>
        <v>0</v>
      </c>
      <c r="AH314" s="148">
        <f t="shared" si="356"/>
        <v>8727292.142818002</v>
      </c>
      <c r="AI314" s="150">
        <f t="shared" si="356"/>
        <v>8727292.142818002</v>
      </c>
      <c r="AJ314" s="163" t="s">
        <v>5738</v>
      </c>
    </row>
    <row r="315" spans="1:36" outlineLevel="3" x14ac:dyDescent="0.25">
      <c r="A315" s="143" t="s">
        <v>5620</v>
      </c>
      <c r="I315" s="135">
        <v>110</v>
      </c>
      <c r="N315" s="135">
        <f t="shared" si="311"/>
        <v>0</v>
      </c>
      <c r="O315" s="135">
        <f t="shared" si="312"/>
        <v>110</v>
      </c>
      <c r="P315" s="135" t="s">
        <v>3585</v>
      </c>
      <c r="Q315" s="135">
        <f>VLOOKUP(P315,Factors!$E$6:$G$5649,3,FALSE)</f>
        <v>0</v>
      </c>
      <c r="R315" s="144">
        <f>IF(LEFT(AJ315,6)="Direct", N315,0)</f>
        <v>0</v>
      </c>
      <c r="S315" s="145">
        <f>N315-R315</f>
        <v>0</v>
      </c>
      <c r="T315" s="146">
        <f>R315+S315</f>
        <v>0</v>
      </c>
      <c r="U315" s="144">
        <f>IF(LEFT(AJ315,9)="direct-wa", N315,0)</f>
        <v>0</v>
      </c>
      <c r="V315" s="145">
        <f>IF(LEFT(AJ315,9)="direct-wa",0,N315*Q315)</f>
        <v>0</v>
      </c>
      <c r="W315" s="147">
        <f>U315+V315</f>
        <v>0</v>
      </c>
      <c r="X315" s="144">
        <f>IF(LEFT(AJ315,9)="direct-or", N315,0)</f>
        <v>0</v>
      </c>
      <c r="Y315" s="145">
        <f>IF(LEFT(AJ315,9)="direct-or",0,S315-V315)</f>
        <v>0</v>
      </c>
      <c r="Z315" s="147">
        <f>X315+Y315</f>
        <v>0</v>
      </c>
      <c r="AA315" s="148">
        <f>IF(LEFT(AJ315,6)="Direct", O315,0)</f>
        <v>110</v>
      </c>
      <c r="AB315" s="149">
        <f>O315-AA315</f>
        <v>0</v>
      </c>
      <c r="AC315" s="148">
        <f>AA315+AB315</f>
        <v>110</v>
      </c>
      <c r="AD315" s="148">
        <f t="shared" si="310"/>
        <v>0</v>
      </c>
      <c r="AE315" s="148">
        <f>IF(LEFT(AJ315,9)="direct-wa",0,O315*Q315)</f>
        <v>0</v>
      </c>
      <c r="AF315" s="150">
        <f>AD315+AE315</f>
        <v>0</v>
      </c>
      <c r="AG315" s="148">
        <f>IF(LEFT(AJ315,9)="direct-or", O315,0)</f>
        <v>110</v>
      </c>
      <c r="AH315" s="148">
        <f>IF(LEFT(AJ315,9)="direct-or",0,AC315-AF315)</f>
        <v>0</v>
      </c>
      <c r="AI315" s="150">
        <f>AG315+AH315</f>
        <v>110</v>
      </c>
      <c r="AJ315" s="151" t="s">
        <v>105</v>
      </c>
    </row>
    <row r="316" spans="1:36" outlineLevel="3" x14ac:dyDescent="0.25">
      <c r="A316" s="143" t="s">
        <v>5620</v>
      </c>
      <c r="L316" s="135">
        <v>18975.3</v>
      </c>
      <c r="N316" s="135">
        <f t="shared" si="311"/>
        <v>0</v>
      </c>
      <c r="O316" s="135">
        <f t="shared" si="312"/>
        <v>18975.3</v>
      </c>
      <c r="P316" s="135" t="s">
        <v>3623</v>
      </c>
      <c r="Q316" s="135">
        <f>VLOOKUP(P316,Factors!$E$6:$G$5649,3,FALSE)</f>
        <v>0</v>
      </c>
      <c r="R316" s="144">
        <f>IF(LEFT(AJ316,6)="Direct", N316,0)</f>
        <v>0</v>
      </c>
      <c r="S316" s="145">
        <f>N316-R316</f>
        <v>0</v>
      </c>
      <c r="T316" s="146">
        <f>R316+S316</f>
        <v>0</v>
      </c>
      <c r="U316" s="144">
        <f>IF(LEFT(AJ316,9)="direct-wa", N316,0)</f>
        <v>0</v>
      </c>
      <c r="V316" s="145">
        <f>IF(LEFT(AJ316,9)="direct-wa",0,N316*Q316)</f>
        <v>0</v>
      </c>
      <c r="W316" s="147">
        <f>U316+V316</f>
        <v>0</v>
      </c>
      <c r="X316" s="144">
        <f>IF(LEFT(AJ316,9)="direct-or", N316,0)</f>
        <v>0</v>
      </c>
      <c r="Y316" s="145">
        <f>IF(LEFT(AJ316,9)="direct-or",0,S316-V316)</f>
        <v>0</v>
      </c>
      <c r="Z316" s="147">
        <f>X316+Y316</f>
        <v>0</v>
      </c>
      <c r="AA316" s="148">
        <f>IF(LEFT(AJ316,6)="Direct", O316,0)</f>
        <v>18975.3</v>
      </c>
      <c r="AB316" s="149">
        <f>O316-AA316</f>
        <v>0</v>
      </c>
      <c r="AC316" s="148">
        <f>AA316+AB316</f>
        <v>18975.3</v>
      </c>
      <c r="AD316" s="148">
        <f t="shared" si="310"/>
        <v>0</v>
      </c>
      <c r="AE316" s="148">
        <f>IF(LEFT(AJ316,9)="direct-wa",0,O316*Q316)</f>
        <v>0</v>
      </c>
      <c r="AF316" s="150">
        <f>AD316+AE316</f>
        <v>0</v>
      </c>
      <c r="AG316" s="148">
        <f>IF(LEFT(AJ316,9)="direct-or", O316,0)</f>
        <v>18975.3</v>
      </c>
      <c r="AH316" s="148">
        <f>IF(LEFT(AJ316,9)="direct-or",0,AC316-AF316)</f>
        <v>0</v>
      </c>
      <c r="AI316" s="150">
        <f>AG316+AH316</f>
        <v>18975.3</v>
      </c>
      <c r="AJ316" s="151" t="s">
        <v>105</v>
      </c>
    </row>
    <row r="317" spans="1:36" outlineLevel="3" x14ac:dyDescent="0.25">
      <c r="A317" s="143" t="s">
        <v>5620</v>
      </c>
      <c r="B317" s="135">
        <v>1059.77</v>
      </c>
      <c r="C317" s="135">
        <v>438.03</v>
      </c>
      <c r="D317" s="135">
        <v>-2520.36</v>
      </c>
      <c r="E317" s="135">
        <v>658.24</v>
      </c>
      <c r="F317" s="135">
        <v>663.21</v>
      </c>
      <c r="G317" s="135">
        <v>415.65</v>
      </c>
      <c r="H317" s="135">
        <v>-1783.18</v>
      </c>
      <c r="I317" s="135">
        <v>737.55</v>
      </c>
      <c r="J317" s="135">
        <v>778.34</v>
      </c>
      <c r="K317" s="135">
        <v>130.4</v>
      </c>
      <c r="L317" s="135">
        <v>540.57000000000005</v>
      </c>
      <c r="M317" s="135">
        <v>723.74</v>
      </c>
      <c r="N317" s="135">
        <f t="shared" si="311"/>
        <v>723.74</v>
      </c>
      <c r="O317" s="135">
        <f t="shared" si="312"/>
        <v>1841.9599999999998</v>
      </c>
      <c r="P317" s="135" t="s">
        <v>4075</v>
      </c>
      <c r="Q317" s="135">
        <f>VLOOKUP(P317,Factors!$E$6:$G$5649,3,FALSE)</f>
        <v>0</v>
      </c>
      <c r="R317" s="144">
        <f>IF(LEFT(AJ317,6)="Direct", N317,0)</f>
        <v>723.74</v>
      </c>
      <c r="S317" s="145">
        <f>N317-R317</f>
        <v>0</v>
      </c>
      <c r="T317" s="146">
        <f>R317+S317</f>
        <v>723.74</v>
      </c>
      <c r="U317" s="144">
        <f>IF(LEFT(AJ317,9)="direct-wa", N317,0)</f>
        <v>0</v>
      </c>
      <c r="V317" s="145">
        <f>IF(LEFT(AJ317,9)="direct-wa",0,N317*Q317)</f>
        <v>0</v>
      </c>
      <c r="W317" s="147">
        <f>U317+V317</f>
        <v>0</v>
      </c>
      <c r="X317" s="144">
        <f>IF(LEFT(AJ317,9)="direct-or", N317,0)</f>
        <v>723.74</v>
      </c>
      <c r="Y317" s="145">
        <f>IF(LEFT(AJ317,9)="direct-or",0,S317-V317)</f>
        <v>0</v>
      </c>
      <c r="Z317" s="147">
        <f>X317+Y317</f>
        <v>723.74</v>
      </c>
      <c r="AA317" s="148">
        <f>IF(LEFT(AJ317,6)="Direct", O317,0)</f>
        <v>1841.9599999999998</v>
      </c>
      <c r="AB317" s="149">
        <f>O317-AA317</f>
        <v>0</v>
      </c>
      <c r="AC317" s="148">
        <f>AA317+AB317</f>
        <v>1841.9599999999998</v>
      </c>
      <c r="AD317" s="148">
        <f t="shared" si="310"/>
        <v>0</v>
      </c>
      <c r="AE317" s="148">
        <f>IF(LEFT(AJ317,9)="direct-wa",0,O317*Q317)</f>
        <v>0</v>
      </c>
      <c r="AF317" s="150">
        <f>AD317+AE317</f>
        <v>0</v>
      </c>
      <c r="AG317" s="148">
        <f>IF(LEFT(AJ317,9)="direct-or", O317,0)</f>
        <v>1841.9599999999998</v>
      </c>
      <c r="AH317" s="148">
        <f>IF(LEFT(AJ317,9)="direct-or",0,AC317-AF317)</f>
        <v>0</v>
      </c>
      <c r="AI317" s="150">
        <f>AG317+AH317</f>
        <v>1841.9599999999998</v>
      </c>
      <c r="AJ317" s="151" t="s">
        <v>105</v>
      </c>
    </row>
    <row r="318" spans="1:36" outlineLevel="3" x14ac:dyDescent="0.25">
      <c r="A318" s="143" t="s">
        <v>5620</v>
      </c>
      <c r="B318" s="135">
        <v>7505.07</v>
      </c>
      <c r="C318" s="135">
        <v>3056.31</v>
      </c>
      <c r="D318" s="135">
        <v>3310.42</v>
      </c>
      <c r="E318" s="135">
        <v>4592.71</v>
      </c>
      <c r="F318" s="135">
        <v>4626.91</v>
      </c>
      <c r="G318" s="135">
        <v>3195.53</v>
      </c>
      <c r="H318" s="135">
        <v>13461.08</v>
      </c>
      <c r="I318" s="135">
        <v>5962.33</v>
      </c>
      <c r="J318" s="135">
        <v>17740.169999999998</v>
      </c>
      <c r="K318" s="135">
        <v>13566.32</v>
      </c>
      <c r="L318" s="135">
        <v>7847.5</v>
      </c>
      <c r="M318" s="135">
        <v>12307.38</v>
      </c>
      <c r="N318" s="135">
        <f t="shared" si="311"/>
        <v>12307.38</v>
      </c>
      <c r="O318" s="135">
        <f t="shared" si="312"/>
        <v>97171.73000000001</v>
      </c>
      <c r="P318" s="135" t="s">
        <v>4112</v>
      </c>
      <c r="Q318" s="135">
        <f>VLOOKUP(P318,Factors!$E$6:$G$5649,3,FALSE)</f>
        <v>0</v>
      </c>
      <c r="R318" s="144">
        <f>IF(LEFT(AJ318,6)="Direct", N318,0)</f>
        <v>12307.38</v>
      </c>
      <c r="S318" s="145">
        <f>N318-R318</f>
        <v>0</v>
      </c>
      <c r="T318" s="146">
        <f>R318+S318</f>
        <v>12307.38</v>
      </c>
      <c r="U318" s="144">
        <f>IF(LEFT(AJ318,9)="direct-wa", N318,0)</f>
        <v>0</v>
      </c>
      <c r="V318" s="145">
        <f>IF(LEFT(AJ318,9)="direct-wa",0,N318*Q318)</f>
        <v>0</v>
      </c>
      <c r="W318" s="147">
        <f>U318+V318</f>
        <v>0</v>
      </c>
      <c r="X318" s="144">
        <f>IF(LEFT(AJ318,9)="direct-or", N318,0)</f>
        <v>12307.38</v>
      </c>
      <c r="Y318" s="145">
        <f>IF(LEFT(AJ318,9)="direct-or",0,S318-V318)</f>
        <v>0</v>
      </c>
      <c r="Z318" s="147">
        <f>X318+Y318</f>
        <v>12307.38</v>
      </c>
      <c r="AA318" s="148">
        <f>IF(LEFT(AJ318,6)="Direct", O318,0)</f>
        <v>97171.73000000001</v>
      </c>
      <c r="AB318" s="149">
        <f>O318-AA318</f>
        <v>0</v>
      </c>
      <c r="AC318" s="148">
        <f>AA318+AB318</f>
        <v>97171.73000000001</v>
      </c>
      <c r="AD318" s="148">
        <f t="shared" si="310"/>
        <v>0</v>
      </c>
      <c r="AE318" s="148">
        <f>IF(LEFT(AJ318,9)="direct-wa",0,O318*Q318)</f>
        <v>0</v>
      </c>
      <c r="AF318" s="150">
        <f>AD318+AE318</f>
        <v>0</v>
      </c>
      <c r="AG318" s="148">
        <f>IF(LEFT(AJ318,9)="direct-or", O318,0)</f>
        <v>97171.73000000001</v>
      </c>
      <c r="AH318" s="148">
        <f>IF(LEFT(AJ318,9)="direct-or",0,AC318-AF318)</f>
        <v>0</v>
      </c>
      <c r="AI318" s="150">
        <f>AG318+AH318</f>
        <v>97171.73000000001</v>
      </c>
      <c r="AJ318" s="151" t="s">
        <v>105</v>
      </c>
    </row>
    <row r="319" spans="1:36" outlineLevel="2" x14ac:dyDescent="0.25">
      <c r="A319" s="143"/>
      <c r="N319" s="135">
        <f t="shared" si="311"/>
        <v>0</v>
      </c>
      <c r="O319" s="135">
        <f t="shared" si="312"/>
        <v>0</v>
      </c>
      <c r="R319" s="144">
        <f t="shared" ref="R319:AI319" si="357">SUBTOTAL(9,R315:R318)</f>
        <v>13031.119999999999</v>
      </c>
      <c r="S319" s="145">
        <f t="shared" si="357"/>
        <v>0</v>
      </c>
      <c r="T319" s="146">
        <f t="shared" si="357"/>
        <v>13031.119999999999</v>
      </c>
      <c r="U319" s="144">
        <f t="shared" si="357"/>
        <v>0</v>
      </c>
      <c r="V319" s="145">
        <f t="shared" si="357"/>
        <v>0</v>
      </c>
      <c r="W319" s="147">
        <f t="shared" si="357"/>
        <v>0</v>
      </c>
      <c r="X319" s="144">
        <f t="shared" si="357"/>
        <v>13031.119999999999</v>
      </c>
      <c r="Y319" s="145">
        <f t="shared" si="357"/>
        <v>0</v>
      </c>
      <c r="Z319" s="147">
        <f t="shared" si="357"/>
        <v>13031.119999999999</v>
      </c>
      <c r="AA319" s="148">
        <f t="shared" si="357"/>
        <v>118098.99</v>
      </c>
      <c r="AB319" s="149">
        <f t="shared" si="357"/>
        <v>0</v>
      </c>
      <c r="AC319" s="148">
        <f t="shared" si="357"/>
        <v>118098.99</v>
      </c>
      <c r="AD319" s="148">
        <f t="shared" si="310"/>
        <v>0</v>
      </c>
      <c r="AE319" s="148">
        <f t="shared" si="357"/>
        <v>0</v>
      </c>
      <c r="AF319" s="150">
        <f t="shared" si="357"/>
        <v>0</v>
      </c>
      <c r="AG319" s="148">
        <f t="shared" si="357"/>
        <v>118098.99</v>
      </c>
      <c r="AH319" s="148">
        <f t="shared" si="357"/>
        <v>0</v>
      </c>
      <c r="AI319" s="150">
        <f t="shared" si="357"/>
        <v>118098.99</v>
      </c>
      <c r="AJ319" s="163" t="s">
        <v>5737</v>
      </c>
    </row>
    <row r="320" spans="1:36" outlineLevel="3" x14ac:dyDescent="0.25">
      <c r="A320" s="143" t="s">
        <v>5620</v>
      </c>
      <c r="H320" s="135">
        <v>71.36</v>
      </c>
      <c r="M320" s="135">
        <v>73.5</v>
      </c>
      <c r="N320" s="135">
        <f t="shared" si="311"/>
        <v>73.5</v>
      </c>
      <c r="O320" s="135">
        <f t="shared" si="312"/>
        <v>144.86000000000001</v>
      </c>
      <c r="P320" s="135" t="s">
        <v>5866</v>
      </c>
      <c r="Q320" s="135">
        <f>VLOOKUP(P320,Factors!$E$6:$G$5649,3,FALSE)</f>
        <v>1</v>
      </c>
      <c r="R320" s="144">
        <f>IF(LEFT(AJ320,6)="Direct", N320,0)</f>
        <v>73.5</v>
      </c>
      <c r="S320" s="145">
        <f>N320-R320</f>
        <v>0</v>
      </c>
      <c r="T320" s="146">
        <f>R320+S320</f>
        <v>73.5</v>
      </c>
      <c r="U320" s="144">
        <f>IF(LEFT(AJ320,9)="direct-wa", N320,0)</f>
        <v>73.5</v>
      </c>
      <c r="V320" s="145">
        <f>IF(LEFT(AJ320,9)="direct-wa",0,N320*Q320)</f>
        <v>0</v>
      </c>
      <c r="W320" s="147">
        <f>U320+V320</f>
        <v>73.5</v>
      </c>
      <c r="X320" s="144">
        <f>IF(LEFT(AJ320,9)="direct-or", N320,0)</f>
        <v>0</v>
      </c>
      <c r="Y320" s="145">
        <f>IF(LEFT(AJ320,9)="direct-or",0,S320-V320)</f>
        <v>0</v>
      </c>
      <c r="Z320" s="147">
        <f>X320+Y320</f>
        <v>0</v>
      </c>
      <c r="AA320" s="148">
        <f>IF(LEFT(AJ320,6)="Direct", O320,0)</f>
        <v>144.86000000000001</v>
      </c>
      <c r="AB320" s="149">
        <f>O320-AA320</f>
        <v>0</v>
      </c>
      <c r="AC320" s="148">
        <f>AA320+AB320</f>
        <v>144.86000000000001</v>
      </c>
      <c r="AD320" s="148">
        <f t="shared" si="310"/>
        <v>144.86000000000001</v>
      </c>
      <c r="AE320" s="148">
        <f>IF(LEFT(AJ320,9)="direct-wa",0,O320*Q320)</f>
        <v>0</v>
      </c>
      <c r="AF320" s="150">
        <f>AD320+AE320</f>
        <v>144.86000000000001</v>
      </c>
      <c r="AG320" s="148">
        <f>IF(LEFT(AJ320,9)="direct-or", O320,0)</f>
        <v>0</v>
      </c>
      <c r="AH320" s="148">
        <f>IF(LEFT(AJ320,9)="direct-or",0,AC320-AF320)</f>
        <v>0</v>
      </c>
      <c r="AI320" s="150">
        <f>AG320+AH320</f>
        <v>0</v>
      </c>
      <c r="AJ320" s="151" t="s">
        <v>361</v>
      </c>
    </row>
    <row r="321" spans="1:36" outlineLevel="3" x14ac:dyDescent="0.25">
      <c r="A321" s="143" t="s">
        <v>5620</v>
      </c>
      <c r="B321" s="135">
        <v>628.17999999999995</v>
      </c>
      <c r="C321" s="135">
        <v>184.45</v>
      </c>
      <c r="D321" s="135">
        <v>481.9</v>
      </c>
      <c r="E321" s="135">
        <v>830.03</v>
      </c>
      <c r="F321" s="135">
        <v>0</v>
      </c>
      <c r="G321" s="135">
        <v>341.59</v>
      </c>
      <c r="H321" s="135">
        <v>244</v>
      </c>
      <c r="J321" s="135">
        <v>292.8</v>
      </c>
      <c r="K321" s="135">
        <v>414.78</v>
      </c>
      <c r="L321" s="135">
        <v>439.19</v>
      </c>
      <c r="M321" s="135">
        <v>2347.04</v>
      </c>
      <c r="N321" s="135">
        <f t="shared" si="311"/>
        <v>2347.04</v>
      </c>
      <c r="O321" s="135">
        <f t="shared" si="312"/>
        <v>6203.9599999999991</v>
      </c>
      <c r="P321" s="135" t="s">
        <v>3729</v>
      </c>
      <c r="Q321" s="135">
        <f>VLOOKUP(P321,Factors!$E$6:$G$5649,3,FALSE)</f>
        <v>1</v>
      </c>
      <c r="R321" s="144">
        <f>IF(LEFT(AJ321,6)="Direct", N321,0)</f>
        <v>2347.04</v>
      </c>
      <c r="S321" s="145">
        <f>N321-R321</f>
        <v>0</v>
      </c>
      <c r="T321" s="146">
        <f>R321+S321</f>
        <v>2347.04</v>
      </c>
      <c r="U321" s="144">
        <f>IF(LEFT(AJ321,9)="direct-wa", N321,0)</f>
        <v>2347.04</v>
      </c>
      <c r="V321" s="145">
        <f>IF(LEFT(AJ321,9)="direct-wa",0,N321*Q321)</f>
        <v>0</v>
      </c>
      <c r="W321" s="147">
        <f>U321+V321</f>
        <v>2347.04</v>
      </c>
      <c r="X321" s="144">
        <f>IF(LEFT(AJ321,9)="direct-or", N321,0)</f>
        <v>0</v>
      </c>
      <c r="Y321" s="145">
        <f>IF(LEFT(AJ321,9)="direct-or",0,S321-V321)</f>
        <v>0</v>
      </c>
      <c r="Z321" s="147">
        <f>X321+Y321</f>
        <v>0</v>
      </c>
      <c r="AA321" s="148">
        <f>IF(LEFT(AJ321,6)="Direct", O321,0)</f>
        <v>6203.9599999999991</v>
      </c>
      <c r="AB321" s="149">
        <f>O321-AA321</f>
        <v>0</v>
      </c>
      <c r="AC321" s="148">
        <f>AA321+AB321</f>
        <v>6203.9599999999991</v>
      </c>
      <c r="AD321" s="148">
        <f t="shared" si="310"/>
        <v>6203.9599999999991</v>
      </c>
      <c r="AE321" s="148">
        <f>IF(LEFT(AJ321,9)="direct-wa",0,O321*Q321)</f>
        <v>0</v>
      </c>
      <c r="AF321" s="150">
        <f>AD321+AE321</f>
        <v>6203.9599999999991</v>
      </c>
      <c r="AG321" s="148">
        <f>IF(LEFT(AJ321,9)="direct-or", O321,0)</f>
        <v>0</v>
      </c>
      <c r="AH321" s="148">
        <f>IF(LEFT(AJ321,9)="direct-or",0,AC321-AF321)</f>
        <v>0</v>
      </c>
      <c r="AI321" s="150">
        <f>AG321+AH321</f>
        <v>0</v>
      </c>
      <c r="AJ321" s="151" t="s">
        <v>456</v>
      </c>
    </row>
    <row r="322" spans="1:36" outlineLevel="2" x14ac:dyDescent="0.25">
      <c r="A322" s="143"/>
      <c r="N322" s="135">
        <f t="shared" si="311"/>
        <v>0</v>
      </c>
      <c r="O322" s="135">
        <f t="shared" si="312"/>
        <v>0</v>
      </c>
      <c r="R322" s="144">
        <f t="shared" ref="R322:AI322" si="358">SUBTOTAL(9,R320:R321)</f>
        <v>2420.54</v>
      </c>
      <c r="S322" s="145">
        <f t="shared" si="358"/>
        <v>0</v>
      </c>
      <c r="T322" s="146">
        <f t="shared" si="358"/>
        <v>2420.54</v>
      </c>
      <c r="U322" s="144">
        <f t="shared" si="358"/>
        <v>2420.54</v>
      </c>
      <c r="V322" s="145">
        <f t="shared" si="358"/>
        <v>0</v>
      </c>
      <c r="W322" s="147">
        <f t="shared" si="358"/>
        <v>2420.54</v>
      </c>
      <c r="X322" s="144">
        <f t="shared" si="358"/>
        <v>0</v>
      </c>
      <c r="Y322" s="145">
        <f t="shared" si="358"/>
        <v>0</v>
      </c>
      <c r="Z322" s="147">
        <f t="shared" si="358"/>
        <v>0</v>
      </c>
      <c r="AA322" s="148">
        <f t="shared" si="358"/>
        <v>6348.8199999999988</v>
      </c>
      <c r="AB322" s="149">
        <f t="shared" si="358"/>
        <v>0</v>
      </c>
      <c r="AC322" s="148">
        <f t="shared" si="358"/>
        <v>6348.8199999999988</v>
      </c>
      <c r="AD322" s="148">
        <f t="shared" si="310"/>
        <v>0</v>
      </c>
      <c r="AE322" s="148">
        <f t="shared" si="358"/>
        <v>0</v>
      </c>
      <c r="AF322" s="150">
        <f t="shared" si="358"/>
        <v>6348.8199999999988</v>
      </c>
      <c r="AG322" s="148">
        <f t="shared" si="358"/>
        <v>0</v>
      </c>
      <c r="AH322" s="148">
        <f t="shared" si="358"/>
        <v>0</v>
      </c>
      <c r="AI322" s="150">
        <f t="shared" si="358"/>
        <v>0</v>
      </c>
      <c r="AJ322" s="163" t="s">
        <v>5747</v>
      </c>
    </row>
    <row r="323" spans="1:36" outlineLevel="3" x14ac:dyDescent="0.25">
      <c r="A323" s="143" t="s">
        <v>5620</v>
      </c>
      <c r="C323" s="135">
        <v>-857.76</v>
      </c>
      <c r="N323" s="135">
        <f t="shared" si="311"/>
        <v>0</v>
      </c>
      <c r="O323" s="135">
        <f t="shared" si="312"/>
        <v>-857.76</v>
      </c>
      <c r="P323" s="135" t="s">
        <v>5692</v>
      </c>
      <c r="Q323" s="135">
        <f>VLOOKUP(P323,Factors!$E$6:$G$5649,3,FALSE)</f>
        <v>9.9400000000000002E-2</v>
      </c>
      <c r="R323" s="144">
        <f>IF(LEFT(AJ323,6)="Direct", N323,0)</f>
        <v>0</v>
      </c>
      <c r="S323" s="145">
        <f>N323-R323</f>
        <v>0</v>
      </c>
      <c r="T323" s="146">
        <f>R323+S323</f>
        <v>0</v>
      </c>
      <c r="U323" s="144">
        <f>IF(LEFT(AJ323,9)="direct-wa", N323,0)</f>
        <v>0</v>
      </c>
      <c r="V323" s="145">
        <f>IF(LEFT(AJ323,9)="direct-wa",0,N323*Q323)</f>
        <v>0</v>
      </c>
      <c r="W323" s="147">
        <f>U323+V323</f>
        <v>0</v>
      </c>
      <c r="X323" s="144">
        <f>IF(LEFT(AJ323,9)="direct-or", N323,0)</f>
        <v>0</v>
      </c>
      <c r="Y323" s="145">
        <f>IF(LEFT(AJ323,9)="direct-or",0,S323-V323)</f>
        <v>0</v>
      </c>
      <c r="Z323" s="147">
        <f>X323+Y323</f>
        <v>0</v>
      </c>
      <c r="AA323" s="148">
        <f>IF(LEFT(AJ323,6)="Direct", O323,0)</f>
        <v>0</v>
      </c>
      <c r="AB323" s="149">
        <f>O323-AA323</f>
        <v>-857.76</v>
      </c>
      <c r="AC323" s="148">
        <f>AA323+AB323</f>
        <v>-857.76</v>
      </c>
      <c r="AD323" s="148">
        <f t="shared" si="310"/>
        <v>0</v>
      </c>
      <c r="AE323" s="148">
        <f>IF(LEFT(AJ323,9)="direct-wa",0,O323*Q323)</f>
        <v>-85.261343999999994</v>
      </c>
      <c r="AF323" s="150">
        <f>AD323+AE323</f>
        <v>-85.261343999999994</v>
      </c>
      <c r="AG323" s="148">
        <f>IF(LEFT(AJ323,9)="direct-or", O323,0)</f>
        <v>0</v>
      </c>
      <c r="AH323" s="148">
        <f>IF(LEFT(AJ323,9)="direct-or",0,AC323-AF323)</f>
        <v>-772.49865599999998</v>
      </c>
      <c r="AI323" s="150">
        <f>AG323+AH323</f>
        <v>-772.49865599999998</v>
      </c>
      <c r="AJ323" s="151" t="s">
        <v>5709</v>
      </c>
    </row>
    <row r="324" spans="1:36" outlineLevel="2" x14ac:dyDescent="0.25">
      <c r="A324" s="143"/>
      <c r="N324" s="135">
        <f t="shared" si="311"/>
        <v>0</v>
      </c>
      <c r="O324" s="135">
        <f t="shared" si="312"/>
        <v>0</v>
      </c>
      <c r="R324" s="144">
        <f t="shared" ref="R324:AI324" si="359">SUBTOTAL(9,R323:R323)</f>
        <v>0</v>
      </c>
      <c r="S324" s="145">
        <f t="shared" si="359"/>
        <v>0</v>
      </c>
      <c r="T324" s="146">
        <f t="shared" si="359"/>
        <v>0</v>
      </c>
      <c r="U324" s="144">
        <f t="shared" si="359"/>
        <v>0</v>
      </c>
      <c r="V324" s="145">
        <f t="shared" si="359"/>
        <v>0</v>
      </c>
      <c r="W324" s="147">
        <f t="shared" si="359"/>
        <v>0</v>
      </c>
      <c r="X324" s="144">
        <f t="shared" si="359"/>
        <v>0</v>
      </c>
      <c r="Y324" s="145">
        <f t="shared" si="359"/>
        <v>0</v>
      </c>
      <c r="Z324" s="147">
        <f t="shared" si="359"/>
        <v>0</v>
      </c>
      <c r="AA324" s="148">
        <f t="shared" si="359"/>
        <v>0</v>
      </c>
      <c r="AB324" s="149">
        <f t="shared" si="359"/>
        <v>-857.76</v>
      </c>
      <c r="AC324" s="148">
        <f t="shared" si="359"/>
        <v>-857.76</v>
      </c>
      <c r="AD324" s="148">
        <f t="shared" si="310"/>
        <v>0</v>
      </c>
      <c r="AE324" s="148">
        <f t="shared" si="359"/>
        <v>-85.261343999999994</v>
      </c>
      <c r="AF324" s="150">
        <f t="shared" si="359"/>
        <v>-85.261343999999994</v>
      </c>
      <c r="AG324" s="148">
        <f t="shared" si="359"/>
        <v>0</v>
      </c>
      <c r="AH324" s="148">
        <f t="shared" si="359"/>
        <v>-772.49865599999998</v>
      </c>
      <c r="AI324" s="150">
        <f t="shared" si="359"/>
        <v>-772.49865599999998</v>
      </c>
      <c r="AJ324" s="163" t="s">
        <v>5961</v>
      </c>
    </row>
    <row r="325" spans="1:36" outlineLevel="3" x14ac:dyDescent="0.25">
      <c r="A325" s="143" t="s">
        <v>5620</v>
      </c>
      <c r="L325" s="135">
        <v>-945.47</v>
      </c>
      <c r="N325" s="135">
        <f t="shared" si="311"/>
        <v>0</v>
      </c>
      <c r="O325" s="135">
        <f t="shared" si="312"/>
        <v>-945.47</v>
      </c>
      <c r="P325" s="135" t="s">
        <v>262</v>
      </c>
      <c r="Q325" s="135">
        <f>VLOOKUP(P325,Factors!$E$6:$G$5649,3,FALSE)</f>
        <v>9.3100000000000002E-2</v>
      </c>
      <c r="R325" s="144">
        <f>IF(LEFT(AJ325,6)="Direct", N325,0)</f>
        <v>0</v>
      </c>
      <c r="S325" s="145">
        <f>N325-R325</f>
        <v>0</v>
      </c>
      <c r="T325" s="146">
        <f>R325+S325</f>
        <v>0</v>
      </c>
      <c r="U325" s="144">
        <f>IF(LEFT(AJ325,9)="direct-wa", N325,0)</f>
        <v>0</v>
      </c>
      <c r="V325" s="145">
        <f>IF(LEFT(AJ325,9)="direct-wa",0,N325*Q325)</f>
        <v>0</v>
      </c>
      <c r="W325" s="147">
        <f>U325+V325</f>
        <v>0</v>
      </c>
      <c r="X325" s="144">
        <f>IF(LEFT(AJ325,9)="direct-or", N325,0)</f>
        <v>0</v>
      </c>
      <c r="Y325" s="145">
        <f>IF(LEFT(AJ325,9)="direct-or",0,S325-V325)</f>
        <v>0</v>
      </c>
      <c r="Z325" s="147">
        <f>X325+Y325</f>
        <v>0</v>
      </c>
      <c r="AA325" s="148">
        <f>IF(LEFT(AJ325,6)="Direct", O325,0)</f>
        <v>0</v>
      </c>
      <c r="AB325" s="149">
        <f>O325-AA325</f>
        <v>-945.47</v>
      </c>
      <c r="AC325" s="148">
        <f>AA325+AB325</f>
        <v>-945.47</v>
      </c>
      <c r="AD325" s="148">
        <f t="shared" si="310"/>
        <v>0</v>
      </c>
      <c r="AE325" s="148">
        <f>IF(LEFT(AJ325,9)="direct-wa",0,O325*Q325)</f>
        <v>-88.023257000000001</v>
      </c>
      <c r="AF325" s="150">
        <f>AD325+AE325</f>
        <v>-88.023257000000001</v>
      </c>
      <c r="AG325" s="148">
        <f>IF(LEFT(AJ325,9)="direct-or", O325,0)</f>
        <v>0</v>
      </c>
      <c r="AH325" s="148">
        <f>IF(LEFT(AJ325,9)="direct-or",0,AC325-AF325)</f>
        <v>-857.44674299999997</v>
      </c>
      <c r="AI325" s="150">
        <f>AG325+AH325</f>
        <v>-857.44674299999997</v>
      </c>
      <c r="AJ325" s="151" t="s">
        <v>110</v>
      </c>
    </row>
    <row r="326" spans="1:36" outlineLevel="2" x14ac:dyDescent="0.25">
      <c r="A326" s="143"/>
      <c r="N326" s="135">
        <f t="shared" si="311"/>
        <v>0</v>
      </c>
      <c r="O326" s="135">
        <f t="shared" si="312"/>
        <v>0</v>
      </c>
      <c r="R326" s="144">
        <f t="shared" ref="R326:AI326" si="360">SUBTOTAL(9,R325:R325)</f>
        <v>0</v>
      </c>
      <c r="S326" s="145">
        <f t="shared" si="360"/>
        <v>0</v>
      </c>
      <c r="T326" s="146">
        <f t="shared" si="360"/>
        <v>0</v>
      </c>
      <c r="U326" s="144">
        <f t="shared" si="360"/>
        <v>0</v>
      </c>
      <c r="V326" s="145">
        <f t="shared" si="360"/>
        <v>0</v>
      </c>
      <c r="W326" s="147">
        <f t="shared" si="360"/>
        <v>0</v>
      </c>
      <c r="X326" s="144">
        <f t="shared" si="360"/>
        <v>0</v>
      </c>
      <c r="Y326" s="145">
        <f t="shared" si="360"/>
        <v>0</v>
      </c>
      <c r="Z326" s="147">
        <f t="shared" si="360"/>
        <v>0</v>
      </c>
      <c r="AA326" s="148">
        <f t="shared" si="360"/>
        <v>0</v>
      </c>
      <c r="AB326" s="149">
        <f t="shared" si="360"/>
        <v>-945.47</v>
      </c>
      <c r="AC326" s="148">
        <f t="shared" si="360"/>
        <v>-945.47</v>
      </c>
      <c r="AD326" s="148">
        <f t="shared" si="310"/>
        <v>0</v>
      </c>
      <c r="AE326" s="148">
        <f t="shared" si="360"/>
        <v>-88.023257000000001</v>
      </c>
      <c r="AF326" s="150">
        <f t="shared" si="360"/>
        <v>-88.023257000000001</v>
      </c>
      <c r="AG326" s="148">
        <f t="shared" si="360"/>
        <v>0</v>
      </c>
      <c r="AH326" s="148">
        <f t="shared" si="360"/>
        <v>-857.44674299999997</v>
      </c>
      <c r="AI326" s="150">
        <f t="shared" si="360"/>
        <v>-857.44674299999997</v>
      </c>
      <c r="AJ326" s="163" t="s">
        <v>5735</v>
      </c>
    </row>
    <row r="327" spans="1:36" outlineLevel="1" x14ac:dyDescent="0.25">
      <c r="A327" s="154" t="s">
        <v>5619</v>
      </c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6">
        <f t="shared" ref="R327:AI327" si="361">SUBTOTAL(9,R288:R325)</f>
        <v>15451.66</v>
      </c>
      <c r="S327" s="157">
        <f t="shared" si="361"/>
        <v>949662.8</v>
      </c>
      <c r="T327" s="158">
        <f t="shared" si="361"/>
        <v>965114.46000000008</v>
      </c>
      <c r="U327" s="156">
        <f t="shared" si="361"/>
        <v>2420.54</v>
      </c>
      <c r="V327" s="157">
        <f t="shared" si="361"/>
        <v>102994.621461</v>
      </c>
      <c r="W327" s="159">
        <f t="shared" si="361"/>
        <v>105415.161461</v>
      </c>
      <c r="X327" s="156">
        <f t="shared" si="361"/>
        <v>13031.119999999999</v>
      </c>
      <c r="Y327" s="157">
        <f t="shared" si="361"/>
        <v>846668.17853899999</v>
      </c>
      <c r="Z327" s="159">
        <f t="shared" si="361"/>
        <v>859699.29853899998</v>
      </c>
      <c r="AA327" s="157">
        <f t="shared" si="361"/>
        <v>124447.81</v>
      </c>
      <c r="AB327" s="160">
        <f t="shared" si="361"/>
        <v>10077882.929999998</v>
      </c>
      <c r="AC327" s="157">
        <f t="shared" si="361"/>
        <v>10202330.74</v>
      </c>
      <c r="AD327" s="157">
        <f t="shared" si="310"/>
        <v>0</v>
      </c>
      <c r="AE327" s="157">
        <f t="shared" si="361"/>
        <v>1092369.9046080001</v>
      </c>
      <c r="AF327" s="161">
        <f t="shared" si="361"/>
        <v>1098718.7246080001</v>
      </c>
      <c r="AG327" s="157">
        <f t="shared" si="361"/>
        <v>118098.99</v>
      </c>
      <c r="AH327" s="157">
        <f t="shared" si="361"/>
        <v>8985513.0253920015</v>
      </c>
      <c r="AI327" s="161">
        <f t="shared" si="361"/>
        <v>9103612.0153920036</v>
      </c>
      <c r="AJ327" s="162"/>
    </row>
    <row r="328" spans="1:36" outlineLevel="3" x14ac:dyDescent="0.25">
      <c r="A328" s="143" t="s">
        <v>5622</v>
      </c>
      <c r="B328" s="135">
        <v>726.32</v>
      </c>
      <c r="C328" s="135">
        <v>2984.05</v>
      </c>
      <c r="D328" s="135">
        <v>6381.18</v>
      </c>
      <c r="E328" s="135">
        <v>6246.04</v>
      </c>
      <c r="F328" s="135">
        <v>8899.4500000000007</v>
      </c>
      <c r="G328" s="135">
        <v>4519.24</v>
      </c>
      <c r="H328" s="135">
        <v>1334.08</v>
      </c>
      <c r="I328" s="135">
        <v>2242.83</v>
      </c>
      <c r="J328" s="135">
        <v>1151.3699999999999</v>
      </c>
      <c r="K328" s="135">
        <v>567.39</v>
      </c>
      <c r="L328" s="135">
        <v>1463.31</v>
      </c>
      <c r="M328" s="135">
        <v>1955.29</v>
      </c>
      <c r="N328" s="135">
        <f t="shared" si="311"/>
        <v>1955.29</v>
      </c>
      <c r="O328" s="135">
        <f t="shared" si="312"/>
        <v>38470.550000000003</v>
      </c>
      <c r="P328" s="135" t="s">
        <v>3323</v>
      </c>
      <c r="Q328" s="135">
        <f>VLOOKUP(P328,Factors!$E$6:$G$5649,3,FALSE)</f>
        <v>0.1013</v>
      </c>
      <c r="R328" s="144">
        <f t="shared" ref="R328:R344" si="362">IF(LEFT(AJ328,6)="Direct", N328,0)</f>
        <v>0</v>
      </c>
      <c r="S328" s="145">
        <f t="shared" ref="S328:S344" si="363">N328-R328</f>
        <v>1955.29</v>
      </c>
      <c r="T328" s="146">
        <f t="shared" ref="T328:T344" si="364">R328+S328</f>
        <v>1955.29</v>
      </c>
      <c r="U328" s="144">
        <f t="shared" ref="U328:U344" si="365">IF(LEFT(AJ328,9)="direct-wa", N328,0)</f>
        <v>0</v>
      </c>
      <c r="V328" s="145">
        <f t="shared" ref="V328:V344" si="366">IF(LEFT(AJ328,9)="direct-wa",0,N328*Q328)</f>
        <v>198.070877</v>
      </c>
      <c r="W328" s="147">
        <f t="shared" ref="W328:W344" si="367">U328+V328</f>
        <v>198.070877</v>
      </c>
      <c r="X328" s="144">
        <f t="shared" ref="X328:X344" si="368">IF(LEFT(AJ328,9)="direct-or", N328,0)</f>
        <v>0</v>
      </c>
      <c r="Y328" s="145">
        <f t="shared" ref="Y328:Y344" si="369">IF(LEFT(AJ328,9)="direct-or",0,S328-V328)</f>
        <v>1757.2191229999999</v>
      </c>
      <c r="Z328" s="147">
        <f t="shared" ref="Z328:Z344" si="370">X328+Y328</f>
        <v>1757.2191229999999</v>
      </c>
      <c r="AA328" s="148">
        <f t="shared" ref="AA328:AA344" si="371">IF(LEFT(AJ328,6)="Direct", O328,0)</f>
        <v>0</v>
      </c>
      <c r="AB328" s="149">
        <f t="shared" ref="AB328:AB344" si="372">O328-AA328</f>
        <v>38470.550000000003</v>
      </c>
      <c r="AC328" s="148">
        <f t="shared" ref="AC328:AC344" si="373">AA328+AB328</f>
        <v>38470.550000000003</v>
      </c>
      <c r="AD328" s="148">
        <f t="shared" si="310"/>
        <v>0</v>
      </c>
      <c r="AE328" s="148">
        <f t="shared" ref="AE328:AE344" si="374">IF(LEFT(AJ328,9)="direct-wa",0,O328*Q328)</f>
        <v>3897.0667150000004</v>
      </c>
      <c r="AF328" s="150">
        <f t="shared" ref="AF328:AF344" si="375">AD328+AE328</f>
        <v>3897.0667150000004</v>
      </c>
      <c r="AG328" s="148">
        <f t="shared" ref="AG328:AG344" si="376">IF(LEFT(AJ328,9)="direct-or", O328,0)</f>
        <v>0</v>
      </c>
      <c r="AH328" s="148">
        <f t="shared" ref="AH328:AH344" si="377">IF(LEFT(AJ328,9)="direct-or",0,AC328-AF328)</f>
        <v>34573.483285000002</v>
      </c>
      <c r="AI328" s="150">
        <f t="shared" ref="AI328:AI344" si="378">AG328+AH328</f>
        <v>34573.483285000002</v>
      </c>
      <c r="AJ328" s="151" t="s">
        <v>60</v>
      </c>
    </row>
    <row r="329" spans="1:36" outlineLevel="3" x14ac:dyDescent="0.25">
      <c r="A329" s="143" t="s">
        <v>5622</v>
      </c>
      <c r="B329" s="135">
        <v>8339.48</v>
      </c>
      <c r="C329" s="135">
        <v>43685.26</v>
      </c>
      <c r="D329" s="135">
        <v>53935.86</v>
      </c>
      <c r="E329" s="135">
        <v>100572.16</v>
      </c>
      <c r="F329" s="135">
        <v>45556.61</v>
      </c>
      <c r="G329" s="135">
        <v>18010.73</v>
      </c>
      <c r="H329" s="135">
        <v>25085.01</v>
      </c>
      <c r="I329" s="135">
        <v>79035.41</v>
      </c>
      <c r="J329" s="135">
        <v>98193.44</v>
      </c>
      <c r="K329" s="135">
        <v>108374.84</v>
      </c>
      <c r="L329" s="135">
        <v>75680.070000000007</v>
      </c>
      <c r="M329" s="135">
        <v>29379.69</v>
      </c>
      <c r="N329" s="135">
        <f t="shared" si="311"/>
        <v>29379.69</v>
      </c>
      <c r="O329" s="135">
        <f t="shared" si="312"/>
        <v>685848.56</v>
      </c>
      <c r="P329" s="135" t="s">
        <v>3329</v>
      </c>
      <c r="Q329" s="135">
        <f>VLOOKUP(P329,Factors!$E$6:$G$5649,3,FALSE)</f>
        <v>0.1013</v>
      </c>
      <c r="R329" s="144">
        <f t="shared" si="362"/>
        <v>0</v>
      </c>
      <c r="S329" s="145">
        <f t="shared" si="363"/>
        <v>29379.69</v>
      </c>
      <c r="T329" s="146">
        <f t="shared" si="364"/>
        <v>29379.69</v>
      </c>
      <c r="U329" s="144">
        <f t="shared" si="365"/>
        <v>0</v>
      </c>
      <c r="V329" s="145">
        <f t="shared" si="366"/>
        <v>2976.162597</v>
      </c>
      <c r="W329" s="147">
        <f t="shared" si="367"/>
        <v>2976.162597</v>
      </c>
      <c r="X329" s="144">
        <f t="shared" si="368"/>
        <v>0</v>
      </c>
      <c r="Y329" s="145">
        <f t="shared" si="369"/>
        <v>26403.527403</v>
      </c>
      <c r="Z329" s="147">
        <f t="shared" si="370"/>
        <v>26403.527403</v>
      </c>
      <c r="AA329" s="148">
        <f t="shared" si="371"/>
        <v>0</v>
      </c>
      <c r="AB329" s="149">
        <f t="shared" si="372"/>
        <v>685848.56</v>
      </c>
      <c r="AC329" s="148">
        <f t="shared" si="373"/>
        <v>685848.56</v>
      </c>
      <c r="AD329" s="148">
        <f t="shared" ref="AD329:AD392" si="379">IF(LEFT(AJ329,9)="direct-wa", O329,0)</f>
        <v>0</v>
      </c>
      <c r="AE329" s="148">
        <f t="shared" si="374"/>
        <v>69476.459128000002</v>
      </c>
      <c r="AF329" s="150">
        <f t="shared" si="375"/>
        <v>69476.459128000002</v>
      </c>
      <c r="AG329" s="148">
        <f t="shared" si="376"/>
        <v>0</v>
      </c>
      <c r="AH329" s="148">
        <f t="shared" si="377"/>
        <v>616372.1008720001</v>
      </c>
      <c r="AI329" s="150">
        <f t="shared" si="378"/>
        <v>616372.1008720001</v>
      </c>
      <c r="AJ329" s="151" t="s">
        <v>60</v>
      </c>
    </row>
    <row r="330" spans="1:36" outlineLevel="3" x14ac:dyDescent="0.25">
      <c r="A330" s="143" t="s">
        <v>5622</v>
      </c>
      <c r="B330" s="135">
        <v>499.28</v>
      </c>
      <c r="C330" s="135">
        <v>837.18</v>
      </c>
      <c r="D330" s="135">
        <v>41021.879999999997</v>
      </c>
      <c r="E330" s="135">
        <v>3712.65</v>
      </c>
      <c r="F330" s="135">
        <v>53598.6</v>
      </c>
      <c r="G330" s="135">
        <v>9897.58</v>
      </c>
      <c r="H330" s="135">
        <v>2183</v>
      </c>
      <c r="I330" s="135">
        <v>42776.98</v>
      </c>
      <c r="J330" s="135">
        <v>2369.85</v>
      </c>
      <c r="K330" s="135">
        <v>673.05</v>
      </c>
      <c r="L330" s="135">
        <v>1106.73</v>
      </c>
      <c r="M330" s="135">
        <v>34203.18</v>
      </c>
      <c r="N330" s="135">
        <f t="shared" ref="N330:N393" si="380">M330</f>
        <v>34203.18</v>
      </c>
      <c r="O330" s="135">
        <f t="shared" ref="O330:O393" si="381">SUM(B330:M330)</f>
        <v>192879.96</v>
      </c>
      <c r="P330" s="135" t="s">
        <v>3362</v>
      </c>
      <c r="Q330" s="135">
        <f>VLOOKUP(P330,Factors!$E$6:$G$5649,3,FALSE)</f>
        <v>0.1013</v>
      </c>
      <c r="R330" s="144">
        <f t="shared" si="362"/>
        <v>0</v>
      </c>
      <c r="S330" s="145">
        <f t="shared" si="363"/>
        <v>34203.18</v>
      </c>
      <c r="T330" s="146">
        <f t="shared" si="364"/>
        <v>34203.18</v>
      </c>
      <c r="U330" s="144">
        <f t="shared" si="365"/>
        <v>0</v>
      </c>
      <c r="V330" s="145">
        <f t="shared" si="366"/>
        <v>3464.782134</v>
      </c>
      <c r="W330" s="147">
        <f t="shared" si="367"/>
        <v>3464.782134</v>
      </c>
      <c r="X330" s="144">
        <f t="shared" si="368"/>
        <v>0</v>
      </c>
      <c r="Y330" s="145">
        <f t="shared" si="369"/>
        <v>30738.397865999999</v>
      </c>
      <c r="Z330" s="147">
        <f t="shared" si="370"/>
        <v>30738.397865999999</v>
      </c>
      <c r="AA330" s="148">
        <f t="shared" si="371"/>
        <v>0</v>
      </c>
      <c r="AB330" s="149">
        <f t="shared" si="372"/>
        <v>192879.96</v>
      </c>
      <c r="AC330" s="148">
        <f t="shared" si="373"/>
        <v>192879.96</v>
      </c>
      <c r="AD330" s="148">
        <f t="shared" si="379"/>
        <v>0</v>
      </c>
      <c r="AE330" s="148">
        <f t="shared" si="374"/>
        <v>19538.739947999999</v>
      </c>
      <c r="AF330" s="150">
        <f t="shared" si="375"/>
        <v>19538.739947999999</v>
      </c>
      <c r="AG330" s="148">
        <f t="shared" si="376"/>
        <v>0</v>
      </c>
      <c r="AH330" s="148">
        <f t="shared" si="377"/>
        <v>173341.22005199999</v>
      </c>
      <c r="AI330" s="150">
        <f t="shared" si="378"/>
        <v>173341.22005199999</v>
      </c>
      <c r="AJ330" s="151" t="s">
        <v>60</v>
      </c>
    </row>
    <row r="331" spans="1:36" outlineLevel="3" x14ac:dyDescent="0.25">
      <c r="A331" s="143" t="s">
        <v>5622</v>
      </c>
      <c r="D331" s="135">
        <v>169.09</v>
      </c>
      <c r="G331" s="135">
        <v>373.8</v>
      </c>
      <c r="J331" s="135">
        <v>644.79999999999995</v>
      </c>
      <c r="M331" s="135">
        <v>105.09</v>
      </c>
      <c r="N331" s="135">
        <f t="shared" si="380"/>
        <v>105.09</v>
      </c>
      <c r="O331" s="135">
        <f t="shared" si="381"/>
        <v>1292.78</v>
      </c>
      <c r="P331" s="135" t="s">
        <v>3771</v>
      </c>
      <c r="Q331" s="135">
        <f>VLOOKUP(P331,Factors!$E$6:$G$5649,3,FALSE)</f>
        <v>0.1013</v>
      </c>
      <c r="R331" s="144">
        <f t="shared" si="362"/>
        <v>0</v>
      </c>
      <c r="S331" s="145">
        <f t="shared" si="363"/>
        <v>105.09</v>
      </c>
      <c r="T331" s="146">
        <f t="shared" si="364"/>
        <v>105.09</v>
      </c>
      <c r="U331" s="144">
        <f t="shared" si="365"/>
        <v>0</v>
      </c>
      <c r="V331" s="145">
        <f t="shared" si="366"/>
        <v>10.645617</v>
      </c>
      <c r="W331" s="147">
        <f t="shared" si="367"/>
        <v>10.645617</v>
      </c>
      <c r="X331" s="144">
        <f t="shared" si="368"/>
        <v>0</v>
      </c>
      <c r="Y331" s="145">
        <f t="shared" si="369"/>
        <v>94.444383000000002</v>
      </c>
      <c r="Z331" s="147">
        <f t="shared" si="370"/>
        <v>94.444383000000002</v>
      </c>
      <c r="AA331" s="148">
        <f t="shared" si="371"/>
        <v>0</v>
      </c>
      <c r="AB331" s="149">
        <f t="shared" si="372"/>
        <v>1292.78</v>
      </c>
      <c r="AC331" s="148">
        <f t="shared" si="373"/>
        <v>1292.78</v>
      </c>
      <c r="AD331" s="148">
        <f t="shared" si="379"/>
        <v>0</v>
      </c>
      <c r="AE331" s="148">
        <f t="shared" si="374"/>
        <v>130.95861400000001</v>
      </c>
      <c r="AF331" s="150">
        <f t="shared" si="375"/>
        <v>130.95861400000001</v>
      </c>
      <c r="AG331" s="148">
        <f t="shared" si="376"/>
        <v>0</v>
      </c>
      <c r="AH331" s="148">
        <f t="shared" si="377"/>
        <v>1161.8213860000001</v>
      </c>
      <c r="AI331" s="150">
        <f t="shared" si="378"/>
        <v>1161.8213860000001</v>
      </c>
      <c r="AJ331" s="151" t="s">
        <v>60</v>
      </c>
    </row>
    <row r="332" spans="1:36" outlineLevel="3" x14ac:dyDescent="0.25">
      <c r="A332" s="143" t="s">
        <v>5622</v>
      </c>
      <c r="E332" s="135">
        <v>198.47</v>
      </c>
      <c r="F332" s="135">
        <v>164.27</v>
      </c>
      <c r="G332" s="135">
        <v>194.61</v>
      </c>
      <c r="H332" s="135">
        <v>381.48</v>
      </c>
      <c r="I332" s="135">
        <v>697.16</v>
      </c>
      <c r="N332" s="135">
        <f t="shared" si="380"/>
        <v>0</v>
      </c>
      <c r="O332" s="135">
        <f t="shared" si="381"/>
        <v>1635.99</v>
      </c>
      <c r="P332" s="135" t="s">
        <v>3999</v>
      </c>
      <c r="Q332" s="135">
        <f>VLOOKUP(P332,Factors!$E$6:$G$5649,3,FALSE)</f>
        <v>0.1013</v>
      </c>
      <c r="R332" s="144">
        <f t="shared" si="362"/>
        <v>0</v>
      </c>
      <c r="S332" s="145">
        <f t="shared" si="363"/>
        <v>0</v>
      </c>
      <c r="T332" s="146">
        <f t="shared" si="364"/>
        <v>0</v>
      </c>
      <c r="U332" s="144">
        <f t="shared" si="365"/>
        <v>0</v>
      </c>
      <c r="V332" s="145">
        <f t="shared" si="366"/>
        <v>0</v>
      </c>
      <c r="W332" s="147">
        <f t="shared" si="367"/>
        <v>0</v>
      </c>
      <c r="X332" s="144">
        <f t="shared" si="368"/>
        <v>0</v>
      </c>
      <c r="Y332" s="145">
        <f t="shared" si="369"/>
        <v>0</v>
      </c>
      <c r="Z332" s="147">
        <f t="shared" si="370"/>
        <v>0</v>
      </c>
      <c r="AA332" s="148">
        <f t="shared" si="371"/>
        <v>0</v>
      </c>
      <c r="AB332" s="149">
        <f t="shared" si="372"/>
        <v>1635.99</v>
      </c>
      <c r="AC332" s="148">
        <f t="shared" si="373"/>
        <v>1635.99</v>
      </c>
      <c r="AD332" s="148">
        <f t="shared" si="379"/>
        <v>0</v>
      </c>
      <c r="AE332" s="148">
        <f t="shared" si="374"/>
        <v>165.725787</v>
      </c>
      <c r="AF332" s="150">
        <f t="shared" si="375"/>
        <v>165.725787</v>
      </c>
      <c r="AG332" s="148">
        <f t="shared" si="376"/>
        <v>0</v>
      </c>
      <c r="AH332" s="148">
        <f t="shared" si="377"/>
        <v>1470.2642129999999</v>
      </c>
      <c r="AI332" s="150">
        <f t="shared" si="378"/>
        <v>1470.2642129999999</v>
      </c>
      <c r="AJ332" s="151" t="s">
        <v>60</v>
      </c>
    </row>
    <row r="333" spans="1:36" outlineLevel="3" x14ac:dyDescent="0.25">
      <c r="A333" s="143" t="s">
        <v>5622</v>
      </c>
      <c r="B333" s="135">
        <v>-6043.1</v>
      </c>
      <c r="C333" s="135">
        <v>-1454.54</v>
      </c>
      <c r="D333" s="135">
        <v>-719.75</v>
      </c>
      <c r="E333" s="135">
        <v>-811.49</v>
      </c>
      <c r="F333" s="135">
        <v>1014.55</v>
      </c>
      <c r="G333" s="135">
        <v>14.4</v>
      </c>
      <c r="H333" s="135">
        <v>6392.18</v>
      </c>
      <c r="I333" s="135">
        <v>4479.09</v>
      </c>
      <c r="J333" s="135">
        <v>5302.49</v>
      </c>
      <c r="K333" s="135">
        <v>-1508.63</v>
      </c>
      <c r="L333" s="135">
        <v>5050.7299999999996</v>
      </c>
      <c r="M333" s="135">
        <v>-747.28</v>
      </c>
      <c r="N333" s="135">
        <f t="shared" si="380"/>
        <v>-747.28</v>
      </c>
      <c r="O333" s="135">
        <f t="shared" si="381"/>
        <v>10968.65</v>
      </c>
      <c r="P333" s="135" t="s">
        <v>4076</v>
      </c>
      <c r="Q333" s="135">
        <f>VLOOKUP(P333,Factors!$E$6:$G$5649,3,FALSE)</f>
        <v>0.1013</v>
      </c>
      <c r="R333" s="144">
        <f t="shared" si="362"/>
        <v>0</v>
      </c>
      <c r="S333" s="145">
        <f t="shared" si="363"/>
        <v>-747.28</v>
      </c>
      <c r="T333" s="146">
        <f t="shared" si="364"/>
        <v>-747.28</v>
      </c>
      <c r="U333" s="144">
        <f t="shared" si="365"/>
        <v>0</v>
      </c>
      <c r="V333" s="145">
        <f t="shared" si="366"/>
        <v>-75.699463999999992</v>
      </c>
      <c r="W333" s="147">
        <f t="shared" si="367"/>
        <v>-75.699463999999992</v>
      </c>
      <c r="X333" s="144">
        <f t="shared" si="368"/>
        <v>0</v>
      </c>
      <c r="Y333" s="145">
        <f t="shared" si="369"/>
        <v>-671.58053599999994</v>
      </c>
      <c r="Z333" s="147">
        <f t="shared" si="370"/>
        <v>-671.58053599999994</v>
      </c>
      <c r="AA333" s="148">
        <f t="shared" si="371"/>
        <v>0</v>
      </c>
      <c r="AB333" s="149">
        <f t="shared" si="372"/>
        <v>10968.65</v>
      </c>
      <c r="AC333" s="148">
        <f t="shared" si="373"/>
        <v>10968.65</v>
      </c>
      <c r="AD333" s="148">
        <f t="shared" si="379"/>
        <v>0</v>
      </c>
      <c r="AE333" s="148">
        <f t="shared" si="374"/>
        <v>1111.124245</v>
      </c>
      <c r="AF333" s="150">
        <f t="shared" si="375"/>
        <v>1111.124245</v>
      </c>
      <c r="AG333" s="148">
        <f t="shared" si="376"/>
        <v>0</v>
      </c>
      <c r="AH333" s="148">
        <f t="shared" si="377"/>
        <v>9857.5257549999988</v>
      </c>
      <c r="AI333" s="150">
        <f t="shared" si="378"/>
        <v>9857.5257549999988</v>
      </c>
      <c r="AJ333" s="151" t="s">
        <v>60</v>
      </c>
    </row>
    <row r="334" spans="1:36" outlineLevel="3" x14ac:dyDescent="0.25">
      <c r="A334" s="143" t="s">
        <v>5622</v>
      </c>
      <c r="B334" s="135">
        <v>264.62</v>
      </c>
      <c r="C334" s="135">
        <v>540.53</v>
      </c>
      <c r="E334" s="135">
        <v>303.49</v>
      </c>
      <c r="G334" s="135">
        <v>-1108.6400000000001</v>
      </c>
      <c r="I334" s="135">
        <v>31.15</v>
      </c>
      <c r="J334" s="135">
        <v>198.47</v>
      </c>
      <c r="K334" s="135">
        <v>338.49</v>
      </c>
      <c r="L334" s="135">
        <v>198.8</v>
      </c>
      <c r="N334" s="135">
        <f t="shared" si="380"/>
        <v>0</v>
      </c>
      <c r="O334" s="135">
        <f t="shared" si="381"/>
        <v>766.90999999999985</v>
      </c>
      <c r="P334" s="135" t="s">
        <v>4171</v>
      </c>
      <c r="Q334" s="135">
        <f>VLOOKUP(P334,Factors!$E$6:$G$5649,3,FALSE)</f>
        <v>0.1013</v>
      </c>
      <c r="R334" s="144">
        <f t="shared" si="362"/>
        <v>0</v>
      </c>
      <c r="S334" s="145">
        <f t="shared" si="363"/>
        <v>0</v>
      </c>
      <c r="T334" s="146">
        <f t="shared" si="364"/>
        <v>0</v>
      </c>
      <c r="U334" s="144">
        <f t="shared" si="365"/>
        <v>0</v>
      </c>
      <c r="V334" s="145">
        <f t="shared" si="366"/>
        <v>0</v>
      </c>
      <c r="W334" s="147">
        <f t="shared" si="367"/>
        <v>0</v>
      </c>
      <c r="X334" s="144">
        <f t="shared" si="368"/>
        <v>0</v>
      </c>
      <c r="Y334" s="145">
        <f t="shared" si="369"/>
        <v>0</v>
      </c>
      <c r="Z334" s="147">
        <f t="shared" si="370"/>
        <v>0</v>
      </c>
      <c r="AA334" s="148">
        <f t="shared" si="371"/>
        <v>0</v>
      </c>
      <c r="AB334" s="149">
        <f t="shared" si="372"/>
        <v>766.90999999999985</v>
      </c>
      <c r="AC334" s="148">
        <f t="shared" si="373"/>
        <v>766.90999999999985</v>
      </c>
      <c r="AD334" s="148">
        <f t="shared" si="379"/>
        <v>0</v>
      </c>
      <c r="AE334" s="148">
        <f t="shared" si="374"/>
        <v>77.687982999999988</v>
      </c>
      <c r="AF334" s="150">
        <f t="shared" si="375"/>
        <v>77.687982999999988</v>
      </c>
      <c r="AG334" s="148">
        <f t="shared" si="376"/>
        <v>0</v>
      </c>
      <c r="AH334" s="148">
        <f t="shared" si="377"/>
        <v>689.22201699999982</v>
      </c>
      <c r="AI334" s="150">
        <f t="shared" si="378"/>
        <v>689.22201699999982</v>
      </c>
      <c r="AJ334" s="151" t="s">
        <v>60</v>
      </c>
    </row>
    <row r="335" spans="1:36" outlineLevel="3" x14ac:dyDescent="0.25">
      <c r="A335" s="143" t="s">
        <v>5622</v>
      </c>
      <c r="B335" s="135">
        <v>498.4</v>
      </c>
      <c r="C335" s="135">
        <v>470.24</v>
      </c>
      <c r="E335" s="135">
        <v>3103.94</v>
      </c>
      <c r="F335" s="135">
        <v>929.72</v>
      </c>
      <c r="G335" s="135">
        <v>-5002.3</v>
      </c>
      <c r="H335" s="135">
        <v>140.02000000000001</v>
      </c>
      <c r="K335" s="135">
        <v>277.82</v>
      </c>
      <c r="M335" s="135">
        <v>337.4</v>
      </c>
      <c r="N335" s="135">
        <f t="shared" si="380"/>
        <v>337.4</v>
      </c>
      <c r="O335" s="135">
        <f t="shared" si="381"/>
        <v>755.24</v>
      </c>
      <c r="P335" s="135" t="s">
        <v>4175</v>
      </c>
      <c r="Q335" s="135">
        <f>VLOOKUP(P335,Factors!$E$6:$G$5649,3,FALSE)</f>
        <v>0.1013</v>
      </c>
      <c r="R335" s="144">
        <f t="shared" si="362"/>
        <v>0</v>
      </c>
      <c r="S335" s="145">
        <f t="shared" si="363"/>
        <v>337.4</v>
      </c>
      <c r="T335" s="146">
        <f t="shared" si="364"/>
        <v>337.4</v>
      </c>
      <c r="U335" s="144">
        <f t="shared" si="365"/>
        <v>0</v>
      </c>
      <c r="V335" s="145">
        <f t="shared" si="366"/>
        <v>34.178619999999995</v>
      </c>
      <c r="W335" s="147">
        <f t="shared" si="367"/>
        <v>34.178619999999995</v>
      </c>
      <c r="X335" s="144">
        <f t="shared" si="368"/>
        <v>0</v>
      </c>
      <c r="Y335" s="145">
        <f t="shared" si="369"/>
        <v>303.22137999999995</v>
      </c>
      <c r="Z335" s="147">
        <f t="shared" si="370"/>
        <v>303.22137999999995</v>
      </c>
      <c r="AA335" s="148">
        <f t="shared" si="371"/>
        <v>0</v>
      </c>
      <c r="AB335" s="149">
        <f t="shared" si="372"/>
        <v>755.24</v>
      </c>
      <c r="AC335" s="148">
        <f t="shared" si="373"/>
        <v>755.24</v>
      </c>
      <c r="AD335" s="148">
        <f t="shared" si="379"/>
        <v>0</v>
      </c>
      <c r="AE335" s="148">
        <f t="shared" si="374"/>
        <v>76.505812000000006</v>
      </c>
      <c r="AF335" s="150">
        <f t="shared" si="375"/>
        <v>76.505812000000006</v>
      </c>
      <c r="AG335" s="148">
        <f t="shared" si="376"/>
        <v>0</v>
      </c>
      <c r="AH335" s="148">
        <f t="shared" si="377"/>
        <v>678.73418800000002</v>
      </c>
      <c r="AI335" s="150">
        <f t="shared" si="378"/>
        <v>678.73418800000002</v>
      </c>
      <c r="AJ335" s="151" t="s">
        <v>60</v>
      </c>
    </row>
    <row r="336" spans="1:36" outlineLevel="3" x14ac:dyDescent="0.25">
      <c r="A336" s="143" t="s">
        <v>5622</v>
      </c>
      <c r="B336" s="135">
        <v>700.1</v>
      </c>
      <c r="C336" s="135">
        <v>1135.32</v>
      </c>
      <c r="D336" s="135">
        <v>1600.32</v>
      </c>
      <c r="E336" s="135">
        <v>280.04000000000002</v>
      </c>
      <c r="F336" s="135">
        <v>3097.28</v>
      </c>
      <c r="G336" s="135">
        <v>-6813.06</v>
      </c>
      <c r="H336" s="135">
        <v>113.74</v>
      </c>
      <c r="I336" s="135">
        <v>60</v>
      </c>
      <c r="J336" s="135">
        <v>60</v>
      </c>
      <c r="K336" s="135">
        <v>245.04</v>
      </c>
      <c r="L336" s="135">
        <v>436.94</v>
      </c>
      <c r="M336" s="135">
        <v>433.82</v>
      </c>
      <c r="N336" s="135">
        <f t="shared" si="380"/>
        <v>433.82</v>
      </c>
      <c r="O336" s="135">
        <f t="shared" si="381"/>
        <v>1349.5399999999991</v>
      </c>
      <c r="P336" s="135" t="s">
        <v>4177</v>
      </c>
      <c r="Q336" s="135">
        <f>VLOOKUP(P336,Factors!$E$6:$G$5649,3,FALSE)</f>
        <v>0.1013</v>
      </c>
      <c r="R336" s="144">
        <f t="shared" si="362"/>
        <v>0</v>
      </c>
      <c r="S336" s="145">
        <f t="shared" si="363"/>
        <v>433.82</v>
      </c>
      <c r="T336" s="146">
        <f t="shared" si="364"/>
        <v>433.82</v>
      </c>
      <c r="U336" s="144">
        <f t="shared" si="365"/>
        <v>0</v>
      </c>
      <c r="V336" s="145">
        <f t="shared" si="366"/>
        <v>43.945965999999999</v>
      </c>
      <c r="W336" s="147">
        <f t="shared" si="367"/>
        <v>43.945965999999999</v>
      </c>
      <c r="X336" s="144">
        <f t="shared" si="368"/>
        <v>0</v>
      </c>
      <c r="Y336" s="145">
        <f t="shared" si="369"/>
        <v>389.87403399999999</v>
      </c>
      <c r="Z336" s="147">
        <f t="shared" si="370"/>
        <v>389.87403399999999</v>
      </c>
      <c r="AA336" s="148">
        <f t="shared" si="371"/>
        <v>0</v>
      </c>
      <c r="AB336" s="149">
        <f t="shared" si="372"/>
        <v>1349.5399999999991</v>
      </c>
      <c r="AC336" s="148">
        <f t="shared" si="373"/>
        <v>1349.5399999999991</v>
      </c>
      <c r="AD336" s="148">
        <f t="shared" si="379"/>
        <v>0</v>
      </c>
      <c r="AE336" s="148">
        <f t="shared" si="374"/>
        <v>136.70840199999989</v>
      </c>
      <c r="AF336" s="150">
        <f t="shared" si="375"/>
        <v>136.70840199999989</v>
      </c>
      <c r="AG336" s="148">
        <f t="shared" si="376"/>
        <v>0</v>
      </c>
      <c r="AH336" s="148">
        <f t="shared" si="377"/>
        <v>1212.8315979999991</v>
      </c>
      <c r="AI336" s="150">
        <f t="shared" si="378"/>
        <v>1212.8315979999991</v>
      </c>
      <c r="AJ336" s="151" t="s">
        <v>60</v>
      </c>
    </row>
    <row r="337" spans="1:36" outlineLevel="3" x14ac:dyDescent="0.25">
      <c r="A337" s="143" t="s">
        <v>5622</v>
      </c>
      <c r="C337" s="135">
        <v>102.87</v>
      </c>
      <c r="E337" s="135">
        <v>235.12</v>
      </c>
      <c r="G337" s="135">
        <v>470.24</v>
      </c>
      <c r="J337" s="135">
        <v>60.53</v>
      </c>
      <c r="N337" s="135">
        <f t="shared" si="380"/>
        <v>0</v>
      </c>
      <c r="O337" s="135">
        <f t="shared" si="381"/>
        <v>868.76</v>
      </c>
      <c r="P337" s="135" t="s">
        <v>4310</v>
      </c>
      <c r="Q337" s="135">
        <f>VLOOKUP(P337,Factors!$E$6:$G$5649,3,FALSE)</f>
        <v>0.1013</v>
      </c>
      <c r="R337" s="144">
        <f t="shared" si="362"/>
        <v>0</v>
      </c>
      <c r="S337" s="145">
        <f t="shared" si="363"/>
        <v>0</v>
      </c>
      <c r="T337" s="146">
        <f t="shared" si="364"/>
        <v>0</v>
      </c>
      <c r="U337" s="144">
        <f t="shared" si="365"/>
        <v>0</v>
      </c>
      <c r="V337" s="145">
        <f t="shared" si="366"/>
        <v>0</v>
      </c>
      <c r="W337" s="147">
        <f t="shared" si="367"/>
        <v>0</v>
      </c>
      <c r="X337" s="144">
        <f t="shared" si="368"/>
        <v>0</v>
      </c>
      <c r="Y337" s="145">
        <f t="shared" si="369"/>
        <v>0</v>
      </c>
      <c r="Z337" s="147">
        <f t="shared" si="370"/>
        <v>0</v>
      </c>
      <c r="AA337" s="148">
        <f t="shared" si="371"/>
        <v>0</v>
      </c>
      <c r="AB337" s="149">
        <f t="shared" si="372"/>
        <v>868.76</v>
      </c>
      <c r="AC337" s="148">
        <f t="shared" si="373"/>
        <v>868.76</v>
      </c>
      <c r="AD337" s="148">
        <f t="shared" si="379"/>
        <v>0</v>
      </c>
      <c r="AE337" s="148">
        <f t="shared" si="374"/>
        <v>88.005387999999996</v>
      </c>
      <c r="AF337" s="150">
        <f t="shared" si="375"/>
        <v>88.005387999999996</v>
      </c>
      <c r="AG337" s="148">
        <f t="shared" si="376"/>
        <v>0</v>
      </c>
      <c r="AH337" s="148">
        <f t="shared" si="377"/>
        <v>780.75461199999995</v>
      </c>
      <c r="AI337" s="150">
        <f t="shared" si="378"/>
        <v>780.75461199999995</v>
      </c>
      <c r="AJ337" s="151" t="s">
        <v>60</v>
      </c>
    </row>
    <row r="338" spans="1:36" outlineLevel="3" x14ac:dyDescent="0.25">
      <c r="A338" s="143" t="s">
        <v>5622</v>
      </c>
      <c r="B338" s="135">
        <v>2915.95</v>
      </c>
      <c r="C338" s="135">
        <v>3888.39</v>
      </c>
      <c r="D338" s="135">
        <v>1430.68</v>
      </c>
      <c r="E338" s="135">
        <v>1615.52</v>
      </c>
      <c r="F338" s="135">
        <v>3659.13</v>
      </c>
      <c r="G338" s="135">
        <v>4850.95</v>
      </c>
      <c r="H338" s="135">
        <v>6125.87</v>
      </c>
      <c r="I338" s="135">
        <v>968.53</v>
      </c>
      <c r="J338" s="135">
        <v>6450.57</v>
      </c>
      <c r="K338" s="135">
        <v>529.20000000000005</v>
      </c>
      <c r="L338" s="135">
        <v>170.05</v>
      </c>
      <c r="M338" s="135">
        <v>4912.1400000000003</v>
      </c>
      <c r="N338" s="135">
        <f t="shared" si="380"/>
        <v>4912.1400000000003</v>
      </c>
      <c r="O338" s="135">
        <f t="shared" si="381"/>
        <v>37516.980000000003</v>
      </c>
      <c r="P338" s="135" t="s">
        <v>4316</v>
      </c>
      <c r="Q338" s="135">
        <f>VLOOKUP(P338,Factors!$E$6:$G$5649,3,FALSE)</f>
        <v>0.1013</v>
      </c>
      <c r="R338" s="144">
        <f t="shared" si="362"/>
        <v>0</v>
      </c>
      <c r="S338" s="145">
        <f t="shared" si="363"/>
        <v>4912.1400000000003</v>
      </c>
      <c r="T338" s="146">
        <f t="shared" si="364"/>
        <v>4912.1400000000003</v>
      </c>
      <c r="U338" s="144">
        <f t="shared" si="365"/>
        <v>0</v>
      </c>
      <c r="V338" s="145">
        <f t="shared" si="366"/>
        <v>497.59978200000006</v>
      </c>
      <c r="W338" s="147">
        <f t="shared" si="367"/>
        <v>497.59978200000006</v>
      </c>
      <c r="X338" s="144">
        <f t="shared" si="368"/>
        <v>0</v>
      </c>
      <c r="Y338" s="145">
        <f t="shared" si="369"/>
        <v>4414.5402180000001</v>
      </c>
      <c r="Z338" s="147">
        <f t="shared" si="370"/>
        <v>4414.5402180000001</v>
      </c>
      <c r="AA338" s="148">
        <f t="shared" si="371"/>
        <v>0</v>
      </c>
      <c r="AB338" s="149">
        <f t="shared" si="372"/>
        <v>37516.980000000003</v>
      </c>
      <c r="AC338" s="148">
        <f t="shared" si="373"/>
        <v>37516.980000000003</v>
      </c>
      <c r="AD338" s="148">
        <f t="shared" si="379"/>
        <v>0</v>
      </c>
      <c r="AE338" s="148">
        <f t="shared" si="374"/>
        <v>3800.4700740000003</v>
      </c>
      <c r="AF338" s="150">
        <f t="shared" si="375"/>
        <v>3800.4700740000003</v>
      </c>
      <c r="AG338" s="148">
        <f t="shared" si="376"/>
        <v>0</v>
      </c>
      <c r="AH338" s="148">
        <f t="shared" si="377"/>
        <v>33716.509926000006</v>
      </c>
      <c r="AI338" s="150">
        <f t="shared" si="378"/>
        <v>33716.509926000006</v>
      </c>
      <c r="AJ338" s="151" t="s">
        <v>60</v>
      </c>
    </row>
    <row r="339" spans="1:36" outlineLevel="3" x14ac:dyDescent="0.25">
      <c r="A339" s="143" t="s">
        <v>5622</v>
      </c>
      <c r="E339" s="135">
        <v>124.6</v>
      </c>
      <c r="F339" s="135">
        <v>235.12</v>
      </c>
      <c r="G339" s="135">
        <v>198.15</v>
      </c>
      <c r="J339" s="135">
        <v>1892.7</v>
      </c>
      <c r="K339" s="135">
        <v>181.6</v>
      </c>
      <c r="L339" s="135">
        <v>242.13</v>
      </c>
      <c r="M339" s="135">
        <v>498.85</v>
      </c>
      <c r="N339" s="135">
        <f t="shared" si="380"/>
        <v>498.85</v>
      </c>
      <c r="O339" s="135">
        <f t="shared" si="381"/>
        <v>3373.15</v>
      </c>
      <c r="P339" s="135" t="s">
        <v>4319</v>
      </c>
      <c r="Q339" s="135">
        <f>VLOOKUP(P339,Factors!$E$6:$G$5649,3,FALSE)</f>
        <v>0.1013</v>
      </c>
      <c r="R339" s="144">
        <f t="shared" si="362"/>
        <v>0</v>
      </c>
      <c r="S339" s="145">
        <f t="shared" si="363"/>
        <v>498.85</v>
      </c>
      <c r="T339" s="146">
        <f t="shared" si="364"/>
        <v>498.85</v>
      </c>
      <c r="U339" s="144">
        <f t="shared" si="365"/>
        <v>0</v>
      </c>
      <c r="V339" s="145">
        <f t="shared" si="366"/>
        <v>50.533505000000005</v>
      </c>
      <c r="W339" s="147">
        <f t="shared" si="367"/>
        <v>50.533505000000005</v>
      </c>
      <c r="X339" s="144">
        <f t="shared" si="368"/>
        <v>0</v>
      </c>
      <c r="Y339" s="145">
        <f t="shared" si="369"/>
        <v>448.31649500000003</v>
      </c>
      <c r="Z339" s="147">
        <f t="shared" si="370"/>
        <v>448.31649500000003</v>
      </c>
      <c r="AA339" s="148">
        <f t="shared" si="371"/>
        <v>0</v>
      </c>
      <c r="AB339" s="149">
        <f t="shared" si="372"/>
        <v>3373.15</v>
      </c>
      <c r="AC339" s="148">
        <f t="shared" si="373"/>
        <v>3373.15</v>
      </c>
      <c r="AD339" s="148">
        <f t="shared" si="379"/>
        <v>0</v>
      </c>
      <c r="AE339" s="148">
        <f t="shared" si="374"/>
        <v>341.70009500000003</v>
      </c>
      <c r="AF339" s="150">
        <f t="shared" si="375"/>
        <v>341.70009500000003</v>
      </c>
      <c r="AG339" s="148">
        <f t="shared" si="376"/>
        <v>0</v>
      </c>
      <c r="AH339" s="148">
        <f t="shared" si="377"/>
        <v>3031.4499049999999</v>
      </c>
      <c r="AI339" s="150">
        <f t="shared" si="378"/>
        <v>3031.4499049999999</v>
      </c>
      <c r="AJ339" s="151" t="s">
        <v>60</v>
      </c>
    </row>
    <row r="340" spans="1:36" outlineLevel="3" x14ac:dyDescent="0.25">
      <c r="A340" s="143" t="s">
        <v>5622</v>
      </c>
      <c r="B340" s="135">
        <v>2856.67</v>
      </c>
      <c r="C340" s="135">
        <v>3309.07</v>
      </c>
      <c r="E340" s="135">
        <v>1424.64</v>
      </c>
      <c r="F340" s="135">
        <v>1031.67</v>
      </c>
      <c r="G340" s="135">
        <v>5160.92</v>
      </c>
      <c r="H340" s="135">
        <v>1331.73</v>
      </c>
      <c r="J340" s="135">
        <v>1212.5</v>
      </c>
      <c r="K340" s="135">
        <v>968.53</v>
      </c>
      <c r="L340" s="135">
        <v>124.18</v>
      </c>
      <c r="M340" s="135">
        <v>1933.03</v>
      </c>
      <c r="N340" s="135">
        <f t="shared" si="380"/>
        <v>1933.03</v>
      </c>
      <c r="O340" s="135">
        <f t="shared" si="381"/>
        <v>19352.939999999999</v>
      </c>
      <c r="P340" s="135" t="s">
        <v>4333</v>
      </c>
      <c r="Q340" s="135">
        <f>VLOOKUP(P340,Factors!$E$6:$G$5649,3,FALSE)</f>
        <v>0.1013</v>
      </c>
      <c r="R340" s="144">
        <f t="shared" si="362"/>
        <v>0</v>
      </c>
      <c r="S340" s="145">
        <f t="shared" si="363"/>
        <v>1933.03</v>
      </c>
      <c r="T340" s="146">
        <f t="shared" si="364"/>
        <v>1933.03</v>
      </c>
      <c r="U340" s="144">
        <f t="shared" si="365"/>
        <v>0</v>
      </c>
      <c r="V340" s="145">
        <f t="shared" si="366"/>
        <v>195.81593899999999</v>
      </c>
      <c r="W340" s="147">
        <f t="shared" si="367"/>
        <v>195.81593899999999</v>
      </c>
      <c r="X340" s="144">
        <f t="shared" si="368"/>
        <v>0</v>
      </c>
      <c r="Y340" s="145">
        <f t="shared" si="369"/>
        <v>1737.2140609999999</v>
      </c>
      <c r="Z340" s="147">
        <f t="shared" si="370"/>
        <v>1737.2140609999999</v>
      </c>
      <c r="AA340" s="148">
        <f t="shared" si="371"/>
        <v>0</v>
      </c>
      <c r="AB340" s="149">
        <f t="shared" si="372"/>
        <v>19352.939999999999</v>
      </c>
      <c r="AC340" s="148">
        <f t="shared" si="373"/>
        <v>19352.939999999999</v>
      </c>
      <c r="AD340" s="148">
        <f t="shared" si="379"/>
        <v>0</v>
      </c>
      <c r="AE340" s="148">
        <f t="shared" si="374"/>
        <v>1960.452822</v>
      </c>
      <c r="AF340" s="150">
        <f t="shared" si="375"/>
        <v>1960.452822</v>
      </c>
      <c r="AG340" s="148">
        <f t="shared" si="376"/>
        <v>0</v>
      </c>
      <c r="AH340" s="148">
        <f t="shared" si="377"/>
        <v>17392.487177999999</v>
      </c>
      <c r="AI340" s="150">
        <f t="shared" si="378"/>
        <v>17392.487177999999</v>
      </c>
      <c r="AJ340" s="151" t="s">
        <v>60</v>
      </c>
    </row>
    <row r="341" spans="1:36" outlineLevel="3" x14ac:dyDescent="0.25">
      <c r="A341" s="143" t="s">
        <v>5622</v>
      </c>
      <c r="B341" s="135">
        <v>418.73</v>
      </c>
      <c r="C341" s="135">
        <v>696.3</v>
      </c>
      <c r="D341" s="135">
        <v>877.14</v>
      </c>
      <c r="E341" s="135">
        <v>1318.61</v>
      </c>
      <c r="F341" s="135">
        <v>1574.92</v>
      </c>
      <c r="G341" s="135">
        <v>605.98</v>
      </c>
      <c r="H341" s="135">
        <v>136.05000000000001</v>
      </c>
      <c r="I341" s="135">
        <v>803.02</v>
      </c>
      <c r="J341" s="135">
        <v>1049.81</v>
      </c>
      <c r="K341" s="135">
        <v>1285.8499999999999</v>
      </c>
      <c r="L341" s="135">
        <v>1025</v>
      </c>
      <c r="M341" s="135">
        <v>245.21</v>
      </c>
      <c r="N341" s="135">
        <f t="shared" si="380"/>
        <v>245.21</v>
      </c>
      <c r="O341" s="135">
        <f t="shared" si="381"/>
        <v>10036.619999999999</v>
      </c>
      <c r="P341" s="135" t="s">
        <v>4344</v>
      </c>
      <c r="Q341" s="135">
        <f>VLOOKUP(P341,Factors!$E$6:$G$5649,3,FALSE)</f>
        <v>0.1013</v>
      </c>
      <c r="R341" s="144">
        <f t="shared" si="362"/>
        <v>0</v>
      </c>
      <c r="S341" s="145">
        <f t="shared" si="363"/>
        <v>245.21</v>
      </c>
      <c r="T341" s="146">
        <f t="shared" si="364"/>
        <v>245.21</v>
      </c>
      <c r="U341" s="144">
        <f t="shared" si="365"/>
        <v>0</v>
      </c>
      <c r="V341" s="145">
        <f t="shared" si="366"/>
        <v>24.839773000000001</v>
      </c>
      <c r="W341" s="147">
        <f t="shared" si="367"/>
        <v>24.839773000000001</v>
      </c>
      <c r="X341" s="144">
        <f t="shared" si="368"/>
        <v>0</v>
      </c>
      <c r="Y341" s="145">
        <f t="shared" si="369"/>
        <v>220.370227</v>
      </c>
      <c r="Z341" s="147">
        <f t="shared" si="370"/>
        <v>220.370227</v>
      </c>
      <c r="AA341" s="148">
        <f t="shared" si="371"/>
        <v>0</v>
      </c>
      <c r="AB341" s="149">
        <f t="shared" si="372"/>
        <v>10036.619999999999</v>
      </c>
      <c r="AC341" s="148">
        <f t="shared" si="373"/>
        <v>10036.619999999999</v>
      </c>
      <c r="AD341" s="148">
        <f t="shared" si="379"/>
        <v>0</v>
      </c>
      <c r="AE341" s="148">
        <f t="shared" si="374"/>
        <v>1016.7096059999999</v>
      </c>
      <c r="AF341" s="150">
        <f t="shared" si="375"/>
        <v>1016.7096059999999</v>
      </c>
      <c r="AG341" s="148">
        <f t="shared" si="376"/>
        <v>0</v>
      </c>
      <c r="AH341" s="148">
        <f t="shared" si="377"/>
        <v>9019.9103939999986</v>
      </c>
      <c r="AI341" s="150">
        <f t="shared" si="378"/>
        <v>9019.9103939999986</v>
      </c>
      <c r="AJ341" s="151" t="s">
        <v>60</v>
      </c>
    </row>
    <row r="342" spans="1:36" outlineLevel="3" x14ac:dyDescent="0.25">
      <c r="A342" s="143" t="s">
        <v>5622</v>
      </c>
      <c r="B342" s="135">
        <v>198.68</v>
      </c>
      <c r="C342" s="135">
        <v>247.26</v>
      </c>
      <c r="D342" s="135">
        <v>75.08</v>
      </c>
      <c r="E342" s="135">
        <v>142.04</v>
      </c>
      <c r="F342" s="135">
        <v>195.64</v>
      </c>
      <c r="G342" s="135">
        <v>331.06</v>
      </c>
      <c r="N342" s="135">
        <f t="shared" si="380"/>
        <v>0</v>
      </c>
      <c r="O342" s="135">
        <f t="shared" si="381"/>
        <v>1189.76</v>
      </c>
      <c r="P342" s="135" t="s">
        <v>4354</v>
      </c>
      <c r="Q342" s="135">
        <f>VLOOKUP(P342,Factors!$E$6:$G$5649,3,FALSE)</f>
        <v>0.1013</v>
      </c>
      <c r="R342" s="144">
        <f t="shared" si="362"/>
        <v>0</v>
      </c>
      <c r="S342" s="145">
        <f t="shared" si="363"/>
        <v>0</v>
      </c>
      <c r="T342" s="146">
        <f t="shared" si="364"/>
        <v>0</v>
      </c>
      <c r="U342" s="144">
        <f t="shared" si="365"/>
        <v>0</v>
      </c>
      <c r="V342" s="145">
        <f t="shared" si="366"/>
        <v>0</v>
      </c>
      <c r="W342" s="147">
        <f t="shared" si="367"/>
        <v>0</v>
      </c>
      <c r="X342" s="144">
        <f t="shared" si="368"/>
        <v>0</v>
      </c>
      <c r="Y342" s="145">
        <f t="shared" si="369"/>
        <v>0</v>
      </c>
      <c r="Z342" s="147">
        <f t="shared" si="370"/>
        <v>0</v>
      </c>
      <c r="AA342" s="148">
        <f t="shared" si="371"/>
        <v>0</v>
      </c>
      <c r="AB342" s="149">
        <f t="shared" si="372"/>
        <v>1189.76</v>
      </c>
      <c r="AC342" s="148">
        <f t="shared" si="373"/>
        <v>1189.76</v>
      </c>
      <c r="AD342" s="148">
        <f t="shared" si="379"/>
        <v>0</v>
      </c>
      <c r="AE342" s="148">
        <f t="shared" si="374"/>
        <v>120.522688</v>
      </c>
      <c r="AF342" s="150">
        <f t="shared" si="375"/>
        <v>120.522688</v>
      </c>
      <c r="AG342" s="148">
        <f t="shared" si="376"/>
        <v>0</v>
      </c>
      <c r="AH342" s="148">
        <f t="shared" si="377"/>
        <v>1069.237312</v>
      </c>
      <c r="AI342" s="150">
        <f t="shared" si="378"/>
        <v>1069.237312</v>
      </c>
      <c r="AJ342" s="151" t="s">
        <v>60</v>
      </c>
    </row>
    <row r="343" spans="1:36" outlineLevel="3" x14ac:dyDescent="0.25">
      <c r="A343" s="143" t="s">
        <v>5622</v>
      </c>
      <c r="B343" s="135">
        <v>470.24</v>
      </c>
      <c r="C343" s="135">
        <v>293.89999999999998</v>
      </c>
      <c r="D343" s="135">
        <v>367.38</v>
      </c>
      <c r="E343" s="135">
        <v>44.09</v>
      </c>
      <c r="F343" s="135">
        <v>58.78</v>
      </c>
      <c r="H343" s="135">
        <v>121.07</v>
      </c>
      <c r="N343" s="135">
        <f t="shared" si="380"/>
        <v>0</v>
      </c>
      <c r="O343" s="135">
        <f t="shared" si="381"/>
        <v>1355.4599999999998</v>
      </c>
      <c r="P343" s="135" t="s">
        <v>4356</v>
      </c>
      <c r="Q343" s="135">
        <f>VLOOKUP(P343,Factors!$E$6:$G$5649,3,FALSE)</f>
        <v>0.1013</v>
      </c>
      <c r="R343" s="144">
        <f t="shared" si="362"/>
        <v>0</v>
      </c>
      <c r="S343" s="145">
        <f t="shared" si="363"/>
        <v>0</v>
      </c>
      <c r="T343" s="146">
        <f t="shared" si="364"/>
        <v>0</v>
      </c>
      <c r="U343" s="144">
        <f t="shared" si="365"/>
        <v>0</v>
      </c>
      <c r="V343" s="145">
        <f t="shared" si="366"/>
        <v>0</v>
      </c>
      <c r="W343" s="147">
        <f t="shared" si="367"/>
        <v>0</v>
      </c>
      <c r="X343" s="144">
        <f t="shared" si="368"/>
        <v>0</v>
      </c>
      <c r="Y343" s="145">
        <f t="shared" si="369"/>
        <v>0</v>
      </c>
      <c r="Z343" s="147">
        <f t="shared" si="370"/>
        <v>0</v>
      </c>
      <c r="AA343" s="148">
        <f t="shared" si="371"/>
        <v>0</v>
      </c>
      <c r="AB343" s="149">
        <f t="shared" si="372"/>
        <v>1355.4599999999998</v>
      </c>
      <c r="AC343" s="148">
        <f t="shared" si="373"/>
        <v>1355.4599999999998</v>
      </c>
      <c r="AD343" s="148">
        <f t="shared" si="379"/>
        <v>0</v>
      </c>
      <c r="AE343" s="148">
        <f t="shared" si="374"/>
        <v>137.30809799999997</v>
      </c>
      <c r="AF343" s="150">
        <f t="shared" si="375"/>
        <v>137.30809799999997</v>
      </c>
      <c r="AG343" s="148">
        <f t="shared" si="376"/>
        <v>0</v>
      </c>
      <c r="AH343" s="148">
        <f t="shared" si="377"/>
        <v>1218.1519019999998</v>
      </c>
      <c r="AI343" s="150">
        <f t="shared" si="378"/>
        <v>1218.1519019999998</v>
      </c>
      <c r="AJ343" s="151" t="s">
        <v>60</v>
      </c>
    </row>
    <row r="344" spans="1:36" outlineLevel="3" x14ac:dyDescent="0.25">
      <c r="A344" s="143" t="s">
        <v>5622</v>
      </c>
      <c r="B344" s="135">
        <v>-10214.76</v>
      </c>
      <c r="C344" s="135">
        <v>1100.3800000000001</v>
      </c>
      <c r="D344" s="135">
        <v>-2551.02</v>
      </c>
      <c r="E344" s="135">
        <v>-1046.43</v>
      </c>
      <c r="F344" s="135">
        <v>21161.24</v>
      </c>
      <c r="G344" s="135">
        <v>-15640.71</v>
      </c>
      <c r="H344" s="135">
        <v>12995.8</v>
      </c>
      <c r="I344" s="135">
        <v>6921.23</v>
      </c>
      <c r="J344" s="135">
        <v>5924.81</v>
      </c>
      <c r="K344" s="135">
        <v>337.82</v>
      </c>
      <c r="L344" s="135">
        <v>13370.99</v>
      </c>
      <c r="M344" s="135">
        <v>5800.49</v>
      </c>
      <c r="N344" s="135">
        <f t="shared" si="380"/>
        <v>5800.49</v>
      </c>
      <c r="O344" s="135">
        <f t="shared" si="381"/>
        <v>38159.839999999997</v>
      </c>
      <c r="P344" s="135" t="s">
        <v>4525</v>
      </c>
      <c r="Q344" s="135">
        <f>VLOOKUP(P344,Factors!$E$6:$G$5649,3,FALSE)</f>
        <v>0.1013</v>
      </c>
      <c r="R344" s="144">
        <f t="shared" si="362"/>
        <v>0</v>
      </c>
      <c r="S344" s="145">
        <f t="shared" si="363"/>
        <v>5800.49</v>
      </c>
      <c r="T344" s="146">
        <f t="shared" si="364"/>
        <v>5800.49</v>
      </c>
      <c r="U344" s="144">
        <f t="shared" si="365"/>
        <v>0</v>
      </c>
      <c r="V344" s="145">
        <f t="shared" si="366"/>
        <v>587.58963700000004</v>
      </c>
      <c r="W344" s="147">
        <f t="shared" si="367"/>
        <v>587.58963700000004</v>
      </c>
      <c r="X344" s="144">
        <f t="shared" si="368"/>
        <v>0</v>
      </c>
      <c r="Y344" s="145">
        <f t="shared" si="369"/>
        <v>5212.9003629999997</v>
      </c>
      <c r="Z344" s="147">
        <f t="shared" si="370"/>
        <v>5212.9003629999997</v>
      </c>
      <c r="AA344" s="148">
        <f t="shared" si="371"/>
        <v>0</v>
      </c>
      <c r="AB344" s="149">
        <f t="shared" si="372"/>
        <v>38159.839999999997</v>
      </c>
      <c r="AC344" s="148">
        <f t="shared" si="373"/>
        <v>38159.839999999997</v>
      </c>
      <c r="AD344" s="148">
        <f t="shared" si="379"/>
        <v>0</v>
      </c>
      <c r="AE344" s="148">
        <f t="shared" si="374"/>
        <v>3865.5917919999997</v>
      </c>
      <c r="AF344" s="150">
        <f t="shared" si="375"/>
        <v>3865.5917919999997</v>
      </c>
      <c r="AG344" s="148">
        <f t="shared" si="376"/>
        <v>0</v>
      </c>
      <c r="AH344" s="148">
        <f t="shared" si="377"/>
        <v>34294.248207999997</v>
      </c>
      <c r="AI344" s="150">
        <f t="shared" si="378"/>
        <v>34294.248207999997</v>
      </c>
      <c r="AJ344" s="151" t="s">
        <v>60</v>
      </c>
    </row>
    <row r="345" spans="1:36" outlineLevel="2" x14ac:dyDescent="0.25">
      <c r="A345" s="143"/>
      <c r="N345" s="135">
        <f t="shared" si="380"/>
        <v>0</v>
      </c>
      <c r="O345" s="135">
        <f t="shared" si="381"/>
        <v>0</v>
      </c>
      <c r="R345" s="144">
        <f t="shared" ref="R345:AI345" si="382">SUBTOTAL(9,R328:R344)</f>
        <v>0</v>
      </c>
      <c r="S345" s="145">
        <f t="shared" si="382"/>
        <v>79056.910000000018</v>
      </c>
      <c r="T345" s="146">
        <f t="shared" si="382"/>
        <v>79056.910000000018</v>
      </c>
      <c r="U345" s="144">
        <f t="shared" si="382"/>
        <v>0</v>
      </c>
      <c r="V345" s="145">
        <f t="shared" si="382"/>
        <v>8008.4649829999998</v>
      </c>
      <c r="W345" s="147">
        <f t="shared" si="382"/>
        <v>8008.4649829999998</v>
      </c>
      <c r="X345" s="144">
        <f t="shared" si="382"/>
        <v>0</v>
      </c>
      <c r="Y345" s="145">
        <f t="shared" si="382"/>
        <v>71048.445017000005</v>
      </c>
      <c r="Z345" s="147">
        <f t="shared" si="382"/>
        <v>71048.445017000005</v>
      </c>
      <c r="AA345" s="148">
        <f t="shared" si="382"/>
        <v>0</v>
      </c>
      <c r="AB345" s="149">
        <f t="shared" si="382"/>
        <v>1045821.6900000001</v>
      </c>
      <c r="AC345" s="148">
        <f t="shared" si="382"/>
        <v>1045821.6900000001</v>
      </c>
      <c r="AD345" s="148">
        <f t="shared" si="379"/>
        <v>0</v>
      </c>
      <c r="AE345" s="148">
        <f t="shared" si="382"/>
        <v>105941.73719700001</v>
      </c>
      <c r="AF345" s="150">
        <f t="shared" si="382"/>
        <v>105941.73719700001</v>
      </c>
      <c r="AG345" s="148">
        <f t="shared" si="382"/>
        <v>0</v>
      </c>
      <c r="AH345" s="148">
        <f t="shared" si="382"/>
        <v>939879.95280299999</v>
      </c>
      <c r="AI345" s="150">
        <f t="shared" si="382"/>
        <v>939879.95280299999</v>
      </c>
      <c r="AJ345" s="163" t="s">
        <v>5736</v>
      </c>
    </row>
    <row r="346" spans="1:36" outlineLevel="3" x14ac:dyDescent="0.25">
      <c r="A346" s="143" t="s">
        <v>5622</v>
      </c>
      <c r="C346" s="135">
        <v>410.92</v>
      </c>
      <c r="D346" s="135">
        <v>609.55999999999995</v>
      </c>
      <c r="E346" s="135">
        <v>907.09</v>
      </c>
      <c r="F346" s="135">
        <v>691.04</v>
      </c>
      <c r="G346" s="135">
        <v>845.42</v>
      </c>
      <c r="H346" s="135">
        <v>262.54000000000002</v>
      </c>
      <c r="I346" s="135">
        <v>35.01</v>
      </c>
      <c r="J346" s="135">
        <v>273.95</v>
      </c>
      <c r="K346" s="135">
        <v>764.01</v>
      </c>
      <c r="L346" s="135">
        <v>350.05</v>
      </c>
      <c r="M346" s="135">
        <v>152.81</v>
      </c>
      <c r="N346" s="135">
        <f t="shared" si="380"/>
        <v>152.81</v>
      </c>
      <c r="O346" s="135">
        <f t="shared" si="381"/>
        <v>5302.4000000000005</v>
      </c>
      <c r="P346" s="135" t="s">
        <v>350</v>
      </c>
      <c r="Q346" s="135">
        <f>VLOOKUP(P346,Factors!$E$6:$G$5649,3,FALSE)</f>
        <v>0.1086</v>
      </c>
      <c r="R346" s="144">
        <f t="shared" ref="R346:R356" si="383">IF(LEFT(AJ346,6)="Direct", N346,0)</f>
        <v>0</v>
      </c>
      <c r="S346" s="145">
        <f t="shared" ref="S346:S356" si="384">N346-R346</f>
        <v>152.81</v>
      </c>
      <c r="T346" s="146">
        <f t="shared" ref="T346:T356" si="385">R346+S346</f>
        <v>152.81</v>
      </c>
      <c r="U346" s="144">
        <f t="shared" ref="U346:U356" si="386">IF(LEFT(AJ346,9)="direct-wa", N346,0)</f>
        <v>0</v>
      </c>
      <c r="V346" s="145">
        <f t="shared" ref="V346:V356" si="387">IF(LEFT(AJ346,9)="direct-wa",0,N346*Q346)</f>
        <v>16.595165999999999</v>
      </c>
      <c r="W346" s="147">
        <f t="shared" ref="W346:W356" si="388">U346+V346</f>
        <v>16.595165999999999</v>
      </c>
      <c r="X346" s="144">
        <f t="shared" ref="X346:X356" si="389">IF(LEFT(AJ346,9)="direct-or", N346,0)</f>
        <v>0</v>
      </c>
      <c r="Y346" s="145">
        <f t="shared" ref="Y346:Y356" si="390">IF(LEFT(AJ346,9)="direct-or",0,S346-V346)</f>
        <v>136.214834</v>
      </c>
      <c r="Z346" s="147">
        <f t="shared" ref="Z346:Z356" si="391">X346+Y346</f>
        <v>136.214834</v>
      </c>
      <c r="AA346" s="148">
        <f t="shared" ref="AA346:AA356" si="392">IF(LEFT(AJ346,6)="Direct", O346,0)</f>
        <v>0</v>
      </c>
      <c r="AB346" s="149">
        <f t="shared" ref="AB346:AB356" si="393">O346-AA346</f>
        <v>5302.4000000000005</v>
      </c>
      <c r="AC346" s="148">
        <f t="shared" ref="AC346:AC356" si="394">AA346+AB346</f>
        <v>5302.4000000000005</v>
      </c>
      <c r="AD346" s="148">
        <f t="shared" si="379"/>
        <v>0</v>
      </c>
      <c r="AE346" s="148">
        <f t="shared" ref="AE346:AE356" si="395">IF(LEFT(AJ346,9)="direct-wa",0,O346*Q346)</f>
        <v>575.84064000000012</v>
      </c>
      <c r="AF346" s="150">
        <f t="shared" ref="AF346:AF356" si="396">AD346+AE346</f>
        <v>575.84064000000012</v>
      </c>
      <c r="AG346" s="148">
        <f t="shared" ref="AG346:AG356" si="397">IF(LEFT(AJ346,9)="direct-or", O346,0)</f>
        <v>0</v>
      </c>
      <c r="AH346" s="148">
        <f t="shared" ref="AH346:AH356" si="398">IF(LEFT(AJ346,9)="direct-or",0,AC346-AF346)</f>
        <v>4726.5593600000002</v>
      </c>
      <c r="AI346" s="150">
        <f t="shared" ref="AI346:AI356" si="399">AG346+AH346</f>
        <v>4726.5593600000002</v>
      </c>
      <c r="AJ346" s="151" t="s">
        <v>96</v>
      </c>
    </row>
    <row r="347" spans="1:36" outlineLevel="3" x14ac:dyDescent="0.25">
      <c r="A347" s="143" t="s">
        <v>5622</v>
      </c>
      <c r="B347" s="135">
        <v>1960.28</v>
      </c>
      <c r="C347" s="135">
        <v>2100.3000000000002</v>
      </c>
      <c r="D347" s="135">
        <v>3634.43</v>
      </c>
      <c r="E347" s="135">
        <v>3432.84</v>
      </c>
      <c r="F347" s="135">
        <v>3920.62</v>
      </c>
      <c r="G347" s="135">
        <v>105.02</v>
      </c>
      <c r="I347" s="135">
        <v>5044.7</v>
      </c>
      <c r="J347" s="135">
        <v>0</v>
      </c>
      <c r="L347" s="135">
        <v>892.63</v>
      </c>
      <c r="M347" s="135">
        <v>576.79999999999995</v>
      </c>
      <c r="N347" s="135">
        <f t="shared" si="380"/>
        <v>576.79999999999995</v>
      </c>
      <c r="O347" s="135">
        <f t="shared" si="381"/>
        <v>21667.620000000003</v>
      </c>
      <c r="P347" s="135" t="s">
        <v>351</v>
      </c>
      <c r="Q347" s="135">
        <f>VLOOKUP(P347,Factors!$E$6:$G$5649,3,FALSE)</f>
        <v>0.1086</v>
      </c>
      <c r="R347" s="144">
        <f t="shared" si="383"/>
        <v>0</v>
      </c>
      <c r="S347" s="145">
        <f t="shared" si="384"/>
        <v>576.79999999999995</v>
      </c>
      <c r="T347" s="146">
        <f t="shared" si="385"/>
        <v>576.79999999999995</v>
      </c>
      <c r="U347" s="144">
        <f t="shared" si="386"/>
        <v>0</v>
      </c>
      <c r="V347" s="145">
        <f t="shared" si="387"/>
        <v>62.640479999999997</v>
      </c>
      <c r="W347" s="147">
        <f t="shared" si="388"/>
        <v>62.640479999999997</v>
      </c>
      <c r="X347" s="144">
        <f t="shared" si="389"/>
        <v>0</v>
      </c>
      <c r="Y347" s="145">
        <f t="shared" si="390"/>
        <v>514.15951999999993</v>
      </c>
      <c r="Z347" s="147">
        <f t="shared" si="391"/>
        <v>514.15951999999993</v>
      </c>
      <c r="AA347" s="148">
        <f t="shared" si="392"/>
        <v>0</v>
      </c>
      <c r="AB347" s="149">
        <f t="shared" si="393"/>
        <v>21667.620000000003</v>
      </c>
      <c r="AC347" s="148">
        <f t="shared" si="394"/>
        <v>21667.620000000003</v>
      </c>
      <c r="AD347" s="148">
        <f t="shared" si="379"/>
        <v>0</v>
      </c>
      <c r="AE347" s="148">
        <f t="shared" si="395"/>
        <v>2353.1035320000005</v>
      </c>
      <c r="AF347" s="150">
        <f t="shared" si="396"/>
        <v>2353.1035320000005</v>
      </c>
      <c r="AG347" s="148">
        <f t="shared" si="397"/>
        <v>0</v>
      </c>
      <c r="AH347" s="148">
        <f t="shared" si="398"/>
        <v>19314.516468000002</v>
      </c>
      <c r="AI347" s="150">
        <f t="shared" si="399"/>
        <v>19314.516468000002</v>
      </c>
      <c r="AJ347" s="151" t="s">
        <v>96</v>
      </c>
    </row>
    <row r="348" spans="1:36" outlineLevel="3" x14ac:dyDescent="0.25">
      <c r="A348" s="143" t="s">
        <v>5622</v>
      </c>
      <c r="B348" s="135">
        <v>210.04</v>
      </c>
      <c r="C348" s="135">
        <v>210.03</v>
      </c>
      <c r="D348" s="135">
        <v>210.03</v>
      </c>
      <c r="E348" s="135">
        <v>105.02</v>
      </c>
      <c r="F348" s="135">
        <v>87.51</v>
      </c>
      <c r="G348" s="135">
        <v>52.51</v>
      </c>
      <c r="H348" s="135">
        <v>52.51</v>
      </c>
      <c r="J348" s="135">
        <v>70.010000000000005</v>
      </c>
      <c r="K348" s="135">
        <v>140.02000000000001</v>
      </c>
      <c r="M348" s="135">
        <v>144.19999999999999</v>
      </c>
      <c r="N348" s="135">
        <f t="shared" si="380"/>
        <v>144.19999999999999</v>
      </c>
      <c r="O348" s="135">
        <f t="shared" si="381"/>
        <v>1281.8800000000001</v>
      </c>
      <c r="P348" s="135" t="s">
        <v>365</v>
      </c>
      <c r="Q348" s="135">
        <f>VLOOKUP(P348,Factors!$E$6:$G$5649,3,FALSE)</f>
        <v>0.1086</v>
      </c>
      <c r="R348" s="144">
        <f t="shared" si="383"/>
        <v>0</v>
      </c>
      <c r="S348" s="145">
        <f t="shared" si="384"/>
        <v>144.19999999999999</v>
      </c>
      <c r="T348" s="146">
        <f t="shared" si="385"/>
        <v>144.19999999999999</v>
      </c>
      <c r="U348" s="144">
        <f t="shared" si="386"/>
        <v>0</v>
      </c>
      <c r="V348" s="145">
        <f t="shared" si="387"/>
        <v>15.660119999999999</v>
      </c>
      <c r="W348" s="147">
        <f t="shared" si="388"/>
        <v>15.660119999999999</v>
      </c>
      <c r="X348" s="144">
        <f t="shared" si="389"/>
        <v>0</v>
      </c>
      <c r="Y348" s="145">
        <f t="shared" si="390"/>
        <v>128.53987999999998</v>
      </c>
      <c r="Z348" s="147">
        <f t="shared" si="391"/>
        <v>128.53987999999998</v>
      </c>
      <c r="AA348" s="148">
        <f t="shared" si="392"/>
        <v>0</v>
      </c>
      <c r="AB348" s="149">
        <f t="shared" si="393"/>
        <v>1281.8800000000001</v>
      </c>
      <c r="AC348" s="148">
        <f t="shared" si="394"/>
        <v>1281.8800000000001</v>
      </c>
      <c r="AD348" s="148">
        <f t="shared" si="379"/>
        <v>0</v>
      </c>
      <c r="AE348" s="148">
        <f t="shared" si="395"/>
        <v>139.21216800000002</v>
      </c>
      <c r="AF348" s="150">
        <f t="shared" si="396"/>
        <v>139.21216800000002</v>
      </c>
      <c r="AG348" s="148">
        <f t="shared" si="397"/>
        <v>0</v>
      </c>
      <c r="AH348" s="148">
        <f t="shared" si="398"/>
        <v>1142.6678320000001</v>
      </c>
      <c r="AI348" s="150">
        <f t="shared" si="399"/>
        <v>1142.6678320000001</v>
      </c>
      <c r="AJ348" s="151" t="s">
        <v>96</v>
      </c>
    </row>
    <row r="349" spans="1:36" outlineLevel="3" x14ac:dyDescent="0.25">
      <c r="A349" s="143" t="s">
        <v>5622</v>
      </c>
      <c r="C349" s="135">
        <v>5948.95</v>
      </c>
      <c r="D349" s="135">
        <v>-5948.95</v>
      </c>
      <c r="N349" s="135">
        <f t="shared" si="380"/>
        <v>0</v>
      </c>
      <c r="O349" s="135">
        <f t="shared" si="381"/>
        <v>0</v>
      </c>
      <c r="P349" s="135" t="s">
        <v>5693</v>
      </c>
      <c r="Q349" s="135">
        <f>VLOOKUP(P349,Factors!$E$6:$G$5649,3,FALSE)</f>
        <v>0.1086</v>
      </c>
      <c r="R349" s="144">
        <f t="shared" si="383"/>
        <v>0</v>
      </c>
      <c r="S349" s="145">
        <f t="shared" si="384"/>
        <v>0</v>
      </c>
      <c r="T349" s="146">
        <f t="shared" si="385"/>
        <v>0</v>
      </c>
      <c r="U349" s="144">
        <f t="shared" si="386"/>
        <v>0</v>
      </c>
      <c r="V349" s="145">
        <f t="shared" si="387"/>
        <v>0</v>
      </c>
      <c r="W349" s="147">
        <f t="shared" si="388"/>
        <v>0</v>
      </c>
      <c r="X349" s="144">
        <f t="shared" si="389"/>
        <v>0</v>
      </c>
      <c r="Y349" s="145">
        <f t="shared" si="390"/>
        <v>0</v>
      </c>
      <c r="Z349" s="147">
        <f t="shared" si="391"/>
        <v>0</v>
      </c>
      <c r="AA349" s="148">
        <f t="shared" si="392"/>
        <v>0</v>
      </c>
      <c r="AB349" s="149">
        <f t="shared" si="393"/>
        <v>0</v>
      </c>
      <c r="AC349" s="148">
        <f t="shared" si="394"/>
        <v>0</v>
      </c>
      <c r="AD349" s="148">
        <f t="shared" si="379"/>
        <v>0</v>
      </c>
      <c r="AE349" s="148">
        <f t="shared" si="395"/>
        <v>0</v>
      </c>
      <c r="AF349" s="150">
        <f t="shared" si="396"/>
        <v>0</v>
      </c>
      <c r="AG349" s="148">
        <f t="shared" si="397"/>
        <v>0</v>
      </c>
      <c r="AH349" s="148">
        <f t="shared" si="398"/>
        <v>0</v>
      </c>
      <c r="AI349" s="150">
        <f t="shared" si="399"/>
        <v>0</v>
      </c>
      <c r="AJ349" s="151" t="s">
        <v>346</v>
      </c>
    </row>
    <row r="350" spans="1:36" outlineLevel="3" x14ac:dyDescent="0.25">
      <c r="A350" s="143" t="s">
        <v>5622</v>
      </c>
      <c r="D350" s="135">
        <v>98.14</v>
      </c>
      <c r="E350" s="135">
        <v>560.70000000000005</v>
      </c>
      <c r="F350" s="135">
        <v>993.24</v>
      </c>
      <c r="G350" s="135">
        <v>569.72</v>
      </c>
      <c r="H350" s="135">
        <v>203.86</v>
      </c>
      <c r="I350" s="135">
        <v>72.19</v>
      </c>
      <c r="J350" s="135">
        <v>247.32</v>
      </c>
      <c r="K350" s="135">
        <v>-2038.66</v>
      </c>
      <c r="N350" s="135">
        <f t="shared" si="380"/>
        <v>0</v>
      </c>
      <c r="O350" s="135">
        <f t="shared" si="381"/>
        <v>706.51000000000045</v>
      </c>
      <c r="P350" s="135" t="s">
        <v>3345</v>
      </c>
      <c r="Q350" s="135">
        <f>VLOOKUP(P350,Factors!$E$6:$G$5649,3,FALSE)</f>
        <v>0.1086</v>
      </c>
      <c r="R350" s="144">
        <f t="shared" si="383"/>
        <v>0</v>
      </c>
      <c r="S350" s="145">
        <f t="shared" si="384"/>
        <v>0</v>
      </c>
      <c r="T350" s="146">
        <f t="shared" si="385"/>
        <v>0</v>
      </c>
      <c r="U350" s="144">
        <f t="shared" si="386"/>
        <v>0</v>
      </c>
      <c r="V350" s="145">
        <f t="shared" si="387"/>
        <v>0</v>
      </c>
      <c r="W350" s="147">
        <f t="shared" si="388"/>
        <v>0</v>
      </c>
      <c r="X350" s="144">
        <f t="shared" si="389"/>
        <v>0</v>
      </c>
      <c r="Y350" s="145">
        <f t="shared" si="390"/>
        <v>0</v>
      </c>
      <c r="Z350" s="147">
        <f t="shared" si="391"/>
        <v>0</v>
      </c>
      <c r="AA350" s="148">
        <f t="shared" si="392"/>
        <v>0</v>
      </c>
      <c r="AB350" s="149">
        <f t="shared" si="393"/>
        <v>706.51000000000045</v>
      </c>
      <c r="AC350" s="148">
        <f t="shared" si="394"/>
        <v>706.51000000000045</v>
      </c>
      <c r="AD350" s="148">
        <f t="shared" si="379"/>
        <v>0</v>
      </c>
      <c r="AE350" s="148">
        <f t="shared" si="395"/>
        <v>76.726986000000053</v>
      </c>
      <c r="AF350" s="150">
        <f t="shared" si="396"/>
        <v>76.726986000000053</v>
      </c>
      <c r="AG350" s="148">
        <f t="shared" si="397"/>
        <v>0</v>
      </c>
      <c r="AH350" s="148">
        <f t="shared" si="398"/>
        <v>629.78301400000043</v>
      </c>
      <c r="AI350" s="150">
        <f t="shared" si="399"/>
        <v>629.78301400000043</v>
      </c>
      <c r="AJ350" s="151" t="s">
        <v>96</v>
      </c>
    </row>
    <row r="351" spans="1:36" outlineLevel="3" x14ac:dyDescent="0.25">
      <c r="A351" s="143" t="s">
        <v>5622</v>
      </c>
      <c r="B351" s="135">
        <v>3471.36</v>
      </c>
      <c r="C351" s="135">
        <v>4782.04</v>
      </c>
      <c r="D351" s="135">
        <v>5443.4</v>
      </c>
      <c r="E351" s="135">
        <v>10846.92</v>
      </c>
      <c r="F351" s="135">
        <v>9390.34</v>
      </c>
      <c r="G351" s="135">
        <v>6630.48</v>
      </c>
      <c r="H351" s="135">
        <v>3398.77</v>
      </c>
      <c r="I351" s="135">
        <v>2979.67</v>
      </c>
      <c r="J351" s="135">
        <v>5831.2</v>
      </c>
      <c r="K351" s="135">
        <v>6874.63</v>
      </c>
      <c r="L351" s="135">
        <v>4404.0200000000004</v>
      </c>
      <c r="M351" s="135">
        <v>2426.85</v>
      </c>
      <c r="N351" s="135">
        <f t="shared" si="380"/>
        <v>2426.85</v>
      </c>
      <c r="O351" s="135">
        <f t="shared" si="381"/>
        <v>66479.679999999993</v>
      </c>
      <c r="P351" s="135" t="s">
        <v>3369</v>
      </c>
      <c r="Q351" s="135">
        <f>VLOOKUP(P351,Factors!$E$6:$G$5649,3,FALSE)</f>
        <v>0.1086</v>
      </c>
      <c r="R351" s="144">
        <f t="shared" si="383"/>
        <v>0</v>
      </c>
      <c r="S351" s="145">
        <f t="shared" si="384"/>
        <v>2426.85</v>
      </c>
      <c r="T351" s="146">
        <f t="shared" si="385"/>
        <v>2426.85</v>
      </c>
      <c r="U351" s="144">
        <f t="shared" si="386"/>
        <v>0</v>
      </c>
      <c r="V351" s="145">
        <f t="shared" si="387"/>
        <v>263.55590999999998</v>
      </c>
      <c r="W351" s="147">
        <f t="shared" si="388"/>
        <v>263.55590999999998</v>
      </c>
      <c r="X351" s="144">
        <f t="shared" si="389"/>
        <v>0</v>
      </c>
      <c r="Y351" s="145">
        <f t="shared" si="390"/>
        <v>2163.2940899999999</v>
      </c>
      <c r="Z351" s="147">
        <f t="shared" si="391"/>
        <v>2163.2940899999999</v>
      </c>
      <c r="AA351" s="148">
        <f t="shared" si="392"/>
        <v>0</v>
      </c>
      <c r="AB351" s="149">
        <f t="shared" si="393"/>
        <v>66479.679999999993</v>
      </c>
      <c r="AC351" s="148">
        <f t="shared" si="394"/>
        <v>66479.679999999993</v>
      </c>
      <c r="AD351" s="148">
        <f t="shared" si="379"/>
        <v>0</v>
      </c>
      <c r="AE351" s="148">
        <f t="shared" si="395"/>
        <v>7219.6932479999996</v>
      </c>
      <c r="AF351" s="150">
        <f t="shared" si="396"/>
        <v>7219.6932479999996</v>
      </c>
      <c r="AG351" s="148">
        <f t="shared" si="397"/>
        <v>0</v>
      </c>
      <c r="AH351" s="148">
        <f t="shared" si="398"/>
        <v>59259.986751999997</v>
      </c>
      <c r="AI351" s="150">
        <f t="shared" si="399"/>
        <v>59259.986751999997</v>
      </c>
      <c r="AJ351" s="151" t="s">
        <v>96</v>
      </c>
    </row>
    <row r="352" spans="1:36" outlineLevel="3" x14ac:dyDescent="0.25">
      <c r="A352" s="143" t="s">
        <v>5622</v>
      </c>
      <c r="M352" s="135">
        <v>62.69</v>
      </c>
      <c r="N352" s="135">
        <f t="shared" si="380"/>
        <v>62.69</v>
      </c>
      <c r="O352" s="135">
        <f t="shared" si="381"/>
        <v>62.69</v>
      </c>
      <c r="P352" s="135" t="s">
        <v>3392</v>
      </c>
      <c r="Q352" s="135">
        <f>VLOOKUP(P352,Factors!$E$6:$G$5649,3,FALSE)</f>
        <v>0.1086</v>
      </c>
      <c r="R352" s="144">
        <f t="shared" si="383"/>
        <v>0</v>
      </c>
      <c r="S352" s="145">
        <f t="shared" si="384"/>
        <v>62.69</v>
      </c>
      <c r="T352" s="146">
        <f t="shared" si="385"/>
        <v>62.69</v>
      </c>
      <c r="U352" s="144">
        <f t="shared" si="386"/>
        <v>0</v>
      </c>
      <c r="V352" s="145">
        <f t="shared" si="387"/>
        <v>6.8081339999999999</v>
      </c>
      <c r="W352" s="147">
        <f t="shared" si="388"/>
        <v>6.8081339999999999</v>
      </c>
      <c r="X352" s="144">
        <f t="shared" si="389"/>
        <v>0</v>
      </c>
      <c r="Y352" s="145">
        <f t="shared" si="390"/>
        <v>55.881865999999995</v>
      </c>
      <c r="Z352" s="147">
        <f t="shared" si="391"/>
        <v>55.881865999999995</v>
      </c>
      <c r="AA352" s="148">
        <f t="shared" si="392"/>
        <v>0</v>
      </c>
      <c r="AB352" s="149">
        <f t="shared" si="393"/>
        <v>62.69</v>
      </c>
      <c r="AC352" s="148">
        <f t="shared" si="394"/>
        <v>62.69</v>
      </c>
      <c r="AD352" s="148">
        <f t="shared" si="379"/>
        <v>0</v>
      </c>
      <c r="AE352" s="148">
        <f t="shared" si="395"/>
        <v>6.8081339999999999</v>
      </c>
      <c r="AF352" s="150">
        <f t="shared" si="396"/>
        <v>6.8081339999999999</v>
      </c>
      <c r="AG352" s="148">
        <f t="shared" si="397"/>
        <v>0</v>
      </c>
      <c r="AH352" s="148">
        <f t="shared" si="398"/>
        <v>55.881865999999995</v>
      </c>
      <c r="AI352" s="150">
        <f t="shared" si="399"/>
        <v>55.881865999999995</v>
      </c>
      <c r="AJ352" s="151" t="s">
        <v>96</v>
      </c>
    </row>
    <row r="353" spans="1:36" outlineLevel="3" x14ac:dyDescent="0.25">
      <c r="A353" s="143" t="s">
        <v>5622</v>
      </c>
      <c r="B353" s="135">
        <v>6426.32</v>
      </c>
      <c r="C353" s="135">
        <v>28059.3</v>
      </c>
      <c r="D353" s="135">
        <v>16230.41</v>
      </c>
      <c r="E353" s="135">
        <v>4487.74</v>
      </c>
      <c r="F353" s="135">
        <v>4114.66</v>
      </c>
      <c r="G353" s="135">
        <v>-3079.93</v>
      </c>
      <c r="H353" s="135">
        <v>1296.51</v>
      </c>
      <c r="I353" s="135">
        <v>1772.16</v>
      </c>
      <c r="J353" s="135">
        <v>1075.6300000000001</v>
      </c>
      <c r="K353" s="135">
        <v>-1790.98</v>
      </c>
      <c r="L353" s="135">
        <v>3384.2</v>
      </c>
      <c r="M353" s="135">
        <v>-37.299999999999997</v>
      </c>
      <c r="N353" s="135">
        <f t="shared" si="380"/>
        <v>-37.299999999999997</v>
      </c>
      <c r="O353" s="135">
        <f t="shared" si="381"/>
        <v>61938.719999999987</v>
      </c>
      <c r="P353" s="135" t="s">
        <v>3393</v>
      </c>
      <c r="Q353" s="135">
        <f>VLOOKUP(P353,Factors!$E$6:$G$5649,3,FALSE)</f>
        <v>0.1086</v>
      </c>
      <c r="R353" s="144">
        <f t="shared" si="383"/>
        <v>0</v>
      </c>
      <c r="S353" s="145">
        <f t="shared" si="384"/>
        <v>-37.299999999999997</v>
      </c>
      <c r="T353" s="146">
        <f t="shared" si="385"/>
        <v>-37.299999999999997</v>
      </c>
      <c r="U353" s="144">
        <f t="shared" si="386"/>
        <v>0</v>
      </c>
      <c r="V353" s="145">
        <f t="shared" si="387"/>
        <v>-4.0507799999999996</v>
      </c>
      <c r="W353" s="147">
        <f t="shared" si="388"/>
        <v>-4.0507799999999996</v>
      </c>
      <c r="X353" s="144">
        <f t="shared" si="389"/>
        <v>0</v>
      </c>
      <c r="Y353" s="145">
        <f t="shared" si="390"/>
        <v>-33.249219999999994</v>
      </c>
      <c r="Z353" s="147">
        <f t="shared" si="391"/>
        <v>-33.249219999999994</v>
      </c>
      <c r="AA353" s="148">
        <f t="shared" si="392"/>
        <v>0</v>
      </c>
      <c r="AB353" s="149">
        <f t="shared" si="393"/>
        <v>61938.719999999987</v>
      </c>
      <c r="AC353" s="148">
        <f t="shared" si="394"/>
        <v>61938.719999999987</v>
      </c>
      <c r="AD353" s="148">
        <f t="shared" si="379"/>
        <v>0</v>
      </c>
      <c r="AE353" s="148">
        <f t="shared" si="395"/>
        <v>6726.5449919999983</v>
      </c>
      <c r="AF353" s="150">
        <f t="shared" si="396"/>
        <v>6726.5449919999983</v>
      </c>
      <c r="AG353" s="148">
        <f t="shared" si="397"/>
        <v>0</v>
      </c>
      <c r="AH353" s="148">
        <f t="shared" si="398"/>
        <v>55212.175007999991</v>
      </c>
      <c r="AI353" s="150">
        <f t="shared" si="399"/>
        <v>55212.175007999991</v>
      </c>
      <c r="AJ353" s="151" t="s">
        <v>96</v>
      </c>
    </row>
    <row r="354" spans="1:36" outlineLevel="3" x14ac:dyDescent="0.25">
      <c r="A354" s="143" t="s">
        <v>5622</v>
      </c>
      <c r="B354" s="135">
        <v>22.1</v>
      </c>
      <c r="D354" s="135">
        <v>600.57000000000005</v>
      </c>
      <c r="F354" s="135">
        <v>699.32</v>
      </c>
      <c r="H354" s="135">
        <v>22.76</v>
      </c>
      <c r="I354" s="135">
        <v>649.14</v>
      </c>
      <c r="J354" s="135">
        <v>13.98</v>
      </c>
      <c r="M354" s="135">
        <v>958.79</v>
      </c>
      <c r="N354" s="135">
        <f t="shared" si="380"/>
        <v>958.79</v>
      </c>
      <c r="O354" s="135">
        <f t="shared" si="381"/>
        <v>2966.6600000000003</v>
      </c>
      <c r="P354" s="135" t="s">
        <v>3397</v>
      </c>
      <c r="Q354" s="135">
        <f>VLOOKUP(P354,Factors!$E$6:$G$5649,3,FALSE)</f>
        <v>0.1086</v>
      </c>
      <c r="R354" s="144">
        <f t="shared" si="383"/>
        <v>0</v>
      </c>
      <c r="S354" s="145">
        <f t="shared" si="384"/>
        <v>958.79</v>
      </c>
      <c r="T354" s="146">
        <f t="shared" si="385"/>
        <v>958.79</v>
      </c>
      <c r="U354" s="144">
        <f t="shared" si="386"/>
        <v>0</v>
      </c>
      <c r="V354" s="145">
        <f t="shared" si="387"/>
        <v>104.124594</v>
      </c>
      <c r="W354" s="147">
        <f t="shared" si="388"/>
        <v>104.124594</v>
      </c>
      <c r="X354" s="144">
        <f t="shared" si="389"/>
        <v>0</v>
      </c>
      <c r="Y354" s="145">
        <f t="shared" si="390"/>
        <v>854.66540599999996</v>
      </c>
      <c r="Z354" s="147">
        <f t="shared" si="391"/>
        <v>854.66540599999996</v>
      </c>
      <c r="AA354" s="148">
        <f t="shared" si="392"/>
        <v>0</v>
      </c>
      <c r="AB354" s="149">
        <f t="shared" si="393"/>
        <v>2966.6600000000003</v>
      </c>
      <c r="AC354" s="148">
        <f t="shared" si="394"/>
        <v>2966.6600000000003</v>
      </c>
      <c r="AD354" s="148">
        <f t="shared" si="379"/>
        <v>0</v>
      </c>
      <c r="AE354" s="148">
        <f t="shared" si="395"/>
        <v>322.17927600000002</v>
      </c>
      <c r="AF354" s="150">
        <f t="shared" si="396"/>
        <v>322.17927600000002</v>
      </c>
      <c r="AG354" s="148">
        <f t="shared" si="397"/>
        <v>0</v>
      </c>
      <c r="AH354" s="148">
        <f t="shared" si="398"/>
        <v>2644.4807240000005</v>
      </c>
      <c r="AI354" s="150">
        <f t="shared" si="399"/>
        <v>2644.4807240000005</v>
      </c>
      <c r="AJ354" s="151" t="s">
        <v>96</v>
      </c>
    </row>
    <row r="355" spans="1:36" outlineLevel="3" x14ac:dyDescent="0.25">
      <c r="A355" s="143" t="s">
        <v>5622</v>
      </c>
      <c r="C355" s="135">
        <v>2691.84</v>
      </c>
      <c r="D355" s="135">
        <v>1794.56</v>
      </c>
      <c r="N355" s="135">
        <f t="shared" si="380"/>
        <v>0</v>
      </c>
      <c r="O355" s="135">
        <f t="shared" si="381"/>
        <v>4486.3999999999996</v>
      </c>
      <c r="P355" s="135" t="s">
        <v>5694</v>
      </c>
      <c r="Q355" s="135">
        <f>VLOOKUP(P355,Factors!$E$6:$G$5649,3,FALSE)</f>
        <v>0.1086</v>
      </c>
      <c r="R355" s="144">
        <f t="shared" si="383"/>
        <v>0</v>
      </c>
      <c r="S355" s="145">
        <f t="shared" si="384"/>
        <v>0</v>
      </c>
      <c r="T355" s="146">
        <f t="shared" si="385"/>
        <v>0</v>
      </c>
      <c r="U355" s="144">
        <f t="shared" si="386"/>
        <v>0</v>
      </c>
      <c r="V355" s="145">
        <f t="shared" si="387"/>
        <v>0</v>
      </c>
      <c r="W355" s="147">
        <f t="shared" si="388"/>
        <v>0</v>
      </c>
      <c r="X355" s="144">
        <f t="shared" si="389"/>
        <v>0</v>
      </c>
      <c r="Y355" s="145">
        <f t="shared" si="390"/>
        <v>0</v>
      </c>
      <c r="Z355" s="147">
        <f t="shared" si="391"/>
        <v>0</v>
      </c>
      <c r="AA355" s="148">
        <f t="shared" si="392"/>
        <v>0</v>
      </c>
      <c r="AB355" s="149">
        <f t="shared" si="393"/>
        <v>4486.3999999999996</v>
      </c>
      <c r="AC355" s="148">
        <f t="shared" si="394"/>
        <v>4486.3999999999996</v>
      </c>
      <c r="AD355" s="148">
        <f t="shared" si="379"/>
        <v>0</v>
      </c>
      <c r="AE355" s="148">
        <f t="shared" si="395"/>
        <v>487.22303999999997</v>
      </c>
      <c r="AF355" s="150">
        <f t="shared" si="396"/>
        <v>487.22303999999997</v>
      </c>
      <c r="AG355" s="148">
        <f t="shared" si="397"/>
        <v>0</v>
      </c>
      <c r="AH355" s="148">
        <f t="shared" si="398"/>
        <v>3999.1769599999998</v>
      </c>
      <c r="AI355" s="150">
        <f t="shared" si="399"/>
        <v>3999.1769599999998</v>
      </c>
      <c r="AJ355" s="151" t="s">
        <v>346</v>
      </c>
    </row>
    <row r="356" spans="1:36" outlineLevel="3" x14ac:dyDescent="0.25">
      <c r="A356" s="143" t="s">
        <v>5622</v>
      </c>
      <c r="I356" s="135">
        <v>611.47</v>
      </c>
      <c r="L356" s="135">
        <v>51.5</v>
      </c>
      <c r="N356" s="135">
        <f t="shared" si="380"/>
        <v>0</v>
      </c>
      <c r="O356" s="135">
        <f t="shared" si="381"/>
        <v>662.97</v>
      </c>
      <c r="P356" s="135" t="s">
        <v>5868</v>
      </c>
      <c r="Q356" s="135">
        <f>VLOOKUP(P356,Factors!$E$6:$G$5649,3,FALSE)</f>
        <v>0.1086</v>
      </c>
      <c r="R356" s="144">
        <f t="shared" si="383"/>
        <v>0</v>
      </c>
      <c r="S356" s="145">
        <f t="shared" si="384"/>
        <v>0</v>
      </c>
      <c r="T356" s="146">
        <f t="shared" si="385"/>
        <v>0</v>
      </c>
      <c r="U356" s="144">
        <f t="shared" si="386"/>
        <v>0</v>
      </c>
      <c r="V356" s="145">
        <f t="shared" si="387"/>
        <v>0</v>
      </c>
      <c r="W356" s="147">
        <f t="shared" si="388"/>
        <v>0</v>
      </c>
      <c r="X356" s="144">
        <f t="shared" si="389"/>
        <v>0</v>
      </c>
      <c r="Y356" s="145">
        <f t="shared" si="390"/>
        <v>0</v>
      </c>
      <c r="Z356" s="147">
        <f t="shared" si="391"/>
        <v>0</v>
      </c>
      <c r="AA356" s="148">
        <f t="shared" si="392"/>
        <v>0</v>
      </c>
      <c r="AB356" s="149">
        <f t="shared" si="393"/>
        <v>662.97</v>
      </c>
      <c r="AC356" s="148">
        <f t="shared" si="394"/>
        <v>662.97</v>
      </c>
      <c r="AD356" s="148">
        <f t="shared" si="379"/>
        <v>0</v>
      </c>
      <c r="AE356" s="148">
        <f t="shared" si="395"/>
        <v>71.998542</v>
      </c>
      <c r="AF356" s="150">
        <f t="shared" si="396"/>
        <v>71.998542</v>
      </c>
      <c r="AG356" s="148">
        <f t="shared" si="397"/>
        <v>0</v>
      </c>
      <c r="AH356" s="148">
        <f t="shared" si="398"/>
        <v>590.97145799999998</v>
      </c>
      <c r="AI356" s="150">
        <f t="shared" si="399"/>
        <v>590.97145799999998</v>
      </c>
      <c r="AJ356" s="151" t="s">
        <v>346</v>
      </c>
    </row>
    <row r="357" spans="1:36" outlineLevel="2" x14ac:dyDescent="0.25">
      <c r="A357" s="143"/>
      <c r="N357" s="135">
        <f t="shared" si="380"/>
        <v>0</v>
      </c>
      <c r="O357" s="135">
        <f t="shared" si="381"/>
        <v>0</v>
      </c>
      <c r="R357" s="144">
        <f t="shared" ref="R357:AI357" si="400">SUBTOTAL(9,R346:R356)</f>
        <v>0</v>
      </c>
      <c r="S357" s="145">
        <f t="shared" si="400"/>
        <v>4284.84</v>
      </c>
      <c r="T357" s="146">
        <f t="shared" si="400"/>
        <v>4284.84</v>
      </c>
      <c r="U357" s="144">
        <f t="shared" si="400"/>
        <v>0</v>
      </c>
      <c r="V357" s="145">
        <f t="shared" si="400"/>
        <v>465.33362400000004</v>
      </c>
      <c r="W357" s="147">
        <f t="shared" si="400"/>
        <v>465.33362400000004</v>
      </c>
      <c r="X357" s="144">
        <f t="shared" si="400"/>
        <v>0</v>
      </c>
      <c r="Y357" s="145">
        <f t="shared" si="400"/>
        <v>3819.5063759999998</v>
      </c>
      <c r="Z357" s="147">
        <f t="shared" si="400"/>
        <v>3819.5063759999998</v>
      </c>
      <c r="AA357" s="148">
        <f t="shared" si="400"/>
        <v>0</v>
      </c>
      <c r="AB357" s="149">
        <f t="shared" si="400"/>
        <v>165555.53</v>
      </c>
      <c r="AC357" s="148">
        <f t="shared" si="400"/>
        <v>165555.53</v>
      </c>
      <c r="AD357" s="148">
        <f t="shared" si="379"/>
        <v>0</v>
      </c>
      <c r="AE357" s="148">
        <f t="shared" si="400"/>
        <v>17979.330558000001</v>
      </c>
      <c r="AF357" s="150">
        <f t="shared" si="400"/>
        <v>17979.330558000001</v>
      </c>
      <c r="AG357" s="148">
        <f t="shared" si="400"/>
        <v>0</v>
      </c>
      <c r="AH357" s="148">
        <f t="shared" si="400"/>
        <v>147576.19944199995</v>
      </c>
      <c r="AI357" s="150">
        <f t="shared" si="400"/>
        <v>147576.19944199995</v>
      </c>
      <c r="AJ357" s="163" t="s">
        <v>5738</v>
      </c>
    </row>
    <row r="358" spans="1:36" outlineLevel="3" x14ac:dyDescent="0.25">
      <c r="A358" s="143" t="s">
        <v>5622</v>
      </c>
      <c r="G358" s="135">
        <v>28.44</v>
      </c>
      <c r="H358" s="135">
        <v>29.29</v>
      </c>
      <c r="N358" s="135">
        <f t="shared" si="380"/>
        <v>0</v>
      </c>
      <c r="O358" s="135">
        <f t="shared" si="381"/>
        <v>57.730000000000004</v>
      </c>
      <c r="P358" s="135" t="s">
        <v>3751</v>
      </c>
      <c r="Q358" s="135">
        <f>VLOOKUP(P358,Factors!$E$6:$G$5649,3,FALSE)</f>
        <v>0</v>
      </c>
      <c r="R358" s="144">
        <f t="shared" ref="R358:R369" si="401">IF(LEFT(AJ358,6)="Direct", N358,0)</f>
        <v>0</v>
      </c>
      <c r="S358" s="145">
        <f t="shared" ref="S358:S369" si="402">N358-R358</f>
        <v>0</v>
      </c>
      <c r="T358" s="146">
        <f t="shared" ref="T358:T369" si="403">R358+S358</f>
        <v>0</v>
      </c>
      <c r="U358" s="144">
        <f t="shared" ref="U358:U369" si="404">IF(LEFT(AJ358,9)="direct-wa", N358,0)</f>
        <v>0</v>
      </c>
      <c r="V358" s="145">
        <f t="shared" ref="V358:V369" si="405">IF(LEFT(AJ358,9)="direct-wa",0,N358*Q358)</f>
        <v>0</v>
      </c>
      <c r="W358" s="147">
        <f t="shared" ref="W358:W369" si="406">U358+V358</f>
        <v>0</v>
      </c>
      <c r="X358" s="144">
        <f t="shared" ref="X358:X369" si="407">IF(LEFT(AJ358,9)="direct-or", N358,0)</f>
        <v>0</v>
      </c>
      <c r="Y358" s="145">
        <f t="shared" ref="Y358:Y369" si="408">IF(LEFT(AJ358,9)="direct-or",0,S358-V358)</f>
        <v>0</v>
      </c>
      <c r="Z358" s="147">
        <f t="shared" ref="Z358:Z369" si="409">X358+Y358</f>
        <v>0</v>
      </c>
      <c r="AA358" s="148">
        <f t="shared" ref="AA358:AA369" si="410">IF(LEFT(AJ358,6)="Direct", O358,0)</f>
        <v>57.730000000000004</v>
      </c>
      <c r="AB358" s="149">
        <f t="shared" ref="AB358:AB369" si="411">O358-AA358</f>
        <v>0</v>
      </c>
      <c r="AC358" s="148">
        <f t="shared" ref="AC358:AC369" si="412">AA358+AB358</f>
        <v>57.730000000000004</v>
      </c>
      <c r="AD358" s="148">
        <f t="shared" si="379"/>
        <v>0</v>
      </c>
      <c r="AE358" s="148">
        <f t="shared" ref="AE358:AE369" si="413">IF(LEFT(AJ358,9)="direct-wa",0,O358*Q358)</f>
        <v>0</v>
      </c>
      <c r="AF358" s="150">
        <f t="shared" ref="AF358:AF369" si="414">AD358+AE358</f>
        <v>0</v>
      </c>
      <c r="AG358" s="148">
        <f t="shared" ref="AG358:AG369" si="415">IF(LEFT(AJ358,9)="direct-or", O358,0)</f>
        <v>57.730000000000004</v>
      </c>
      <c r="AH358" s="148">
        <f t="shared" ref="AH358:AH369" si="416">IF(LEFT(AJ358,9)="direct-or",0,AC358-AF358)</f>
        <v>0</v>
      </c>
      <c r="AI358" s="150">
        <f t="shared" ref="AI358:AI369" si="417">AG358+AH358</f>
        <v>57.730000000000004</v>
      </c>
      <c r="AJ358" s="151" t="s">
        <v>105</v>
      </c>
    </row>
    <row r="359" spans="1:36" outlineLevel="3" x14ac:dyDescent="0.25">
      <c r="A359" s="143" t="s">
        <v>5622</v>
      </c>
      <c r="B359" s="135">
        <v>962.32</v>
      </c>
      <c r="C359" s="135">
        <v>5515.83</v>
      </c>
      <c r="D359" s="135">
        <v>2483.89</v>
      </c>
      <c r="E359" s="135">
        <v>3850.9</v>
      </c>
      <c r="F359" s="135">
        <v>3013.52</v>
      </c>
      <c r="G359" s="135">
        <v>4955.4399999999996</v>
      </c>
      <c r="H359" s="135">
        <v>1979.78</v>
      </c>
      <c r="I359" s="135">
        <v>3381.18</v>
      </c>
      <c r="J359" s="135">
        <v>11024.26</v>
      </c>
      <c r="K359" s="135">
        <v>2742.35</v>
      </c>
      <c r="L359" s="135">
        <v>2287.87</v>
      </c>
      <c r="M359" s="135">
        <v>10074.65</v>
      </c>
      <c r="N359" s="135">
        <f t="shared" si="380"/>
        <v>10074.65</v>
      </c>
      <c r="O359" s="135">
        <f t="shared" si="381"/>
        <v>52271.99</v>
      </c>
      <c r="P359" s="135" t="s">
        <v>3779</v>
      </c>
      <c r="Q359" s="135">
        <f>VLOOKUP(P359,Factors!$E$6:$G$5649,3,FALSE)</f>
        <v>0</v>
      </c>
      <c r="R359" s="144">
        <f t="shared" si="401"/>
        <v>10074.65</v>
      </c>
      <c r="S359" s="145">
        <f t="shared" si="402"/>
        <v>0</v>
      </c>
      <c r="T359" s="146">
        <f t="shared" si="403"/>
        <v>10074.65</v>
      </c>
      <c r="U359" s="144">
        <f t="shared" si="404"/>
        <v>0</v>
      </c>
      <c r="V359" s="145">
        <f t="shared" si="405"/>
        <v>0</v>
      </c>
      <c r="W359" s="147">
        <f t="shared" si="406"/>
        <v>0</v>
      </c>
      <c r="X359" s="144">
        <f t="shared" si="407"/>
        <v>10074.65</v>
      </c>
      <c r="Y359" s="145">
        <f t="shared" si="408"/>
        <v>0</v>
      </c>
      <c r="Z359" s="147">
        <f t="shared" si="409"/>
        <v>10074.65</v>
      </c>
      <c r="AA359" s="148">
        <f t="shared" si="410"/>
        <v>52271.99</v>
      </c>
      <c r="AB359" s="149">
        <f t="shared" si="411"/>
        <v>0</v>
      </c>
      <c r="AC359" s="148">
        <f t="shared" si="412"/>
        <v>52271.99</v>
      </c>
      <c r="AD359" s="148">
        <f t="shared" si="379"/>
        <v>0</v>
      </c>
      <c r="AE359" s="148">
        <f t="shared" si="413"/>
        <v>0</v>
      </c>
      <c r="AF359" s="150">
        <f t="shared" si="414"/>
        <v>0</v>
      </c>
      <c r="AG359" s="148">
        <f t="shared" si="415"/>
        <v>52271.99</v>
      </c>
      <c r="AH359" s="148">
        <f t="shared" si="416"/>
        <v>0</v>
      </c>
      <c r="AI359" s="150">
        <f t="shared" si="417"/>
        <v>52271.99</v>
      </c>
      <c r="AJ359" s="151" t="s">
        <v>105</v>
      </c>
    </row>
    <row r="360" spans="1:36" outlineLevel="3" x14ac:dyDescent="0.25">
      <c r="A360" s="143" t="s">
        <v>5622</v>
      </c>
      <c r="B360" s="135">
        <v>56.93</v>
      </c>
      <c r="C360" s="135">
        <v>346.13</v>
      </c>
      <c r="D360" s="135">
        <v>119.39</v>
      </c>
      <c r="E360" s="135">
        <v>200.12</v>
      </c>
      <c r="F360" s="135">
        <v>193.34</v>
      </c>
      <c r="G360" s="135">
        <v>222.25</v>
      </c>
      <c r="I360" s="135">
        <v>306.08999999999997</v>
      </c>
      <c r="J360" s="135">
        <v>170.05</v>
      </c>
      <c r="L360" s="135">
        <v>68.02</v>
      </c>
      <c r="M360" s="135">
        <v>148.5</v>
      </c>
      <c r="N360" s="135">
        <f t="shared" si="380"/>
        <v>148.5</v>
      </c>
      <c r="O360" s="135">
        <f t="shared" si="381"/>
        <v>1830.82</v>
      </c>
      <c r="P360" s="135" t="s">
        <v>3785</v>
      </c>
      <c r="Q360" s="135">
        <f>VLOOKUP(P360,Factors!$E$6:$G$5649,3,FALSE)</f>
        <v>0</v>
      </c>
      <c r="R360" s="144">
        <f t="shared" si="401"/>
        <v>148.5</v>
      </c>
      <c r="S360" s="145">
        <f t="shared" si="402"/>
        <v>0</v>
      </c>
      <c r="T360" s="146">
        <f t="shared" si="403"/>
        <v>148.5</v>
      </c>
      <c r="U360" s="144">
        <f t="shared" si="404"/>
        <v>0</v>
      </c>
      <c r="V360" s="145">
        <f t="shared" si="405"/>
        <v>0</v>
      </c>
      <c r="W360" s="147">
        <f t="shared" si="406"/>
        <v>0</v>
      </c>
      <c r="X360" s="144">
        <f t="shared" si="407"/>
        <v>148.5</v>
      </c>
      <c r="Y360" s="145">
        <f t="shared" si="408"/>
        <v>0</v>
      </c>
      <c r="Z360" s="147">
        <f t="shared" si="409"/>
        <v>148.5</v>
      </c>
      <c r="AA360" s="148">
        <f t="shared" si="410"/>
        <v>1830.82</v>
      </c>
      <c r="AB360" s="149">
        <f t="shared" si="411"/>
        <v>0</v>
      </c>
      <c r="AC360" s="148">
        <f t="shared" si="412"/>
        <v>1830.82</v>
      </c>
      <c r="AD360" s="148">
        <f t="shared" si="379"/>
        <v>0</v>
      </c>
      <c r="AE360" s="148">
        <f t="shared" si="413"/>
        <v>0</v>
      </c>
      <c r="AF360" s="150">
        <f t="shared" si="414"/>
        <v>0</v>
      </c>
      <c r="AG360" s="148">
        <f t="shared" si="415"/>
        <v>1830.82</v>
      </c>
      <c r="AH360" s="148">
        <f t="shared" si="416"/>
        <v>0</v>
      </c>
      <c r="AI360" s="150">
        <f t="shared" si="417"/>
        <v>1830.82</v>
      </c>
      <c r="AJ360" s="151" t="s">
        <v>105</v>
      </c>
    </row>
    <row r="361" spans="1:36" outlineLevel="3" x14ac:dyDescent="0.25">
      <c r="A361" s="143" t="s">
        <v>5622</v>
      </c>
      <c r="B361" s="135">
        <v>66.05</v>
      </c>
      <c r="C361" s="135">
        <v>2423.2600000000002</v>
      </c>
      <c r="D361" s="135">
        <v>1177.3900000000001</v>
      </c>
      <c r="E361" s="135">
        <v>2420.0300000000002</v>
      </c>
      <c r="F361" s="135">
        <v>2775.9</v>
      </c>
      <c r="G361" s="135">
        <v>1699.17</v>
      </c>
      <c r="H361" s="135">
        <v>1130.46</v>
      </c>
      <c r="L361" s="135">
        <v>340.1</v>
      </c>
      <c r="N361" s="135">
        <f t="shared" si="380"/>
        <v>0</v>
      </c>
      <c r="O361" s="135">
        <f t="shared" si="381"/>
        <v>12032.360000000002</v>
      </c>
      <c r="P361" s="135" t="s">
        <v>3802</v>
      </c>
      <c r="Q361" s="135">
        <f>VLOOKUP(P361,Factors!$E$6:$G$5649,3,FALSE)</f>
        <v>0</v>
      </c>
      <c r="R361" s="144">
        <f t="shared" si="401"/>
        <v>0</v>
      </c>
      <c r="S361" s="145">
        <f t="shared" si="402"/>
        <v>0</v>
      </c>
      <c r="T361" s="146">
        <f t="shared" si="403"/>
        <v>0</v>
      </c>
      <c r="U361" s="144">
        <f t="shared" si="404"/>
        <v>0</v>
      </c>
      <c r="V361" s="145">
        <f t="shared" si="405"/>
        <v>0</v>
      </c>
      <c r="W361" s="147">
        <f t="shared" si="406"/>
        <v>0</v>
      </c>
      <c r="X361" s="144">
        <f t="shared" si="407"/>
        <v>0</v>
      </c>
      <c r="Y361" s="145">
        <f t="shared" si="408"/>
        <v>0</v>
      </c>
      <c r="Z361" s="147">
        <f t="shared" si="409"/>
        <v>0</v>
      </c>
      <c r="AA361" s="148">
        <f t="shared" si="410"/>
        <v>12032.360000000002</v>
      </c>
      <c r="AB361" s="149">
        <f t="shared" si="411"/>
        <v>0</v>
      </c>
      <c r="AC361" s="148">
        <f t="shared" si="412"/>
        <v>12032.360000000002</v>
      </c>
      <c r="AD361" s="148">
        <f t="shared" si="379"/>
        <v>0</v>
      </c>
      <c r="AE361" s="148">
        <f t="shared" si="413"/>
        <v>0</v>
      </c>
      <c r="AF361" s="150">
        <f t="shared" si="414"/>
        <v>0</v>
      </c>
      <c r="AG361" s="148">
        <f t="shared" si="415"/>
        <v>12032.360000000002</v>
      </c>
      <c r="AH361" s="148">
        <f t="shared" si="416"/>
        <v>0</v>
      </c>
      <c r="AI361" s="150">
        <f t="shared" si="417"/>
        <v>12032.360000000002</v>
      </c>
      <c r="AJ361" s="151" t="s">
        <v>105</v>
      </c>
    </row>
    <row r="362" spans="1:36" outlineLevel="3" x14ac:dyDescent="0.25">
      <c r="A362" s="143" t="s">
        <v>5622</v>
      </c>
      <c r="B362" s="135">
        <v>880.43</v>
      </c>
      <c r="C362" s="135">
        <v>4306.1499999999996</v>
      </c>
      <c r="D362" s="135">
        <v>1643.44</v>
      </c>
      <c r="E362" s="135">
        <v>589.04</v>
      </c>
      <c r="F362" s="135">
        <v>1207.1500000000001</v>
      </c>
      <c r="G362" s="135">
        <v>1053.25</v>
      </c>
      <c r="H362" s="135">
        <v>2036.75</v>
      </c>
      <c r="I362" s="135">
        <v>734.92</v>
      </c>
      <c r="J362" s="135">
        <v>608.32000000000005</v>
      </c>
      <c r="K362" s="135">
        <v>2397.38</v>
      </c>
      <c r="L362" s="135">
        <v>1102.43</v>
      </c>
      <c r="M362" s="135">
        <v>1777.94</v>
      </c>
      <c r="N362" s="135">
        <f t="shared" si="380"/>
        <v>1777.94</v>
      </c>
      <c r="O362" s="135">
        <f t="shared" si="381"/>
        <v>18337.2</v>
      </c>
      <c r="P362" s="135" t="s">
        <v>3819</v>
      </c>
      <c r="Q362" s="135">
        <f>VLOOKUP(P362,Factors!$E$6:$G$5649,3,FALSE)</f>
        <v>0</v>
      </c>
      <c r="R362" s="144">
        <f t="shared" si="401"/>
        <v>1777.94</v>
      </c>
      <c r="S362" s="145">
        <f t="shared" si="402"/>
        <v>0</v>
      </c>
      <c r="T362" s="146">
        <f t="shared" si="403"/>
        <v>1777.94</v>
      </c>
      <c r="U362" s="144">
        <f t="shared" si="404"/>
        <v>0</v>
      </c>
      <c r="V362" s="145">
        <f t="shared" si="405"/>
        <v>0</v>
      </c>
      <c r="W362" s="147">
        <f t="shared" si="406"/>
        <v>0</v>
      </c>
      <c r="X362" s="144">
        <f t="shared" si="407"/>
        <v>1777.94</v>
      </c>
      <c r="Y362" s="145">
        <f t="shared" si="408"/>
        <v>0</v>
      </c>
      <c r="Z362" s="147">
        <f t="shared" si="409"/>
        <v>1777.94</v>
      </c>
      <c r="AA362" s="148">
        <f t="shared" si="410"/>
        <v>18337.2</v>
      </c>
      <c r="AB362" s="149">
        <f t="shared" si="411"/>
        <v>0</v>
      </c>
      <c r="AC362" s="148">
        <f t="shared" si="412"/>
        <v>18337.2</v>
      </c>
      <c r="AD362" s="148">
        <f t="shared" si="379"/>
        <v>0</v>
      </c>
      <c r="AE362" s="148">
        <f t="shared" si="413"/>
        <v>0</v>
      </c>
      <c r="AF362" s="150">
        <f t="shared" si="414"/>
        <v>0</v>
      </c>
      <c r="AG362" s="148">
        <f t="shared" si="415"/>
        <v>18337.2</v>
      </c>
      <c r="AH362" s="148">
        <f t="shared" si="416"/>
        <v>0</v>
      </c>
      <c r="AI362" s="150">
        <f t="shared" si="417"/>
        <v>18337.2</v>
      </c>
      <c r="AJ362" s="151" t="s">
        <v>105</v>
      </c>
    </row>
    <row r="363" spans="1:36" outlineLevel="3" x14ac:dyDescent="0.25">
      <c r="A363" s="143" t="s">
        <v>5622</v>
      </c>
      <c r="B363" s="135">
        <v>8270.0499999999993</v>
      </c>
      <c r="C363" s="135">
        <v>7298.38</v>
      </c>
      <c r="D363" s="135">
        <v>-1616.16</v>
      </c>
      <c r="E363" s="135">
        <v>4348.57</v>
      </c>
      <c r="F363" s="135">
        <v>4670.2700000000004</v>
      </c>
      <c r="G363" s="135">
        <v>-20914.990000000002</v>
      </c>
      <c r="H363" s="135">
        <v>2874.68</v>
      </c>
      <c r="I363" s="135">
        <v>1992.64</v>
      </c>
      <c r="J363" s="135">
        <v>862.89</v>
      </c>
      <c r="K363" s="135">
        <v>4198.8900000000003</v>
      </c>
      <c r="L363" s="135">
        <v>1819.61</v>
      </c>
      <c r="M363" s="135">
        <v>2065.91</v>
      </c>
      <c r="N363" s="135">
        <f t="shared" si="380"/>
        <v>2065.91</v>
      </c>
      <c r="O363" s="135">
        <f t="shared" si="381"/>
        <v>15870.740000000002</v>
      </c>
      <c r="P363" s="135" t="s">
        <v>4034</v>
      </c>
      <c r="Q363" s="135">
        <f>VLOOKUP(P363,Factors!$E$6:$G$5649,3,FALSE)</f>
        <v>0</v>
      </c>
      <c r="R363" s="144">
        <f t="shared" si="401"/>
        <v>2065.91</v>
      </c>
      <c r="S363" s="145">
        <f t="shared" si="402"/>
        <v>0</v>
      </c>
      <c r="T363" s="146">
        <f t="shared" si="403"/>
        <v>2065.91</v>
      </c>
      <c r="U363" s="144">
        <f t="shared" si="404"/>
        <v>0</v>
      </c>
      <c r="V363" s="145">
        <f t="shared" si="405"/>
        <v>0</v>
      </c>
      <c r="W363" s="147">
        <f t="shared" si="406"/>
        <v>0</v>
      </c>
      <c r="X363" s="144">
        <f t="shared" si="407"/>
        <v>2065.91</v>
      </c>
      <c r="Y363" s="145">
        <f t="shared" si="408"/>
        <v>0</v>
      </c>
      <c r="Z363" s="147">
        <f t="shared" si="409"/>
        <v>2065.91</v>
      </c>
      <c r="AA363" s="148">
        <f t="shared" si="410"/>
        <v>15870.740000000002</v>
      </c>
      <c r="AB363" s="149">
        <f t="shared" si="411"/>
        <v>0</v>
      </c>
      <c r="AC363" s="148">
        <f t="shared" si="412"/>
        <v>15870.740000000002</v>
      </c>
      <c r="AD363" s="148">
        <f t="shared" si="379"/>
        <v>0</v>
      </c>
      <c r="AE363" s="148">
        <f t="shared" si="413"/>
        <v>0</v>
      </c>
      <c r="AF363" s="150">
        <f t="shared" si="414"/>
        <v>0</v>
      </c>
      <c r="AG363" s="148">
        <f t="shared" si="415"/>
        <v>15870.740000000002</v>
      </c>
      <c r="AH363" s="148">
        <f t="shared" si="416"/>
        <v>0</v>
      </c>
      <c r="AI363" s="150">
        <f t="shared" si="417"/>
        <v>15870.740000000002</v>
      </c>
      <c r="AJ363" s="151" t="s">
        <v>105</v>
      </c>
    </row>
    <row r="364" spans="1:36" outlineLevel="3" x14ac:dyDescent="0.25">
      <c r="A364" s="143" t="s">
        <v>5622</v>
      </c>
      <c r="B364" s="135">
        <v>56075.62</v>
      </c>
      <c r="C364" s="135">
        <v>87087.18</v>
      </c>
      <c r="D364" s="135">
        <v>-134427.67000000001</v>
      </c>
      <c r="E364" s="135">
        <v>2519.98</v>
      </c>
      <c r="F364" s="135">
        <v>2638.22</v>
      </c>
      <c r="G364" s="135">
        <v>-10608.95</v>
      </c>
      <c r="H364" s="135">
        <v>144.19999999999999</v>
      </c>
      <c r="I364" s="135">
        <v>4456.54</v>
      </c>
      <c r="J364" s="135">
        <v>1198.83</v>
      </c>
      <c r="L364" s="135">
        <v>1799.36</v>
      </c>
      <c r="M364" s="135">
        <v>2111.5300000000002</v>
      </c>
      <c r="N364" s="135">
        <f t="shared" si="380"/>
        <v>2111.5300000000002</v>
      </c>
      <c r="O364" s="135">
        <f t="shared" si="381"/>
        <v>12994.839999999975</v>
      </c>
      <c r="P364" s="135" t="s">
        <v>4047</v>
      </c>
      <c r="Q364" s="135">
        <f>VLOOKUP(P364,Factors!$E$6:$G$5649,3,FALSE)</f>
        <v>0</v>
      </c>
      <c r="R364" s="144">
        <f t="shared" si="401"/>
        <v>2111.5300000000002</v>
      </c>
      <c r="S364" s="145">
        <f t="shared" si="402"/>
        <v>0</v>
      </c>
      <c r="T364" s="146">
        <f t="shared" si="403"/>
        <v>2111.5300000000002</v>
      </c>
      <c r="U364" s="144">
        <f t="shared" si="404"/>
        <v>0</v>
      </c>
      <c r="V364" s="145">
        <f t="shared" si="405"/>
        <v>0</v>
      </c>
      <c r="W364" s="147">
        <f t="shared" si="406"/>
        <v>0</v>
      </c>
      <c r="X364" s="144">
        <f t="shared" si="407"/>
        <v>2111.5300000000002</v>
      </c>
      <c r="Y364" s="145">
        <f t="shared" si="408"/>
        <v>0</v>
      </c>
      <c r="Z364" s="147">
        <f t="shared" si="409"/>
        <v>2111.5300000000002</v>
      </c>
      <c r="AA364" s="148">
        <f t="shared" si="410"/>
        <v>12994.839999999975</v>
      </c>
      <c r="AB364" s="149">
        <f t="shared" si="411"/>
        <v>0</v>
      </c>
      <c r="AC364" s="148">
        <f t="shared" si="412"/>
        <v>12994.839999999975</v>
      </c>
      <c r="AD364" s="148">
        <f t="shared" si="379"/>
        <v>0</v>
      </c>
      <c r="AE364" s="148">
        <f t="shared" si="413"/>
        <v>0</v>
      </c>
      <c r="AF364" s="150">
        <f t="shared" si="414"/>
        <v>0</v>
      </c>
      <c r="AG364" s="148">
        <f t="shared" si="415"/>
        <v>12994.839999999975</v>
      </c>
      <c r="AH364" s="148">
        <f t="shared" si="416"/>
        <v>0</v>
      </c>
      <c r="AI364" s="150">
        <f t="shared" si="417"/>
        <v>12994.839999999975</v>
      </c>
      <c r="AJ364" s="151" t="s">
        <v>105</v>
      </c>
    </row>
    <row r="365" spans="1:36" outlineLevel="3" x14ac:dyDescent="0.25">
      <c r="A365" s="143" t="s">
        <v>5622</v>
      </c>
      <c r="B365" s="135">
        <v>1448.68</v>
      </c>
      <c r="D365" s="135">
        <v>257.58</v>
      </c>
      <c r="E365" s="135">
        <v>99.52</v>
      </c>
      <c r="F365" s="135">
        <v>191.09</v>
      </c>
      <c r="G365" s="135">
        <v>-1786.84</v>
      </c>
      <c r="H365" s="135">
        <v>572.20000000000005</v>
      </c>
      <c r="I365" s="135">
        <v>334.93</v>
      </c>
      <c r="J365" s="135">
        <v>1156.05</v>
      </c>
      <c r="K365" s="135">
        <v>917.86</v>
      </c>
      <c r="L365" s="135">
        <v>242.13</v>
      </c>
      <c r="M365" s="135">
        <v>344.96</v>
      </c>
      <c r="N365" s="135">
        <f t="shared" si="380"/>
        <v>344.96</v>
      </c>
      <c r="O365" s="135">
        <f t="shared" si="381"/>
        <v>3778.1600000000003</v>
      </c>
      <c r="P365" s="135" t="s">
        <v>4061</v>
      </c>
      <c r="Q365" s="135">
        <f>VLOOKUP(P365,Factors!$E$6:$G$5649,3,FALSE)</f>
        <v>0</v>
      </c>
      <c r="R365" s="144">
        <f t="shared" si="401"/>
        <v>344.96</v>
      </c>
      <c r="S365" s="145">
        <f t="shared" si="402"/>
        <v>0</v>
      </c>
      <c r="T365" s="146">
        <f t="shared" si="403"/>
        <v>344.96</v>
      </c>
      <c r="U365" s="144">
        <f t="shared" si="404"/>
        <v>0</v>
      </c>
      <c r="V365" s="145">
        <f t="shared" si="405"/>
        <v>0</v>
      </c>
      <c r="W365" s="147">
        <f t="shared" si="406"/>
        <v>0</v>
      </c>
      <c r="X365" s="144">
        <f t="shared" si="407"/>
        <v>344.96</v>
      </c>
      <c r="Y365" s="145">
        <f t="shared" si="408"/>
        <v>0</v>
      </c>
      <c r="Z365" s="147">
        <f t="shared" si="409"/>
        <v>344.96</v>
      </c>
      <c r="AA365" s="148">
        <f t="shared" si="410"/>
        <v>3778.1600000000003</v>
      </c>
      <c r="AB365" s="149">
        <f t="shared" si="411"/>
        <v>0</v>
      </c>
      <c r="AC365" s="148">
        <f t="shared" si="412"/>
        <v>3778.1600000000003</v>
      </c>
      <c r="AD365" s="148">
        <f t="shared" si="379"/>
        <v>0</v>
      </c>
      <c r="AE365" s="148">
        <f t="shared" si="413"/>
        <v>0</v>
      </c>
      <c r="AF365" s="150">
        <f t="shared" si="414"/>
        <v>0</v>
      </c>
      <c r="AG365" s="148">
        <f t="shared" si="415"/>
        <v>3778.1600000000003</v>
      </c>
      <c r="AH365" s="148">
        <f t="shared" si="416"/>
        <v>0</v>
      </c>
      <c r="AI365" s="150">
        <f t="shared" si="417"/>
        <v>3778.1600000000003</v>
      </c>
      <c r="AJ365" s="151" t="s">
        <v>105</v>
      </c>
    </row>
    <row r="366" spans="1:36" outlineLevel="3" x14ac:dyDescent="0.25">
      <c r="A366" s="143" t="s">
        <v>5622</v>
      </c>
      <c r="B366" s="135">
        <v>3480.39</v>
      </c>
      <c r="C366" s="135">
        <v>7493.64</v>
      </c>
      <c r="D366" s="135">
        <v>3167.09</v>
      </c>
      <c r="E366" s="135">
        <v>9300.01</v>
      </c>
      <c r="F366" s="135">
        <v>16748.77</v>
      </c>
      <c r="G366" s="135">
        <v>-39451.5</v>
      </c>
      <c r="H366" s="135">
        <v>386.55</v>
      </c>
      <c r="I366" s="135">
        <v>566.29999999999995</v>
      </c>
      <c r="J366" s="135">
        <v>2044.14</v>
      </c>
      <c r="K366" s="135">
        <v>301.76</v>
      </c>
      <c r="L366" s="135">
        <v>351.85</v>
      </c>
      <c r="M366" s="135">
        <v>222.75</v>
      </c>
      <c r="N366" s="135">
        <f t="shared" si="380"/>
        <v>222.75</v>
      </c>
      <c r="O366" s="135">
        <f t="shared" si="381"/>
        <v>4611.7500000000018</v>
      </c>
      <c r="P366" s="135" t="s">
        <v>4084</v>
      </c>
      <c r="Q366" s="135">
        <f>VLOOKUP(P366,Factors!$E$6:$G$5649,3,FALSE)</f>
        <v>0</v>
      </c>
      <c r="R366" s="144">
        <f t="shared" si="401"/>
        <v>222.75</v>
      </c>
      <c r="S366" s="145">
        <f t="shared" si="402"/>
        <v>0</v>
      </c>
      <c r="T366" s="146">
        <f t="shared" si="403"/>
        <v>222.75</v>
      </c>
      <c r="U366" s="144">
        <f t="shared" si="404"/>
        <v>0</v>
      </c>
      <c r="V366" s="145">
        <f t="shared" si="405"/>
        <v>0</v>
      </c>
      <c r="W366" s="147">
        <f t="shared" si="406"/>
        <v>0</v>
      </c>
      <c r="X366" s="144">
        <f t="shared" si="407"/>
        <v>222.75</v>
      </c>
      <c r="Y366" s="145">
        <f t="shared" si="408"/>
        <v>0</v>
      </c>
      <c r="Z366" s="147">
        <f t="shared" si="409"/>
        <v>222.75</v>
      </c>
      <c r="AA366" s="148">
        <f t="shared" si="410"/>
        <v>4611.7500000000018</v>
      </c>
      <c r="AB366" s="149">
        <f t="shared" si="411"/>
        <v>0</v>
      </c>
      <c r="AC366" s="148">
        <f t="shared" si="412"/>
        <v>4611.7500000000018</v>
      </c>
      <c r="AD366" s="148">
        <f t="shared" si="379"/>
        <v>0</v>
      </c>
      <c r="AE366" s="148">
        <f t="shared" si="413"/>
        <v>0</v>
      </c>
      <c r="AF366" s="150">
        <f t="shared" si="414"/>
        <v>0</v>
      </c>
      <c r="AG366" s="148">
        <f t="shared" si="415"/>
        <v>4611.7500000000018</v>
      </c>
      <c r="AH366" s="148">
        <f t="shared" si="416"/>
        <v>0</v>
      </c>
      <c r="AI366" s="150">
        <f t="shared" si="417"/>
        <v>4611.7500000000018</v>
      </c>
      <c r="AJ366" s="151" t="s">
        <v>105</v>
      </c>
    </row>
    <row r="367" spans="1:36" outlineLevel="3" x14ac:dyDescent="0.25">
      <c r="A367" s="143" t="s">
        <v>5622</v>
      </c>
      <c r="B367" s="135">
        <v>4570.12</v>
      </c>
      <c r="C367" s="135">
        <v>19891.32</v>
      </c>
      <c r="D367" s="135">
        <v>4539.75</v>
      </c>
      <c r="E367" s="135">
        <v>11837.15</v>
      </c>
      <c r="F367" s="135">
        <v>-2238.41</v>
      </c>
      <c r="G367" s="135">
        <v>-37451.74</v>
      </c>
      <c r="H367" s="135">
        <v>2410.88</v>
      </c>
      <c r="I367" s="135">
        <v>4207.92</v>
      </c>
      <c r="J367" s="135">
        <v>3306.49</v>
      </c>
      <c r="K367" s="135">
        <v>8387.3799999999992</v>
      </c>
      <c r="L367" s="135">
        <v>4959.8900000000003</v>
      </c>
      <c r="M367" s="135">
        <v>5001.49</v>
      </c>
      <c r="N367" s="135">
        <f t="shared" si="380"/>
        <v>5001.49</v>
      </c>
      <c r="O367" s="135">
        <f t="shared" si="381"/>
        <v>29422.239999999991</v>
      </c>
      <c r="P367" s="135" t="s">
        <v>4106</v>
      </c>
      <c r="Q367" s="135">
        <f>VLOOKUP(P367,Factors!$E$6:$G$5649,3,FALSE)</f>
        <v>0</v>
      </c>
      <c r="R367" s="144">
        <f t="shared" si="401"/>
        <v>5001.49</v>
      </c>
      <c r="S367" s="145">
        <f t="shared" si="402"/>
        <v>0</v>
      </c>
      <c r="T367" s="146">
        <f t="shared" si="403"/>
        <v>5001.49</v>
      </c>
      <c r="U367" s="144">
        <f t="shared" si="404"/>
        <v>0</v>
      </c>
      <c r="V367" s="145">
        <f t="shared" si="405"/>
        <v>0</v>
      </c>
      <c r="W367" s="147">
        <f t="shared" si="406"/>
        <v>0</v>
      </c>
      <c r="X367" s="144">
        <f t="shared" si="407"/>
        <v>5001.49</v>
      </c>
      <c r="Y367" s="145">
        <f t="shared" si="408"/>
        <v>0</v>
      </c>
      <c r="Z367" s="147">
        <f t="shared" si="409"/>
        <v>5001.49</v>
      </c>
      <c r="AA367" s="148">
        <f t="shared" si="410"/>
        <v>29422.239999999991</v>
      </c>
      <c r="AB367" s="149">
        <f t="shared" si="411"/>
        <v>0</v>
      </c>
      <c r="AC367" s="148">
        <f t="shared" si="412"/>
        <v>29422.239999999991</v>
      </c>
      <c r="AD367" s="148">
        <f t="shared" si="379"/>
        <v>0</v>
      </c>
      <c r="AE367" s="148">
        <f t="shared" si="413"/>
        <v>0</v>
      </c>
      <c r="AF367" s="150">
        <f t="shared" si="414"/>
        <v>0</v>
      </c>
      <c r="AG367" s="148">
        <f t="shared" si="415"/>
        <v>29422.239999999991</v>
      </c>
      <c r="AH367" s="148">
        <f t="shared" si="416"/>
        <v>0</v>
      </c>
      <c r="AI367" s="150">
        <f t="shared" si="417"/>
        <v>29422.239999999991</v>
      </c>
      <c r="AJ367" s="151" t="s">
        <v>105</v>
      </c>
    </row>
    <row r="368" spans="1:36" outlineLevel="3" x14ac:dyDescent="0.25">
      <c r="A368" s="143" t="s">
        <v>5622</v>
      </c>
      <c r="D368" s="135">
        <v>720</v>
      </c>
      <c r="E368" s="135">
        <v>360</v>
      </c>
      <c r="N368" s="135">
        <f t="shared" si="380"/>
        <v>0</v>
      </c>
      <c r="O368" s="135">
        <f t="shared" si="381"/>
        <v>1080</v>
      </c>
      <c r="P368" s="135" t="s">
        <v>4125</v>
      </c>
      <c r="Q368" s="135">
        <f>VLOOKUP(P368,Factors!$E$6:$G$5649,3,FALSE)</f>
        <v>0</v>
      </c>
      <c r="R368" s="144">
        <f t="shared" si="401"/>
        <v>0</v>
      </c>
      <c r="S368" s="145">
        <f t="shared" si="402"/>
        <v>0</v>
      </c>
      <c r="T368" s="146">
        <f t="shared" si="403"/>
        <v>0</v>
      </c>
      <c r="U368" s="144">
        <f t="shared" si="404"/>
        <v>0</v>
      </c>
      <c r="V368" s="145">
        <f t="shared" si="405"/>
        <v>0</v>
      </c>
      <c r="W368" s="147">
        <f t="shared" si="406"/>
        <v>0</v>
      </c>
      <c r="X368" s="144">
        <f t="shared" si="407"/>
        <v>0</v>
      </c>
      <c r="Y368" s="145">
        <f t="shared" si="408"/>
        <v>0</v>
      </c>
      <c r="Z368" s="147">
        <f t="shared" si="409"/>
        <v>0</v>
      </c>
      <c r="AA368" s="148">
        <f t="shared" si="410"/>
        <v>1080</v>
      </c>
      <c r="AB368" s="149">
        <f t="shared" si="411"/>
        <v>0</v>
      </c>
      <c r="AC368" s="148">
        <f t="shared" si="412"/>
        <v>1080</v>
      </c>
      <c r="AD368" s="148">
        <f t="shared" si="379"/>
        <v>0</v>
      </c>
      <c r="AE368" s="148">
        <f t="shared" si="413"/>
        <v>0</v>
      </c>
      <c r="AF368" s="150">
        <f t="shared" si="414"/>
        <v>0</v>
      </c>
      <c r="AG368" s="148">
        <f t="shared" si="415"/>
        <v>1080</v>
      </c>
      <c r="AH368" s="148">
        <f t="shared" si="416"/>
        <v>0</v>
      </c>
      <c r="AI368" s="150">
        <f t="shared" si="417"/>
        <v>1080</v>
      </c>
      <c r="AJ368" s="151" t="s">
        <v>105</v>
      </c>
    </row>
    <row r="369" spans="1:36" outlineLevel="3" x14ac:dyDescent="0.25">
      <c r="A369" s="143" t="s">
        <v>5622</v>
      </c>
      <c r="C369" s="135">
        <v>1728.57</v>
      </c>
      <c r="D369" s="135">
        <v>1535.2</v>
      </c>
      <c r="E369" s="135">
        <v>1651.97</v>
      </c>
      <c r="F369" s="135">
        <v>1704.67</v>
      </c>
      <c r="G369" s="135">
        <v>983.96</v>
      </c>
      <c r="H369" s="135">
        <v>1354.86</v>
      </c>
      <c r="I369" s="135">
        <v>523.42999999999995</v>
      </c>
      <c r="J369" s="135">
        <v>1453.69</v>
      </c>
      <c r="K369" s="135">
        <v>1437.23</v>
      </c>
      <c r="L369" s="135">
        <v>1046.83</v>
      </c>
      <c r="M369" s="135">
        <v>646.4</v>
      </c>
      <c r="N369" s="135">
        <f t="shared" si="380"/>
        <v>646.4</v>
      </c>
      <c r="O369" s="135">
        <f t="shared" si="381"/>
        <v>14066.81</v>
      </c>
      <c r="P369" s="135" t="s">
        <v>4132</v>
      </c>
      <c r="Q369" s="135">
        <f>VLOOKUP(P369,Factors!$E$6:$G$5649,3,FALSE)</f>
        <v>0</v>
      </c>
      <c r="R369" s="144">
        <f t="shared" si="401"/>
        <v>646.4</v>
      </c>
      <c r="S369" s="145">
        <f t="shared" si="402"/>
        <v>0</v>
      </c>
      <c r="T369" s="146">
        <f t="shared" si="403"/>
        <v>646.4</v>
      </c>
      <c r="U369" s="144">
        <f t="shared" si="404"/>
        <v>0</v>
      </c>
      <c r="V369" s="145">
        <f t="shared" si="405"/>
        <v>0</v>
      </c>
      <c r="W369" s="147">
        <f t="shared" si="406"/>
        <v>0</v>
      </c>
      <c r="X369" s="144">
        <f t="shared" si="407"/>
        <v>646.4</v>
      </c>
      <c r="Y369" s="145">
        <f t="shared" si="408"/>
        <v>0</v>
      </c>
      <c r="Z369" s="147">
        <f t="shared" si="409"/>
        <v>646.4</v>
      </c>
      <c r="AA369" s="148">
        <f t="shared" si="410"/>
        <v>14066.81</v>
      </c>
      <c r="AB369" s="149">
        <f t="shared" si="411"/>
        <v>0</v>
      </c>
      <c r="AC369" s="148">
        <f t="shared" si="412"/>
        <v>14066.81</v>
      </c>
      <c r="AD369" s="148">
        <f t="shared" si="379"/>
        <v>0</v>
      </c>
      <c r="AE369" s="148">
        <f t="shared" si="413"/>
        <v>0</v>
      </c>
      <c r="AF369" s="150">
        <f t="shared" si="414"/>
        <v>0</v>
      </c>
      <c r="AG369" s="148">
        <f t="shared" si="415"/>
        <v>14066.81</v>
      </c>
      <c r="AH369" s="148">
        <f t="shared" si="416"/>
        <v>0</v>
      </c>
      <c r="AI369" s="150">
        <f t="shared" si="417"/>
        <v>14066.81</v>
      </c>
      <c r="AJ369" s="151" t="s">
        <v>105</v>
      </c>
    </row>
    <row r="370" spans="1:36" outlineLevel="2" x14ac:dyDescent="0.25">
      <c r="A370" s="143"/>
      <c r="N370" s="135">
        <f t="shared" si="380"/>
        <v>0</v>
      </c>
      <c r="O370" s="135">
        <f t="shared" si="381"/>
        <v>0</v>
      </c>
      <c r="R370" s="144">
        <f t="shared" ref="R370:AI370" si="418">SUBTOTAL(9,R358:R369)</f>
        <v>22394.130000000005</v>
      </c>
      <c r="S370" s="145">
        <f t="shared" si="418"/>
        <v>0</v>
      </c>
      <c r="T370" s="146">
        <f t="shared" si="418"/>
        <v>22394.130000000005</v>
      </c>
      <c r="U370" s="144">
        <f t="shared" si="418"/>
        <v>0</v>
      </c>
      <c r="V370" s="145">
        <f t="shared" si="418"/>
        <v>0</v>
      </c>
      <c r="W370" s="147">
        <f t="shared" si="418"/>
        <v>0</v>
      </c>
      <c r="X370" s="144">
        <f t="shared" si="418"/>
        <v>22394.130000000005</v>
      </c>
      <c r="Y370" s="145">
        <f t="shared" si="418"/>
        <v>0</v>
      </c>
      <c r="Z370" s="147">
        <f t="shared" si="418"/>
        <v>22394.130000000005</v>
      </c>
      <c r="AA370" s="148">
        <f t="shared" si="418"/>
        <v>166354.63999999998</v>
      </c>
      <c r="AB370" s="149">
        <f t="shared" si="418"/>
        <v>0</v>
      </c>
      <c r="AC370" s="148">
        <f t="shared" si="418"/>
        <v>166354.63999999998</v>
      </c>
      <c r="AD370" s="148">
        <f t="shared" si="379"/>
        <v>0</v>
      </c>
      <c r="AE370" s="148">
        <f t="shared" si="418"/>
        <v>0</v>
      </c>
      <c r="AF370" s="150">
        <f t="shared" si="418"/>
        <v>0</v>
      </c>
      <c r="AG370" s="148">
        <f t="shared" si="418"/>
        <v>166354.63999999998</v>
      </c>
      <c r="AH370" s="148">
        <f t="shared" si="418"/>
        <v>0</v>
      </c>
      <c r="AI370" s="150">
        <f t="shared" si="418"/>
        <v>166354.63999999998</v>
      </c>
      <c r="AJ370" s="163" t="s">
        <v>5737</v>
      </c>
    </row>
    <row r="371" spans="1:36" outlineLevel="3" x14ac:dyDescent="0.25">
      <c r="A371" s="143" t="s">
        <v>5622</v>
      </c>
      <c r="D371" s="135">
        <v>2042.4</v>
      </c>
      <c r="E371" s="135">
        <v>140.02000000000001</v>
      </c>
      <c r="F371" s="135">
        <v>1247.98</v>
      </c>
      <c r="G371" s="135">
        <v>1330.19</v>
      </c>
      <c r="I371" s="135">
        <v>2031.75</v>
      </c>
      <c r="J371" s="135">
        <v>0</v>
      </c>
      <c r="M371" s="135">
        <v>1449.79</v>
      </c>
      <c r="N371" s="135">
        <f t="shared" si="380"/>
        <v>1449.79</v>
      </c>
      <c r="O371" s="135">
        <f t="shared" si="381"/>
        <v>8242.130000000001</v>
      </c>
      <c r="P371" s="135" t="s">
        <v>360</v>
      </c>
      <c r="Q371" s="135">
        <f>VLOOKUP(P371,Factors!$E$6:$G$5649,3,FALSE)</f>
        <v>1</v>
      </c>
      <c r="R371" s="144">
        <f t="shared" ref="R371:R384" si="419">IF(LEFT(AJ371,6)="Direct", N371,0)</f>
        <v>1449.79</v>
      </c>
      <c r="S371" s="145">
        <f t="shared" ref="S371:S384" si="420">N371-R371</f>
        <v>0</v>
      </c>
      <c r="T371" s="146">
        <f t="shared" ref="T371:T384" si="421">R371+S371</f>
        <v>1449.79</v>
      </c>
      <c r="U371" s="144">
        <f t="shared" ref="U371:U384" si="422">IF(LEFT(AJ371,9)="direct-wa", N371,0)</f>
        <v>1449.79</v>
      </c>
      <c r="V371" s="145">
        <f t="shared" ref="V371:V384" si="423">IF(LEFT(AJ371,9)="direct-wa",0,N371*Q371)</f>
        <v>0</v>
      </c>
      <c r="W371" s="147">
        <f t="shared" ref="W371:W384" si="424">U371+V371</f>
        <v>1449.79</v>
      </c>
      <c r="X371" s="144">
        <f t="shared" ref="X371:X384" si="425">IF(LEFT(AJ371,9)="direct-or", N371,0)</f>
        <v>0</v>
      </c>
      <c r="Y371" s="145">
        <f t="shared" ref="Y371:Y384" si="426">IF(LEFT(AJ371,9)="direct-or",0,S371-V371)</f>
        <v>0</v>
      </c>
      <c r="Z371" s="147">
        <f t="shared" ref="Z371:Z384" si="427">X371+Y371</f>
        <v>0</v>
      </c>
      <c r="AA371" s="148">
        <f t="shared" ref="AA371:AA384" si="428">IF(LEFT(AJ371,6)="Direct", O371,0)</f>
        <v>8242.130000000001</v>
      </c>
      <c r="AB371" s="149">
        <f t="shared" ref="AB371:AB384" si="429">O371-AA371</f>
        <v>0</v>
      </c>
      <c r="AC371" s="148">
        <f t="shared" ref="AC371:AC384" si="430">AA371+AB371</f>
        <v>8242.130000000001</v>
      </c>
      <c r="AD371" s="148">
        <f t="shared" si="379"/>
        <v>8242.130000000001</v>
      </c>
      <c r="AE371" s="148">
        <f t="shared" ref="AE371:AE384" si="431">IF(LEFT(AJ371,9)="direct-wa",0,O371*Q371)</f>
        <v>0</v>
      </c>
      <c r="AF371" s="150">
        <f t="shared" ref="AF371:AF384" si="432">AD371+AE371</f>
        <v>8242.130000000001</v>
      </c>
      <c r="AG371" s="148">
        <f t="shared" ref="AG371:AG384" si="433">IF(LEFT(AJ371,9)="direct-or", O371,0)</f>
        <v>0</v>
      </c>
      <c r="AH371" s="148">
        <f t="shared" ref="AH371:AH384" si="434">IF(LEFT(AJ371,9)="direct-or",0,AC371-AF371)</f>
        <v>0</v>
      </c>
      <c r="AI371" s="150">
        <f t="shared" ref="AI371:AI384" si="435">AG371+AH371</f>
        <v>0</v>
      </c>
      <c r="AJ371" s="151" t="s">
        <v>361</v>
      </c>
    </row>
    <row r="372" spans="1:36" outlineLevel="3" x14ac:dyDescent="0.25">
      <c r="A372" s="143" t="s">
        <v>5622</v>
      </c>
      <c r="G372" s="135">
        <v>66.05</v>
      </c>
      <c r="N372" s="135">
        <f t="shared" si="380"/>
        <v>0</v>
      </c>
      <c r="O372" s="135">
        <f t="shared" si="381"/>
        <v>66.05</v>
      </c>
      <c r="P372" s="135" t="s">
        <v>5834</v>
      </c>
      <c r="Q372" s="135">
        <f>VLOOKUP(P372,Factors!$E$6:$G$5649,3,FALSE)</f>
        <v>1</v>
      </c>
      <c r="R372" s="144">
        <f t="shared" si="419"/>
        <v>0</v>
      </c>
      <c r="S372" s="145">
        <f t="shared" si="420"/>
        <v>0</v>
      </c>
      <c r="T372" s="146">
        <f t="shared" si="421"/>
        <v>0</v>
      </c>
      <c r="U372" s="144">
        <f t="shared" si="422"/>
        <v>0</v>
      </c>
      <c r="V372" s="145">
        <f t="shared" si="423"/>
        <v>0</v>
      </c>
      <c r="W372" s="147">
        <f t="shared" si="424"/>
        <v>0</v>
      </c>
      <c r="X372" s="144">
        <f t="shared" si="425"/>
        <v>0</v>
      </c>
      <c r="Y372" s="145">
        <f t="shared" si="426"/>
        <v>0</v>
      </c>
      <c r="Z372" s="147">
        <f t="shared" si="427"/>
        <v>0</v>
      </c>
      <c r="AA372" s="148">
        <f t="shared" si="428"/>
        <v>66.05</v>
      </c>
      <c r="AB372" s="149">
        <f t="shared" si="429"/>
        <v>0</v>
      </c>
      <c r="AC372" s="148">
        <f t="shared" si="430"/>
        <v>66.05</v>
      </c>
      <c r="AD372" s="148">
        <f t="shared" si="379"/>
        <v>66.05</v>
      </c>
      <c r="AE372" s="148">
        <f t="shared" si="431"/>
        <v>0</v>
      </c>
      <c r="AF372" s="150">
        <f t="shared" si="432"/>
        <v>66.05</v>
      </c>
      <c r="AG372" s="148">
        <f t="shared" si="433"/>
        <v>0</v>
      </c>
      <c r="AH372" s="148">
        <f t="shared" si="434"/>
        <v>0</v>
      </c>
      <c r="AI372" s="150">
        <f t="shared" si="435"/>
        <v>0</v>
      </c>
      <c r="AJ372" s="151" t="s">
        <v>361</v>
      </c>
    </row>
    <row r="373" spans="1:36" outlineLevel="3" x14ac:dyDescent="0.25">
      <c r="A373" s="143" t="s">
        <v>5622</v>
      </c>
      <c r="C373" s="135">
        <v>1623.62</v>
      </c>
      <c r="D373" s="135">
        <v>497.65</v>
      </c>
      <c r="E373" s="135">
        <v>696.71</v>
      </c>
      <c r="F373" s="135">
        <v>6932.17</v>
      </c>
      <c r="G373" s="135">
        <v>1125.58</v>
      </c>
      <c r="H373" s="135">
        <v>288.70999999999998</v>
      </c>
      <c r="I373" s="135">
        <v>68.02</v>
      </c>
      <c r="J373" s="135">
        <v>743.22</v>
      </c>
      <c r="L373" s="135">
        <v>99.53</v>
      </c>
      <c r="M373" s="135">
        <v>1188.67</v>
      </c>
      <c r="N373" s="135">
        <f t="shared" si="380"/>
        <v>1188.67</v>
      </c>
      <c r="O373" s="135">
        <f t="shared" si="381"/>
        <v>13263.88</v>
      </c>
      <c r="P373" s="135" t="s">
        <v>1814</v>
      </c>
      <c r="Q373" s="135">
        <f>VLOOKUP(P373,Factors!$E$6:$G$5649,3,FALSE)</f>
        <v>1</v>
      </c>
      <c r="R373" s="144">
        <f t="shared" si="419"/>
        <v>1188.67</v>
      </c>
      <c r="S373" s="145">
        <f t="shared" si="420"/>
        <v>0</v>
      </c>
      <c r="T373" s="146">
        <f t="shared" si="421"/>
        <v>1188.67</v>
      </c>
      <c r="U373" s="144">
        <f t="shared" si="422"/>
        <v>1188.67</v>
      </c>
      <c r="V373" s="145">
        <f t="shared" si="423"/>
        <v>0</v>
      </c>
      <c r="W373" s="147">
        <f t="shared" si="424"/>
        <v>1188.67</v>
      </c>
      <c r="X373" s="144">
        <f t="shared" si="425"/>
        <v>0</v>
      </c>
      <c r="Y373" s="145">
        <f t="shared" si="426"/>
        <v>0</v>
      </c>
      <c r="Z373" s="147">
        <f t="shared" si="427"/>
        <v>0</v>
      </c>
      <c r="AA373" s="148">
        <f t="shared" si="428"/>
        <v>13263.88</v>
      </c>
      <c r="AB373" s="149">
        <f t="shared" si="429"/>
        <v>0</v>
      </c>
      <c r="AC373" s="148">
        <f t="shared" si="430"/>
        <v>13263.88</v>
      </c>
      <c r="AD373" s="148">
        <f t="shared" si="379"/>
        <v>13263.88</v>
      </c>
      <c r="AE373" s="148">
        <f t="shared" si="431"/>
        <v>0</v>
      </c>
      <c r="AF373" s="150">
        <f t="shared" si="432"/>
        <v>13263.88</v>
      </c>
      <c r="AG373" s="148">
        <f t="shared" si="433"/>
        <v>0</v>
      </c>
      <c r="AH373" s="148">
        <f t="shared" si="434"/>
        <v>0</v>
      </c>
      <c r="AI373" s="150">
        <f t="shared" si="435"/>
        <v>0</v>
      </c>
      <c r="AJ373" s="151" t="s">
        <v>456</v>
      </c>
    </row>
    <row r="374" spans="1:36" outlineLevel="3" x14ac:dyDescent="0.25">
      <c r="A374" s="143" t="s">
        <v>5622</v>
      </c>
      <c r="C374" s="135">
        <v>124.6</v>
      </c>
      <c r="J374" s="135">
        <v>513.26</v>
      </c>
      <c r="N374" s="135">
        <f t="shared" si="380"/>
        <v>0</v>
      </c>
      <c r="O374" s="135">
        <f t="shared" si="381"/>
        <v>637.86</v>
      </c>
      <c r="P374" s="135" t="s">
        <v>1819</v>
      </c>
      <c r="Q374" s="135">
        <f>VLOOKUP(P374,Factors!$E$6:$G$5649,3,FALSE)</f>
        <v>1</v>
      </c>
      <c r="R374" s="144">
        <f t="shared" si="419"/>
        <v>0</v>
      </c>
      <c r="S374" s="145">
        <f t="shared" si="420"/>
        <v>0</v>
      </c>
      <c r="T374" s="146">
        <f t="shared" si="421"/>
        <v>0</v>
      </c>
      <c r="U374" s="144">
        <f t="shared" si="422"/>
        <v>0</v>
      </c>
      <c r="V374" s="145">
        <f t="shared" si="423"/>
        <v>0</v>
      </c>
      <c r="W374" s="147">
        <f t="shared" si="424"/>
        <v>0</v>
      </c>
      <c r="X374" s="144">
        <f t="shared" si="425"/>
        <v>0</v>
      </c>
      <c r="Y374" s="145">
        <f t="shared" si="426"/>
        <v>0</v>
      </c>
      <c r="Z374" s="147">
        <f t="shared" si="427"/>
        <v>0</v>
      </c>
      <c r="AA374" s="148">
        <f t="shared" si="428"/>
        <v>637.86</v>
      </c>
      <c r="AB374" s="149">
        <f t="shared" si="429"/>
        <v>0</v>
      </c>
      <c r="AC374" s="148">
        <f t="shared" si="430"/>
        <v>637.86</v>
      </c>
      <c r="AD374" s="148">
        <f t="shared" si="379"/>
        <v>637.86</v>
      </c>
      <c r="AE374" s="148">
        <f t="shared" si="431"/>
        <v>0</v>
      </c>
      <c r="AF374" s="150">
        <f t="shared" si="432"/>
        <v>637.86</v>
      </c>
      <c r="AG374" s="148">
        <f t="shared" si="433"/>
        <v>0</v>
      </c>
      <c r="AH374" s="148">
        <f t="shared" si="434"/>
        <v>0</v>
      </c>
      <c r="AI374" s="150">
        <f t="shared" si="435"/>
        <v>0</v>
      </c>
      <c r="AJ374" s="151" t="s">
        <v>456</v>
      </c>
    </row>
    <row r="375" spans="1:36" outlineLevel="3" x14ac:dyDescent="0.25">
      <c r="A375" s="143" t="s">
        <v>5622</v>
      </c>
      <c r="B375" s="135">
        <v>193.75</v>
      </c>
      <c r="C375" s="135">
        <v>264.38</v>
      </c>
      <c r="D375" s="135">
        <v>167.55</v>
      </c>
      <c r="E375" s="135">
        <v>167.55</v>
      </c>
      <c r="F375" s="135">
        <v>99.88</v>
      </c>
      <c r="G375" s="135">
        <v>216.79</v>
      </c>
      <c r="H375" s="135">
        <v>298.58999999999997</v>
      </c>
      <c r="I375" s="135">
        <v>298.58999999999997</v>
      </c>
      <c r="K375" s="135">
        <v>167.55</v>
      </c>
      <c r="L375" s="135">
        <v>199.06</v>
      </c>
      <c r="M375" s="135">
        <v>99.53</v>
      </c>
      <c r="N375" s="135">
        <f t="shared" si="380"/>
        <v>99.53</v>
      </c>
      <c r="O375" s="135">
        <f t="shared" si="381"/>
        <v>2173.2200000000003</v>
      </c>
      <c r="P375" s="135" t="s">
        <v>1823</v>
      </c>
      <c r="Q375" s="135">
        <f>VLOOKUP(P375,Factors!$E$6:$G$5649,3,FALSE)</f>
        <v>1</v>
      </c>
      <c r="R375" s="144">
        <f t="shared" si="419"/>
        <v>99.53</v>
      </c>
      <c r="S375" s="145">
        <f t="shared" si="420"/>
        <v>0</v>
      </c>
      <c r="T375" s="146">
        <f t="shared" si="421"/>
        <v>99.53</v>
      </c>
      <c r="U375" s="144">
        <f t="shared" si="422"/>
        <v>99.53</v>
      </c>
      <c r="V375" s="145">
        <f t="shared" si="423"/>
        <v>0</v>
      </c>
      <c r="W375" s="147">
        <f t="shared" si="424"/>
        <v>99.53</v>
      </c>
      <c r="X375" s="144">
        <f t="shared" si="425"/>
        <v>0</v>
      </c>
      <c r="Y375" s="145">
        <f t="shared" si="426"/>
        <v>0</v>
      </c>
      <c r="Z375" s="147">
        <f t="shared" si="427"/>
        <v>0</v>
      </c>
      <c r="AA375" s="148">
        <f t="shared" si="428"/>
        <v>2173.2200000000003</v>
      </c>
      <c r="AB375" s="149">
        <f t="shared" si="429"/>
        <v>0</v>
      </c>
      <c r="AC375" s="148">
        <f t="shared" si="430"/>
        <v>2173.2200000000003</v>
      </c>
      <c r="AD375" s="148">
        <f t="shared" si="379"/>
        <v>2173.2200000000003</v>
      </c>
      <c r="AE375" s="148">
        <f t="shared" si="431"/>
        <v>0</v>
      </c>
      <c r="AF375" s="150">
        <f t="shared" si="432"/>
        <v>2173.2200000000003</v>
      </c>
      <c r="AG375" s="148">
        <f t="shared" si="433"/>
        <v>0</v>
      </c>
      <c r="AH375" s="148">
        <f t="shared" si="434"/>
        <v>0</v>
      </c>
      <c r="AI375" s="150">
        <f t="shared" si="435"/>
        <v>0</v>
      </c>
      <c r="AJ375" s="151" t="s">
        <v>456</v>
      </c>
    </row>
    <row r="376" spans="1:36" outlineLevel="3" x14ac:dyDescent="0.25">
      <c r="A376" s="143" t="s">
        <v>5622</v>
      </c>
      <c r="C376" s="135">
        <v>181.62</v>
      </c>
      <c r="D376" s="135">
        <v>176.34</v>
      </c>
      <c r="G376" s="135">
        <v>-176.34</v>
      </c>
      <c r="L376" s="135">
        <v>121.07</v>
      </c>
      <c r="N376" s="135">
        <f t="shared" si="380"/>
        <v>0</v>
      </c>
      <c r="O376" s="135">
        <f t="shared" si="381"/>
        <v>302.69000000000005</v>
      </c>
      <c r="P376" s="135" t="s">
        <v>3689</v>
      </c>
      <c r="Q376" s="135">
        <f>VLOOKUP(P376,Factors!$E$6:$G$5649,3,FALSE)</f>
        <v>1</v>
      </c>
      <c r="R376" s="144">
        <f t="shared" si="419"/>
        <v>0</v>
      </c>
      <c r="S376" s="145">
        <f t="shared" si="420"/>
        <v>0</v>
      </c>
      <c r="T376" s="146">
        <f t="shared" si="421"/>
        <v>0</v>
      </c>
      <c r="U376" s="144">
        <f t="shared" si="422"/>
        <v>0</v>
      </c>
      <c r="V376" s="145">
        <f t="shared" si="423"/>
        <v>0</v>
      </c>
      <c r="W376" s="147">
        <f t="shared" si="424"/>
        <v>0</v>
      </c>
      <c r="X376" s="144">
        <f t="shared" si="425"/>
        <v>0</v>
      </c>
      <c r="Y376" s="145">
        <f t="shared" si="426"/>
        <v>0</v>
      </c>
      <c r="Z376" s="147">
        <f t="shared" si="427"/>
        <v>0</v>
      </c>
      <c r="AA376" s="148">
        <f t="shared" si="428"/>
        <v>302.69000000000005</v>
      </c>
      <c r="AB376" s="149">
        <f t="shared" si="429"/>
        <v>0</v>
      </c>
      <c r="AC376" s="148">
        <f t="shared" si="430"/>
        <v>302.69000000000005</v>
      </c>
      <c r="AD376" s="148">
        <f t="shared" si="379"/>
        <v>302.69000000000005</v>
      </c>
      <c r="AE376" s="148">
        <f t="shared" si="431"/>
        <v>0</v>
      </c>
      <c r="AF376" s="150">
        <f t="shared" si="432"/>
        <v>302.69000000000005</v>
      </c>
      <c r="AG376" s="148">
        <f t="shared" si="433"/>
        <v>0</v>
      </c>
      <c r="AH376" s="148">
        <f t="shared" si="434"/>
        <v>0</v>
      </c>
      <c r="AI376" s="150">
        <f t="shared" si="435"/>
        <v>0</v>
      </c>
      <c r="AJ376" s="151" t="s">
        <v>361</v>
      </c>
    </row>
    <row r="377" spans="1:36" outlineLevel="3" x14ac:dyDescent="0.25">
      <c r="A377" s="143" t="s">
        <v>5622</v>
      </c>
      <c r="B377" s="135">
        <v>7140.44</v>
      </c>
      <c r="D377" s="135">
        <v>-7078.14</v>
      </c>
      <c r="G377" s="135">
        <v>-62.3</v>
      </c>
      <c r="H377" s="135">
        <v>1417.99</v>
      </c>
      <c r="J377" s="135">
        <v>124.69</v>
      </c>
      <c r="N377" s="135">
        <f t="shared" si="380"/>
        <v>0</v>
      </c>
      <c r="O377" s="135">
        <f t="shared" si="381"/>
        <v>1542.6799999999994</v>
      </c>
      <c r="P377" s="135" t="s">
        <v>3694</v>
      </c>
      <c r="Q377" s="135">
        <f>VLOOKUP(P377,Factors!$E$6:$G$5649,3,FALSE)</f>
        <v>1</v>
      </c>
      <c r="R377" s="144">
        <f t="shared" si="419"/>
        <v>0</v>
      </c>
      <c r="S377" s="145">
        <f t="shared" si="420"/>
        <v>0</v>
      </c>
      <c r="T377" s="146">
        <f t="shared" si="421"/>
        <v>0</v>
      </c>
      <c r="U377" s="144">
        <f t="shared" si="422"/>
        <v>0</v>
      </c>
      <c r="V377" s="145">
        <f t="shared" si="423"/>
        <v>0</v>
      </c>
      <c r="W377" s="147">
        <f t="shared" si="424"/>
        <v>0</v>
      </c>
      <c r="X377" s="144">
        <f t="shared" si="425"/>
        <v>0</v>
      </c>
      <c r="Y377" s="145">
        <f t="shared" si="426"/>
        <v>0</v>
      </c>
      <c r="Z377" s="147">
        <f t="shared" si="427"/>
        <v>0</v>
      </c>
      <c r="AA377" s="148">
        <f t="shared" si="428"/>
        <v>1542.6799999999994</v>
      </c>
      <c r="AB377" s="149">
        <f t="shared" si="429"/>
        <v>0</v>
      </c>
      <c r="AC377" s="148">
        <f t="shared" si="430"/>
        <v>1542.6799999999994</v>
      </c>
      <c r="AD377" s="148">
        <f t="shared" si="379"/>
        <v>1542.6799999999994</v>
      </c>
      <c r="AE377" s="148">
        <f t="shared" si="431"/>
        <v>0</v>
      </c>
      <c r="AF377" s="150">
        <f t="shared" si="432"/>
        <v>1542.6799999999994</v>
      </c>
      <c r="AG377" s="148">
        <f t="shared" si="433"/>
        <v>0</v>
      </c>
      <c r="AH377" s="148">
        <f t="shared" si="434"/>
        <v>0</v>
      </c>
      <c r="AI377" s="150">
        <f t="shared" si="435"/>
        <v>0</v>
      </c>
      <c r="AJ377" s="151" t="s">
        <v>361</v>
      </c>
    </row>
    <row r="378" spans="1:36" outlineLevel="3" x14ac:dyDescent="0.25">
      <c r="A378" s="143" t="s">
        <v>5622</v>
      </c>
      <c r="B378" s="135">
        <v>-3068.25</v>
      </c>
      <c r="C378" s="135">
        <v>-813.3</v>
      </c>
      <c r="D378" s="135">
        <v>-2144.67</v>
      </c>
      <c r="E378" s="135">
        <v>-116.5</v>
      </c>
      <c r="F378" s="135">
        <v>1360.7</v>
      </c>
      <c r="G378" s="135">
        <v>-2782.54</v>
      </c>
      <c r="H378" s="135">
        <v>3287.53</v>
      </c>
      <c r="I378" s="135">
        <v>478.1</v>
      </c>
      <c r="J378" s="135">
        <v>1208.82</v>
      </c>
      <c r="K378" s="135">
        <v>301</v>
      </c>
      <c r="L378" s="135">
        <v>484.12</v>
      </c>
      <c r="M378" s="135">
        <v>1041.6400000000001</v>
      </c>
      <c r="N378" s="135">
        <f t="shared" si="380"/>
        <v>1041.6400000000001</v>
      </c>
      <c r="O378" s="135">
        <f t="shared" si="381"/>
        <v>-763.35000000000059</v>
      </c>
      <c r="P378" s="135" t="s">
        <v>3704</v>
      </c>
      <c r="Q378" s="135">
        <f>VLOOKUP(P378,Factors!$E$6:$G$5649,3,FALSE)</f>
        <v>1</v>
      </c>
      <c r="R378" s="144">
        <f t="shared" si="419"/>
        <v>1041.6400000000001</v>
      </c>
      <c r="S378" s="145">
        <f t="shared" si="420"/>
        <v>0</v>
      </c>
      <c r="T378" s="146">
        <f t="shared" si="421"/>
        <v>1041.6400000000001</v>
      </c>
      <c r="U378" s="144">
        <f t="shared" si="422"/>
        <v>1041.6400000000001</v>
      </c>
      <c r="V378" s="145">
        <f t="shared" si="423"/>
        <v>0</v>
      </c>
      <c r="W378" s="147">
        <f t="shared" si="424"/>
        <v>1041.6400000000001</v>
      </c>
      <c r="X378" s="144">
        <f t="shared" si="425"/>
        <v>0</v>
      </c>
      <c r="Y378" s="145">
        <f t="shared" si="426"/>
        <v>0</v>
      </c>
      <c r="Z378" s="147">
        <f t="shared" si="427"/>
        <v>0</v>
      </c>
      <c r="AA378" s="148">
        <f t="shared" si="428"/>
        <v>-763.35000000000059</v>
      </c>
      <c r="AB378" s="149">
        <f t="shared" si="429"/>
        <v>0</v>
      </c>
      <c r="AC378" s="148">
        <f t="shared" si="430"/>
        <v>-763.35000000000059</v>
      </c>
      <c r="AD378" s="148">
        <f t="shared" si="379"/>
        <v>-763.35000000000059</v>
      </c>
      <c r="AE378" s="148">
        <f t="shared" si="431"/>
        <v>0</v>
      </c>
      <c r="AF378" s="150">
        <f t="shared" si="432"/>
        <v>-763.35000000000059</v>
      </c>
      <c r="AG378" s="148">
        <f t="shared" si="433"/>
        <v>0</v>
      </c>
      <c r="AH378" s="148">
        <f t="shared" si="434"/>
        <v>0</v>
      </c>
      <c r="AI378" s="150">
        <f t="shared" si="435"/>
        <v>0</v>
      </c>
      <c r="AJ378" s="151" t="s">
        <v>361</v>
      </c>
    </row>
    <row r="379" spans="1:36" outlineLevel="3" x14ac:dyDescent="0.25">
      <c r="A379" s="143" t="s">
        <v>5622</v>
      </c>
      <c r="B379" s="135">
        <v>58.78</v>
      </c>
      <c r="C379" s="135">
        <v>1004.79</v>
      </c>
      <c r="D379" s="135">
        <v>825.13</v>
      </c>
      <c r="E379" s="135">
        <v>444.15</v>
      </c>
      <c r="F379" s="135">
        <v>0</v>
      </c>
      <c r="G379" s="135">
        <v>-2332.85</v>
      </c>
      <c r="J379" s="135">
        <v>1266.51</v>
      </c>
      <c r="K379" s="135">
        <v>0</v>
      </c>
      <c r="N379" s="135">
        <f t="shared" si="380"/>
        <v>0</v>
      </c>
      <c r="O379" s="135">
        <f t="shared" si="381"/>
        <v>1266.51</v>
      </c>
      <c r="P379" s="135" t="s">
        <v>3708</v>
      </c>
      <c r="Q379" s="135">
        <f>VLOOKUP(P379,Factors!$E$6:$G$5649,3,FALSE)</f>
        <v>1</v>
      </c>
      <c r="R379" s="144">
        <f t="shared" si="419"/>
        <v>0</v>
      </c>
      <c r="S379" s="145">
        <f t="shared" si="420"/>
        <v>0</v>
      </c>
      <c r="T379" s="146">
        <f t="shared" si="421"/>
        <v>0</v>
      </c>
      <c r="U379" s="144">
        <f t="shared" si="422"/>
        <v>0</v>
      </c>
      <c r="V379" s="145">
        <f t="shared" si="423"/>
        <v>0</v>
      </c>
      <c r="W379" s="147">
        <f t="shared" si="424"/>
        <v>0</v>
      </c>
      <c r="X379" s="144">
        <f t="shared" si="425"/>
        <v>0</v>
      </c>
      <c r="Y379" s="145">
        <f t="shared" si="426"/>
        <v>0</v>
      </c>
      <c r="Z379" s="147">
        <f t="shared" si="427"/>
        <v>0</v>
      </c>
      <c r="AA379" s="148">
        <f t="shared" si="428"/>
        <v>1266.51</v>
      </c>
      <c r="AB379" s="149">
        <f t="shared" si="429"/>
        <v>0</v>
      </c>
      <c r="AC379" s="148">
        <f t="shared" si="430"/>
        <v>1266.51</v>
      </c>
      <c r="AD379" s="148">
        <f t="shared" si="379"/>
        <v>1266.51</v>
      </c>
      <c r="AE379" s="148">
        <f t="shared" si="431"/>
        <v>0</v>
      </c>
      <c r="AF379" s="150">
        <f t="shared" si="432"/>
        <v>1266.51</v>
      </c>
      <c r="AG379" s="148">
        <f t="shared" si="433"/>
        <v>0</v>
      </c>
      <c r="AH379" s="148">
        <f t="shared" si="434"/>
        <v>0</v>
      </c>
      <c r="AI379" s="150">
        <f t="shared" si="435"/>
        <v>0</v>
      </c>
      <c r="AJ379" s="151" t="s">
        <v>361</v>
      </c>
    </row>
    <row r="380" spans="1:36" outlineLevel="3" x14ac:dyDescent="0.25">
      <c r="A380" s="143" t="s">
        <v>5622</v>
      </c>
      <c r="B380" s="135">
        <v>280.04000000000002</v>
      </c>
      <c r="C380" s="135">
        <v>1682.14</v>
      </c>
      <c r="D380" s="135">
        <v>191.09</v>
      </c>
      <c r="E380" s="135">
        <v>275.07</v>
      </c>
      <c r="F380" s="135">
        <v>657.25</v>
      </c>
      <c r="G380" s="135">
        <v>-3085.59</v>
      </c>
      <c r="K380" s="135">
        <v>121.07</v>
      </c>
      <c r="L380" s="135">
        <v>196.79</v>
      </c>
      <c r="M380" s="135">
        <v>487.98</v>
      </c>
      <c r="N380" s="135">
        <f t="shared" si="380"/>
        <v>487.98</v>
      </c>
      <c r="O380" s="135">
        <f t="shared" si="381"/>
        <v>805.84</v>
      </c>
      <c r="P380" s="135" t="s">
        <v>3722</v>
      </c>
      <c r="Q380" s="135">
        <f>VLOOKUP(P380,Factors!$E$6:$G$5649,3,FALSE)</f>
        <v>1</v>
      </c>
      <c r="R380" s="144">
        <f t="shared" si="419"/>
        <v>487.98</v>
      </c>
      <c r="S380" s="145">
        <f t="shared" si="420"/>
        <v>0</v>
      </c>
      <c r="T380" s="146">
        <f t="shared" si="421"/>
        <v>487.98</v>
      </c>
      <c r="U380" s="144">
        <f t="shared" si="422"/>
        <v>487.98</v>
      </c>
      <c r="V380" s="145">
        <f t="shared" si="423"/>
        <v>0</v>
      </c>
      <c r="W380" s="147">
        <f t="shared" si="424"/>
        <v>487.98</v>
      </c>
      <c r="X380" s="144">
        <f t="shared" si="425"/>
        <v>0</v>
      </c>
      <c r="Y380" s="145">
        <f t="shared" si="426"/>
        <v>0</v>
      </c>
      <c r="Z380" s="147">
        <f t="shared" si="427"/>
        <v>0</v>
      </c>
      <c r="AA380" s="148">
        <f t="shared" si="428"/>
        <v>805.84</v>
      </c>
      <c r="AB380" s="149">
        <f t="shared" si="429"/>
        <v>0</v>
      </c>
      <c r="AC380" s="148">
        <f t="shared" si="430"/>
        <v>805.84</v>
      </c>
      <c r="AD380" s="148">
        <f t="shared" si="379"/>
        <v>805.84</v>
      </c>
      <c r="AE380" s="148">
        <f t="shared" si="431"/>
        <v>0</v>
      </c>
      <c r="AF380" s="150">
        <f t="shared" si="432"/>
        <v>805.84</v>
      </c>
      <c r="AG380" s="148">
        <f t="shared" si="433"/>
        <v>0</v>
      </c>
      <c r="AH380" s="148">
        <f t="shared" si="434"/>
        <v>0</v>
      </c>
      <c r="AI380" s="150">
        <f t="shared" si="435"/>
        <v>0</v>
      </c>
      <c r="AJ380" s="151" t="s">
        <v>456</v>
      </c>
    </row>
    <row r="381" spans="1:36" outlineLevel="3" x14ac:dyDescent="0.25">
      <c r="A381" s="143" t="s">
        <v>5622</v>
      </c>
      <c r="B381" s="135">
        <v>241.47</v>
      </c>
      <c r="C381" s="135">
        <v>33.479999999999997</v>
      </c>
      <c r="F381" s="135">
        <v>265.39999999999998</v>
      </c>
      <c r="K381" s="135">
        <v>82.89</v>
      </c>
      <c r="L381" s="135">
        <v>138.56</v>
      </c>
      <c r="M381" s="135">
        <v>232.54</v>
      </c>
      <c r="N381" s="135">
        <f t="shared" si="380"/>
        <v>232.54</v>
      </c>
      <c r="O381" s="135">
        <f t="shared" si="381"/>
        <v>994.33999999999992</v>
      </c>
      <c r="P381" s="135" t="s">
        <v>5695</v>
      </c>
      <c r="Q381" s="135">
        <f>VLOOKUP(P381,Factors!$E$6:$G$5649,3,FALSE)</f>
        <v>1</v>
      </c>
      <c r="R381" s="144">
        <f t="shared" si="419"/>
        <v>232.54</v>
      </c>
      <c r="S381" s="145">
        <f t="shared" si="420"/>
        <v>0</v>
      </c>
      <c r="T381" s="146">
        <f t="shared" si="421"/>
        <v>232.54</v>
      </c>
      <c r="U381" s="144">
        <f t="shared" si="422"/>
        <v>232.54</v>
      </c>
      <c r="V381" s="145">
        <f t="shared" si="423"/>
        <v>0</v>
      </c>
      <c r="W381" s="147">
        <f t="shared" si="424"/>
        <v>232.54</v>
      </c>
      <c r="X381" s="144">
        <f t="shared" si="425"/>
        <v>0</v>
      </c>
      <c r="Y381" s="145">
        <f t="shared" si="426"/>
        <v>0</v>
      </c>
      <c r="Z381" s="147">
        <f t="shared" si="427"/>
        <v>0</v>
      </c>
      <c r="AA381" s="148">
        <f t="shared" si="428"/>
        <v>994.33999999999992</v>
      </c>
      <c r="AB381" s="149">
        <f t="shared" si="429"/>
        <v>0</v>
      </c>
      <c r="AC381" s="148">
        <f t="shared" si="430"/>
        <v>994.33999999999992</v>
      </c>
      <c r="AD381" s="148">
        <f t="shared" si="379"/>
        <v>994.33999999999992</v>
      </c>
      <c r="AE381" s="148">
        <f t="shared" si="431"/>
        <v>0</v>
      </c>
      <c r="AF381" s="150">
        <f t="shared" si="432"/>
        <v>994.33999999999992</v>
      </c>
      <c r="AG381" s="148">
        <f t="shared" si="433"/>
        <v>0</v>
      </c>
      <c r="AH381" s="148">
        <f t="shared" si="434"/>
        <v>0</v>
      </c>
      <c r="AI381" s="150">
        <f t="shared" si="435"/>
        <v>0</v>
      </c>
      <c r="AJ381" s="151" t="s">
        <v>361</v>
      </c>
    </row>
    <row r="382" spans="1:36" outlineLevel="3" x14ac:dyDescent="0.25">
      <c r="A382" s="143" t="s">
        <v>5622</v>
      </c>
      <c r="B382" s="135">
        <v>9365.15</v>
      </c>
      <c r="C382" s="135">
        <v>8460.5300000000007</v>
      </c>
      <c r="D382" s="135">
        <v>-17825.68</v>
      </c>
      <c r="E382" s="135">
        <v>1848.8</v>
      </c>
      <c r="F382" s="135">
        <v>466.94</v>
      </c>
      <c r="G382" s="135">
        <v>-1602</v>
      </c>
      <c r="H382" s="135">
        <v>848.76</v>
      </c>
      <c r="I382" s="135">
        <v>1183.7</v>
      </c>
      <c r="J382" s="135">
        <v>2166.9899999999998</v>
      </c>
      <c r="K382" s="135">
        <v>731.87</v>
      </c>
      <c r="L382" s="135">
        <v>903.35</v>
      </c>
      <c r="M382" s="135">
        <v>1721.4</v>
      </c>
      <c r="N382" s="135">
        <f t="shared" si="380"/>
        <v>1721.4</v>
      </c>
      <c r="O382" s="135">
        <f t="shared" si="381"/>
        <v>8269.81</v>
      </c>
      <c r="P382" s="135" t="s">
        <v>4172</v>
      </c>
      <c r="Q382" s="135">
        <f>VLOOKUP(P382,Factors!$E$6:$G$5649,3,FALSE)</f>
        <v>1</v>
      </c>
      <c r="R382" s="144">
        <f t="shared" si="419"/>
        <v>1721.4</v>
      </c>
      <c r="S382" s="145">
        <f t="shared" si="420"/>
        <v>0</v>
      </c>
      <c r="T382" s="146">
        <f t="shared" si="421"/>
        <v>1721.4</v>
      </c>
      <c r="U382" s="144">
        <f t="shared" si="422"/>
        <v>1721.4</v>
      </c>
      <c r="V382" s="145">
        <f t="shared" si="423"/>
        <v>0</v>
      </c>
      <c r="W382" s="147">
        <f t="shared" si="424"/>
        <v>1721.4</v>
      </c>
      <c r="X382" s="144">
        <f t="shared" si="425"/>
        <v>0</v>
      </c>
      <c r="Y382" s="145">
        <f t="shared" si="426"/>
        <v>0</v>
      </c>
      <c r="Z382" s="147">
        <f t="shared" si="427"/>
        <v>0</v>
      </c>
      <c r="AA382" s="148">
        <f t="shared" si="428"/>
        <v>8269.81</v>
      </c>
      <c r="AB382" s="149">
        <f t="shared" si="429"/>
        <v>0</v>
      </c>
      <c r="AC382" s="148">
        <f t="shared" si="430"/>
        <v>8269.81</v>
      </c>
      <c r="AD382" s="148">
        <f t="shared" si="379"/>
        <v>8269.81</v>
      </c>
      <c r="AE382" s="148">
        <f t="shared" si="431"/>
        <v>0</v>
      </c>
      <c r="AF382" s="150">
        <f t="shared" si="432"/>
        <v>8269.81</v>
      </c>
      <c r="AG382" s="148">
        <f t="shared" si="433"/>
        <v>0</v>
      </c>
      <c r="AH382" s="148">
        <f t="shared" si="434"/>
        <v>0</v>
      </c>
      <c r="AI382" s="150">
        <f t="shared" si="435"/>
        <v>0</v>
      </c>
      <c r="AJ382" s="151" t="s">
        <v>361</v>
      </c>
    </row>
    <row r="383" spans="1:36" outlineLevel="3" x14ac:dyDescent="0.25">
      <c r="A383" s="143" t="s">
        <v>5622</v>
      </c>
      <c r="B383" s="135">
        <v>692.71</v>
      </c>
      <c r="C383" s="135">
        <v>4084.46</v>
      </c>
      <c r="D383" s="135">
        <v>609.71</v>
      </c>
      <c r="E383" s="135">
        <v>2989.84</v>
      </c>
      <c r="F383" s="135">
        <v>-1788.93</v>
      </c>
      <c r="G383" s="135">
        <v>-6525.49</v>
      </c>
      <c r="H383" s="135">
        <v>202.32</v>
      </c>
      <c r="I383" s="135">
        <v>424.23</v>
      </c>
      <c r="J383" s="135">
        <v>705.28</v>
      </c>
      <c r="K383" s="135">
        <v>2191.98</v>
      </c>
      <c r="L383" s="135">
        <v>1270.17</v>
      </c>
      <c r="M383" s="135">
        <v>1124.52</v>
      </c>
      <c r="N383" s="135">
        <f t="shared" si="380"/>
        <v>1124.52</v>
      </c>
      <c r="O383" s="135">
        <f t="shared" si="381"/>
        <v>5980.8000000000011</v>
      </c>
      <c r="P383" s="135" t="s">
        <v>4179</v>
      </c>
      <c r="Q383" s="135">
        <f>VLOOKUP(P383,Factors!$E$6:$G$5649,3,FALSE)</f>
        <v>1</v>
      </c>
      <c r="R383" s="144">
        <f t="shared" si="419"/>
        <v>1124.52</v>
      </c>
      <c r="S383" s="145">
        <f t="shared" si="420"/>
        <v>0</v>
      </c>
      <c r="T383" s="146">
        <f t="shared" si="421"/>
        <v>1124.52</v>
      </c>
      <c r="U383" s="144">
        <f t="shared" si="422"/>
        <v>1124.52</v>
      </c>
      <c r="V383" s="145">
        <f t="shared" si="423"/>
        <v>0</v>
      </c>
      <c r="W383" s="147">
        <f t="shared" si="424"/>
        <v>1124.52</v>
      </c>
      <c r="X383" s="144">
        <f t="shared" si="425"/>
        <v>0</v>
      </c>
      <c r="Y383" s="145">
        <f t="shared" si="426"/>
        <v>0</v>
      </c>
      <c r="Z383" s="147">
        <f t="shared" si="427"/>
        <v>0</v>
      </c>
      <c r="AA383" s="148">
        <f t="shared" si="428"/>
        <v>5980.8000000000011</v>
      </c>
      <c r="AB383" s="149">
        <f t="shared" si="429"/>
        <v>0</v>
      </c>
      <c r="AC383" s="148">
        <f t="shared" si="430"/>
        <v>5980.8000000000011</v>
      </c>
      <c r="AD383" s="148">
        <f t="shared" si="379"/>
        <v>5980.8000000000011</v>
      </c>
      <c r="AE383" s="148">
        <f t="shared" si="431"/>
        <v>0</v>
      </c>
      <c r="AF383" s="150">
        <f t="shared" si="432"/>
        <v>5980.8000000000011</v>
      </c>
      <c r="AG383" s="148">
        <f t="shared" si="433"/>
        <v>0</v>
      </c>
      <c r="AH383" s="148">
        <f t="shared" si="434"/>
        <v>0</v>
      </c>
      <c r="AI383" s="150">
        <f t="shared" si="435"/>
        <v>0</v>
      </c>
      <c r="AJ383" s="151" t="s">
        <v>361</v>
      </c>
    </row>
    <row r="384" spans="1:36" outlineLevel="3" x14ac:dyDescent="0.25">
      <c r="A384" s="143" t="s">
        <v>5622</v>
      </c>
      <c r="B384" s="135">
        <v>1760.54</v>
      </c>
      <c r="C384" s="135">
        <v>2137.3000000000002</v>
      </c>
      <c r="D384" s="135">
        <v>855.11</v>
      </c>
      <c r="E384" s="135">
        <v>2788.49</v>
      </c>
      <c r="F384" s="135">
        <v>2646.91</v>
      </c>
      <c r="G384" s="135">
        <v>700.24</v>
      </c>
      <c r="H384" s="135">
        <v>1081.4100000000001</v>
      </c>
      <c r="I384" s="135">
        <v>165.88</v>
      </c>
      <c r="L384" s="135">
        <v>1341.25</v>
      </c>
      <c r="M384" s="135">
        <v>249.37</v>
      </c>
      <c r="N384" s="135">
        <f t="shared" si="380"/>
        <v>249.37</v>
      </c>
      <c r="O384" s="135">
        <f t="shared" si="381"/>
        <v>13726.499999999998</v>
      </c>
      <c r="P384" s="135" t="s">
        <v>4190</v>
      </c>
      <c r="Q384" s="135">
        <f>VLOOKUP(P384,Factors!$E$6:$G$5649,3,FALSE)</f>
        <v>1</v>
      </c>
      <c r="R384" s="144">
        <f t="shared" si="419"/>
        <v>249.37</v>
      </c>
      <c r="S384" s="145">
        <f t="shared" si="420"/>
        <v>0</v>
      </c>
      <c r="T384" s="146">
        <f t="shared" si="421"/>
        <v>249.37</v>
      </c>
      <c r="U384" s="144">
        <f t="shared" si="422"/>
        <v>249.37</v>
      </c>
      <c r="V384" s="145">
        <f t="shared" si="423"/>
        <v>0</v>
      </c>
      <c r="W384" s="147">
        <f t="shared" si="424"/>
        <v>249.37</v>
      </c>
      <c r="X384" s="144">
        <f t="shared" si="425"/>
        <v>0</v>
      </c>
      <c r="Y384" s="145">
        <f t="shared" si="426"/>
        <v>0</v>
      </c>
      <c r="Z384" s="147">
        <f t="shared" si="427"/>
        <v>0</v>
      </c>
      <c r="AA384" s="148">
        <f t="shared" si="428"/>
        <v>13726.499999999998</v>
      </c>
      <c r="AB384" s="149">
        <f t="shared" si="429"/>
        <v>0</v>
      </c>
      <c r="AC384" s="148">
        <f t="shared" si="430"/>
        <v>13726.499999999998</v>
      </c>
      <c r="AD384" s="148">
        <f t="shared" si="379"/>
        <v>13726.499999999998</v>
      </c>
      <c r="AE384" s="148">
        <f t="shared" si="431"/>
        <v>0</v>
      </c>
      <c r="AF384" s="150">
        <f t="shared" si="432"/>
        <v>13726.499999999998</v>
      </c>
      <c r="AG384" s="148">
        <f t="shared" si="433"/>
        <v>0</v>
      </c>
      <c r="AH384" s="148">
        <f t="shared" si="434"/>
        <v>0</v>
      </c>
      <c r="AI384" s="150">
        <f t="shared" si="435"/>
        <v>0</v>
      </c>
      <c r="AJ384" s="151" t="s">
        <v>361</v>
      </c>
    </row>
    <row r="385" spans="1:36" outlineLevel="2" x14ac:dyDescent="0.25">
      <c r="A385" s="143"/>
      <c r="N385" s="135">
        <f t="shared" si="380"/>
        <v>0</v>
      </c>
      <c r="O385" s="135">
        <f t="shared" si="381"/>
        <v>0</v>
      </c>
      <c r="R385" s="144">
        <f t="shared" ref="R385:AI385" si="436">SUBTOTAL(9,R371:R384)</f>
        <v>7595.4400000000014</v>
      </c>
      <c r="S385" s="145">
        <f t="shared" si="436"/>
        <v>0</v>
      </c>
      <c r="T385" s="146">
        <f t="shared" si="436"/>
        <v>7595.4400000000014</v>
      </c>
      <c r="U385" s="144">
        <f t="shared" si="436"/>
        <v>7595.4400000000014</v>
      </c>
      <c r="V385" s="145">
        <f t="shared" si="436"/>
        <v>0</v>
      </c>
      <c r="W385" s="147">
        <f t="shared" si="436"/>
        <v>7595.4400000000014</v>
      </c>
      <c r="X385" s="144">
        <f t="shared" si="436"/>
        <v>0</v>
      </c>
      <c r="Y385" s="145">
        <f t="shared" si="436"/>
        <v>0</v>
      </c>
      <c r="Z385" s="147">
        <f t="shared" si="436"/>
        <v>0</v>
      </c>
      <c r="AA385" s="148">
        <f t="shared" si="436"/>
        <v>56508.959999999999</v>
      </c>
      <c r="AB385" s="149">
        <f t="shared" si="436"/>
        <v>0</v>
      </c>
      <c r="AC385" s="148">
        <f t="shared" si="436"/>
        <v>56508.959999999999</v>
      </c>
      <c r="AD385" s="148">
        <f t="shared" si="379"/>
        <v>0</v>
      </c>
      <c r="AE385" s="148">
        <f t="shared" si="436"/>
        <v>0</v>
      </c>
      <c r="AF385" s="150">
        <f t="shared" si="436"/>
        <v>56508.959999999999</v>
      </c>
      <c r="AG385" s="148">
        <f t="shared" si="436"/>
        <v>0</v>
      </c>
      <c r="AH385" s="148">
        <f t="shared" si="436"/>
        <v>0</v>
      </c>
      <c r="AI385" s="150">
        <f t="shared" si="436"/>
        <v>0</v>
      </c>
      <c r="AJ385" s="163" t="s">
        <v>5747</v>
      </c>
    </row>
    <row r="386" spans="1:36" outlineLevel="3" x14ac:dyDescent="0.25">
      <c r="A386" s="143" t="s">
        <v>5622</v>
      </c>
      <c r="L386" s="135">
        <v>528.4</v>
      </c>
      <c r="N386" s="135">
        <f t="shared" si="380"/>
        <v>0</v>
      </c>
      <c r="O386" s="135">
        <f t="shared" si="381"/>
        <v>528.4</v>
      </c>
      <c r="P386" s="135" t="s">
        <v>4635</v>
      </c>
      <c r="Q386" s="135">
        <f>VLOOKUP(P386,Factors!$E$6:$G$5649,3,FALSE)</f>
        <v>9.9400000000000002E-2</v>
      </c>
      <c r="R386" s="144">
        <f>IF(LEFT(AJ386,6)="Direct", N386,0)</f>
        <v>0</v>
      </c>
      <c r="S386" s="145">
        <f>N386-R386</f>
        <v>0</v>
      </c>
      <c r="T386" s="146">
        <f>R386+S386</f>
        <v>0</v>
      </c>
      <c r="U386" s="144">
        <f>IF(LEFT(AJ386,9)="direct-wa", N386,0)</f>
        <v>0</v>
      </c>
      <c r="V386" s="145">
        <f>IF(LEFT(AJ386,9)="direct-wa",0,N386*Q386)</f>
        <v>0</v>
      </c>
      <c r="W386" s="147">
        <f>U386+V386</f>
        <v>0</v>
      </c>
      <c r="X386" s="144">
        <f>IF(LEFT(AJ386,9)="direct-or", N386,0)</f>
        <v>0</v>
      </c>
      <c r="Y386" s="145">
        <f>IF(LEFT(AJ386,9)="direct-or",0,S386-V386)</f>
        <v>0</v>
      </c>
      <c r="Z386" s="147">
        <f>X386+Y386</f>
        <v>0</v>
      </c>
      <c r="AA386" s="148">
        <f>IF(LEFT(AJ386,6)="Direct", O386,0)</f>
        <v>0</v>
      </c>
      <c r="AB386" s="149">
        <f>O386-AA386</f>
        <v>528.4</v>
      </c>
      <c r="AC386" s="148">
        <f>AA386+AB386</f>
        <v>528.4</v>
      </c>
      <c r="AD386" s="148">
        <f t="shared" si="379"/>
        <v>0</v>
      </c>
      <c r="AE386" s="148">
        <f>IF(LEFT(AJ386,9)="direct-wa",0,O386*Q386)</f>
        <v>52.522959999999998</v>
      </c>
      <c r="AF386" s="150">
        <f>AD386+AE386</f>
        <v>52.522959999999998</v>
      </c>
      <c r="AG386" s="148">
        <f>IF(LEFT(AJ386,9)="direct-or", O386,0)</f>
        <v>0</v>
      </c>
      <c r="AH386" s="148">
        <f>IF(LEFT(AJ386,9)="direct-or",0,AC386-AF386)</f>
        <v>475.87703999999997</v>
      </c>
      <c r="AI386" s="150">
        <f>AG386+AH386</f>
        <v>475.87703999999997</v>
      </c>
      <c r="AJ386" s="151" t="s">
        <v>79</v>
      </c>
    </row>
    <row r="387" spans="1:36" outlineLevel="2" x14ac:dyDescent="0.25">
      <c r="A387" s="143"/>
      <c r="N387" s="135">
        <f t="shared" si="380"/>
        <v>0</v>
      </c>
      <c r="O387" s="135">
        <f t="shared" si="381"/>
        <v>0</v>
      </c>
      <c r="R387" s="144">
        <f t="shared" ref="R387:AI387" si="437">SUBTOTAL(9,R386:R386)</f>
        <v>0</v>
      </c>
      <c r="S387" s="145">
        <f t="shared" si="437"/>
        <v>0</v>
      </c>
      <c r="T387" s="146">
        <f t="shared" si="437"/>
        <v>0</v>
      </c>
      <c r="U387" s="144">
        <f t="shared" si="437"/>
        <v>0</v>
      </c>
      <c r="V387" s="145">
        <f t="shared" si="437"/>
        <v>0</v>
      </c>
      <c r="W387" s="147">
        <f t="shared" si="437"/>
        <v>0</v>
      </c>
      <c r="X387" s="144">
        <f t="shared" si="437"/>
        <v>0</v>
      </c>
      <c r="Y387" s="145">
        <f t="shared" si="437"/>
        <v>0</v>
      </c>
      <c r="Z387" s="147">
        <f t="shared" si="437"/>
        <v>0</v>
      </c>
      <c r="AA387" s="148">
        <f t="shared" si="437"/>
        <v>0</v>
      </c>
      <c r="AB387" s="149">
        <f t="shared" si="437"/>
        <v>528.4</v>
      </c>
      <c r="AC387" s="148">
        <f t="shared" si="437"/>
        <v>528.4</v>
      </c>
      <c r="AD387" s="148">
        <f t="shared" si="379"/>
        <v>0</v>
      </c>
      <c r="AE387" s="148">
        <f t="shared" si="437"/>
        <v>52.522959999999998</v>
      </c>
      <c r="AF387" s="150">
        <f t="shared" si="437"/>
        <v>52.522959999999998</v>
      </c>
      <c r="AG387" s="148">
        <f t="shared" si="437"/>
        <v>0</v>
      </c>
      <c r="AH387" s="148">
        <f t="shared" si="437"/>
        <v>475.87703999999997</v>
      </c>
      <c r="AI387" s="150">
        <f t="shared" si="437"/>
        <v>475.87703999999997</v>
      </c>
      <c r="AJ387" s="163" t="s">
        <v>5746</v>
      </c>
    </row>
    <row r="388" spans="1:36" outlineLevel="3" x14ac:dyDescent="0.25">
      <c r="A388" s="143" t="s">
        <v>5622</v>
      </c>
      <c r="B388" s="135">
        <v>1714.1</v>
      </c>
      <c r="C388" s="135">
        <v>1376.92</v>
      </c>
      <c r="D388" s="135">
        <v>2061.33</v>
      </c>
      <c r="E388" s="135">
        <v>1925.04</v>
      </c>
      <c r="F388" s="135">
        <v>2125.5100000000002</v>
      </c>
      <c r="G388" s="135">
        <v>745.13</v>
      </c>
      <c r="H388" s="135">
        <v>774.9</v>
      </c>
      <c r="I388" s="135">
        <v>2521.87</v>
      </c>
      <c r="J388" s="135">
        <v>144.19999999999999</v>
      </c>
      <c r="M388" s="135">
        <v>148.5</v>
      </c>
      <c r="N388" s="135">
        <f t="shared" si="380"/>
        <v>148.5</v>
      </c>
      <c r="O388" s="135">
        <f t="shared" si="381"/>
        <v>13537.5</v>
      </c>
      <c r="P388" s="135" t="s">
        <v>63</v>
      </c>
      <c r="Q388" s="135">
        <f>VLOOKUP(P388,Factors!$E$6:$G$5649,3,FALSE)</f>
        <v>7.9699999999999993E-2</v>
      </c>
      <c r="R388" s="144">
        <f t="shared" ref="R388:R396" si="438">IF(LEFT(AJ388,6)="Direct", N388,0)</f>
        <v>0</v>
      </c>
      <c r="S388" s="145">
        <f t="shared" ref="S388:S396" si="439">N388-R388</f>
        <v>148.5</v>
      </c>
      <c r="T388" s="146">
        <f t="shared" ref="T388:T396" si="440">R388+S388</f>
        <v>148.5</v>
      </c>
      <c r="U388" s="144">
        <f t="shared" ref="U388:U396" si="441">IF(LEFT(AJ388,9)="direct-wa", N388,0)</f>
        <v>0</v>
      </c>
      <c r="V388" s="145">
        <f t="shared" ref="V388:V396" si="442">IF(LEFT(AJ388,9)="direct-wa",0,N388*Q388)</f>
        <v>11.83545</v>
      </c>
      <c r="W388" s="147">
        <f t="shared" ref="W388:W396" si="443">U388+V388</f>
        <v>11.83545</v>
      </c>
      <c r="X388" s="144">
        <f t="shared" ref="X388:X396" si="444">IF(LEFT(AJ388,9)="direct-or", N388,0)</f>
        <v>0</v>
      </c>
      <c r="Y388" s="145">
        <f t="shared" ref="Y388:Y396" si="445">IF(LEFT(AJ388,9)="direct-or",0,S388-V388)</f>
        <v>136.66454999999999</v>
      </c>
      <c r="Z388" s="147">
        <f t="shared" ref="Z388:Z396" si="446">X388+Y388</f>
        <v>136.66454999999999</v>
      </c>
      <c r="AA388" s="148">
        <f t="shared" ref="AA388:AA396" si="447">IF(LEFT(AJ388,6)="Direct", O388,0)</f>
        <v>0</v>
      </c>
      <c r="AB388" s="149">
        <f t="shared" ref="AB388:AB396" si="448">O388-AA388</f>
        <v>13537.5</v>
      </c>
      <c r="AC388" s="148">
        <f t="shared" ref="AC388:AC396" si="449">AA388+AB388</f>
        <v>13537.5</v>
      </c>
      <c r="AD388" s="148">
        <f t="shared" si="379"/>
        <v>0</v>
      </c>
      <c r="AE388" s="148">
        <f t="shared" ref="AE388:AE396" si="450">IF(LEFT(AJ388,9)="direct-wa",0,O388*Q388)</f>
        <v>1078.9387499999998</v>
      </c>
      <c r="AF388" s="150">
        <f t="shared" ref="AF388:AF396" si="451">AD388+AE388</f>
        <v>1078.9387499999998</v>
      </c>
      <c r="AG388" s="148">
        <f t="shared" ref="AG388:AG396" si="452">IF(LEFT(AJ388,9)="direct-or", O388,0)</f>
        <v>0</v>
      </c>
      <c r="AH388" s="148">
        <f t="shared" ref="AH388:AH396" si="453">IF(LEFT(AJ388,9)="direct-or",0,AC388-AF388)</f>
        <v>12458.561250000001</v>
      </c>
      <c r="AI388" s="150">
        <f t="shared" ref="AI388:AI396" si="454">AG388+AH388</f>
        <v>12458.561250000001</v>
      </c>
      <c r="AJ388" s="151" t="s">
        <v>54</v>
      </c>
    </row>
    <row r="389" spans="1:36" outlineLevel="3" x14ac:dyDescent="0.25">
      <c r="A389" s="143" t="s">
        <v>5622</v>
      </c>
      <c r="B389" s="135">
        <v>1050.8900000000001</v>
      </c>
      <c r="C389" s="135">
        <v>557.91</v>
      </c>
      <c r="D389" s="135">
        <v>588.99</v>
      </c>
      <c r="E389" s="135">
        <v>1139.92</v>
      </c>
      <c r="G389" s="135">
        <v>210.03</v>
      </c>
      <c r="H389" s="135">
        <v>750.75</v>
      </c>
      <c r="I389" s="135">
        <v>545.02</v>
      </c>
      <c r="J389" s="135">
        <v>791.84</v>
      </c>
      <c r="K389" s="135">
        <v>72.099999999999994</v>
      </c>
      <c r="L389" s="135">
        <v>65.819999999999993</v>
      </c>
      <c r="M389" s="135">
        <v>135.57</v>
      </c>
      <c r="N389" s="135">
        <f t="shared" si="380"/>
        <v>135.57</v>
      </c>
      <c r="O389" s="135">
        <f t="shared" si="381"/>
        <v>5908.84</v>
      </c>
      <c r="P389" s="135" t="s">
        <v>102</v>
      </c>
      <c r="Q389" s="135">
        <f>VLOOKUP(P389,Factors!$E$6:$G$5649,3,FALSE)</f>
        <v>7.9699999999999993E-2</v>
      </c>
      <c r="R389" s="144">
        <f t="shared" si="438"/>
        <v>0</v>
      </c>
      <c r="S389" s="145">
        <f t="shared" si="439"/>
        <v>135.57</v>
      </c>
      <c r="T389" s="146">
        <f t="shared" si="440"/>
        <v>135.57</v>
      </c>
      <c r="U389" s="144">
        <f t="shared" si="441"/>
        <v>0</v>
      </c>
      <c r="V389" s="145">
        <f t="shared" si="442"/>
        <v>10.804928999999998</v>
      </c>
      <c r="W389" s="147">
        <f t="shared" si="443"/>
        <v>10.804928999999998</v>
      </c>
      <c r="X389" s="144">
        <f t="shared" si="444"/>
        <v>0</v>
      </c>
      <c r="Y389" s="145">
        <f t="shared" si="445"/>
        <v>124.76507099999999</v>
      </c>
      <c r="Z389" s="147">
        <f t="shared" si="446"/>
        <v>124.76507099999999</v>
      </c>
      <c r="AA389" s="148">
        <f t="shared" si="447"/>
        <v>0</v>
      </c>
      <c r="AB389" s="149">
        <f t="shared" si="448"/>
        <v>5908.84</v>
      </c>
      <c r="AC389" s="148">
        <f t="shared" si="449"/>
        <v>5908.84</v>
      </c>
      <c r="AD389" s="148">
        <f t="shared" si="379"/>
        <v>0</v>
      </c>
      <c r="AE389" s="148">
        <f t="shared" si="450"/>
        <v>470.93454799999995</v>
      </c>
      <c r="AF389" s="150">
        <f t="shared" si="451"/>
        <v>470.93454799999995</v>
      </c>
      <c r="AG389" s="148">
        <f t="shared" si="452"/>
        <v>0</v>
      </c>
      <c r="AH389" s="148">
        <f t="shared" si="453"/>
        <v>5437.905452</v>
      </c>
      <c r="AI389" s="150">
        <f t="shared" si="454"/>
        <v>5437.905452</v>
      </c>
      <c r="AJ389" s="151" t="s">
        <v>54</v>
      </c>
    </row>
    <row r="390" spans="1:36" outlineLevel="3" x14ac:dyDescent="0.25">
      <c r="A390" s="143" t="s">
        <v>5622</v>
      </c>
      <c r="B390" s="135">
        <v>11262.92</v>
      </c>
      <c r="C390" s="135">
        <v>12165.7</v>
      </c>
      <c r="D390" s="135">
        <v>6702.79</v>
      </c>
      <c r="E390" s="135">
        <v>18946.98</v>
      </c>
      <c r="F390" s="135">
        <v>10528.08</v>
      </c>
      <c r="G390" s="135">
        <v>-5685.34</v>
      </c>
      <c r="H390" s="135">
        <v>3404.08</v>
      </c>
      <c r="J390" s="135">
        <v>6550.65</v>
      </c>
      <c r="L390" s="135">
        <v>1570.69</v>
      </c>
      <c r="M390" s="135">
        <v>4229.3599999999997</v>
      </c>
      <c r="N390" s="135">
        <f t="shared" si="380"/>
        <v>4229.3599999999997</v>
      </c>
      <c r="O390" s="135">
        <f t="shared" si="381"/>
        <v>69675.91</v>
      </c>
      <c r="P390" s="135" t="s">
        <v>112</v>
      </c>
      <c r="Q390" s="135">
        <f>VLOOKUP(P390,Factors!$E$6:$G$5649,3,FALSE)</f>
        <v>7.9699999999999993E-2</v>
      </c>
      <c r="R390" s="144">
        <f t="shared" si="438"/>
        <v>0</v>
      </c>
      <c r="S390" s="145">
        <f t="shared" si="439"/>
        <v>4229.3599999999997</v>
      </c>
      <c r="T390" s="146">
        <f t="shared" si="440"/>
        <v>4229.3599999999997</v>
      </c>
      <c r="U390" s="144">
        <f t="shared" si="441"/>
        <v>0</v>
      </c>
      <c r="V390" s="145">
        <f t="shared" si="442"/>
        <v>337.07999199999995</v>
      </c>
      <c r="W390" s="147">
        <f t="shared" si="443"/>
        <v>337.07999199999995</v>
      </c>
      <c r="X390" s="144">
        <f t="shared" si="444"/>
        <v>0</v>
      </c>
      <c r="Y390" s="145">
        <f t="shared" si="445"/>
        <v>3892.2800079999997</v>
      </c>
      <c r="Z390" s="147">
        <f t="shared" si="446"/>
        <v>3892.2800079999997</v>
      </c>
      <c r="AA390" s="148">
        <f t="shared" si="447"/>
        <v>0</v>
      </c>
      <c r="AB390" s="149">
        <f t="shared" si="448"/>
        <v>69675.91</v>
      </c>
      <c r="AC390" s="148">
        <f t="shared" si="449"/>
        <v>69675.91</v>
      </c>
      <c r="AD390" s="148">
        <f t="shared" si="379"/>
        <v>0</v>
      </c>
      <c r="AE390" s="148">
        <f t="shared" si="450"/>
        <v>5553.1700270000001</v>
      </c>
      <c r="AF390" s="150">
        <f t="shared" si="451"/>
        <v>5553.1700270000001</v>
      </c>
      <c r="AG390" s="148">
        <f t="shared" si="452"/>
        <v>0</v>
      </c>
      <c r="AH390" s="148">
        <f t="shared" si="453"/>
        <v>64122.739973000003</v>
      </c>
      <c r="AI390" s="150">
        <f t="shared" si="454"/>
        <v>64122.739973000003</v>
      </c>
      <c r="AJ390" s="151" t="s">
        <v>54</v>
      </c>
    </row>
    <row r="391" spans="1:36" outlineLevel="3" x14ac:dyDescent="0.25">
      <c r="A391" s="143" t="s">
        <v>5622</v>
      </c>
      <c r="B391" s="135">
        <v>6949.61</v>
      </c>
      <c r="C391" s="135">
        <v>15214.47</v>
      </c>
      <c r="D391" s="135">
        <v>16765.759999999998</v>
      </c>
      <c r="E391" s="135">
        <v>13896.53</v>
      </c>
      <c r="F391" s="135">
        <v>23989.73</v>
      </c>
      <c r="G391" s="135">
        <v>-2654.58</v>
      </c>
      <c r="H391" s="135">
        <v>6521</v>
      </c>
      <c r="I391" s="135">
        <v>10274.75</v>
      </c>
      <c r="J391" s="135">
        <v>21786.65</v>
      </c>
      <c r="K391" s="135">
        <v>14582.01</v>
      </c>
      <c r="L391" s="135">
        <v>8355.73</v>
      </c>
      <c r="M391" s="135">
        <v>6548.47</v>
      </c>
      <c r="N391" s="135">
        <f t="shared" si="380"/>
        <v>6548.47</v>
      </c>
      <c r="O391" s="135">
        <f t="shared" si="381"/>
        <v>142230.12999999998</v>
      </c>
      <c r="P391" s="135" t="s">
        <v>130</v>
      </c>
      <c r="Q391" s="135">
        <f>VLOOKUP(P391,Factors!$E$6:$G$5649,3,FALSE)</f>
        <v>7.9699999999999993E-2</v>
      </c>
      <c r="R391" s="144">
        <f t="shared" si="438"/>
        <v>0</v>
      </c>
      <c r="S391" s="145">
        <f t="shared" si="439"/>
        <v>6548.47</v>
      </c>
      <c r="T391" s="146">
        <f t="shared" si="440"/>
        <v>6548.47</v>
      </c>
      <c r="U391" s="144">
        <f t="shared" si="441"/>
        <v>0</v>
      </c>
      <c r="V391" s="145">
        <f t="shared" si="442"/>
        <v>521.91305899999998</v>
      </c>
      <c r="W391" s="147">
        <f t="shared" si="443"/>
        <v>521.91305899999998</v>
      </c>
      <c r="X391" s="144">
        <f t="shared" si="444"/>
        <v>0</v>
      </c>
      <c r="Y391" s="145">
        <f t="shared" si="445"/>
        <v>6026.5569410000007</v>
      </c>
      <c r="Z391" s="147">
        <f t="shared" si="446"/>
        <v>6026.5569410000007</v>
      </c>
      <c r="AA391" s="148">
        <f t="shared" si="447"/>
        <v>0</v>
      </c>
      <c r="AB391" s="149">
        <f t="shared" si="448"/>
        <v>142230.12999999998</v>
      </c>
      <c r="AC391" s="148">
        <f t="shared" si="449"/>
        <v>142230.12999999998</v>
      </c>
      <c r="AD391" s="148">
        <f t="shared" si="379"/>
        <v>0</v>
      </c>
      <c r="AE391" s="148">
        <f t="shared" si="450"/>
        <v>11335.741360999997</v>
      </c>
      <c r="AF391" s="150">
        <f t="shared" si="451"/>
        <v>11335.741360999997</v>
      </c>
      <c r="AG391" s="148">
        <f t="shared" si="452"/>
        <v>0</v>
      </c>
      <c r="AH391" s="148">
        <f t="shared" si="453"/>
        <v>130894.38863899998</v>
      </c>
      <c r="AI391" s="150">
        <f t="shared" si="454"/>
        <v>130894.38863899998</v>
      </c>
      <c r="AJ391" s="151" t="s">
        <v>54</v>
      </c>
    </row>
    <row r="392" spans="1:36" outlineLevel="3" x14ac:dyDescent="0.25">
      <c r="A392" s="143" t="s">
        <v>5622</v>
      </c>
      <c r="B392" s="135">
        <v>140.02000000000001</v>
      </c>
      <c r="E392" s="135">
        <v>373.8</v>
      </c>
      <c r="F392" s="135">
        <v>529.24</v>
      </c>
      <c r="I392" s="135">
        <v>1090.05</v>
      </c>
      <c r="J392" s="135">
        <v>256.25</v>
      </c>
      <c r="M392" s="135">
        <v>3988.03</v>
      </c>
      <c r="N392" s="135">
        <f t="shared" si="380"/>
        <v>3988.03</v>
      </c>
      <c r="O392" s="135">
        <f t="shared" si="381"/>
        <v>6377.3899999999994</v>
      </c>
      <c r="P392" s="135" t="s">
        <v>152</v>
      </c>
      <c r="Q392" s="135">
        <f>VLOOKUP(P392,Factors!$E$6:$G$5649,3,FALSE)</f>
        <v>7.9699999999999993E-2</v>
      </c>
      <c r="R392" s="144">
        <f t="shared" si="438"/>
        <v>0</v>
      </c>
      <c r="S392" s="145">
        <f t="shared" si="439"/>
        <v>3988.03</v>
      </c>
      <c r="T392" s="146">
        <f t="shared" si="440"/>
        <v>3988.03</v>
      </c>
      <c r="U392" s="144">
        <f t="shared" si="441"/>
        <v>0</v>
      </c>
      <c r="V392" s="145">
        <f t="shared" si="442"/>
        <v>317.84599099999997</v>
      </c>
      <c r="W392" s="147">
        <f t="shared" si="443"/>
        <v>317.84599099999997</v>
      </c>
      <c r="X392" s="144">
        <f t="shared" si="444"/>
        <v>0</v>
      </c>
      <c r="Y392" s="145">
        <f t="shared" si="445"/>
        <v>3670.1840090000001</v>
      </c>
      <c r="Z392" s="147">
        <f t="shared" si="446"/>
        <v>3670.1840090000001</v>
      </c>
      <c r="AA392" s="148">
        <f t="shared" si="447"/>
        <v>0</v>
      </c>
      <c r="AB392" s="149">
        <f t="shared" si="448"/>
        <v>6377.3899999999994</v>
      </c>
      <c r="AC392" s="148">
        <f t="shared" si="449"/>
        <v>6377.3899999999994</v>
      </c>
      <c r="AD392" s="148">
        <f t="shared" si="379"/>
        <v>0</v>
      </c>
      <c r="AE392" s="148">
        <f t="shared" si="450"/>
        <v>508.27798299999989</v>
      </c>
      <c r="AF392" s="150">
        <f t="shared" si="451"/>
        <v>508.27798299999989</v>
      </c>
      <c r="AG392" s="148">
        <f t="shared" si="452"/>
        <v>0</v>
      </c>
      <c r="AH392" s="148">
        <f t="shared" si="453"/>
        <v>5869.1120169999995</v>
      </c>
      <c r="AI392" s="150">
        <f t="shared" si="454"/>
        <v>5869.1120169999995</v>
      </c>
      <c r="AJ392" s="151" t="s">
        <v>54</v>
      </c>
    </row>
    <row r="393" spans="1:36" outlineLevel="3" x14ac:dyDescent="0.25">
      <c r="A393" s="143" t="s">
        <v>5622</v>
      </c>
      <c r="B393" s="135">
        <v>447.36</v>
      </c>
      <c r="C393" s="135">
        <v>1159.95</v>
      </c>
      <c r="D393" s="135">
        <v>661.55</v>
      </c>
      <c r="E393" s="135">
        <v>1121.4000000000001</v>
      </c>
      <c r="F393" s="135">
        <v>1743.47</v>
      </c>
      <c r="G393" s="135">
        <v>1697.52</v>
      </c>
      <c r="H393" s="135">
        <v>2329.41</v>
      </c>
      <c r="I393" s="135">
        <v>513.26</v>
      </c>
      <c r="J393" s="135">
        <v>2457.2199999999998</v>
      </c>
      <c r="K393" s="135">
        <v>941.77</v>
      </c>
      <c r="L393" s="135">
        <v>1443.24</v>
      </c>
      <c r="M393" s="135">
        <v>908.09</v>
      </c>
      <c r="N393" s="135">
        <f t="shared" si="380"/>
        <v>908.09</v>
      </c>
      <c r="O393" s="135">
        <f t="shared" si="381"/>
        <v>15424.24</v>
      </c>
      <c r="P393" s="135" t="s">
        <v>163</v>
      </c>
      <c r="Q393" s="135">
        <f>VLOOKUP(P393,Factors!$E$6:$G$5649,3,FALSE)</f>
        <v>7.9699999999999993E-2</v>
      </c>
      <c r="R393" s="144">
        <f t="shared" si="438"/>
        <v>0</v>
      </c>
      <c r="S393" s="145">
        <f t="shared" si="439"/>
        <v>908.09</v>
      </c>
      <c r="T393" s="146">
        <f t="shared" si="440"/>
        <v>908.09</v>
      </c>
      <c r="U393" s="144">
        <f t="shared" si="441"/>
        <v>0</v>
      </c>
      <c r="V393" s="145">
        <f t="shared" si="442"/>
        <v>72.37477299999999</v>
      </c>
      <c r="W393" s="147">
        <f t="shared" si="443"/>
        <v>72.37477299999999</v>
      </c>
      <c r="X393" s="144">
        <f t="shared" si="444"/>
        <v>0</v>
      </c>
      <c r="Y393" s="145">
        <f t="shared" si="445"/>
        <v>835.71522700000003</v>
      </c>
      <c r="Z393" s="147">
        <f t="shared" si="446"/>
        <v>835.71522700000003</v>
      </c>
      <c r="AA393" s="148">
        <f t="shared" si="447"/>
        <v>0</v>
      </c>
      <c r="AB393" s="149">
        <f t="shared" si="448"/>
        <v>15424.24</v>
      </c>
      <c r="AC393" s="148">
        <f t="shared" si="449"/>
        <v>15424.24</v>
      </c>
      <c r="AD393" s="148">
        <f t="shared" ref="AD393:AD456" si="455">IF(LEFT(AJ393,9)="direct-wa", O393,0)</f>
        <v>0</v>
      </c>
      <c r="AE393" s="148">
        <f t="shared" si="450"/>
        <v>1229.3119279999999</v>
      </c>
      <c r="AF393" s="150">
        <f t="shared" si="451"/>
        <v>1229.3119279999999</v>
      </c>
      <c r="AG393" s="148">
        <f t="shared" si="452"/>
        <v>0</v>
      </c>
      <c r="AH393" s="148">
        <f t="shared" si="453"/>
        <v>14194.928072000001</v>
      </c>
      <c r="AI393" s="150">
        <f t="shared" si="454"/>
        <v>14194.928072000001</v>
      </c>
      <c r="AJ393" s="151" t="s">
        <v>54</v>
      </c>
    </row>
    <row r="394" spans="1:36" outlineLevel="3" x14ac:dyDescent="0.25">
      <c r="A394" s="143" t="s">
        <v>5622</v>
      </c>
      <c r="B394" s="135">
        <v>6469.46</v>
      </c>
      <c r="C394" s="135">
        <v>6112.49</v>
      </c>
      <c r="D394" s="135">
        <v>2926.64</v>
      </c>
      <c r="E394" s="135">
        <v>4793.99</v>
      </c>
      <c r="F394" s="135">
        <v>6226.37</v>
      </c>
      <c r="G394" s="135">
        <v>17405.72</v>
      </c>
      <c r="H394" s="135">
        <v>3676.58</v>
      </c>
      <c r="I394" s="135">
        <v>10761.27</v>
      </c>
      <c r="J394" s="135">
        <v>1672.16</v>
      </c>
      <c r="K394" s="135">
        <v>3022.47</v>
      </c>
      <c r="L394" s="135">
        <v>576.78</v>
      </c>
      <c r="M394" s="135">
        <v>13763.41</v>
      </c>
      <c r="N394" s="135">
        <f t="shared" ref="N394:N457" si="456">M394</f>
        <v>13763.41</v>
      </c>
      <c r="O394" s="135">
        <f t="shared" ref="O394:O457" si="457">SUM(B394:M394)</f>
        <v>77407.340000000011</v>
      </c>
      <c r="P394" s="135" t="s">
        <v>178</v>
      </c>
      <c r="Q394" s="135">
        <f>VLOOKUP(P394,Factors!$E$6:$G$5649,3,FALSE)</f>
        <v>7.9699999999999993E-2</v>
      </c>
      <c r="R394" s="144">
        <f t="shared" si="438"/>
        <v>0</v>
      </c>
      <c r="S394" s="145">
        <f t="shared" si="439"/>
        <v>13763.41</v>
      </c>
      <c r="T394" s="146">
        <f t="shared" si="440"/>
        <v>13763.41</v>
      </c>
      <c r="U394" s="144">
        <f t="shared" si="441"/>
        <v>0</v>
      </c>
      <c r="V394" s="145">
        <f t="shared" si="442"/>
        <v>1096.943777</v>
      </c>
      <c r="W394" s="147">
        <f t="shared" si="443"/>
        <v>1096.943777</v>
      </c>
      <c r="X394" s="144">
        <f t="shared" si="444"/>
        <v>0</v>
      </c>
      <c r="Y394" s="145">
        <f t="shared" si="445"/>
        <v>12666.466222999999</v>
      </c>
      <c r="Z394" s="147">
        <f t="shared" si="446"/>
        <v>12666.466222999999</v>
      </c>
      <c r="AA394" s="148">
        <f t="shared" si="447"/>
        <v>0</v>
      </c>
      <c r="AB394" s="149">
        <f t="shared" si="448"/>
        <v>77407.340000000011</v>
      </c>
      <c r="AC394" s="148">
        <f t="shared" si="449"/>
        <v>77407.340000000011</v>
      </c>
      <c r="AD394" s="148">
        <f t="shared" si="455"/>
        <v>0</v>
      </c>
      <c r="AE394" s="148">
        <f t="shared" si="450"/>
        <v>6169.364998</v>
      </c>
      <c r="AF394" s="150">
        <f t="shared" si="451"/>
        <v>6169.364998</v>
      </c>
      <c r="AG394" s="148">
        <f t="shared" si="452"/>
        <v>0</v>
      </c>
      <c r="AH394" s="148">
        <f t="shared" si="453"/>
        <v>71237.975002000006</v>
      </c>
      <c r="AI394" s="150">
        <f t="shared" si="454"/>
        <v>71237.975002000006</v>
      </c>
      <c r="AJ394" s="151" t="s">
        <v>54</v>
      </c>
    </row>
    <row r="395" spans="1:36" outlineLevel="3" x14ac:dyDescent="0.25">
      <c r="A395" s="143" t="s">
        <v>5622</v>
      </c>
      <c r="B395" s="135">
        <v>3184.24</v>
      </c>
      <c r="C395" s="135">
        <v>1727.36</v>
      </c>
      <c r="D395" s="135">
        <v>4300.75</v>
      </c>
      <c r="E395" s="135">
        <v>3413.68</v>
      </c>
      <c r="F395" s="135">
        <v>1306.8599999999999</v>
      </c>
      <c r="G395" s="135">
        <v>2992.94</v>
      </c>
      <c r="H395" s="135">
        <v>4933.25</v>
      </c>
      <c r="I395" s="135">
        <v>4580.45</v>
      </c>
      <c r="J395" s="135">
        <v>2493.2399999999998</v>
      </c>
      <c r="K395" s="135">
        <v>9081.9</v>
      </c>
      <c r="L395" s="135">
        <v>2866.24</v>
      </c>
      <c r="M395" s="135">
        <v>4506.68</v>
      </c>
      <c r="N395" s="135">
        <f t="shared" si="456"/>
        <v>4506.68</v>
      </c>
      <c r="O395" s="135">
        <f t="shared" si="457"/>
        <v>45387.59</v>
      </c>
      <c r="P395" s="135" t="s">
        <v>184</v>
      </c>
      <c r="Q395" s="135">
        <f>VLOOKUP(P395,Factors!$E$6:$G$5649,3,FALSE)</f>
        <v>7.9699999999999993E-2</v>
      </c>
      <c r="R395" s="144">
        <f t="shared" si="438"/>
        <v>0</v>
      </c>
      <c r="S395" s="145">
        <f t="shared" si="439"/>
        <v>4506.68</v>
      </c>
      <c r="T395" s="146">
        <f t="shared" si="440"/>
        <v>4506.68</v>
      </c>
      <c r="U395" s="144">
        <f t="shared" si="441"/>
        <v>0</v>
      </c>
      <c r="V395" s="145">
        <f t="shared" si="442"/>
        <v>359.18239599999998</v>
      </c>
      <c r="W395" s="147">
        <f t="shared" si="443"/>
        <v>359.18239599999998</v>
      </c>
      <c r="X395" s="144">
        <f t="shared" si="444"/>
        <v>0</v>
      </c>
      <c r="Y395" s="145">
        <f t="shared" si="445"/>
        <v>4147.4976040000001</v>
      </c>
      <c r="Z395" s="147">
        <f t="shared" si="446"/>
        <v>4147.4976040000001</v>
      </c>
      <c r="AA395" s="148">
        <f t="shared" si="447"/>
        <v>0</v>
      </c>
      <c r="AB395" s="149">
        <f t="shared" si="448"/>
        <v>45387.59</v>
      </c>
      <c r="AC395" s="148">
        <f t="shared" si="449"/>
        <v>45387.59</v>
      </c>
      <c r="AD395" s="148">
        <f t="shared" si="455"/>
        <v>0</v>
      </c>
      <c r="AE395" s="148">
        <f t="shared" si="450"/>
        <v>3617.3909229999995</v>
      </c>
      <c r="AF395" s="150">
        <f t="shared" si="451"/>
        <v>3617.3909229999995</v>
      </c>
      <c r="AG395" s="148">
        <f t="shared" si="452"/>
        <v>0</v>
      </c>
      <c r="AH395" s="148">
        <f t="shared" si="453"/>
        <v>41770.199076999997</v>
      </c>
      <c r="AI395" s="150">
        <f t="shared" si="454"/>
        <v>41770.199076999997</v>
      </c>
      <c r="AJ395" s="151" t="s">
        <v>57</v>
      </c>
    </row>
    <row r="396" spans="1:36" outlineLevel="3" x14ac:dyDescent="0.25">
      <c r="A396" s="143" t="s">
        <v>5622</v>
      </c>
      <c r="H396" s="135">
        <v>231.01</v>
      </c>
      <c r="N396" s="135">
        <f t="shared" si="456"/>
        <v>0</v>
      </c>
      <c r="O396" s="135">
        <f t="shared" si="457"/>
        <v>231.01</v>
      </c>
      <c r="P396" s="135" t="s">
        <v>3305</v>
      </c>
      <c r="Q396" s="135">
        <f>VLOOKUP(P396,Factors!$E$6:$G$5649,3,FALSE)</f>
        <v>7.9699999999999993E-2</v>
      </c>
      <c r="R396" s="144">
        <f t="shared" si="438"/>
        <v>0</v>
      </c>
      <c r="S396" s="145">
        <f t="shared" si="439"/>
        <v>0</v>
      </c>
      <c r="T396" s="146">
        <f t="shared" si="440"/>
        <v>0</v>
      </c>
      <c r="U396" s="144">
        <f t="shared" si="441"/>
        <v>0</v>
      </c>
      <c r="V396" s="145">
        <f t="shared" si="442"/>
        <v>0</v>
      </c>
      <c r="W396" s="147">
        <f t="shared" si="443"/>
        <v>0</v>
      </c>
      <c r="X396" s="144">
        <f t="shared" si="444"/>
        <v>0</v>
      </c>
      <c r="Y396" s="145">
        <f t="shared" si="445"/>
        <v>0</v>
      </c>
      <c r="Z396" s="147">
        <f t="shared" si="446"/>
        <v>0</v>
      </c>
      <c r="AA396" s="148">
        <f t="shared" si="447"/>
        <v>0</v>
      </c>
      <c r="AB396" s="149">
        <f t="shared" si="448"/>
        <v>231.01</v>
      </c>
      <c r="AC396" s="148">
        <f t="shared" si="449"/>
        <v>231.01</v>
      </c>
      <c r="AD396" s="148">
        <f t="shared" si="455"/>
        <v>0</v>
      </c>
      <c r="AE396" s="148">
        <f t="shared" si="450"/>
        <v>18.411496999999997</v>
      </c>
      <c r="AF396" s="150">
        <f t="shared" si="451"/>
        <v>18.411496999999997</v>
      </c>
      <c r="AG396" s="148">
        <f t="shared" si="452"/>
        <v>0</v>
      </c>
      <c r="AH396" s="148">
        <f t="shared" si="453"/>
        <v>212.59850299999999</v>
      </c>
      <c r="AI396" s="150">
        <f t="shared" si="454"/>
        <v>212.59850299999999</v>
      </c>
      <c r="AJ396" s="151" t="s">
        <v>54</v>
      </c>
    </row>
    <row r="397" spans="1:36" outlineLevel="2" x14ac:dyDescent="0.25">
      <c r="A397" s="143"/>
      <c r="N397" s="135">
        <f t="shared" si="456"/>
        <v>0</v>
      </c>
      <c r="O397" s="135">
        <f t="shared" si="457"/>
        <v>0</v>
      </c>
      <c r="R397" s="144">
        <f t="shared" ref="R397:AI397" si="458">SUBTOTAL(9,R388:R396)</f>
        <v>0</v>
      </c>
      <c r="S397" s="145">
        <f t="shared" si="458"/>
        <v>34228.11</v>
      </c>
      <c r="T397" s="146">
        <f t="shared" si="458"/>
        <v>34228.11</v>
      </c>
      <c r="U397" s="144">
        <f t="shared" si="458"/>
        <v>0</v>
      </c>
      <c r="V397" s="145">
        <f t="shared" si="458"/>
        <v>2727.9803670000001</v>
      </c>
      <c r="W397" s="147">
        <f t="shared" si="458"/>
        <v>2727.9803670000001</v>
      </c>
      <c r="X397" s="144">
        <f t="shared" si="458"/>
        <v>0</v>
      </c>
      <c r="Y397" s="145">
        <f t="shared" si="458"/>
        <v>31500.129633</v>
      </c>
      <c r="Z397" s="147">
        <f t="shared" si="458"/>
        <v>31500.129633</v>
      </c>
      <c r="AA397" s="148">
        <f t="shared" si="458"/>
        <v>0</v>
      </c>
      <c r="AB397" s="149">
        <f t="shared" si="458"/>
        <v>376179.94999999995</v>
      </c>
      <c r="AC397" s="148">
        <f t="shared" si="458"/>
        <v>376179.94999999995</v>
      </c>
      <c r="AD397" s="148">
        <f t="shared" si="455"/>
        <v>0</v>
      </c>
      <c r="AE397" s="148">
        <f t="shared" si="458"/>
        <v>29981.542014999995</v>
      </c>
      <c r="AF397" s="150">
        <f t="shared" si="458"/>
        <v>29981.542014999995</v>
      </c>
      <c r="AG397" s="148">
        <f t="shared" si="458"/>
        <v>0</v>
      </c>
      <c r="AH397" s="148">
        <f t="shared" si="458"/>
        <v>346198.40798499994</v>
      </c>
      <c r="AI397" s="150">
        <f t="shared" si="458"/>
        <v>346198.40798499994</v>
      </c>
      <c r="AJ397" s="163" t="s">
        <v>5741</v>
      </c>
    </row>
    <row r="398" spans="1:36" outlineLevel="3" x14ac:dyDescent="0.25">
      <c r="A398" s="143" t="s">
        <v>5622</v>
      </c>
      <c r="B398" s="135">
        <v>266.89</v>
      </c>
      <c r="C398" s="135">
        <v>522.57000000000005</v>
      </c>
      <c r="D398" s="135">
        <v>-238.65</v>
      </c>
      <c r="E398" s="135">
        <v>191.62</v>
      </c>
      <c r="F398" s="135">
        <v>-10.31</v>
      </c>
      <c r="G398" s="135">
        <v>-701.89</v>
      </c>
      <c r="N398" s="135">
        <f t="shared" si="456"/>
        <v>0</v>
      </c>
      <c r="O398" s="135">
        <f t="shared" si="457"/>
        <v>30.230000000000132</v>
      </c>
      <c r="P398" s="135" t="s">
        <v>3552</v>
      </c>
      <c r="Q398" s="135">
        <f>VLOOKUP(P398,Factors!$E$6:$G$5649,3,FALSE)</f>
        <v>1.17E-2</v>
      </c>
      <c r="R398" s="144">
        <f t="shared" ref="R398:R404" si="459">IF(LEFT(AJ398,6)="Direct", N398,0)</f>
        <v>0</v>
      </c>
      <c r="S398" s="145">
        <f t="shared" ref="S398:S404" si="460">N398-R398</f>
        <v>0</v>
      </c>
      <c r="T398" s="146">
        <f t="shared" ref="T398:T404" si="461">R398+S398</f>
        <v>0</v>
      </c>
      <c r="U398" s="144">
        <f t="shared" ref="U398:U404" si="462">IF(LEFT(AJ398,9)="direct-wa", N398,0)</f>
        <v>0</v>
      </c>
      <c r="V398" s="145">
        <f t="shared" ref="V398:V404" si="463">IF(LEFT(AJ398,9)="direct-wa",0,N398*Q398)</f>
        <v>0</v>
      </c>
      <c r="W398" s="147">
        <f t="shared" ref="W398:W404" si="464">U398+V398</f>
        <v>0</v>
      </c>
      <c r="X398" s="144">
        <f t="shared" ref="X398:X404" si="465">IF(LEFT(AJ398,9)="direct-or", N398,0)</f>
        <v>0</v>
      </c>
      <c r="Y398" s="145">
        <f t="shared" ref="Y398:Y404" si="466">IF(LEFT(AJ398,9)="direct-or",0,S398-V398)</f>
        <v>0</v>
      </c>
      <c r="Z398" s="147">
        <f t="shared" ref="Z398:Z404" si="467">X398+Y398</f>
        <v>0</v>
      </c>
      <c r="AA398" s="148">
        <f t="shared" ref="AA398:AA404" si="468">IF(LEFT(AJ398,6)="Direct", O398,0)</f>
        <v>0</v>
      </c>
      <c r="AB398" s="149">
        <f t="shared" ref="AB398:AB404" si="469">O398-AA398</f>
        <v>30.230000000000132</v>
      </c>
      <c r="AC398" s="148">
        <f t="shared" ref="AC398:AC404" si="470">AA398+AB398</f>
        <v>30.230000000000132</v>
      </c>
      <c r="AD398" s="148">
        <f t="shared" si="455"/>
        <v>0</v>
      </c>
      <c r="AE398" s="148">
        <f t="shared" ref="AE398:AE404" si="471">IF(LEFT(AJ398,9)="direct-wa",0,O398*Q398)</f>
        <v>0.35369100000000153</v>
      </c>
      <c r="AF398" s="150">
        <f t="shared" ref="AF398:AF404" si="472">AD398+AE398</f>
        <v>0.35369100000000153</v>
      </c>
      <c r="AG398" s="148">
        <f t="shared" ref="AG398:AG404" si="473">IF(LEFT(AJ398,9)="direct-or", O398,0)</f>
        <v>0</v>
      </c>
      <c r="AH398" s="148">
        <f t="shared" ref="AH398:AH404" si="474">IF(LEFT(AJ398,9)="direct-or",0,AC398-AF398)</f>
        <v>29.876309000000131</v>
      </c>
      <c r="AI398" s="150">
        <f t="shared" ref="AI398:AI404" si="475">AG398+AH398</f>
        <v>29.876309000000131</v>
      </c>
      <c r="AJ398" s="151" t="s">
        <v>5957</v>
      </c>
    </row>
    <row r="399" spans="1:36" outlineLevel="3" x14ac:dyDescent="0.25">
      <c r="A399" s="143" t="s">
        <v>5622</v>
      </c>
      <c r="B399" s="135">
        <v>6364.94</v>
      </c>
      <c r="C399" s="135">
        <v>6588.13</v>
      </c>
      <c r="D399" s="135">
        <v>-12887.02</v>
      </c>
      <c r="E399" s="135">
        <v>0</v>
      </c>
      <c r="F399" s="135">
        <v>207</v>
      </c>
      <c r="G399" s="135">
        <v>667.43</v>
      </c>
      <c r="H399" s="135">
        <v>114.65</v>
      </c>
      <c r="I399" s="135">
        <v>225.19</v>
      </c>
      <c r="J399" s="135">
        <v>539.52</v>
      </c>
      <c r="K399" s="135">
        <v>2566.3200000000002</v>
      </c>
      <c r="L399" s="135">
        <v>703.12</v>
      </c>
      <c r="M399" s="135">
        <v>972.81</v>
      </c>
      <c r="N399" s="135">
        <f t="shared" si="456"/>
        <v>972.81</v>
      </c>
      <c r="O399" s="135">
        <f t="shared" si="457"/>
        <v>6062.09</v>
      </c>
      <c r="P399" s="135" t="s">
        <v>3562</v>
      </c>
      <c r="Q399" s="135">
        <f>VLOOKUP(P399,Factors!$E$6:$G$5649,3,FALSE)</f>
        <v>1.17E-2</v>
      </c>
      <c r="R399" s="144">
        <f t="shared" si="459"/>
        <v>0</v>
      </c>
      <c r="S399" s="145">
        <f t="shared" si="460"/>
        <v>972.81</v>
      </c>
      <c r="T399" s="146">
        <f t="shared" si="461"/>
        <v>972.81</v>
      </c>
      <c r="U399" s="144">
        <f t="shared" si="462"/>
        <v>0</v>
      </c>
      <c r="V399" s="145">
        <f t="shared" si="463"/>
        <v>11.381876999999999</v>
      </c>
      <c r="W399" s="147">
        <f t="shared" si="464"/>
        <v>11.381876999999999</v>
      </c>
      <c r="X399" s="144">
        <f t="shared" si="465"/>
        <v>0</v>
      </c>
      <c r="Y399" s="145">
        <f t="shared" si="466"/>
        <v>961.42812299999991</v>
      </c>
      <c r="Z399" s="147">
        <f t="shared" si="467"/>
        <v>961.42812299999991</v>
      </c>
      <c r="AA399" s="148">
        <f t="shared" si="468"/>
        <v>0</v>
      </c>
      <c r="AB399" s="149">
        <f t="shared" si="469"/>
        <v>6062.09</v>
      </c>
      <c r="AC399" s="148">
        <f t="shared" si="470"/>
        <v>6062.09</v>
      </c>
      <c r="AD399" s="148">
        <f t="shared" si="455"/>
        <v>0</v>
      </c>
      <c r="AE399" s="148">
        <f t="shared" si="471"/>
        <v>70.926453000000009</v>
      </c>
      <c r="AF399" s="150">
        <f t="shared" si="472"/>
        <v>70.926453000000009</v>
      </c>
      <c r="AG399" s="148">
        <f t="shared" si="473"/>
        <v>0</v>
      </c>
      <c r="AH399" s="148">
        <f t="shared" si="474"/>
        <v>5991.1635470000001</v>
      </c>
      <c r="AI399" s="150">
        <f t="shared" si="475"/>
        <v>5991.1635470000001</v>
      </c>
      <c r="AJ399" s="151" t="s">
        <v>5957</v>
      </c>
    </row>
    <row r="400" spans="1:36" outlineLevel="3" x14ac:dyDescent="0.25">
      <c r="A400" s="143" t="s">
        <v>5622</v>
      </c>
      <c r="D400" s="135">
        <v>264.2</v>
      </c>
      <c r="E400" s="135">
        <v>470.24</v>
      </c>
      <c r="F400" s="135">
        <v>83.88</v>
      </c>
      <c r="G400" s="135">
        <v>-419.23</v>
      </c>
      <c r="I400" s="135">
        <v>61.32</v>
      </c>
      <c r="L400" s="135">
        <v>131.05000000000001</v>
      </c>
      <c r="M400" s="135">
        <v>19.02</v>
      </c>
      <c r="N400" s="135">
        <f t="shared" si="456"/>
        <v>19.02</v>
      </c>
      <c r="O400" s="135">
        <f t="shared" si="457"/>
        <v>610.48</v>
      </c>
      <c r="P400" s="135" t="s">
        <v>3575</v>
      </c>
      <c r="Q400" s="135">
        <f>VLOOKUP(P400,Factors!$E$6:$G$5649,3,FALSE)</f>
        <v>1.17E-2</v>
      </c>
      <c r="R400" s="144">
        <f t="shared" si="459"/>
        <v>0</v>
      </c>
      <c r="S400" s="145">
        <f t="shared" si="460"/>
        <v>19.02</v>
      </c>
      <c r="T400" s="146">
        <f t="shared" si="461"/>
        <v>19.02</v>
      </c>
      <c r="U400" s="144">
        <f t="shared" si="462"/>
        <v>0</v>
      </c>
      <c r="V400" s="145">
        <f t="shared" si="463"/>
        <v>0.22253400000000001</v>
      </c>
      <c r="W400" s="147">
        <f t="shared" si="464"/>
        <v>0.22253400000000001</v>
      </c>
      <c r="X400" s="144">
        <f t="shared" si="465"/>
        <v>0</v>
      </c>
      <c r="Y400" s="145">
        <f t="shared" si="466"/>
        <v>18.797466</v>
      </c>
      <c r="Z400" s="147">
        <f t="shared" si="467"/>
        <v>18.797466</v>
      </c>
      <c r="AA400" s="148">
        <f t="shared" si="468"/>
        <v>0</v>
      </c>
      <c r="AB400" s="149">
        <f t="shared" si="469"/>
        <v>610.48</v>
      </c>
      <c r="AC400" s="148">
        <f t="shared" si="470"/>
        <v>610.48</v>
      </c>
      <c r="AD400" s="148">
        <f t="shared" si="455"/>
        <v>0</v>
      </c>
      <c r="AE400" s="148">
        <f t="shared" si="471"/>
        <v>7.1426160000000003</v>
      </c>
      <c r="AF400" s="150">
        <f t="shared" si="472"/>
        <v>7.1426160000000003</v>
      </c>
      <c r="AG400" s="148">
        <f t="shared" si="473"/>
        <v>0</v>
      </c>
      <c r="AH400" s="148">
        <f t="shared" si="474"/>
        <v>603.33738400000004</v>
      </c>
      <c r="AI400" s="150">
        <f t="shared" si="475"/>
        <v>603.33738400000004</v>
      </c>
      <c r="AJ400" s="151" t="s">
        <v>5957</v>
      </c>
    </row>
    <row r="401" spans="1:36" outlineLevel="3" x14ac:dyDescent="0.25">
      <c r="A401" s="143" t="s">
        <v>5622</v>
      </c>
      <c r="B401" s="135">
        <v>1823.58</v>
      </c>
      <c r="C401" s="135">
        <v>6378.56</v>
      </c>
      <c r="D401" s="135">
        <v>4146.5600000000004</v>
      </c>
      <c r="E401" s="135">
        <v>2423.41</v>
      </c>
      <c r="F401" s="135">
        <v>362.93</v>
      </c>
      <c r="G401" s="135">
        <v>-15135.04</v>
      </c>
      <c r="I401" s="135">
        <v>161.99</v>
      </c>
      <c r="M401" s="135">
        <v>796.63</v>
      </c>
      <c r="N401" s="135">
        <f t="shared" si="456"/>
        <v>796.63</v>
      </c>
      <c r="O401" s="135">
        <f t="shared" si="457"/>
        <v>958.62</v>
      </c>
      <c r="P401" s="135" t="s">
        <v>3594</v>
      </c>
      <c r="Q401" s="135">
        <f>VLOOKUP(P401,Factors!$E$6:$G$5649,3,FALSE)</f>
        <v>1.17E-2</v>
      </c>
      <c r="R401" s="144">
        <f t="shared" si="459"/>
        <v>0</v>
      </c>
      <c r="S401" s="145">
        <f t="shared" si="460"/>
        <v>796.63</v>
      </c>
      <c r="T401" s="146">
        <f t="shared" si="461"/>
        <v>796.63</v>
      </c>
      <c r="U401" s="144">
        <f t="shared" si="462"/>
        <v>0</v>
      </c>
      <c r="V401" s="145">
        <f t="shared" si="463"/>
        <v>9.320571000000001</v>
      </c>
      <c r="W401" s="147">
        <f t="shared" si="464"/>
        <v>9.320571000000001</v>
      </c>
      <c r="X401" s="144">
        <f t="shared" si="465"/>
        <v>0</v>
      </c>
      <c r="Y401" s="145">
        <f t="shared" si="466"/>
        <v>787.30942900000002</v>
      </c>
      <c r="Z401" s="147">
        <f t="shared" si="467"/>
        <v>787.30942900000002</v>
      </c>
      <c r="AA401" s="148">
        <f t="shared" si="468"/>
        <v>0</v>
      </c>
      <c r="AB401" s="149">
        <f t="shared" si="469"/>
        <v>958.62</v>
      </c>
      <c r="AC401" s="148">
        <f t="shared" si="470"/>
        <v>958.62</v>
      </c>
      <c r="AD401" s="148">
        <f t="shared" si="455"/>
        <v>0</v>
      </c>
      <c r="AE401" s="148">
        <f t="shared" si="471"/>
        <v>11.215854</v>
      </c>
      <c r="AF401" s="150">
        <f t="shared" si="472"/>
        <v>11.215854</v>
      </c>
      <c r="AG401" s="148">
        <f t="shared" si="473"/>
        <v>0</v>
      </c>
      <c r="AH401" s="148">
        <f t="shared" si="474"/>
        <v>947.40414599999997</v>
      </c>
      <c r="AI401" s="150">
        <f t="shared" si="475"/>
        <v>947.40414599999997</v>
      </c>
      <c r="AJ401" s="151" t="s">
        <v>5957</v>
      </c>
    </row>
    <row r="402" spans="1:36" outlineLevel="3" x14ac:dyDescent="0.25">
      <c r="A402" s="143" t="s">
        <v>5622</v>
      </c>
      <c r="B402" s="135">
        <v>760.34</v>
      </c>
      <c r="C402" s="135">
        <v>4554.92</v>
      </c>
      <c r="D402" s="135">
        <v>540.53</v>
      </c>
      <c r="E402" s="135">
        <v>3450.68</v>
      </c>
      <c r="F402" s="135">
        <v>-915.69</v>
      </c>
      <c r="G402" s="135">
        <v>-8332</v>
      </c>
      <c r="H402" s="135">
        <v>106.7</v>
      </c>
      <c r="I402" s="135">
        <v>204.99</v>
      </c>
      <c r="J402" s="135">
        <v>374.68</v>
      </c>
      <c r="K402" s="135">
        <v>1062.56</v>
      </c>
      <c r="L402" s="135">
        <v>68.02</v>
      </c>
      <c r="M402" s="135">
        <v>477.26</v>
      </c>
      <c r="N402" s="135">
        <f t="shared" si="456"/>
        <v>477.26</v>
      </c>
      <c r="O402" s="135">
        <f t="shared" si="457"/>
        <v>2352.9899999999989</v>
      </c>
      <c r="P402" s="135" t="s">
        <v>3615</v>
      </c>
      <c r="Q402" s="135">
        <f>VLOOKUP(P402,Factors!$E$6:$G$5649,3,FALSE)</f>
        <v>1.17E-2</v>
      </c>
      <c r="R402" s="144">
        <f t="shared" si="459"/>
        <v>0</v>
      </c>
      <c r="S402" s="145">
        <f t="shared" si="460"/>
        <v>477.26</v>
      </c>
      <c r="T402" s="146">
        <f t="shared" si="461"/>
        <v>477.26</v>
      </c>
      <c r="U402" s="144">
        <f t="shared" si="462"/>
        <v>0</v>
      </c>
      <c r="V402" s="145">
        <f t="shared" si="463"/>
        <v>5.5839420000000004</v>
      </c>
      <c r="W402" s="147">
        <f t="shared" si="464"/>
        <v>5.5839420000000004</v>
      </c>
      <c r="X402" s="144">
        <f t="shared" si="465"/>
        <v>0</v>
      </c>
      <c r="Y402" s="145">
        <f t="shared" si="466"/>
        <v>471.67605800000001</v>
      </c>
      <c r="Z402" s="147">
        <f t="shared" si="467"/>
        <v>471.67605800000001</v>
      </c>
      <c r="AA402" s="148">
        <f t="shared" si="468"/>
        <v>0</v>
      </c>
      <c r="AB402" s="149">
        <f t="shared" si="469"/>
        <v>2352.9899999999989</v>
      </c>
      <c r="AC402" s="148">
        <f t="shared" si="470"/>
        <v>2352.9899999999989</v>
      </c>
      <c r="AD402" s="148">
        <f t="shared" si="455"/>
        <v>0</v>
      </c>
      <c r="AE402" s="148">
        <f t="shared" si="471"/>
        <v>27.529982999999987</v>
      </c>
      <c r="AF402" s="150">
        <f t="shared" si="472"/>
        <v>27.529982999999987</v>
      </c>
      <c r="AG402" s="148">
        <f t="shared" si="473"/>
        <v>0</v>
      </c>
      <c r="AH402" s="148">
        <f t="shared" si="474"/>
        <v>2325.460016999999</v>
      </c>
      <c r="AI402" s="150">
        <f t="shared" si="475"/>
        <v>2325.460016999999</v>
      </c>
      <c r="AJ402" s="151" t="s">
        <v>5957</v>
      </c>
    </row>
    <row r="403" spans="1:36" outlineLevel="3" x14ac:dyDescent="0.25">
      <c r="A403" s="143" t="s">
        <v>5622</v>
      </c>
      <c r="C403" s="135">
        <v>200.02</v>
      </c>
      <c r="N403" s="135">
        <f t="shared" si="456"/>
        <v>0</v>
      </c>
      <c r="O403" s="135">
        <f t="shared" si="457"/>
        <v>200.02</v>
      </c>
      <c r="P403" s="135" t="s">
        <v>3639</v>
      </c>
      <c r="Q403" s="135">
        <f>VLOOKUP(P403,Factors!$E$6:$G$5649,3,FALSE)</f>
        <v>1.17E-2</v>
      </c>
      <c r="R403" s="144">
        <f t="shared" si="459"/>
        <v>0</v>
      </c>
      <c r="S403" s="145">
        <f t="shared" si="460"/>
        <v>0</v>
      </c>
      <c r="T403" s="146">
        <f t="shared" si="461"/>
        <v>0</v>
      </c>
      <c r="U403" s="144">
        <f t="shared" si="462"/>
        <v>0</v>
      </c>
      <c r="V403" s="145">
        <f t="shared" si="463"/>
        <v>0</v>
      </c>
      <c r="W403" s="147">
        <f t="shared" si="464"/>
        <v>0</v>
      </c>
      <c r="X403" s="144">
        <f t="shared" si="465"/>
        <v>0</v>
      </c>
      <c r="Y403" s="145">
        <f t="shared" si="466"/>
        <v>0</v>
      </c>
      <c r="Z403" s="147">
        <f t="shared" si="467"/>
        <v>0</v>
      </c>
      <c r="AA403" s="148">
        <f t="shared" si="468"/>
        <v>0</v>
      </c>
      <c r="AB403" s="149">
        <f t="shared" si="469"/>
        <v>200.02</v>
      </c>
      <c r="AC403" s="148">
        <f t="shared" si="470"/>
        <v>200.02</v>
      </c>
      <c r="AD403" s="148">
        <f t="shared" si="455"/>
        <v>0</v>
      </c>
      <c r="AE403" s="148">
        <f t="shared" si="471"/>
        <v>2.3402340000000001</v>
      </c>
      <c r="AF403" s="150">
        <f t="shared" si="472"/>
        <v>2.3402340000000001</v>
      </c>
      <c r="AG403" s="148">
        <f t="shared" si="473"/>
        <v>0</v>
      </c>
      <c r="AH403" s="148">
        <f t="shared" si="474"/>
        <v>197.679766</v>
      </c>
      <c r="AI403" s="150">
        <f t="shared" si="475"/>
        <v>197.679766</v>
      </c>
      <c r="AJ403" s="151" t="s">
        <v>5957</v>
      </c>
    </row>
    <row r="404" spans="1:36" outlineLevel="3" x14ac:dyDescent="0.25">
      <c r="A404" s="143" t="s">
        <v>5622</v>
      </c>
      <c r="E404" s="135">
        <v>80.489999999999995</v>
      </c>
      <c r="N404" s="135">
        <f t="shared" si="456"/>
        <v>0</v>
      </c>
      <c r="O404" s="135">
        <f t="shared" si="457"/>
        <v>80.489999999999995</v>
      </c>
      <c r="P404" s="135" t="s">
        <v>3647</v>
      </c>
      <c r="Q404" s="135">
        <f>VLOOKUP(P404,Factors!$E$6:$G$5649,3,FALSE)</f>
        <v>1.17E-2</v>
      </c>
      <c r="R404" s="144">
        <f t="shared" si="459"/>
        <v>0</v>
      </c>
      <c r="S404" s="145">
        <f t="shared" si="460"/>
        <v>0</v>
      </c>
      <c r="T404" s="146">
        <f t="shared" si="461"/>
        <v>0</v>
      </c>
      <c r="U404" s="144">
        <f t="shared" si="462"/>
        <v>0</v>
      </c>
      <c r="V404" s="145">
        <f t="shared" si="463"/>
        <v>0</v>
      </c>
      <c r="W404" s="147">
        <f t="shared" si="464"/>
        <v>0</v>
      </c>
      <c r="X404" s="144">
        <f t="shared" si="465"/>
        <v>0</v>
      </c>
      <c r="Y404" s="145">
        <f t="shared" si="466"/>
        <v>0</v>
      </c>
      <c r="Z404" s="147">
        <f t="shared" si="467"/>
        <v>0</v>
      </c>
      <c r="AA404" s="148">
        <f t="shared" si="468"/>
        <v>0</v>
      </c>
      <c r="AB404" s="149">
        <f t="shared" si="469"/>
        <v>80.489999999999995</v>
      </c>
      <c r="AC404" s="148">
        <f t="shared" si="470"/>
        <v>80.489999999999995</v>
      </c>
      <c r="AD404" s="148">
        <f t="shared" si="455"/>
        <v>0</v>
      </c>
      <c r="AE404" s="148">
        <f t="shared" si="471"/>
        <v>0.94173299999999993</v>
      </c>
      <c r="AF404" s="150">
        <f t="shared" si="472"/>
        <v>0.94173299999999993</v>
      </c>
      <c r="AG404" s="148">
        <f t="shared" si="473"/>
        <v>0</v>
      </c>
      <c r="AH404" s="148">
        <f t="shared" si="474"/>
        <v>79.548266999999996</v>
      </c>
      <c r="AI404" s="150">
        <f t="shared" si="475"/>
        <v>79.548266999999996</v>
      </c>
      <c r="AJ404" s="151" t="s">
        <v>5957</v>
      </c>
    </row>
    <row r="405" spans="1:36" outlineLevel="2" x14ac:dyDescent="0.25">
      <c r="A405" s="143"/>
      <c r="N405" s="135">
        <f t="shared" si="456"/>
        <v>0</v>
      </c>
      <c r="O405" s="135">
        <f t="shared" si="457"/>
        <v>0</v>
      </c>
      <c r="R405" s="144">
        <f t="shared" ref="R405:AI405" si="476">SUBTOTAL(9,R398:R404)</f>
        <v>0</v>
      </c>
      <c r="S405" s="145">
        <f t="shared" si="476"/>
        <v>2265.7200000000003</v>
      </c>
      <c r="T405" s="146">
        <f t="shared" si="476"/>
        <v>2265.7200000000003</v>
      </c>
      <c r="U405" s="144">
        <f t="shared" si="476"/>
        <v>0</v>
      </c>
      <c r="V405" s="145">
        <f t="shared" si="476"/>
        <v>26.508924</v>
      </c>
      <c r="W405" s="147">
        <f t="shared" si="476"/>
        <v>26.508924</v>
      </c>
      <c r="X405" s="144">
        <f t="shared" si="476"/>
        <v>0</v>
      </c>
      <c r="Y405" s="145">
        <f t="shared" si="476"/>
        <v>2239.211076</v>
      </c>
      <c r="Z405" s="147">
        <f t="shared" si="476"/>
        <v>2239.211076</v>
      </c>
      <c r="AA405" s="148">
        <f t="shared" si="476"/>
        <v>0</v>
      </c>
      <c r="AB405" s="149">
        <f t="shared" si="476"/>
        <v>10294.92</v>
      </c>
      <c r="AC405" s="148">
        <f t="shared" si="476"/>
        <v>10294.92</v>
      </c>
      <c r="AD405" s="148">
        <f t="shared" si="455"/>
        <v>0</v>
      </c>
      <c r="AE405" s="148">
        <f t="shared" si="476"/>
        <v>120.450564</v>
      </c>
      <c r="AF405" s="150">
        <f t="shared" si="476"/>
        <v>120.450564</v>
      </c>
      <c r="AG405" s="148">
        <f t="shared" si="476"/>
        <v>0</v>
      </c>
      <c r="AH405" s="148">
        <f t="shared" si="476"/>
        <v>10174.469435999999</v>
      </c>
      <c r="AI405" s="150">
        <f t="shared" si="476"/>
        <v>10174.469435999999</v>
      </c>
      <c r="AJ405" s="163" t="s">
        <v>5960</v>
      </c>
    </row>
    <row r="406" spans="1:36" outlineLevel="1" x14ac:dyDescent="0.25">
      <c r="A406" s="154" t="s">
        <v>5621</v>
      </c>
      <c r="B406" s="155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6">
        <f t="shared" ref="R406:AI406" si="477">SUBTOTAL(9,R328:R404)</f>
        <v>29989.570000000003</v>
      </c>
      <c r="S406" s="157">
        <f t="shared" si="477"/>
        <v>119835.58000000002</v>
      </c>
      <c r="T406" s="158">
        <f t="shared" si="477"/>
        <v>149825.15</v>
      </c>
      <c r="U406" s="156">
        <f t="shared" si="477"/>
        <v>7595.4400000000014</v>
      </c>
      <c r="V406" s="157">
        <f t="shared" si="477"/>
        <v>11228.287898</v>
      </c>
      <c r="W406" s="159">
        <f t="shared" si="477"/>
        <v>18823.727898000001</v>
      </c>
      <c r="X406" s="156">
        <f t="shared" si="477"/>
        <v>22394.130000000005</v>
      </c>
      <c r="Y406" s="157">
        <f t="shared" si="477"/>
        <v>108607.29210200001</v>
      </c>
      <c r="Z406" s="159">
        <f t="shared" si="477"/>
        <v>131001.42210200001</v>
      </c>
      <c r="AA406" s="157">
        <f t="shared" si="477"/>
        <v>222863.59999999995</v>
      </c>
      <c r="AB406" s="160">
        <f t="shared" si="477"/>
        <v>1598380.4899999998</v>
      </c>
      <c r="AC406" s="157">
        <f t="shared" si="477"/>
        <v>1821244.0899999999</v>
      </c>
      <c r="AD406" s="157">
        <f t="shared" si="455"/>
        <v>0</v>
      </c>
      <c r="AE406" s="157">
        <f t="shared" si="477"/>
        <v>154075.58329399998</v>
      </c>
      <c r="AF406" s="161">
        <f t="shared" si="477"/>
        <v>210584.54329399994</v>
      </c>
      <c r="AG406" s="157">
        <f t="shared" si="477"/>
        <v>166354.63999999998</v>
      </c>
      <c r="AH406" s="157">
        <f t="shared" si="477"/>
        <v>1444304.9067059997</v>
      </c>
      <c r="AI406" s="161">
        <f t="shared" si="477"/>
        <v>1610659.5467059999</v>
      </c>
      <c r="AJ406" s="162"/>
    </row>
    <row r="407" spans="1:36" outlineLevel="3" x14ac:dyDescent="0.25">
      <c r="A407" s="143" t="s">
        <v>5624</v>
      </c>
      <c r="B407" s="135">
        <v>8613.06</v>
      </c>
      <c r="C407" s="135">
        <v>5179.1400000000003</v>
      </c>
      <c r="D407" s="135">
        <v>4889.71</v>
      </c>
      <c r="E407" s="135">
        <v>5764.6</v>
      </c>
      <c r="F407" s="135">
        <v>41676.410000000003</v>
      </c>
      <c r="G407" s="135">
        <v>19214.669999999998</v>
      </c>
      <c r="H407" s="135">
        <v>6253.57</v>
      </c>
      <c r="I407" s="135">
        <v>18885.86</v>
      </c>
      <c r="J407" s="135">
        <v>24147.14</v>
      </c>
      <c r="K407" s="135">
        <v>24900.48</v>
      </c>
      <c r="L407" s="135">
        <v>11638.91</v>
      </c>
      <c r="M407" s="135">
        <v>8383.98</v>
      </c>
      <c r="N407" s="135">
        <f t="shared" si="456"/>
        <v>8383.98</v>
      </c>
      <c r="O407" s="135">
        <f t="shared" si="457"/>
        <v>179547.53000000003</v>
      </c>
      <c r="P407" s="135" t="s">
        <v>5000</v>
      </c>
      <c r="Q407" s="135">
        <f>VLOOKUP(P407,Factors!$E$6:$G$5649,3,FALSE)</f>
        <v>0.1013</v>
      </c>
      <c r="R407" s="144">
        <f>IF(LEFT(AJ407,6)="Direct", N407,0)</f>
        <v>0</v>
      </c>
      <c r="S407" s="145">
        <f>N407-R407</f>
        <v>8383.98</v>
      </c>
      <c r="T407" s="146">
        <f>R407+S407</f>
        <v>8383.98</v>
      </c>
      <c r="U407" s="144">
        <f>IF(LEFT(AJ407,9)="direct-wa", N407,0)</f>
        <v>0</v>
      </c>
      <c r="V407" s="145">
        <f>IF(LEFT(AJ407,9)="direct-wa",0,N407*Q407)</f>
        <v>849.29717399999993</v>
      </c>
      <c r="W407" s="147">
        <f>U407+V407</f>
        <v>849.29717399999993</v>
      </c>
      <c r="X407" s="144">
        <f>IF(LEFT(AJ407,9)="direct-or", N407,0)</f>
        <v>0</v>
      </c>
      <c r="Y407" s="145">
        <f>IF(LEFT(AJ407,9)="direct-or",0,S407-V407)</f>
        <v>7534.6828259999993</v>
      </c>
      <c r="Z407" s="147">
        <f>X407+Y407</f>
        <v>7534.6828259999993</v>
      </c>
      <c r="AA407" s="148">
        <f>IF(LEFT(AJ407,6)="Direct", O407,0)</f>
        <v>0</v>
      </c>
      <c r="AB407" s="149">
        <f>O407-AA407</f>
        <v>179547.53000000003</v>
      </c>
      <c r="AC407" s="148">
        <f>AA407+AB407</f>
        <v>179547.53000000003</v>
      </c>
      <c r="AD407" s="148">
        <f t="shared" si="455"/>
        <v>0</v>
      </c>
      <c r="AE407" s="148">
        <f>IF(LEFT(AJ407,9)="direct-wa",0,O407*Q407)</f>
        <v>18188.164789000002</v>
      </c>
      <c r="AF407" s="150">
        <f>AD407+AE407</f>
        <v>18188.164789000002</v>
      </c>
      <c r="AG407" s="148">
        <f>IF(LEFT(AJ407,9)="direct-or", O407,0)</f>
        <v>0</v>
      </c>
      <c r="AH407" s="148">
        <f>IF(LEFT(AJ407,9)="direct-or",0,AC407-AF407)</f>
        <v>161359.36521100003</v>
      </c>
      <c r="AI407" s="150">
        <f>AG407+AH407</f>
        <v>161359.36521100003</v>
      </c>
      <c r="AJ407" s="151" t="s">
        <v>60</v>
      </c>
    </row>
    <row r="408" spans="1:36" outlineLevel="2" x14ac:dyDescent="0.25">
      <c r="A408" s="143"/>
      <c r="N408" s="135">
        <f t="shared" si="456"/>
        <v>0</v>
      </c>
      <c r="O408" s="135">
        <f t="shared" si="457"/>
        <v>0</v>
      </c>
      <c r="R408" s="144">
        <f t="shared" ref="R408:AI408" si="478">SUBTOTAL(9,R407:R407)</f>
        <v>0</v>
      </c>
      <c r="S408" s="145">
        <f t="shared" si="478"/>
        <v>8383.98</v>
      </c>
      <c r="T408" s="146">
        <f t="shared" si="478"/>
        <v>8383.98</v>
      </c>
      <c r="U408" s="144">
        <f t="shared" si="478"/>
        <v>0</v>
      </c>
      <c r="V408" s="145">
        <f t="shared" si="478"/>
        <v>849.29717399999993</v>
      </c>
      <c r="W408" s="147">
        <f t="shared" si="478"/>
        <v>849.29717399999993</v>
      </c>
      <c r="X408" s="144">
        <f t="shared" si="478"/>
        <v>0</v>
      </c>
      <c r="Y408" s="145">
        <f t="shared" si="478"/>
        <v>7534.6828259999993</v>
      </c>
      <c r="Z408" s="147">
        <f t="shared" si="478"/>
        <v>7534.6828259999993</v>
      </c>
      <c r="AA408" s="148">
        <f t="shared" si="478"/>
        <v>0</v>
      </c>
      <c r="AB408" s="149">
        <f t="shared" si="478"/>
        <v>179547.53000000003</v>
      </c>
      <c r="AC408" s="148">
        <f t="shared" si="478"/>
        <v>179547.53000000003</v>
      </c>
      <c r="AD408" s="148">
        <f t="shared" si="455"/>
        <v>0</v>
      </c>
      <c r="AE408" s="148">
        <f t="shared" si="478"/>
        <v>18188.164789000002</v>
      </c>
      <c r="AF408" s="150">
        <f t="shared" si="478"/>
        <v>18188.164789000002</v>
      </c>
      <c r="AG408" s="148">
        <f t="shared" si="478"/>
        <v>0</v>
      </c>
      <c r="AH408" s="148">
        <f t="shared" si="478"/>
        <v>161359.36521100003</v>
      </c>
      <c r="AI408" s="150">
        <f t="shared" si="478"/>
        <v>161359.36521100003</v>
      </c>
      <c r="AJ408" s="163" t="s">
        <v>5736</v>
      </c>
    </row>
    <row r="409" spans="1:36" outlineLevel="3" x14ac:dyDescent="0.25">
      <c r="A409" s="143" t="s">
        <v>5624</v>
      </c>
      <c r="B409" s="135">
        <v>2359.44</v>
      </c>
      <c r="C409" s="135">
        <v>4959.41</v>
      </c>
      <c r="D409" s="135">
        <v>2363.46</v>
      </c>
      <c r="E409" s="135">
        <v>2363.46</v>
      </c>
      <c r="F409" s="135">
        <v>2363.46</v>
      </c>
      <c r="G409" s="135">
        <v>2363.46</v>
      </c>
      <c r="H409" s="135">
        <v>2363.46</v>
      </c>
      <c r="I409" s="135">
        <v>2363.46</v>
      </c>
      <c r="J409" s="135">
        <v>4269.8500000000004</v>
      </c>
      <c r="K409" s="135">
        <v>2363.46</v>
      </c>
      <c r="L409" s="135">
        <v>2363.46</v>
      </c>
      <c r="M409" s="135">
        <v>2363.46</v>
      </c>
      <c r="N409" s="135">
        <f t="shared" si="456"/>
        <v>2363.46</v>
      </c>
      <c r="O409" s="135">
        <f t="shared" si="457"/>
        <v>32859.839999999997</v>
      </c>
      <c r="P409" s="135" t="s">
        <v>4502</v>
      </c>
      <c r="Q409" s="135">
        <f>VLOOKUP(P409,Factors!$E$6:$G$5649,3,FALSE)</f>
        <v>0.2535</v>
      </c>
      <c r="R409" s="144">
        <f>IF(LEFT(AJ409,6)="Direct", N409,0)</f>
        <v>0</v>
      </c>
      <c r="S409" s="145">
        <f>N409-R409</f>
        <v>2363.46</v>
      </c>
      <c r="T409" s="146">
        <f>R409+S409</f>
        <v>2363.46</v>
      </c>
      <c r="U409" s="144">
        <f>IF(LEFT(AJ409,9)="direct-wa", N409,0)</f>
        <v>0</v>
      </c>
      <c r="V409" s="145">
        <f>IF(LEFT(AJ409,9)="direct-wa",0,N409*Q409)</f>
        <v>599.13711000000001</v>
      </c>
      <c r="W409" s="147">
        <f>U409+V409</f>
        <v>599.13711000000001</v>
      </c>
      <c r="X409" s="144">
        <f>IF(LEFT(AJ409,9)="direct-or", N409,0)</f>
        <v>0</v>
      </c>
      <c r="Y409" s="145">
        <f>IF(LEFT(AJ409,9)="direct-or",0,S409-V409)</f>
        <v>1764.3228899999999</v>
      </c>
      <c r="Z409" s="147">
        <f>X409+Y409</f>
        <v>1764.3228899999999</v>
      </c>
      <c r="AA409" s="148">
        <f>IF(LEFT(AJ409,6)="Direct", O409,0)</f>
        <v>0</v>
      </c>
      <c r="AB409" s="149">
        <f>O409-AA409</f>
        <v>32859.839999999997</v>
      </c>
      <c r="AC409" s="148">
        <f>AA409+AB409</f>
        <v>32859.839999999997</v>
      </c>
      <c r="AD409" s="148">
        <f t="shared" si="455"/>
        <v>0</v>
      </c>
      <c r="AE409" s="148">
        <f>IF(LEFT(AJ409,9)="direct-wa",0,O409*Q409)</f>
        <v>8329.9694399999989</v>
      </c>
      <c r="AF409" s="150">
        <f>AD409+AE409</f>
        <v>8329.9694399999989</v>
      </c>
      <c r="AG409" s="148">
        <f>IF(LEFT(AJ409,9)="direct-or", O409,0)</f>
        <v>0</v>
      </c>
      <c r="AH409" s="148">
        <f>IF(LEFT(AJ409,9)="direct-or",0,AC409-AF409)</f>
        <v>24529.870559999996</v>
      </c>
      <c r="AI409" s="150">
        <f>AG409+AH409</f>
        <v>24529.870559999996</v>
      </c>
      <c r="AJ409" s="151" t="s">
        <v>58</v>
      </c>
    </row>
    <row r="410" spans="1:36" outlineLevel="2" x14ac:dyDescent="0.25">
      <c r="A410" s="143"/>
      <c r="N410" s="135">
        <f t="shared" si="456"/>
        <v>0</v>
      </c>
      <c r="O410" s="135">
        <f t="shared" si="457"/>
        <v>0</v>
      </c>
      <c r="R410" s="144">
        <f t="shared" ref="R410:AI410" si="479">SUBTOTAL(9,R409:R409)</f>
        <v>0</v>
      </c>
      <c r="S410" s="145">
        <f t="shared" si="479"/>
        <v>2363.46</v>
      </c>
      <c r="T410" s="146">
        <f t="shared" si="479"/>
        <v>2363.46</v>
      </c>
      <c r="U410" s="144">
        <f t="shared" si="479"/>
        <v>0</v>
      </c>
      <c r="V410" s="145">
        <f t="shared" si="479"/>
        <v>599.13711000000001</v>
      </c>
      <c r="W410" s="147">
        <f t="shared" si="479"/>
        <v>599.13711000000001</v>
      </c>
      <c r="X410" s="144">
        <f t="shared" si="479"/>
        <v>0</v>
      </c>
      <c r="Y410" s="145">
        <f t="shared" si="479"/>
        <v>1764.3228899999999</v>
      </c>
      <c r="Z410" s="147">
        <f t="shared" si="479"/>
        <v>1764.3228899999999</v>
      </c>
      <c r="AA410" s="148">
        <f t="shared" si="479"/>
        <v>0</v>
      </c>
      <c r="AB410" s="149">
        <f t="shared" si="479"/>
        <v>32859.839999999997</v>
      </c>
      <c r="AC410" s="148">
        <f t="shared" si="479"/>
        <v>32859.839999999997</v>
      </c>
      <c r="AD410" s="148">
        <f t="shared" si="455"/>
        <v>0</v>
      </c>
      <c r="AE410" s="148">
        <f t="shared" si="479"/>
        <v>8329.9694399999989</v>
      </c>
      <c r="AF410" s="150">
        <f t="shared" si="479"/>
        <v>8329.9694399999989</v>
      </c>
      <c r="AG410" s="148">
        <f t="shared" si="479"/>
        <v>0</v>
      </c>
      <c r="AH410" s="148">
        <f t="shared" si="479"/>
        <v>24529.870559999996</v>
      </c>
      <c r="AI410" s="150">
        <f t="shared" si="479"/>
        <v>24529.870559999996</v>
      </c>
      <c r="AJ410" s="163" t="s">
        <v>5748</v>
      </c>
    </row>
    <row r="411" spans="1:36" outlineLevel="1" x14ac:dyDescent="0.25">
      <c r="A411" s="154" t="s">
        <v>5623</v>
      </c>
      <c r="B411" s="155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6">
        <f t="shared" ref="R411:AI411" si="480">SUBTOTAL(9,R407:R409)</f>
        <v>0</v>
      </c>
      <c r="S411" s="157">
        <f t="shared" si="480"/>
        <v>10747.439999999999</v>
      </c>
      <c r="T411" s="158">
        <f t="shared" si="480"/>
        <v>10747.439999999999</v>
      </c>
      <c r="U411" s="156">
        <f t="shared" si="480"/>
        <v>0</v>
      </c>
      <c r="V411" s="157">
        <f t="shared" si="480"/>
        <v>1448.4342839999999</v>
      </c>
      <c r="W411" s="159">
        <f t="shared" si="480"/>
        <v>1448.4342839999999</v>
      </c>
      <c r="X411" s="156">
        <f t="shared" si="480"/>
        <v>0</v>
      </c>
      <c r="Y411" s="157">
        <f t="shared" si="480"/>
        <v>9299.0057159999997</v>
      </c>
      <c r="Z411" s="159">
        <f t="shared" si="480"/>
        <v>9299.0057159999997</v>
      </c>
      <c r="AA411" s="157">
        <f t="shared" si="480"/>
        <v>0</v>
      </c>
      <c r="AB411" s="160">
        <f t="shared" si="480"/>
        <v>212407.37000000002</v>
      </c>
      <c r="AC411" s="157">
        <f t="shared" si="480"/>
        <v>212407.37000000002</v>
      </c>
      <c r="AD411" s="157">
        <f t="shared" si="455"/>
        <v>0</v>
      </c>
      <c r="AE411" s="157">
        <f t="shared" si="480"/>
        <v>26518.134229000003</v>
      </c>
      <c r="AF411" s="161">
        <f t="shared" si="480"/>
        <v>26518.134229000003</v>
      </c>
      <c r="AG411" s="157">
        <f t="shared" si="480"/>
        <v>0</v>
      </c>
      <c r="AH411" s="157">
        <f t="shared" si="480"/>
        <v>185889.23577100004</v>
      </c>
      <c r="AI411" s="161">
        <f t="shared" si="480"/>
        <v>185889.23577100004</v>
      </c>
      <c r="AJ411" s="162"/>
    </row>
    <row r="412" spans="1:36" outlineLevel="3" x14ac:dyDescent="0.25">
      <c r="A412" s="143" t="s">
        <v>5626</v>
      </c>
      <c r="D412" s="135">
        <v>249.2</v>
      </c>
      <c r="N412" s="135">
        <f t="shared" si="456"/>
        <v>0</v>
      </c>
      <c r="O412" s="135">
        <f t="shared" si="457"/>
        <v>249.2</v>
      </c>
      <c r="P412" s="135" t="s">
        <v>3363</v>
      </c>
      <c r="Q412" s="135">
        <f>VLOOKUP(P412,Factors!$E$6:$G$5649,3,FALSE)</f>
        <v>0.1013</v>
      </c>
      <c r="R412" s="144">
        <f t="shared" ref="R412:R429" si="481">IF(LEFT(AJ412,6)="Direct", N412,0)</f>
        <v>0</v>
      </c>
      <c r="S412" s="145">
        <f t="shared" ref="S412:S429" si="482">N412-R412</f>
        <v>0</v>
      </c>
      <c r="T412" s="146">
        <f t="shared" ref="T412:T429" si="483">R412+S412</f>
        <v>0</v>
      </c>
      <c r="U412" s="144">
        <f t="shared" ref="U412:U429" si="484">IF(LEFT(AJ412,9)="direct-wa", N412,0)</f>
        <v>0</v>
      </c>
      <c r="V412" s="145">
        <f t="shared" ref="V412:V429" si="485">IF(LEFT(AJ412,9)="direct-wa",0,N412*Q412)</f>
        <v>0</v>
      </c>
      <c r="W412" s="147">
        <f t="shared" ref="W412:W429" si="486">U412+V412</f>
        <v>0</v>
      </c>
      <c r="X412" s="144">
        <f t="shared" ref="X412:X429" si="487">IF(LEFT(AJ412,9)="direct-or", N412,0)</f>
        <v>0</v>
      </c>
      <c r="Y412" s="145">
        <f t="shared" ref="Y412:Y429" si="488">IF(LEFT(AJ412,9)="direct-or",0,S412-V412)</f>
        <v>0</v>
      </c>
      <c r="Z412" s="147">
        <f t="shared" ref="Z412:Z429" si="489">X412+Y412</f>
        <v>0</v>
      </c>
      <c r="AA412" s="148">
        <f t="shared" ref="AA412:AA429" si="490">IF(LEFT(AJ412,6)="Direct", O412,0)</f>
        <v>0</v>
      </c>
      <c r="AB412" s="149">
        <f t="shared" ref="AB412:AB429" si="491">O412-AA412</f>
        <v>249.2</v>
      </c>
      <c r="AC412" s="148">
        <f t="shared" ref="AC412:AC429" si="492">AA412+AB412</f>
        <v>249.2</v>
      </c>
      <c r="AD412" s="148">
        <f t="shared" si="455"/>
        <v>0</v>
      </c>
      <c r="AE412" s="148">
        <f t="shared" ref="AE412:AE429" si="493">IF(LEFT(AJ412,9)="direct-wa",0,O412*Q412)</f>
        <v>25.243959999999998</v>
      </c>
      <c r="AF412" s="150">
        <f t="shared" ref="AF412:AF429" si="494">AD412+AE412</f>
        <v>25.243959999999998</v>
      </c>
      <c r="AG412" s="148">
        <f t="shared" ref="AG412:AG429" si="495">IF(LEFT(AJ412,9)="direct-or", O412,0)</f>
        <v>0</v>
      </c>
      <c r="AH412" s="148">
        <f t="shared" ref="AH412:AH429" si="496">IF(LEFT(AJ412,9)="direct-or",0,AC412-AF412)</f>
        <v>223.95604</v>
      </c>
      <c r="AI412" s="150">
        <f t="shared" ref="AI412:AI429" si="497">AG412+AH412</f>
        <v>223.95604</v>
      </c>
      <c r="AJ412" s="151" t="s">
        <v>60</v>
      </c>
    </row>
    <row r="413" spans="1:36" outlineLevel="3" x14ac:dyDescent="0.25">
      <c r="A413" s="143" t="s">
        <v>5626</v>
      </c>
      <c r="F413" s="135">
        <v>-2762.62</v>
      </c>
      <c r="L413" s="135">
        <v>34.1</v>
      </c>
      <c r="N413" s="135">
        <f t="shared" si="456"/>
        <v>0</v>
      </c>
      <c r="O413" s="135">
        <f t="shared" si="457"/>
        <v>-2728.52</v>
      </c>
      <c r="P413" s="135" t="s">
        <v>3386</v>
      </c>
      <c r="Q413" s="135">
        <f>VLOOKUP(P413,Factors!$E$6:$G$5649,3,FALSE)</f>
        <v>0.1013</v>
      </c>
      <c r="R413" s="144">
        <f t="shared" si="481"/>
        <v>0</v>
      </c>
      <c r="S413" s="145">
        <f t="shared" si="482"/>
        <v>0</v>
      </c>
      <c r="T413" s="146">
        <f t="shared" si="483"/>
        <v>0</v>
      </c>
      <c r="U413" s="144">
        <f t="shared" si="484"/>
        <v>0</v>
      </c>
      <c r="V413" s="145">
        <f t="shared" si="485"/>
        <v>0</v>
      </c>
      <c r="W413" s="147">
        <f t="shared" si="486"/>
        <v>0</v>
      </c>
      <c r="X413" s="144">
        <f t="shared" si="487"/>
        <v>0</v>
      </c>
      <c r="Y413" s="145">
        <f t="shared" si="488"/>
        <v>0</v>
      </c>
      <c r="Z413" s="147">
        <f t="shared" si="489"/>
        <v>0</v>
      </c>
      <c r="AA413" s="148">
        <f t="shared" si="490"/>
        <v>0</v>
      </c>
      <c r="AB413" s="149">
        <f t="shared" si="491"/>
        <v>-2728.52</v>
      </c>
      <c r="AC413" s="148">
        <f t="shared" si="492"/>
        <v>-2728.52</v>
      </c>
      <c r="AD413" s="148">
        <f t="shared" si="455"/>
        <v>0</v>
      </c>
      <c r="AE413" s="148">
        <f t="shared" si="493"/>
        <v>-276.39907599999998</v>
      </c>
      <c r="AF413" s="150">
        <f t="shared" si="494"/>
        <v>-276.39907599999998</v>
      </c>
      <c r="AG413" s="148">
        <f t="shared" si="495"/>
        <v>0</v>
      </c>
      <c r="AH413" s="148">
        <f t="shared" si="496"/>
        <v>-2452.1209239999998</v>
      </c>
      <c r="AI413" s="150">
        <f t="shared" si="497"/>
        <v>-2452.1209239999998</v>
      </c>
      <c r="AJ413" s="151" t="s">
        <v>60</v>
      </c>
    </row>
    <row r="414" spans="1:36" outlineLevel="3" x14ac:dyDescent="0.25">
      <c r="A414" s="143" t="s">
        <v>5626</v>
      </c>
      <c r="F414" s="135">
        <v>480</v>
      </c>
      <c r="H414" s="135">
        <v>73</v>
      </c>
      <c r="J414" s="135">
        <v>133</v>
      </c>
      <c r="N414" s="135">
        <f t="shared" si="456"/>
        <v>0</v>
      </c>
      <c r="O414" s="135">
        <f t="shared" si="457"/>
        <v>686</v>
      </c>
      <c r="P414" s="135" t="s">
        <v>3853</v>
      </c>
      <c r="Q414" s="135">
        <f>VLOOKUP(P414,Factors!$E$6:$G$5649,3,FALSE)</f>
        <v>0.1013</v>
      </c>
      <c r="R414" s="144">
        <f t="shared" si="481"/>
        <v>0</v>
      </c>
      <c r="S414" s="145">
        <f t="shared" si="482"/>
        <v>0</v>
      </c>
      <c r="T414" s="146">
        <f t="shared" si="483"/>
        <v>0</v>
      </c>
      <c r="U414" s="144">
        <f t="shared" si="484"/>
        <v>0</v>
      </c>
      <c r="V414" s="145">
        <f t="shared" si="485"/>
        <v>0</v>
      </c>
      <c r="W414" s="147">
        <f t="shared" si="486"/>
        <v>0</v>
      </c>
      <c r="X414" s="144">
        <f t="shared" si="487"/>
        <v>0</v>
      </c>
      <c r="Y414" s="145">
        <f t="shared" si="488"/>
        <v>0</v>
      </c>
      <c r="Z414" s="147">
        <f t="shared" si="489"/>
        <v>0</v>
      </c>
      <c r="AA414" s="148">
        <f t="shared" si="490"/>
        <v>0</v>
      </c>
      <c r="AB414" s="149">
        <f t="shared" si="491"/>
        <v>686</v>
      </c>
      <c r="AC414" s="148">
        <f t="shared" si="492"/>
        <v>686</v>
      </c>
      <c r="AD414" s="148">
        <f t="shared" si="455"/>
        <v>0</v>
      </c>
      <c r="AE414" s="148">
        <f t="shared" si="493"/>
        <v>69.491799999999998</v>
      </c>
      <c r="AF414" s="150">
        <f t="shared" si="494"/>
        <v>69.491799999999998</v>
      </c>
      <c r="AG414" s="148">
        <f t="shared" si="495"/>
        <v>0</v>
      </c>
      <c r="AH414" s="148">
        <f t="shared" si="496"/>
        <v>616.50819999999999</v>
      </c>
      <c r="AI414" s="150">
        <f t="shared" si="497"/>
        <v>616.50819999999999</v>
      </c>
      <c r="AJ414" s="151" t="s">
        <v>60</v>
      </c>
    </row>
    <row r="415" spans="1:36" outlineLevel="3" x14ac:dyDescent="0.25">
      <c r="A415" s="143" t="s">
        <v>5626</v>
      </c>
      <c r="B415" s="135">
        <v>44908.99</v>
      </c>
      <c r="C415" s="135">
        <v>46348.2</v>
      </c>
      <c r="D415" s="135">
        <v>45442.57</v>
      </c>
      <c r="E415" s="135">
        <v>49338.36</v>
      </c>
      <c r="F415" s="135">
        <v>48609.69</v>
      </c>
      <c r="G415" s="135">
        <v>35653.47</v>
      </c>
      <c r="H415" s="135">
        <v>30501.74</v>
      </c>
      <c r="I415" s="135">
        <v>31684.02</v>
      </c>
      <c r="J415" s="135">
        <v>30511.01</v>
      </c>
      <c r="K415" s="135">
        <v>26943.13</v>
      </c>
      <c r="L415" s="135">
        <v>18265.45</v>
      </c>
      <c r="M415" s="135">
        <v>19560.59</v>
      </c>
      <c r="N415" s="135">
        <f t="shared" si="456"/>
        <v>19560.59</v>
      </c>
      <c r="O415" s="135">
        <f t="shared" si="457"/>
        <v>427767.22000000009</v>
      </c>
      <c r="P415" s="135" t="s">
        <v>3892</v>
      </c>
      <c r="Q415" s="135">
        <f>VLOOKUP(P415,Factors!$E$6:$G$5649,3,FALSE)</f>
        <v>0.1013</v>
      </c>
      <c r="R415" s="144">
        <f t="shared" si="481"/>
        <v>0</v>
      </c>
      <c r="S415" s="145">
        <f t="shared" si="482"/>
        <v>19560.59</v>
      </c>
      <c r="T415" s="146">
        <f t="shared" si="483"/>
        <v>19560.59</v>
      </c>
      <c r="U415" s="144">
        <f t="shared" si="484"/>
        <v>0</v>
      </c>
      <c r="V415" s="145">
        <f t="shared" si="485"/>
        <v>1981.4877670000001</v>
      </c>
      <c r="W415" s="147">
        <f t="shared" si="486"/>
        <v>1981.4877670000001</v>
      </c>
      <c r="X415" s="144">
        <f t="shared" si="487"/>
        <v>0</v>
      </c>
      <c r="Y415" s="145">
        <f t="shared" si="488"/>
        <v>17579.102233000001</v>
      </c>
      <c r="Z415" s="147">
        <f t="shared" si="489"/>
        <v>17579.102233000001</v>
      </c>
      <c r="AA415" s="148">
        <f t="shared" si="490"/>
        <v>0</v>
      </c>
      <c r="AB415" s="149">
        <f t="shared" si="491"/>
        <v>427767.22000000009</v>
      </c>
      <c r="AC415" s="148">
        <f t="shared" si="492"/>
        <v>427767.22000000009</v>
      </c>
      <c r="AD415" s="148">
        <f t="shared" si="455"/>
        <v>0</v>
      </c>
      <c r="AE415" s="148">
        <f t="shared" si="493"/>
        <v>43332.81938600001</v>
      </c>
      <c r="AF415" s="150">
        <f t="shared" si="494"/>
        <v>43332.81938600001</v>
      </c>
      <c r="AG415" s="148">
        <f t="shared" si="495"/>
        <v>0</v>
      </c>
      <c r="AH415" s="148">
        <f t="shared" si="496"/>
        <v>384434.4006140001</v>
      </c>
      <c r="AI415" s="150">
        <f t="shared" si="497"/>
        <v>384434.4006140001</v>
      </c>
      <c r="AJ415" s="151" t="s">
        <v>60</v>
      </c>
    </row>
    <row r="416" spans="1:36" outlineLevel="3" x14ac:dyDescent="0.25">
      <c r="A416" s="143" t="s">
        <v>5626</v>
      </c>
      <c r="B416" s="135">
        <v>17842.39</v>
      </c>
      <c r="C416" s="135">
        <v>19309.36</v>
      </c>
      <c r="D416" s="135">
        <v>18766.05</v>
      </c>
      <c r="E416" s="135">
        <v>19892.48</v>
      </c>
      <c r="F416" s="135">
        <v>23094.97</v>
      </c>
      <c r="G416" s="135">
        <v>20245.310000000001</v>
      </c>
      <c r="H416" s="135">
        <v>19306.82</v>
      </c>
      <c r="I416" s="135">
        <v>17897.82</v>
      </c>
      <c r="J416" s="135">
        <v>14456.8</v>
      </c>
      <c r="K416" s="135">
        <v>10125.84</v>
      </c>
      <c r="L416" s="135">
        <v>6479.39</v>
      </c>
      <c r="M416" s="135">
        <v>16398.72</v>
      </c>
      <c r="N416" s="135">
        <f t="shared" si="456"/>
        <v>16398.72</v>
      </c>
      <c r="O416" s="135">
        <f t="shared" si="457"/>
        <v>203815.95</v>
      </c>
      <c r="P416" s="135" t="s">
        <v>3897</v>
      </c>
      <c r="Q416" s="135">
        <f>VLOOKUP(P416,Factors!$E$6:$G$5649,3,FALSE)</f>
        <v>0.1013</v>
      </c>
      <c r="R416" s="144">
        <f t="shared" si="481"/>
        <v>0</v>
      </c>
      <c r="S416" s="145">
        <f t="shared" si="482"/>
        <v>16398.72</v>
      </c>
      <c r="T416" s="146">
        <f t="shared" si="483"/>
        <v>16398.72</v>
      </c>
      <c r="U416" s="144">
        <f t="shared" si="484"/>
        <v>0</v>
      </c>
      <c r="V416" s="145">
        <f t="shared" si="485"/>
        <v>1661.1903360000001</v>
      </c>
      <c r="W416" s="147">
        <f t="shared" si="486"/>
        <v>1661.1903360000001</v>
      </c>
      <c r="X416" s="144">
        <f t="shared" si="487"/>
        <v>0</v>
      </c>
      <c r="Y416" s="145">
        <f t="shared" si="488"/>
        <v>14737.529664000002</v>
      </c>
      <c r="Z416" s="147">
        <f t="shared" si="489"/>
        <v>14737.529664000002</v>
      </c>
      <c r="AA416" s="148">
        <f t="shared" si="490"/>
        <v>0</v>
      </c>
      <c r="AB416" s="149">
        <f t="shared" si="491"/>
        <v>203815.95</v>
      </c>
      <c r="AC416" s="148">
        <f t="shared" si="492"/>
        <v>203815.95</v>
      </c>
      <c r="AD416" s="148">
        <f t="shared" si="455"/>
        <v>0</v>
      </c>
      <c r="AE416" s="148">
        <f t="shared" si="493"/>
        <v>20646.555735000002</v>
      </c>
      <c r="AF416" s="150">
        <f t="shared" si="494"/>
        <v>20646.555735000002</v>
      </c>
      <c r="AG416" s="148">
        <f t="shared" si="495"/>
        <v>0</v>
      </c>
      <c r="AH416" s="148">
        <f t="shared" si="496"/>
        <v>183169.39426500001</v>
      </c>
      <c r="AI416" s="150">
        <f t="shared" si="497"/>
        <v>183169.39426500001</v>
      </c>
      <c r="AJ416" s="151" t="s">
        <v>60</v>
      </c>
    </row>
    <row r="417" spans="1:36" outlineLevel="3" x14ac:dyDescent="0.25">
      <c r="A417" s="143" t="s">
        <v>5626</v>
      </c>
      <c r="J417" s="135">
        <v>255.24</v>
      </c>
      <c r="N417" s="135">
        <f t="shared" si="456"/>
        <v>0</v>
      </c>
      <c r="O417" s="135">
        <f t="shared" si="457"/>
        <v>255.24</v>
      </c>
      <c r="P417" s="135" t="s">
        <v>3898</v>
      </c>
      <c r="Q417" s="135">
        <f>VLOOKUP(P417,Factors!$E$6:$G$5649,3,FALSE)</f>
        <v>0.1013</v>
      </c>
      <c r="R417" s="144">
        <f t="shared" si="481"/>
        <v>0</v>
      </c>
      <c r="S417" s="145">
        <f t="shared" si="482"/>
        <v>0</v>
      </c>
      <c r="T417" s="146">
        <f t="shared" si="483"/>
        <v>0</v>
      </c>
      <c r="U417" s="144">
        <f t="shared" si="484"/>
        <v>0</v>
      </c>
      <c r="V417" s="145">
        <f t="shared" si="485"/>
        <v>0</v>
      </c>
      <c r="W417" s="147">
        <f t="shared" si="486"/>
        <v>0</v>
      </c>
      <c r="X417" s="144">
        <f t="shared" si="487"/>
        <v>0</v>
      </c>
      <c r="Y417" s="145">
        <f t="shared" si="488"/>
        <v>0</v>
      </c>
      <c r="Z417" s="147">
        <f t="shared" si="489"/>
        <v>0</v>
      </c>
      <c r="AA417" s="148">
        <f t="shared" si="490"/>
        <v>0</v>
      </c>
      <c r="AB417" s="149">
        <f t="shared" si="491"/>
        <v>255.24</v>
      </c>
      <c r="AC417" s="148">
        <f t="shared" si="492"/>
        <v>255.24</v>
      </c>
      <c r="AD417" s="148">
        <f t="shared" si="455"/>
        <v>0</v>
      </c>
      <c r="AE417" s="148">
        <f t="shared" si="493"/>
        <v>25.855812</v>
      </c>
      <c r="AF417" s="150">
        <f t="shared" si="494"/>
        <v>25.855812</v>
      </c>
      <c r="AG417" s="148">
        <f t="shared" si="495"/>
        <v>0</v>
      </c>
      <c r="AH417" s="148">
        <f t="shared" si="496"/>
        <v>229.38418799999999</v>
      </c>
      <c r="AI417" s="150">
        <f t="shared" si="497"/>
        <v>229.38418799999999</v>
      </c>
      <c r="AJ417" s="151" t="s">
        <v>60</v>
      </c>
    </row>
    <row r="418" spans="1:36" outlineLevel="3" x14ac:dyDescent="0.25">
      <c r="A418" s="143" t="s">
        <v>5626</v>
      </c>
      <c r="B418" s="135">
        <v>13875.45</v>
      </c>
      <c r="C418" s="135">
        <v>13986.97</v>
      </c>
      <c r="D418" s="135">
        <v>13145.38</v>
      </c>
      <c r="E418" s="135">
        <v>14404.52</v>
      </c>
      <c r="F418" s="135">
        <v>13898.47</v>
      </c>
      <c r="G418" s="135">
        <v>13879.08</v>
      </c>
      <c r="H418" s="135">
        <v>12876.66</v>
      </c>
      <c r="I418" s="135">
        <v>12746.51</v>
      </c>
      <c r="J418" s="135">
        <v>13549.04</v>
      </c>
      <c r="K418" s="135">
        <v>10658.44</v>
      </c>
      <c r="L418" s="135">
        <v>13810.64</v>
      </c>
      <c r="M418" s="135">
        <v>13089.36</v>
      </c>
      <c r="N418" s="135">
        <f t="shared" si="456"/>
        <v>13089.36</v>
      </c>
      <c r="O418" s="135">
        <f t="shared" si="457"/>
        <v>159920.51999999996</v>
      </c>
      <c r="P418" s="135" t="s">
        <v>3931</v>
      </c>
      <c r="Q418" s="135">
        <f>VLOOKUP(P418,Factors!$E$6:$G$5649,3,FALSE)</f>
        <v>0.1013</v>
      </c>
      <c r="R418" s="144">
        <f t="shared" si="481"/>
        <v>0</v>
      </c>
      <c r="S418" s="145">
        <f t="shared" si="482"/>
        <v>13089.36</v>
      </c>
      <c r="T418" s="146">
        <f t="shared" si="483"/>
        <v>13089.36</v>
      </c>
      <c r="U418" s="144">
        <f t="shared" si="484"/>
        <v>0</v>
      </c>
      <c r="V418" s="145">
        <f t="shared" si="485"/>
        <v>1325.952168</v>
      </c>
      <c r="W418" s="147">
        <f t="shared" si="486"/>
        <v>1325.952168</v>
      </c>
      <c r="X418" s="144">
        <f t="shared" si="487"/>
        <v>0</v>
      </c>
      <c r="Y418" s="145">
        <f t="shared" si="488"/>
        <v>11763.407832000001</v>
      </c>
      <c r="Z418" s="147">
        <f t="shared" si="489"/>
        <v>11763.407832000001</v>
      </c>
      <c r="AA418" s="148">
        <f t="shared" si="490"/>
        <v>0</v>
      </c>
      <c r="AB418" s="149">
        <f t="shared" si="491"/>
        <v>159920.51999999996</v>
      </c>
      <c r="AC418" s="148">
        <f t="shared" si="492"/>
        <v>159920.51999999996</v>
      </c>
      <c r="AD418" s="148">
        <f t="shared" si="455"/>
        <v>0</v>
      </c>
      <c r="AE418" s="148">
        <f t="shared" si="493"/>
        <v>16199.948675999996</v>
      </c>
      <c r="AF418" s="150">
        <f t="shared" si="494"/>
        <v>16199.948675999996</v>
      </c>
      <c r="AG418" s="148">
        <f t="shared" si="495"/>
        <v>0</v>
      </c>
      <c r="AH418" s="148">
        <f t="shared" si="496"/>
        <v>143720.57132399996</v>
      </c>
      <c r="AI418" s="150">
        <f t="shared" si="497"/>
        <v>143720.57132399996</v>
      </c>
      <c r="AJ418" s="151" t="s">
        <v>60</v>
      </c>
    </row>
    <row r="419" spans="1:36" outlineLevel="3" x14ac:dyDescent="0.25">
      <c r="A419" s="143" t="s">
        <v>5626</v>
      </c>
      <c r="J419" s="135">
        <v>40</v>
      </c>
      <c r="M419" s="135">
        <v>2000</v>
      </c>
      <c r="N419" s="135">
        <f t="shared" si="456"/>
        <v>2000</v>
      </c>
      <c r="O419" s="135">
        <f t="shared" si="457"/>
        <v>2040</v>
      </c>
      <c r="P419" s="135" t="s">
        <v>3942</v>
      </c>
      <c r="Q419" s="135">
        <f>VLOOKUP(P419,Factors!$E$6:$G$5649,3,FALSE)</f>
        <v>0.1013</v>
      </c>
      <c r="R419" s="144">
        <f t="shared" si="481"/>
        <v>0</v>
      </c>
      <c r="S419" s="145">
        <f t="shared" si="482"/>
        <v>2000</v>
      </c>
      <c r="T419" s="146">
        <f t="shared" si="483"/>
        <v>2000</v>
      </c>
      <c r="U419" s="144">
        <f t="shared" si="484"/>
        <v>0</v>
      </c>
      <c r="V419" s="145">
        <f t="shared" si="485"/>
        <v>202.6</v>
      </c>
      <c r="W419" s="147">
        <f t="shared" si="486"/>
        <v>202.6</v>
      </c>
      <c r="X419" s="144">
        <f t="shared" si="487"/>
        <v>0</v>
      </c>
      <c r="Y419" s="145">
        <f t="shared" si="488"/>
        <v>1797.4</v>
      </c>
      <c r="Z419" s="147">
        <f t="shared" si="489"/>
        <v>1797.4</v>
      </c>
      <c r="AA419" s="148">
        <f t="shared" si="490"/>
        <v>0</v>
      </c>
      <c r="AB419" s="149">
        <f t="shared" si="491"/>
        <v>2040</v>
      </c>
      <c r="AC419" s="148">
        <f t="shared" si="492"/>
        <v>2040</v>
      </c>
      <c r="AD419" s="148">
        <f t="shared" si="455"/>
        <v>0</v>
      </c>
      <c r="AE419" s="148">
        <f t="shared" si="493"/>
        <v>206.65200000000002</v>
      </c>
      <c r="AF419" s="150">
        <f t="shared" si="494"/>
        <v>206.65200000000002</v>
      </c>
      <c r="AG419" s="148">
        <f t="shared" si="495"/>
        <v>0</v>
      </c>
      <c r="AH419" s="148">
        <f t="shared" si="496"/>
        <v>1833.348</v>
      </c>
      <c r="AI419" s="150">
        <f t="shared" si="497"/>
        <v>1833.348</v>
      </c>
      <c r="AJ419" s="151" t="s">
        <v>60</v>
      </c>
    </row>
    <row r="420" spans="1:36" outlineLevel="3" x14ac:dyDescent="0.25">
      <c r="A420" s="143" t="s">
        <v>5626</v>
      </c>
      <c r="I420" s="135">
        <v>25.07</v>
      </c>
      <c r="N420" s="135">
        <f t="shared" si="456"/>
        <v>0</v>
      </c>
      <c r="O420" s="135">
        <f t="shared" si="457"/>
        <v>25.07</v>
      </c>
      <c r="P420" s="135" t="s">
        <v>4233</v>
      </c>
      <c r="Q420" s="135">
        <f>VLOOKUP(P420,Factors!$E$6:$G$5649,3,FALSE)</f>
        <v>0.1013</v>
      </c>
      <c r="R420" s="144">
        <f t="shared" si="481"/>
        <v>0</v>
      </c>
      <c r="S420" s="145">
        <f t="shared" si="482"/>
        <v>0</v>
      </c>
      <c r="T420" s="146">
        <f t="shared" si="483"/>
        <v>0</v>
      </c>
      <c r="U420" s="144">
        <f t="shared" si="484"/>
        <v>0</v>
      </c>
      <c r="V420" s="145">
        <f t="shared" si="485"/>
        <v>0</v>
      </c>
      <c r="W420" s="147">
        <f t="shared" si="486"/>
        <v>0</v>
      </c>
      <c r="X420" s="144">
        <f t="shared" si="487"/>
        <v>0</v>
      </c>
      <c r="Y420" s="145">
        <f t="shared" si="488"/>
        <v>0</v>
      </c>
      <c r="Z420" s="147">
        <f t="shared" si="489"/>
        <v>0</v>
      </c>
      <c r="AA420" s="148">
        <f t="shared" si="490"/>
        <v>0</v>
      </c>
      <c r="AB420" s="149">
        <f t="shared" si="491"/>
        <v>25.07</v>
      </c>
      <c r="AC420" s="148">
        <f t="shared" si="492"/>
        <v>25.07</v>
      </c>
      <c r="AD420" s="148">
        <f t="shared" si="455"/>
        <v>0</v>
      </c>
      <c r="AE420" s="148">
        <f t="shared" si="493"/>
        <v>2.5395910000000002</v>
      </c>
      <c r="AF420" s="150">
        <f t="shared" si="494"/>
        <v>2.5395910000000002</v>
      </c>
      <c r="AG420" s="148">
        <f t="shared" si="495"/>
        <v>0</v>
      </c>
      <c r="AH420" s="148">
        <f t="shared" si="496"/>
        <v>22.530408999999999</v>
      </c>
      <c r="AI420" s="150">
        <f t="shared" si="497"/>
        <v>22.530408999999999</v>
      </c>
      <c r="AJ420" s="151" t="s">
        <v>60</v>
      </c>
    </row>
    <row r="421" spans="1:36" outlineLevel="3" x14ac:dyDescent="0.25">
      <c r="A421" s="143" t="s">
        <v>5626</v>
      </c>
      <c r="M421" s="135">
        <v>2000</v>
      </c>
      <c r="N421" s="135">
        <f t="shared" si="456"/>
        <v>2000</v>
      </c>
      <c r="O421" s="135">
        <f t="shared" si="457"/>
        <v>2000</v>
      </c>
      <c r="P421" s="135" t="s">
        <v>4248</v>
      </c>
      <c r="Q421" s="135">
        <f>VLOOKUP(P421,Factors!$E$6:$G$5649,3,FALSE)</f>
        <v>0.1013</v>
      </c>
      <c r="R421" s="144">
        <f t="shared" si="481"/>
        <v>0</v>
      </c>
      <c r="S421" s="145">
        <f t="shared" si="482"/>
        <v>2000</v>
      </c>
      <c r="T421" s="146">
        <f t="shared" si="483"/>
        <v>2000</v>
      </c>
      <c r="U421" s="144">
        <f t="shared" si="484"/>
        <v>0</v>
      </c>
      <c r="V421" s="145">
        <f t="shared" si="485"/>
        <v>202.6</v>
      </c>
      <c r="W421" s="147">
        <f t="shared" si="486"/>
        <v>202.6</v>
      </c>
      <c r="X421" s="144">
        <f t="shared" si="487"/>
        <v>0</v>
      </c>
      <c r="Y421" s="145">
        <f t="shared" si="488"/>
        <v>1797.4</v>
      </c>
      <c r="Z421" s="147">
        <f t="shared" si="489"/>
        <v>1797.4</v>
      </c>
      <c r="AA421" s="148">
        <f t="shared" si="490"/>
        <v>0</v>
      </c>
      <c r="AB421" s="149">
        <f t="shared" si="491"/>
        <v>2000</v>
      </c>
      <c r="AC421" s="148">
        <f t="shared" si="492"/>
        <v>2000</v>
      </c>
      <c r="AD421" s="148">
        <f t="shared" si="455"/>
        <v>0</v>
      </c>
      <c r="AE421" s="148">
        <f t="shared" si="493"/>
        <v>202.6</v>
      </c>
      <c r="AF421" s="150">
        <f t="shared" si="494"/>
        <v>202.6</v>
      </c>
      <c r="AG421" s="148">
        <f t="shared" si="495"/>
        <v>0</v>
      </c>
      <c r="AH421" s="148">
        <f t="shared" si="496"/>
        <v>1797.4</v>
      </c>
      <c r="AI421" s="150">
        <f t="shared" si="497"/>
        <v>1797.4</v>
      </c>
      <c r="AJ421" s="151" t="s">
        <v>60</v>
      </c>
    </row>
    <row r="422" spans="1:36" outlineLevel="3" x14ac:dyDescent="0.25">
      <c r="A422" s="143" t="s">
        <v>5626</v>
      </c>
      <c r="B422" s="135">
        <v>60982.21</v>
      </c>
      <c r="C422" s="135">
        <v>63799.06</v>
      </c>
      <c r="D422" s="135">
        <v>53890.06</v>
      </c>
      <c r="E422" s="135">
        <v>89988.35</v>
      </c>
      <c r="F422" s="135">
        <v>73005.31</v>
      </c>
      <c r="G422" s="135">
        <v>132763.07</v>
      </c>
      <c r="H422" s="135">
        <v>119487.41</v>
      </c>
      <c r="I422" s="135">
        <v>108050.65</v>
      </c>
      <c r="J422" s="135">
        <v>108560.67</v>
      </c>
      <c r="K422" s="135">
        <v>115437.8</v>
      </c>
      <c r="L422" s="135">
        <v>101294.27</v>
      </c>
      <c r="M422" s="135">
        <v>105198.51</v>
      </c>
      <c r="N422" s="135">
        <f t="shared" si="456"/>
        <v>105198.51</v>
      </c>
      <c r="O422" s="135">
        <f t="shared" si="457"/>
        <v>1132457.3700000001</v>
      </c>
      <c r="P422" s="135" t="s">
        <v>4256</v>
      </c>
      <c r="Q422" s="135">
        <f>VLOOKUP(P422,Factors!$E$6:$G$5649,3,FALSE)</f>
        <v>0.1013</v>
      </c>
      <c r="R422" s="144">
        <f t="shared" si="481"/>
        <v>0</v>
      </c>
      <c r="S422" s="145">
        <f t="shared" si="482"/>
        <v>105198.51</v>
      </c>
      <c r="T422" s="146">
        <f t="shared" si="483"/>
        <v>105198.51</v>
      </c>
      <c r="U422" s="144">
        <f t="shared" si="484"/>
        <v>0</v>
      </c>
      <c r="V422" s="145">
        <f t="shared" si="485"/>
        <v>10656.609063</v>
      </c>
      <c r="W422" s="147">
        <f t="shared" si="486"/>
        <v>10656.609063</v>
      </c>
      <c r="X422" s="144">
        <f t="shared" si="487"/>
        <v>0</v>
      </c>
      <c r="Y422" s="145">
        <f t="shared" si="488"/>
        <v>94541.900936999999</v>
      </c>
      <c r="Z422" s="147">
        <f t="shared" si="489"/>
        <v>94541.900936999999</v>
      </c>
      <c r="AA422" s="148">
        <f t="shared" si="490"/>
        <v>0</v>
      </c>
      <c r="AB422" s="149">
        <f t="shared" si="491"/>
        <v>1132457.3700000001</v>
      </c>
      <c r="AC422" s="148">
        <f t="shared" si="492"/>
        <v>1132457.3700000001</v>
      </c>
      <c r="AD422" s="148">
        <f t="shared" si="455"/>
        <v>0</v>
      </c>
      <c r="AE422" s="148">
        <f t="shared" si="493"/>
        <v>114717.93158100001</v>
      </c>
      <c r="AF422" s="150">
        <f t="shared" si="494"/>
        <v>114717.93158100001</v>
      </c>
      <c r="AG422" s="148">
        <f t="shared" si="495"/>
        <v>0</v>
      </c>
      <c r="AH422" s="148">
        <f t="shared" si="496"/>
        <v>1017739.4384190001</v>
      </c>
      <c r="AI422" s="150">
        <f t="shared" si="497"/>
        <v>1017739.4384190001</v>
      </c>
      <c r="AJ422" s="151" t="s">
        <v>60</v>
      </c>
    </row>
    <row r="423" spans="1:36" outlineLevel="3" x14ac:dyDescent="0.25">
      <c r="A423" s="143" t="s">
        <v>5626</v>
      </c>
      <c r="B423" s="135">
        <v>4441.83</v>
      </c>
      <c r="C423" s="135">
        <v>5700.69</v>
      </c>
      <c r="D423" s="135">
        <v>8110.57</v>
      </c>
      <c r="E423" s="135">
        <v>1336.51</v>
      </c>
      <c r="F423" s="135">
        <v>10715.38</v>
      </c>
      <c r="G423" s="135">
        <v>4672.46</v>
      </c>
      <c r="H423" s="135">
        <v>3450.6</v>
      </c>
      <c r="I423" s="135">
        <v>4277.78</v>
      </c>
      <c r="J423" s="135">
        <v>12900.57</v>
      </c>
      <c r="K423" s="135">
        <v>5269.88</v>
      </c>
      <c r="L423" s="135">
        <v>5683.5</v>
      </c>
      <c r="M423" s="135">
        <v>5131.37</v>
      </c>
      <c r="N423" s="135">
        <f t="shared" si="456"/>
        <v>5131.37</v>
      </c>
      <c r="O423" s="135">
        <f t="shared" si="457"/>
        <v>71691.139999999985</v>
      </c>
      <c r="P423" s="135" t="s">
        <v>4266</v>
      </c>
      <c r="Q423" s="135">
        <f>VLOOKUP(P423,Factors!$E$6:$G$5649,3,FALSE)</f>
        <v>0.1013</v>
      </c>
      <c r="R423" s="144">
        <f t="shared" si="481"/>
        <v>0</v>
      </c>
      <c r="S423" s="145">
        <f t="shared" si="482"/>
        <v>5131.37</v>
      </c>
      <c r="T423" s="146">
        <f t="shared" si="483"/>
        <v>5131.37</v>
      </c>
      <c r="U423" s="144">
        <f t="shared" si="484"/>
        <v>0</v>
      </c>
      <c r="V423" s="145">
        <f t="shared" si="485"/>
        <v>519.80778099999998</v>
      </c>
      <c r="W423" s="147">
        <f t="shared" si="486"/>
        <v>519.80778099999998</v>
      </c>
      <c r="X423" s="144">
        <f t="shared" si="487"/>
        <v>0</v>
      </c>
      <c r="Y423" s="145">
        <f t="shared" si="488"/>
        <v>4611.5622189999995</v>
      </c>
      <c r="Z423" s="147">
        <f t="shared" si="489"/>
        <v>4611.5622189999995</v>
      </c>
      <c r="AA423" s="148">
        <f t="shared" si="490"/>
        <v>0</v>
      </c>
      <c r="AB423" s="149">
        <f t="shared" si="491"/>
        <v>71691.139999999985</v>
      </c>
      <c r="AC423" s="148">
        <f t="shared" si="492"/>
        <v>71691.139999999985</v>
      </c>
      <c r="AD423" s="148">
        <f t="shared" si="455"/>
        <v>0</v>
      </c>
      <c r="AE423" s="148">
        <f t="shared" si="493"/>
        <v>7262.3124819999985</v>
      </c>
      <c r="AF423" s="150">
        <f t="shared" si="494"/>
        <v>7262.3124819999985</v>
      </c>
      <c r="AG423" s="148">
        <f t="shared" si="495"/>
        <v>0</v>
      </c>
      <c r="AH423" s="148">
        <f t="shared" si="496"/>
        <v>64428.827517999984</v>
      </c>
      <c r="AI423" s="150">
        <f t="shared" si="497"/>
        <v>64428.827517999984</v>
      </c>
      <c r="AJ423" s="151" t="s">
        <v>60</v>
      </c>
    </row>
    <row r="424" spans="1:36" outlineLevel="3" x14ac:dyDescent="0.25">
      <c r="A424" s="143" t="s">
        <v>5626</v>
      </c>
      <c r="C424" s="135">
        <v>213.46</v>
      </c>
      <c r="I424" s="135">
        <v>244.7</v>
      </c>
      <c r="N424" s="135">
        <f t="shared" si="456"/>
        <v>0</v>
      </c>
      <c r="O424" s="135">
        <f t="shared" si="457"/>
        <v>458.15999999999997</v>
      </c>
      <c r="P424" s="135" t="s">
        <v>4274</v>
      </c>
      <c r="Q424" s="135">
        <f>VLOOKUP(P424,Factors!$E$6:$G$5649,3,FALSE)</f>
        <v>0.1013</v>
      </c>
      <c r="R424" s="144">
        <f t="shared" si="481"/>
        <v>0</v>
      </c>
      <c r="S424" s="145">
        <f t="shared" si="482"/>
        <v>0</v>
      </c>
      <c r="T424" s="146">
        <f t="shared" si="483"/>
        <v>0</v>
      </c>
      <c r="U424" s="144">
        <f t="shared" si="484"/>
        <v>0</v>
      </c>
      <c r="V424" s="145">
        <f t="shared" si="485"/>
        <v>0</v>
      </c>
      <c r="W424" s="147">
        <f t="shared" si="486"/>
        <v>0</v>
      </c>
      <c r="X424" s="144">
        <f t="shared" si="487"/>
        <v>0</v>
      </c>
      <c r="Y424" s="145">
        <f t="shared" si="488"/>
        <v>0</v>
      </c>
      <c r="Z424" s="147">
        <f t="shared" si="489"/>
        <v>0</v>
      </c>
      <c r="AA424" s="148">
        <f t="shared" si="490"/>
        <v>0</v>
      </c>
      <c r="AB424" s="149">
        <f t="shared" si="491"/>
        <v>458.15999999999997</v>
      </c>
      <c r="AC424" s="148">
        <f t="shared" si="492"/>
        <v>458.15999999999997</v>
      </c>
      <c r="AD424" s="148">
        <f t="shared" si="455"/>
        <v>0</v>
      </c>
      <c r="AE424" s="148">
        <f t="shared" si="493"/>
        <v>46.411607999999994</v>
      </c>
      <c r="AF424" s="150">
        <f t="shared" si="494"/>
        <v>46.411607999999994</v>
      </c>
      <c r="AG424" s="148">
        <f t="shared" si="495"/>
        <v>0</v>
      </c>
      <c r="AH424" s="148">
        <f t="shared" si="496"/>
        <v>411.74839199999997</v>
      </c>
      <c r="AI424" s="150">
        <f t="shared" si="497"/>
        <v>411.74839199999997</v>
      </c>
      <c r="AJ424" s="151" t="s">
        <v>60</v>
      </c>
    </row>
    <row r="425" spans="1:36" outlineLevel="3" x14ac:dyDescent="0.25">
      <c r="A425" s="143" t="s">
        <v>5626</v>
      </c>
      <c r="B425" s="135">
        <v>5081.5200000000004</v>
      </c>
      <c r="C425" s="135">
        <v>4883.88</v>
      </c>
      <c r="D425" s="135">
        <v>5203.7</v>
      </c>
      <c r="E425" s="135">
        <v>3539.03</v>
      </c>
      <c r="F425" s="135">
        <v>4430.07</v>
      </c>
      <c r="G425" s="135">
        <v>8131.87</v>
      </c>
      <c r="H425" s="135">
        <v>1680.73</v>
      </c>
      <c r="I425" s="135">
        <v>6566.7</v>
      </c>
      <c r="J425" s="135">
        <v>2931.2</v>
      </c>
      <c r="K425" s="135">
        <v>5518.43</v>
      </c>
      <c r="L425" s="135">
        <v>2908.47</v>
      </c>
      <c r="M425" s="135">
        <v>6228.66</v>
      </c>
      <c r="N425" s="135">
        <f t="shared" si="456"/>
        <v>6228.66</v>
      </c>
      <c r="O425" s="135">
        <f t="shared" si="457"/>
        <v>57104.259999999995</v>
      </c>
      <c r="P425" s="135" t="s">
        <v>4287</v>
      </c>
      <c r="Q425" s="135">
        <f>VLOOKUP(P425,Factors!$E$6:$G$5649,3,FALSE)</f>
        <v>0.1013</v>
      </c>
      <c r="R425" s="144">
        <f t="shared" si="481"/>
        <v>0</v>
      </c>
      <c r="S425" s="145">
        <f t="shared" si="482"/>
        <v>6228.66</v>
      </c>
      <c r="T425" s="146">
        <f t="shared" si="483"/>
        <v>6228.66</v>
      </c>
      <c r="U425" s="144">
        <f t="shared" si="484"/>
        <v>0</v>
      </c>
      <c r="V425" s="145">
        <f t="shared" si="485"/>
        <v>630.963258</v>
      </c>
      <c r="W425" s="147">
        <f t="shared" si="486"/>
        <v>630.963258</v>
      </c>
      <c r="X425" s="144">
        <f t="shared" si="487"/>
        <v>0</v>
      </c>
      <c r="Y425" s="145">
        <f t="shared" si="488"/>
        <v>5597.6967420000001</v>
      </c>
      <c r="Z425" s="147">
        <f t="shared" si="489"/>
        <v>5597.6967420000001</v>
      </c>
      <c r="AA425" s="148">
        <f t="shared" si="490"/>
        <v>0</v>
      </c>
      <c r="AB425" s="149">
        <f t="shared" si="491"/>
        <v>57104.259999999995</v>
      </c>
      <c r="AC425" s="148">
        <f t="shared" si="492"/>
        <v>57104.259999999995</v>
      </c>
      <c r="AD425" s="148">
        <f t="shared" si="455"/>
        <v>0</v>
      </c>
      <c r="AE425" s="148">
        <f t="shared" si="493"/>
        <v>5784.6615379999994</v>
      </c>
      <c r="AF425" s="150">
        <f t="shared" si="494"/>
        <v>5784.6615379999994</v>
      </c>
      <c r="AG425" s="148">
        <f t="shared" si="495"/>
        <v>0</v>
      </c>
      <c r="AH425" s="148">
        <f t="shared" si="496"/>
        <v>51319.598461999994</v>
      </c>
      <c r="AI425" s="150">
        <f t="shared" si="497"/>
        <v>51319.598461999994</v>
      </c>
      <c r="AJ425" s="151" t="s">
        <v>60</v>
      </c>
    </row>
    <row r="426" spans="1:36" outlineLevel="3" x14ac:dyDescent="0.25">
      <c r="A426" s="143" t="s">
        <v>5626</v>
      </c>
      <c r="I426" s="135">
        <v>107.59</v>
      </c>
      <c r="N426" s="135">
        <f t="shared" si="456"/>
        <v>0</v>
      </c>
      <c r="O426" s="135">
        <f t="shared" si="457"/>
        <v>107.59</v>
      </c>
      <c r="P426" s="135" t="s">
        <v>4317</v>
      </c>
      <c r="Q426" s="135">
        <f>VLOOKUP(P426,Factors!$E$6:$G$5649,3,FALSE)</f>
        <v>0.1013</v>
      </c>
      <c r="R426" s="144">
        <f t="shared" si="481"/>
        <v>0</v>
      </c>
      <c r="S426" s="145">
        <f t="shared" si="482"/>
        <v>0</v>
      </c>
      <c r="T426" s="146">
        <f t="shared" si="483"/>
        <v>0</v>
      </c>
      <c r="U426" s="144">
        <f t="shared" si="484"/>
        <v>0</v>
      </c>
      <c r="V426" s="145">
        <f t="shared" si="485"/>
        <v>0</v>
      </c>
      <c r="W426" s="147">
        <f t="shared" si="486"/>
        <v>0</v>
      </c>
      <c r="X426" s="144">
        <f t="shared" si="487"/>
        <v>0</v>
      </c>
      <c r="Y426" s="145">
        <f t="shared" si="488"/>
        <v>0</v>
      </c>
      <c r="Z426" s="147">
        <f t="shared" si="489"/>
        <v>0</v>
      </c>
      <c r="AA426" s="148">
        <f t="shared" si="490"/>
        <v>0</v>
      </c>
      <c r="AB426" s="149">
        <f t="shared" si="491"/>
        <v>107.59</v>
      </c>
      <c r="AC426" s="148">
        <f t="shared" si="492"/>
        <v>107.59</v>
      </c>
      <c r="AD426" s="148">
        <f t="shared" si="455"/>
        <v>0</v>
      </c>
      <c r="AE426" s="148">
        <f t="shared" si="493"/>
        <v>10.898867000000001</v>
      </c>
      <c r="AF426" s="150">
        <f t="shared" si="494"/>
        <v>10.898867000000001</v>
      </c>
      <c r="AG426" s="148">
        <f t="shared" si="495"/>
        <v>0</v>
      </c>
      <c r="AH426" s="148">
        <f t="shared" si="496"/>
        <v>96.691133000000008</v>
      </c>
      <c r="AI426" s="150">
        <f t="shared" si="497"/>
        <v>96.691133000000008</v>
      </c>
      <c r="AJ426" s="151" t="s">
        <v>60</v>
      </c>
    </row>
    <row r="427" spans="1:36" outlineLevel="3" x14ac:dyDescent="0.25">
      <c r="A427" s="143" t="s">
        <v>5626</v>
      </c>
      <c r="B427" s="135">
        <v>2453.11</v>
      </c>
      <c r="C427" s="135">
        <v>2517.3200000000002</v>
      </c>
      <c r="D427" s="135">
        <v>2592.84</v>
      </c>
      <c r="E427" s="135">
        <v>2526.6999999999998</v>
      </c>
      <c r="F427" s="135">
        <v>2277.6</v>
      </c>
      <c r="G427" s="135">
        <v>2328.3000000000002</v>
      </c>
      <c r="H427" s="135">
        <v>2328.3000000000002</v>
      </c>
      <c r="I427" s="135">
        <v>129.09</v>
      </c>
      <c r="J427" s="135">
        <v>2328.3000000000002</v>
      </c>
      <c r="K427" s="135">
        <v>1799.22</v>
      </c>
      <c r="L427" s="135">
        <v>1997.63</v>
      </c>
      <c r="M427" s="135">
        <v>2394.44</v>
      </c>
      <c r="N427" s="135">
        <f t="shared" si="456"/>
        <v>2394.44</v>
      </c>
      <c r="O427" s="135">
        <f t="shared" si="457"/>
        <v>25672.850000000002</v>
      </c>
      <c r="P427" s="135" t="s">
        <v>4352</v>
      </c>
      <c r="Q427" s="135">
        <f>VLOOKUP(P427,Factors!$E$6:$G$5649,3,FALSE)</f>
        <v>0.1013</v>
      </c>
      <c r="R427" s="144">
        <f t="shared" si="481"/>
        <v>0</v>
      </c>
      <c r="S427" s="145">
        <f t="shared" si="482"/>
        <v>2394.44</v>
      </c>
      <c r="T427" s="146">
        <f t="shared" si="483"/>
        <v>2394.44</v>
      </c>
      <c r="U427" s="144">
        <f t="shared" si="484"/>
        <v>0</v>
      </c>
      <c r="V427" s="145">
        <f t="shared" si="485"/>
        <v>242.556772</v>
      </c>
      <c r="W427" s="147">
        <f t="shared" si="486"/>
        <v>242.556772</v>
      </c>
      <c r="X427" s="144">
        <f t="shared" si="487"/>
        <v>0</v>
      </c>
      <c r="Y427" s="145">
        <f t="shared" si="488"/>
        <v>2151.8832280000001</v>
      </c>
      <c r="Z427" s="147">
        <f t="shared" si="489"/>
        <v>2151.8832280000001</v>
      </c>
      <c r="AA427" s="148">
        <f t="shared" si="490"/>
        <v>0</v>
      </c>
      <c r="AB427" s="149">
        <f t="shared" si="491"/>
        <v>25672.850000000002</v>
      </c>
      <c r="AC427" s="148">
        <f t="shared" si="492"/>
        <v>25672.850000000002</v>
      </c>
      <c r="AD427" s="148">
        <f t="shared" si="455"/>
        <v>0</v>
      </c>
      <c r="AE427" s="148">
        <f t="shared" si="493"/>
        <v>2600.659705</v>
      </c>
      <c r="AF427" s="150">
        <f t="shared" si="494"/>
        <v>2600.659705</v>
      </c>
      <c r="AG427" s="148">
        <f t="shared" si="495"/>
        <v>0</v>
      </c>
      <c r="AH427" s="148">
        <f t="shared" si="496"/>
        <v>23072.190295</v>
      </c>
      <c r="AI427" s="150">
        <f t="shared" si="497"/>
        <v>23072.190295</v>
      </c>
      <c r="AJ427" s="151" t="s">
        <v>60</v>
      </c>
    </row>
    <row r="428" spans="1:36" outlineLevel="3" x14ac:dyDescent="0.25">
      <c r="A428" s="143" t="s">
        <v>5626</v>
      </c>
      <c r="B428" s="135">
        <v>24361.43</v>
      </c>
      <c r="C428" s="135">
        <v>25134.46</v>
      </c>
      <c r="D428" s="135">
        <v>25805.03</v>
      </c>
      <c r="E428" s="135">
        <v>26455.88</v>
      </c>
      <c r="F428" s="135">
        <v>23591.22</v>
      </c>
      <c r="G428" s="135">
        <v>23216.79</v>
      </c>
      <c r="H428" s="135">
        <v>17309.400000000001</v>
      </c>
      <c r="I428" s="135">
        <v>12568.45</v>
      </c>
      <c r="J428" s="135">
        <v>24111.759999999998</v>
      </c>
      <c r="K428" s="135">
        <v>25390.9</v>
      </c>
      <c r="L428" s="135">
        <v>22887.84</v>
      </c>
      <c r="M428" s="135">
        <v>23241.86</v>
      </c>
      <c r="N428" s="135">
        <f t="shared" si="456"/>
        <v>23241.86</v>
      </c>
      <c r="O428" s="135">
        <f t="shared" si="457"/>
        <v>274075.02</v>
      </c>
      <c r="P428" s="135" t="s">
        <v>4746</v>
      </c>
      <c r="Q428" s="135">
        <f>VLOOKUP(P428,Factors!$E$6:$G$5649,3,FALSE)</f>
        <v>0.1013</v>
      </c>
      <c r="R428" s="144">
        <f t="shared" si="481"/>
        <v>0</v>
      </c>
      <c r="S428" s="145">
        <f t="shared" si="482"/>
        <v>23241.86</v>
      </c>
      <c r="T428" s="146">
        <f t="shared" si="483"/>
        <v>23241.86</v>
      </c>
      <c r="U428" s="144">
        <f t="shared" si="484"/>
        <v>0</v>
      </c>
      <c r="V428" s="145">
        <f t="shared" si="485"/>
        <v>2354.4004180000002</v>
      </c>
      <c r="W428" s="147">
        <f t="shared" si="486"/>
        <v>2354.4004180000002</v>
      </c>
      <c r="X428" s="144">
        <f t="shared" si="487"/>
        <v>0</v>
      </c>
      <c r="Y428" s="145">
        <f t="shared" si="488"/>
        <v>20887.459582</v>
      </c>
      <c r="Z428" s="147">
        <f t="shared" si="489"/>
        <v>20887.459582</v>
      </c>
      <c r="AA428" s="148">
        <f t="shared" si="490"/>
        <v>0</v>
      </c>
      <c r="AB428" s="149">
        <f t="shared" si="491"/>
        <v>274075.02</v>
      </c>
      <c r="AC428" s="148">
        <f t="shared" si="492"/>
        <v>274075.02</v>
      </c>
      <c r="AD428" s="148">
        <f t="shared" si="455"/>
        <v>0</v>
      </c>
      <c r="AE428" s="148">
        <f t="shared" si="493"/>
        <v>27763.799526000003</v>
      </c>
      <c r="AF428" s="150">
        <f t="shared" si="494"/>
        <v>27763.799526000003</v>
      </c>
      <c r="AG428" s="148">
        <f t="shared" si="495"/>
        <v>0</v>
      </c>
      <c r="AH428" s="148">
        <f t="shared" si="496"/>
        <v>246311.22047400003</v>
      </c>
      <c r="AI428" s="150">
        <f t="shared" si="497"/>
        <v>246311.22047400003</v>
      </c>
      <c r="AJ428" s="151" t="s">
        <v>60</v>
      </c>
    </row>
    <row r="429" spans="1:36" outlineLevel="3" x14ac:dyDescent="0.25">
      <c r="A429" s="143" t="s">
        <v>5626</v>
      </c>
      <c r="K429" s="135">
        <v>805.48</v>
      </c>
      <c r="M429" s="135">
        <v>1152.21</v>
      </c>
      <c r="N429" s="135">
        <f t="shared" si="456"/>
        <v>1152.21</v>
      </c>
      <c r="O429" s="135">
        <f t="shared" si="457"/>
        <v>1957.69</v>
      </c>
      <c r="P429" s="135" t="s">
        <v>5906</v>
      </c>
      <c r="Q429" s="135">
        <f>VLOOKUP(P429,Factors!$E$6:$G$5649,3,FALSE)</f>
        <v>0.1013</v>
      </c>
      <c r="R429" s="144">
        <f t="shared" si="481"/>
        <v>0</v>
      </c>
      <c r="S429" s="145">
        <f t="shared" si="482"/>
        <v>1152.21</v>
      </c>
      <c r="T429" s="146">
        <f t="shared" si="483"/>
        <v>1152.21</v>
      </c>
      <c r="U429" s="144">
        <f t="shared" si="484"/>
        <v>0</v>
      </c>
      <c r="V429" s="145">
        <f t="shared" si="485"/>
        <v>116.718873</v>
      </c>
      <c r="W429" s="147">
        <f t="shared" si="486"/>
        <v>116.718873</v>
      </c>
      <c r="X429" s="144">
        <f t="shared" si="487"/>
        <v>0</v>
      </c>
      <c r="Y429" s="145">
        <f t="shared" si="488"/>
        <v>1035.491127</v>
      </c>
      <c r="Z429" s="147">
        <f t="shared" si="489"/>
        <v>1035.491127</v>
      </c>
      <c r="AA429" s="148">
        <f t="shared" si="490"/>
        <v>0</v>
      </c>
      <c r="AB429" s="149">
        <f t="shared" si="491"/>
        <v>1957.69</v>
      </c>
      <c r="AC429" s="148">
        <f t="shared" si="492"/>
        <v>1957.69</v>
      </c>
      <c r="AD429" s="148">
        <f t="shared" si="455"/>
        <v>0</v>
      </c>
      <c r="AE429" s="148">
        <f t="shared" si="493"/>
        <v>198.313997</v>
      </c>
      <c r="AF429" s="150">
        <f t="shared" si="494"/>
        <v>198.313997</v>
      </c>
      <c r="AG429" s="148">
        <f t="shared" si="495"/>
        <v>0</v>
      </c>
      <c r="AH429" s="148">
        <f t="shared" si="496"/>
        <v>1759.3760030000001</v>
      </c>
      <c r="AI429" s="150">
        <f t="shared" si="497"/>
        <v>1759.3760030000001</v>
      </c>
      <c r="AJ429" s="151" t="s">
        <v>60</v>
      </c>
    </row>
    <row r="430" spans="1:36" outlineLevel="2" x14ac:dyDescent="0.25">
      <c r="A430" s="143"/>
      <c r="N430" s="135">
        <f t="shared" si="456"/>
        <v>0</v>
      </c>
      <c r="O430" s="135">
        <f t="shared" si="457"/>
        <v>0</v>
      </c>
      <c r="R430" s="144">
        <f t="shared" ref="R430:AI430" si="498">SUBTOTAL(9,R412:R429)</f>
        <v>0</v>
      </c>
      <c r="S430" s="145">
        <f t="shared" si="498"/>
        <v>196395.72</v>
      </c>
      <c r="T430" s="146">
        <f t="shared" si="498"/>
        <v>196395.72</v>
      </c>
      <c r="U430" s="144">
        <f t="shared" si="498"/>
        <v>0</v>
      </c>
      <c r="V430" s="145">
        <f t="shared" si="498"/>
        <v>19894.886436000004</v>
      </c>
      <c r="W430" s="147">
        <f t="shared" si="498"/>
        <v>19894.886436000004</v>
      </c>
      <c r="X430" s="144">
        <f t="shared" si="498"/>
        <v>0</v>
      </c>
      <c r="Y430" s="145">
        <f t="shared" si="498"/>
        <v>176500.833564</v>
      </c>
      <c r="Z430" s="147">
        <f t="shared" si="498"/>
        <v>176500.833564</v>
      </c>
      <c r="AA430" s="148">
        <f t="shared" si="498"/>
        <v>0</v>
      </c>
      <c r="AB430" s="149">
        <f t="shared" si="498"/>
        <v>2357554.7600000002</v>
      </c>
      <c r="AC430" s="148">
        <f t="shared" si="498"/>
        <v>2357554.7600000002</v>
      </c>
      <c r="AD430" s="148">
        <f t="shared" si="455"/>
        <v>0</v>
      </c>
      <c r="AE430" s="148">
        <f t="shared" si="498"/>
        <v>238820.297188</v>
      </c>
      <c r="AF430" s="150">
        <f t="shared" si="498"/>
        <v>238820.297188</v>
      </c>
      <c r="AG430" s="148">
        <f t="shared" si="498"/>
        <v>0</v>
      </c>
      <c r="AH430" s="148">
        <f t="shared" si="498"/>
        <v>2118734.4628120004</v>
      </c>
      <c r="AI430" s="150">
        <f t="shared" si="498"/>
        <v>2118734.4628120004</v>
      </c>
      <c r="AJ430" s="163" t="s">
        <v>5736</v>
      </c>
    </row>
    <row r="431" spans="1:36" outlineLevel="3" x14ac:dyDescent="0.25">
      <c r="A431" s="143" t="s">
        <v>5626</v>
      </c>
      <c r="M431" s="135">
        <v>-2625.29</v>
      </c>
      <c r="N431" s="135">
        <f t="shared" si="456"/>
        <v>-2625.29</v>
      </c>
      <c r="O431" s="135">
        <f t="shared" si="457"/>
        <v>-2625.29</v>
      </c>
      <c r="P431" s="135" t="s">
        <v>556</v>
      </c>
      <c r="Q431" s="135">
        <f>VLOOKUP(P431,Factors!$E$6:$G$5649,3,FALSE)</f>
        <v>0.1086</v>
      </c>
      <c r="R431" s="144">
        <f t="shared" ref="R431:R436" si="499">IF(LEFT(AJ431,6)="Direct", N431,0)</f>
        <v>0</v>
      </c>
      <c r="S431" s="145">
        <f t="shared" ref="S431:S436" si="500">N431-R431</f>
        <v>-2625.29</v>
      </c>
      <c r="T431" s="146">
        <f t="shared" ref="T431:T436" si="501">R431+S431</f>
        <v>-2625.29</v>
      </c>
      <c r="U431" s="144">
        <f t="shared" ref="U431:U436" si="502">IF(LEFT(AJ431,9)="direct-wa", N431,0)</f>
        <v>0</v>
      </c>
      <c r="V431" s="145">
        <f t="shared" ref="V431:V436" si="503">IF(LEFT(AJ431,9)="direct-wa",0,N431*Q431)</f>
        <v>-285.106494</v>
      </c>
      <c r="W431" s="147">
        <f t="shared" ref="W431:W436" si="504">U431+V431</f>
        <v>-285.106494</v>
      </c>
      <c r="X431" s="144">
        <f t="shared" ref="X431:X436" si="505">IF(LEFT(AJ431,9)="direct-or", N431,0)</f>
        <v>0</v>
      </c>
      <c r="Y431" s="145">
        <f t="shared" ref="Y431:Y436" si="506">IF(LEFT(AJ431,9)="direct-or",0,S431-V431)</f>
        <v>-2340.1835059999999</v>
      </c>
      <c r="Z431" s="147">
        <f t="shared" ref="Z431:Z436" si="507">X431+Y431</f>
        <v>-2340.1835059999999</v>
      </c>
      <c r="AA431" s="148">
        <f t="shared" ref="AA431:AA436" si="508">IF(LEFT(AJ431,6)="Direct", O431,0)</f>
        <v>0</v>
      </c>
      <c r="AB431" s="149">
        <f t="shared" ref="AB431:AB436" si="509">O431-AA431</f>
        <v>-2625.29</v>
      </c>
      <c r="AC431" s="148">
        <f t="shared" ref="AC431:AC436" si="510">AA431+AB431</f>
        <v>-2625.29</v>
      </c>
      <c r="AD431" s="148">
        <f t="shared" si="455"/>
        <v>0</v>
      </c>
      <c r="AE431" s="148">
        <f t="shared" ref="AE431:AE436" si="511">IF(LEFT(AJ431,9)="direct-wa",0,O431*Q431)</f>
        <v>-285.106494</v>
      </c>
      <c r="AF431" s="150">
        <f t="shared" ref="AF431:AF436" si="512">AD431+AE431</f>
        <v>-285.106494</v>
      </c>
      <c r="AG431" s="148">
        <f t="shared" ref="AG431:AG436" si="513">IF(LEFT(AJ431,9)="direct-or", O431,0)</f>
        <v>0</v>
      </c>
      <c r="AH431" s="148">
        <f t="shared" ref="AH431:AH436" si="514">IF(LEFT(AJ431,9)="direct-or",0,AC431-AF431)</f>
        <v>-2340.1835059999999</v>
      </c>
      <c r="AI431" s="150">
        <f t="shared" ref="AI431:AI436" si="515">AG431+AH431</f>
        <v>-2340.1835059999999</v>
      </c>
      <c r="AJ431" s="151" t="s">
        <v>96</v>
      </c>
    </row>
    <row r="432" spans="1:36" outlineLevel="3" x14ac:dyDescent="0.25">
      <c r="A432" s="143" t="s">
        <v>5626</v>
      </c>
      <c r="B432" s="135">
        <v>1453</v>
      </c>
      <c r="C432" s="135">
        <v>1700.8</v>
      </c>
      <c r="D432" s="135">
        <v>1583.48</v>
      </c>
      <c r="E432" s="135">
        <v>1944.61</v>
      </c>
      <c r="F432" s="135">
        <v>974.42</v>
      </c>
      <c r="G432" s="135">
        <v>2129.88</v>
      </c>
      <c r="H432" s="135">
        <v>1441.35</v>
      </c>
      <c r="I432" s="135">
        <v>1764.05</v>
      </c>
      <c r="J432" s="135">
        <v>1160.75</v>
      </c>
      <c r="K432" s="135">
        <v>1636.15</v>
      </c>
      <c r="L432" s="135">
        <v>1471.8</v>
      </c>
      <c r="M432" s="135">
        <v>1141.6099999999999</v>
      </c>
      <c r="N432" s="135">
        <f t="shared" si="456"/>
        <v>1141.6099999999999</v>
      </c>
      <c r="O432" s="135">
        <f t="shared" si="457"/>
        <v>18401.900000000001</v>
      </c>
      <c r="P432" s="135" t="s">
        <v>1198</v>
      </c>
      <c r="Q432" s="135">
        <f>VLOOKUP(P432,Factors!$E$6:$G$5649,3,FALSE)</f>
        <v>0.1086</v>
      </c>
      <c r="R432" s="144">
        <f t="shared" si="499"/>
        <v>0</v>
      </c>
      <c r="S432" s="145">
        <f t="shared" si="500"/>
        <v>1141.6099999999999</v>
      </c>
      <c r="T432" s="146">
        <f t="shared" si="501"/>
        <v>1141.6099999999999</v>
      </c>
      <c r="U432" s="144">
        <f t="shared" si="502"/>
        <v>0</v>
      </c>
      <c r="V432" s="145">
        <f t="shared" si="503"/>
        <v>123.97884599999999</v>
      </c>
      <c r="W432" s="147">
        <f t="shared" si="504"/>
        <v>123.97884599999999</v>
      </c>
      <c r="X432" s="144">
        <f t="shared" si="505"/>
        <v>0</v>
      </c>
      <c r="Y432" s="145">
        <f t="shared" si="506"/>
        <v>1017.6311539999999</v>
      </c>
      <c r="Z432" s="147">
        <f t="shared" si="507"/>
        <v>1017.6311539999999</v>
      </c>
      <c r="AA432" s="148">
        <f t="shared" si="508"/>
        <v>0</v>
      </c>
      <c r="AB432" s="149">
        <f t="shared" si="509"/>
        <v>18401.900000000001</v>
      </c>
      <c r="AC432" s="148">
        <f t="shared" si="510"/>
        <v>18401.900000000001</v>
      </c>
      <c r="AD432" s="148">
        <f t="shared" si="455"/>
        <v>0</v>
      </c>
      <c r="AE432" s="148">
        <f t="shared" si="511"/>
        <v>1998.4463400000002</v>
      </c>
      <c r="AF432" s="150">
        <f t="shared" si="512"/>
        <v>1998.4463400000002</v>
      </c>
      <c r="AG432" s="148">
        <f t="shared" si="513"/>
        <v>0</v>
      </c>
      <c r="AH432" s="148">
        <f t="shared" si="514"/>
        <v>16403.453660000003</v>
      </c>
      <c r="AI432" s="150">
        <f t="shared" si="515"/>
        <v>16403.453660000003</v>
      </c>
      <c r="AJ432" s="151" t="s">
        <v>96</v>
      </c>
    </row>
    <row r="433" spans="1:36" outlineLevel="3" x14ac:dyDescent="0.25">
      <c r="A433" s="143" t="s">
        <v>5626</v>
      </c>
      <c r="J433" s="135">
        <v>66.3</v>
      </c>
      <c r="K433" s="135">
        <v>464.1</v>
      </c>
      <c r="L433" s="135">
        <v>44.2</v>
      </c>
      <c r="N433" s="135">
        <f t="shared" si="456"/>
        <v>0</v>
      </c>
      <c r="O433" s="135">
        <f t="shared" si="457"/>
        <v>574.6</v>
      </c>
      <c r="P433" s="135" t="s">
        <v>5869</v>
      </c>
      <c r="Q433" s="135">
        <f>VLOOKUP(P433,Factors!$E$6:$G$5649,3,FALSE)</f>
        <v>0.1086</v>
      </c>
      <c r="R433" s="144">
        <f t="shared" si="499"/>
        <v>0</v>
      </c>
      <c r="S433" s="145">
        <f t="shared" si="500"/>
        <v>0</v>
      </c>
      <c r="T433" s="146">
        <f t="shared" si="501"/>
        <v>0</v>
      </c>
      <c r="U433" s="144">
        <f t="shared" si="502"/>
        <v>0</v>
      </c>
      <c r="V433" s="145">
        <f t="shared" si="503"/>
        <v>0</v>
      </c>
      <c r="W433" s="147">
        <f t="shared" si="504"/>
        <v>0</v>
      </c>
      <c r="X433" s="144">
        <f t="shared" si="505"/>
        <v>0</v>
      </c>
      <c r="Y433" s="145">
        <f t="shared" si="506"/>
        <v>0</v>
      </c>
      <c r="Z433" s="147">
        <f t="shared" si="507"/>
        <v>0</v>
      </c>
      <c r="AA433" s="148">
        <f t="shared" si="508"/>
        <v>0</v>
      </c>
      <c r="AB433" s="149">
        <f t="shared" si="509"/>
        <v>574.6</v>
      </c>
      <c r="AC433" s="148">
        <f t="shared" si="510"/>
        <v>574.6</v>
      </c>
      <c r="AD433" s="148">
        <f t="shared" si="455"/>
        <v>0</v>
      </c>
      <c r="AE433" s="148">
        <f t="shared" si="511"/>
        <v>62.401560000000003</v>
      </c>
      <c r="AF433" s="150">
        <f t="shared" si="512"/>
        <v>62.401560000000003</v>
      </c>
      <c r="AG433" s="148">
        <f t="shared" si="513"/>
        <v>0</v>
      </c>
      <c r="AH433" s="148">
        <f t="shared" si="514"/>
        <v>512.19844000000001</v>
      </c>
      <c r="AI433" s="150">
        <f t="shared" si="515"/>
        <v>512.19844000000001</v>
      </c>
      <c r="AJ433" s="151" t="s">
        <v>346</v>
      </c>
    </row>
    <row r="434" spans="1:36" outlineLevel="3" x14ac:dyDescent="0.25">
      <c r="A434" s="143" t="s">
        <v>5626</v>
      </c>
      <c r="I434" s="135">
        <v>150</v>
      </c>
      <c r="N434" s="135">
        <f t="shared" si="456"/>
        <v>0</v>
      </c>
      <c r="O434" s="135">
        <f t="shared" si="457"/>
        <v>150</v>
      </c>
      <c r="P434" s="135" t="s">
        <v>5870</v>
      </c>
      <c r="Q434" s="135">
        <f>VLOOKUP(P434,Factors!$E$6:$G$5649,3,FALSE)</f>
        <v>0.1086</v>
      </c>
      <c r="R434" s="144">
        <f t="shared" si="499"/>
        <v>0</v>
      </c>
      <c r="S434" s="145">
        <f t="shared" si="500"/>
        <v>0</v>
      </c>
      <c r="T434" s="146">
        <f t="shared" si="501"/>
        <v>0</v>
      </c>
      <c r="U434" s="144">
        <f t="shared" si="502"/>
        <v>0</v>
      </c>
      <c r="V434" s="145">
        <f t="shared" si="503"/>
        <v>0</v>
      </c>
      <c r="W434" s="147">
        <f t="shared" si="504"/>
        <v>0</v>
      </c>
      <c r="X434" s="144">
        <f t="shared" si="505"/>
        <v>0</v>
      </c>
      <c r="Y434" s="145">
        <f t="shared" si="506"/>
        <v>0</v>
      </c>
      <c r="Z434" s="147">
        <f t="shared" si="507"/>
        <v>0</v>
      </c>
      <c r="AA434" s="148">
        <f t="shared" si="508"/>
        <v>0</v>
      </c>
      <c r="AB434" s="149">
        <f t="shared" si="509"/>
        <v>150</v>
      </c>
      <c r="AC434" s="148">
        <f t="shared" si="510"/>
        <v>150</v>
      </c>
      <c r="AD434" s="148">
        <f t="shared" si="455"/>
        <v>0</v>
      </c>
      <c r="AE434" s="148">
        <f t="shared" si="511"/>
        <v>16.29</v>
      </c>
      <c r="AF434" s="150">
        <f t="shared" si="512"/>
        <v>16.29</v>
      </c>
      <c r="AG434" s="148">
        <f t="shared" si="513"/>
        <v>0</v>
      </c>
      <c r="AH434" s="148">
        <f t="shared" si="514"/>
        <v>133.71</v>
      </c>
      <c r="AI434" s="150">
        <f t="shared" si="515"/>
        <v>133.71</v>
      </c>
      <c r="AJ434" s="151" t="s">
        <v>346</v>
      </c>
    </row>
    <row r="435" spans="1:36" outlineLevel="3" x14ac:dyDescent="0.25">
      <c r="A435" s="143" t="s">
        <v>5626</v>
      </c>
      <c r="D435" s="135">
        <v>6.1</v>
      </c>
      <c r="F435" s="135">
        <v>-53.2</v>
      </c>
      <c r="N435" s="135">
        <f t="shared" si="456"/>
        <v>0</v>
      </c>
      <c r="O435" s="135">
        <f t="shared" si="457"/>
        <v>-47.1</v>
      </c>
      <c r="P435" s="135" t="s">
        <v>3318</v>
      </c>
      <c r="Q435" s="135">
        <f>VLOOKUP(P435,Factors!$E$6:$G$5649,3,FALSE)</f>
        <v>0.1086</v>
      </c>
      <c r="R435" s="144">
        <f t="shared" si="499"/>
        <v>0</v>
      </c>
      <c r="S435" s="145">
        <f t="shared" si="500"/>
        <v>0</v>
      </c>
      <c r="T435" s="146">
        <f t="shared" si="501"/>
        <v>0</v>
      </c>
      <c r="U435" s="144">
        <f t="shared" si="502"/>
        <v>0</v>
      </c>
      <c r="V435" s="145">
        <f t="shared" si="503"/>
        <v>0</v>
      </c>
      <c r="W435" s="147">
        <f t="shared" si="504"/>
        <v>0</v>
      </c>
      <c r="X435" s="144">
        <f t="shared" si="505"/>
        <v>0</v>
      </c>
      <c r="Y435" s="145">
        <f t="shared" si="506"/>
        <v>0</v>
      </c>
      <c r="Z435" s="147">
        <f t="shared" si="507"/>
        <v>0</v>
      </c>
      <c r="AA435" s="148">
        <f t="shared" si="508"/>
        <v>0</v>
      </c>
      <c r="AB435" s="149">
        <f t="shared" si="509"/>
        <v>-47.1</v>
      </c>
      <c r="AC435" s="148">
        <f t="shared" si="510"/>
        <v>-47.1</v>
      </c>
      <c r="AD435" s="148">
        <f t="shared" si="455"/>
        <v>0</v>
      </c>
      <c r="AE435" s="148">
        <f t="shared" si="511"/>
        <v>-5.1150600000000006</v>
      </c>
      <c r="AF435" s="150">
        <f t="shared" si="512"/>
        <v>-5.1150600000000006</v>
      </c>
      <c r="AG435" s="148">
        <f t="shared" si="513"/>
        <v>0</v>
      </c>
      <c r="AH435" s="148">
        <f t="shared" si="514"/>
        <v>-41.984940000000002</v>
      </c>
      <c r="AI435" s="150">
        <f t="shared" si="515"/>
        <v>-41.984940000000002</v>
      </c>
      <c r="AJ435" s="151" t="s">
        <v>96</v>
      </c>
    </row>
    <row r="436" spans="1:36" outlineLevel="3" x14ac:dyDescent="0.25">
      <c r="A436" s="143" t="s">
        <v>5626</v>
      </c>
      <c r="I436" s="135">
        <v>-3099.52</v>
      </c>
      <c r="M436" s="135">
        <v>39</v>
      </c>
      <c r="N436" s="135">
        <f t="shared" si="456"/>
        <v>39</v>
      </c>
      <c r="O436" s="135">
        <f t="shared" si="457"/>
        <v>-3060.52</v>
      </c>
      <c r="P436" s="135" t="s">
        <v>3452</v>
      </c>
      <c r="Q436" s="135">
        <f>VLOOKUP(P436,Factors!$E$6:$G$5649,3,FALSE)</f>
        <v>0.1086</v>
      </c>
      <c r="R436" s="144">
        <f t="shared" si="499"/>
        <v>0</v>
      </c>
      <c r="S436" s="145">
        <f t="shared" si="500"/>
        <v>39</v>
      </c>
      <c r="T436" s="146">
        <f t="shared" si="501"/>
        <v>39</v>
      </c>
      <c r="U436" s="144">
        <f t="shared" si="502"/>
        <v>0</v>
      </c>
      <c r="V436" s="145">
        <f t="shared" si="503"/>
        <v>4.2354000000000003</v>
      </c>
      <c r="W436" s="147">
        <f t="shared" si="504"/>
        <v>4.2354000000000003</v>
      </c>
      <c r="X436" s="144">
        <f t="shared" si="505"/>
        <v>0</v>
      </c>
      <c r="Y436" s="145">
        <f t="shared" si="506"/>
        <v>34.764600000000002</v>
      </c>
      <c r="Z436" s="147">
        <f t="shared" si="507"/>
        <v>34.764600000000002</v>
      </c>
      <c r="AA436" s="148">
        <f t="shared" si="508"/>
        <v>0</v>
      </c>
      <c r="AB436" s="149">
        <f t="shared" si="509"/>
        <v>-3060.52</v>
      </c>
      <c r="AC436" s="148">
        <f t="shared" si="510"/>
        <v>-3060.52</v>
      </c>
      <c r="AD436" s="148">
        <f t="shared" si="455"/>
        <v>0</v>
      </c>
      <c r="AE436" s="148">
        <f t="shared" si="511"/>
        <v>-332.37247200000002</v>
      </c>
      <c r="AF436" s="150">
        <f t="shared" si="512"/>
        <v>-332.37247200000002</v>
      </c>
      <c r="AG436" s="148">
        <f t="shared" si="513"/>
        <v>0</v>
      </c>
      <c r="AH436" s="148">
        <f t="shared" si="514"/>
        <v>-2728.147528</v>
      </c>
      <c r="AI436" s="150">
        <f t="shared" si="515"/>
        <v>-2728.147528</v>
      </c>
      <c r="AJ436" s="151" t="s">
        <v>96</v>
      </c>
    </row>
    <row r="437" spans="1:36" outlineLevel="2" x14ac:dyDescent="0.25">
      <c r="A437" s="143"/>
      <c r="N437" s="135">
        <f t="shared" si="456"/>
        <v>0</v>
      </c>
      <c r="O437" s="135">
        <f t="shared" si="457"/>
        <v>0</v>
      </c>
      <c r="R437" s="144">
        <f t="shared" ref="R437:AI437" si="516">SUBTOTAL(9,R431:R436)</f>
        <v>0</v>
      </c>
      <c r="S437" s="145">
        <f t="shared" si="516"/>
        <v>-1444.68</v>
      </c>
      <c r="T437" s="146">
        <f t="shared" si="516"/>
        <v>-1444.68</v>
      </c>
      <c r="U437" s="144">
        <f t="shared" si="516"/>
        <v>0</v>
      </c>
      <c r="V437" s="145">
        <f t="shared" si="516"/>
        <v>-156.89224800000002</v>
      </c>
      <c r="W437" s="147">
        <f t="shared" si="516"/>
        <v>-156.89224800000002</v>
      </c>
      <c r="X437" s="144">
        <f t="shared" si="516"/>
        <v>0</v>
      </c>
      <c r="Y437" s="145">
        <f t="shared" si="516"/>
        <v>-1287.787752</v>
      </c>
      <c r="Z437" s="147">
        <f t="shared" si="516"/>
        <v>-1287.787752</v>
      </c>
      <c r="AA437" s="148">
        <f t="shared" si="516"/>
        <v>0</v>
      </c>
      <c r="AB437" s="149">
        <f t="shared" si="516"/>
        <v>13393.59</v>
      </c>
      <c r="AC437" s="148">
        <f t="shared" si="516"/>
        <v>13393.59</v>
      </c>
      <c r="AD437" s="148">
        <f t="shared" si="455"/>
        <v>0</v>
      </c>
      <c r="AE437" s="148">
        <f t="shared" si="516"/>
        <v>1454.5438740000002</v>
      </c>
      <c r="AF437" s="150">
        <f t="shared" si="516"/>
        <v>1454.5438740000002</v>
      </c>
      <c r="AG437" s="148">
        <f t="shared" si="516"/>
        <v>0</v>
      </c>
      <c r="AH437" s="148">
        <f t="shared" si="516"/>
        <v>11939.046126000003</v>
      </c>
      <c r="AI437" s="150">
        <f t="shared" si="516"/>
        <v>11939.046126000003</v>
      </c>
      <c r="AJ437" s="163" t="s">
        <v>5738</v>
      </c>
    </row>
    <row r="438" spans="1:36" outlineLevel="3" x14ac:dyDescent="0.25">
      <c r="A438" s="143" t="s">
        <v>5626</v>
      </c>
      <c r="K438" s="135">
        <v>203</v>
      </c>
      <c r="N438" s="135">
        <f t="shared" si="456"/>
        <v>0</v>
      </c>
      <c r="O438" s="135">
        <f t="shared" si="457"/>
        <v>203</v>
      </c>
      <c r="P438" s="135" t="s">
        <v>3596</v>
      </c>
      <c r="Q438" s="135">
        <f>VLOOKUP(P438,Factors!$E$6:$G$5649,3,FALSE)</f>
        <v>0</v>
      </c>
      <c r="R438" s="144">
        <f t="shared" ref="R438:R453" si="517">IF(LEFT(AJ438,6)="Direct", N438,0)</f>
        <v>0</v>
      </c>
      <c r="S438" s="145">
        <f t="shared" ref="S438:S453" si="518">N438-R438</f>
        <v>0</v>
      </c>
      <c r="T438" s="146">
        <f t="shared" ref="T438:T453" si="519">R438+S438</f>
        <v>0</v>
      </c>
      <c r="U438" s="144">
        <f t="shared" ref="U438:U453" si="520">IF(LEFT(AJ438,9)="direct-wa", N438,0)</f>
        <v>0</v>
      </c>
      <c r="V438" s="145">
        <f t="shared" ref="V438:V453" si="521">IF(LEFT(AJ438,9)="direct-wa",0,N438*Q438)</f>
        <v>0</v>
      </c>
      <c r="W438" s="147">
        <f t="shared" ref="W438:W453" si="522">U438+V438</f>
        <v>0</v>
      </c>
      <c r="X438" s="144">
        <f t="shared" ref="X438:X453" si="523">IF(LEFT(AJ438,9)="direct-or", N438,0)</f>
        <v>0</v>
      </c>
      <c r="Y438" s="145">
        <f t="shared" ref="Y438:Y453" si="524">IF(LEFT(AJ438,9)="direct-or",0,S438-V438)</f>
        <v>0</v>
      </c>
      <c r="Z438" s="147">
        <f t="shared" ref="Z438:Z453" si="525">X438+Y438</f>
        <v>0</v>
      </c>
      <c r="AA438" s="148">
        <f t="shared" ref="AA438:AA453" si="526">IF(LEFT(AJ438,6)="Direct", O438,0)</f>
        <v>203</v>
      </c>
      <c r="AB438" s="149">
        <f t="shared" ref="AB438:AB453" si="527">O438-AA438</f>
        <v>0</v>
      </c>
      <c r="AC438" s="148">
        <f t="shared" ref="AC438:AC453" si="528">AA438+AB438</f>
        <v>203</v>
      </c>
      <c r="AD438" s="148">
        <f t="shared" si="455"/>
        <v>0</v>
      </c>
      <c r="AE438" s="148">
        <f t="shared" ref="AE438:AE453" si="529">IF(LEFT(AJ438,9)="direct-wa",0,O438*Q438)</f>
        <v>0</v>
      </c>
      <c r="AF438" s="150">
        <f t="shared" ref="AF438:AF453" si="530">AD438+AE438</f>
        <v>0</v>
      </c>
      <c r="AG438" s="148">
        <f t="shared" ref="AG438:AG453" si="531">IF(LEFT(AJ438,9)="direct-or", O438,0)</f>
        <v>203</v>
      </c>
      <c r="AH438" s="148">
        <f t="shared" ref="AH438:AH453" si="532">IF(LEFT(AJ438,9)="direct-or",0,AC438-AF438)</f>
        <v>0</v>
      </c>
      <c r="AI438" s="150">
        <f t="shared" ref="AI438:AI453" si="533">AG438+AH438</f>
        <v>203</v>
      </c>
      <c r="AJ438" s="151" t="s">
        <v>105</v>
      </c>
    </row>
    <row r="439" spans="1:36" outlineLevel="3" x14ac:dyDescent="0.25">
      <c r="A439" s="143" t="s">
        <v>5626</v>
      </c>
      <c r="H439" s="135">
        <v>30</v>
      </c>
      <c r="N439" s="135">
        <f t="shared" si="456"/>
        <v>0</v>
      </c>
      <c r="O439" s="135">
        <f t="shared" si="457"/>
        <v>30</v>
      </c>
      <c r="P439" s="135" t="s">
        <v>3654</v>
      </c>
      <c r="Q439" s="135">
        <f>VLOOKUP(P439,Factors!$E$6:$G$5649,3,FALSE)</f>
        <v>0</v>
      </c>
      <c r="R439" s="144">
        <f t="shared" si="517"/>
        <v>0</v>
      </c>
      <c r="S439" s="145">
        <f t="shared" si="518"/>
        <v>0</v>
      </c>
      <c r="T439" s="146">
        <f t="shared" si="519"/>
        <v>0</v>
      </c>
      <c r="U439" s="144">
        <f t="shared" si="520"/>
        <v>0</v>
      </c>
      <c r="V439" s="145">
        <f t="shared" si="521"/>
        <v>0</v>
      </c>
      <c r="W439" s="147">
        <f t="shared" si="522"/>
        <v>0</v>
      </c>
      <c r="X439" s="144">
        <f t="shared" si="523"/>
        <v>0</v>
      </c>
      <c r="Y439" s="145">
        <f t="shared" si="524"/>
        <v>0</v>
      </c>
      <c r="Z439" s="147">
        <f t="shared" si="525"/>
        <v>0</v>
      </c>
      <c r="AA439" s="148">
        <f t="shared" si="526"/>
        <v>30</v>
      </c>
      <c r="AB439" s="149">
        <f t="shared" si="527"/>
        <v>0</v>
      </c>
      <c r="AC439" s="148">
        <f t="shared" si="528"/>
        <v>30</v>
      </c>
      <c r="AD439" s="148">
        <f t="shared" si="455"/>
        <v>0</v>
      </c>
      <c r="AE439" s="148">
        <f t="shared" si="529"/>
        <v>0</v>
      </c>
      <c r="AF439" s="150">
        <f t="shared" si="530"/>
        <v>0</v>
      </c>
      <c r="AG439" s="148">
        <f t="shared" si="531"/>
        <v>30</v>
      </c>
      <c r="AH439" s="148">
        <f t="shared" si="532"/>
        <v>0</v>
      </c>
      <c r="AI439" s="150">
        <f t="shared" si="533"/>
        <v>30</v>
      </c>
      <c r="AJ439" s="151" t="s">
        <v>105</v>
      </c>
    </row>
    <row r="440" spans="1:36" outlineLevel="3" x14ac:dyDescent="0.25">
      <c r="A440" s="143" t="s">
        <v>5626</v>
      </c>
      <c r="B440" s="135">
        <v>-32.270000000000003</v>
      </c>
      <c r="C440" s="135">
        <v>1517.81</v>
      </c>
      <c r="D440" s="135">
        <v>3520.5</v>
      </c>
      <c r="E440" s="135">
        <v>1588</v>
      </c>
      <c r="F440" s="135">
        <v>1764.54</v>
      </c>
      <c r="G440" s="135">
        <v>1034.33</v>
      </c>
      <c r="I440" s="135">
        <v>120</v>
      </c>
      <c r="N440" s="135">
        <f t="shared" si="456"/>
        <v>0</v>
      </c>
      <c r="O440" s="135">
        <f t="shared" si="457"/>
        <v>9512.91</v>
      </c>
      <c r="P440" s="135" t="s">
        <v>3780</v>
      </c>
      <c r="Q440" s="135">
        <f>VLOOKUP(P440,Factors!$E$6:$G$5649,3,FALSE)</f>
        <v>0</v>
      </c>
      <c r="R440" s="144">
        <f t="shared" si="517"/>
        <v>0</v>
      </c>
      <c r="S440" s="145">
        <f t="shared" si="518"/>
        <v>0</v>
      </c>
      <c r="T440" s="146">
        <f t="shared" si="519"/>
        <v>0</v>
      </c>
      <c r="U440" s="144">
        <f t="shared" si="520"/>
        <v>0</v>
      </c>
      <c r="V440" s="145">
        <f t="shared" si="521"/>
        <v>0</v>
      </c>
      <c r="W440" s="147">
        <f t="shared" si="522"/>
        <v>0</v>
      </c>
      <c r="X440" s="144">
        <f t="shared" si="523"/>
        <v>0</v>
      </c>
      <c r="Y440" s="145">
        <f t="shared" si="524"/>
        <v>0</v>
      </c>
      <c r="Z440" s="147">
        <f t="shared" si="525"/>
        <v>0</v>
      </c>
      <c r="AA440" s="148">
        <f t="shared" si="526"/>
        <v>9512.91</v>
      </c>
      <c r="AB440" s="149">
        <f t="shared" si="527"/>
        <v>0</v>
      </c>
      <c r="AC440" s="148">
        <f t="shared" si="528"/>
        <v>9512.91</v>
      </c>
      <c r="AD440" s="148">
        <f t="shared" si="455"/>
        <v>0</v>
      </c>
      <c r="AE440" s="148">
        <f t="shared" si="529"/>
        <v>0</v>
      </c>
      <c r="AF440" s="150">
        <f t="shared" si="530"/>
        <v>0</v>
      </c>
      <c r="AG440" s="148">
        <f t="shared" si="531"/>
        <v>9512.91</v>
      </c>
      <c r="AH440" s="148">
        <f t="shared" si="532"/>
        <v>0</v>
      </c>
      <c r="AI440" s="150">
        <f t="shared" si="533"/>
        <v>9512.91</v>
      </c>
      <c r="AJ440" s="151" t="s">
        <v>105</v>
      </c>
    </row>
    <row r="441" spans="1:36" outlineLevel="3" x14ac:dyDescent="0.25">
      <c r="A441" s="143" t="s">
        <v>5626</v>
      </c>
      <c r="C441" s="135">
        <v>9.48</v>
      </c>
      <c r="D441" s="135">
        <v>185.7</v>
      </c>
      <c r="E441" s="135">
        <v>157.46</v>
      </c>
      <c r="G441" s="135">
        <v>3.45</v>
      </c>
      <c r="H441" s="135">
        <v>90.95</v>
      </c>
      <c r="I441" s="135">
        <v>413.19</v>
      </c>
      <c r="J441" s="135">
        <v>150.46</v>
      </c>
      <c r="L441" s="135">
        <v>326.95999999999998</v>
      </c>
      <c r="N441" s="135">
        <f t="shared" si="456"/>
        <v>0</v>
      </c>
      <c r="O441" s="135">
        <f t="shared" si="457"/>
        <v>1337.65</v>
      </c>
      <c r="P441" s="135" t="s">
        <v>3805</v>
      </c>
      <c r="Q441" s="135">
        <f>VLOOKUP(P441,Factors!$E$6:$G$5649,3,FALSE)</f>
        <v>0</v>
      </c>
      <c r="R441" s="144">
        <f t="shared" si="517"/>
        <v>0</v>
      </c>
      <c r="S441" s="145">
        <f t="shared" si="518"/>
        <v>0</v>
      </c>
      <c r="T441" s="146">
        <f t="shared" si="519"/>
        <v>0</v>
      </c>
      <c r="U441" s="144">
        <f t="shared" si="520"/>
        <v>0</v>
      </c>
      <c r="V441" s="145">
        <f t="shared" si="521"/>
        <v>0</v>
      </c>
      <c r="W441" s="147">
        <f t="shared" si="522"/>
        <v>0</v>
      </c>
      <c r="X441" s="144">
        <f t="shared" si="523"/>
        <v>0</v>
      </c>
      <c r="Y441" s="145">
        <f t="shared" si="524"/>
        <v>0</v>
      </c>
      <c r="Z441" s="147">
        <f t="shared" si="525"/>
        <v>0</v>
      </c>
      <c r="AA441" s="148">
        <f t="shared" si="526"/>
        <v>1337.65</v>
      </c>
      <c r="AB441" s="149">
        <f t="shared" si="527"/>
        <v>0</v>
      </c>
      <c r="AC441" s="148">
        <f t="shared" si="528"/>
        <v>1337.65</v>
      </c>
      <c r="AD441" s="148">
        <f t="shared" si="455"/>
        <v>0</v>
      </c>
      <c r="AE441" s="148">
        <f t="shared" si="529"/>
        <v>0</v>
      </c>
      <c r="AF441" s="150">
        <f t="shared" si="530"/>
        <v>0</v>
      </c>
      <c r="AG441" s="148">
        <f t="shared" si="531"/>
        <v>1337.65</v>
      </c>
      <c r="AH441" s="148">
        <f t="shared" si="532"/>
        <v>0</v>
      </c>
      <c r="AI441" s="150">
        <f t="shared" si="533"/>
        <v>1337.65</v>
      </c>
      <c r="AJ441" s="151" t="s">
        <v>105</v>
      </c>
    </row>
    <row r="442" spans="1:36" outlineLevel="3" x14ac:dyDescent="0.25">
      <c r="A442" s="143" t="s">
        <v>5626</v>
      </c>
      <c r="B442" s="135">
        <v>46200.57</v>
      </c>
      <c r="C442" s="135">
        <v>99217.25</v>
      </c>
      <c r="D442" s="135">
        <v>113896.69</v>
      </c>
      <c r="E442" s="135">
        <v>134226.21</v>
      </c>
      <c r="F442" s="135">
        <v>117295.6</v>
      </c>
      <c r="G442" s="135">
        <v>36628.92</v>
      </c>
      <c r="H442" s="135">
        <v>138669.32999999999</v>
      </c>
      <c r="I442" s="135">
        <v>66910.73</v>
      </c>
      <c r="J442" s="135">
        <v>77731.600000000006</v>
      </c>
      <c r="K442" s="135">
        <v>179182.46</v>
      </c>
      <c r="L442" s="135">
        <v>129146.62</v>
      </c>
      <c r="M442" s="135">
        <v>59150.63</v>
      </c>
      <c r="N442" s="135">
        <f t="shared" si="456"/>
        <v>59150.63</v>
      </c>
      <c r="O442" s="135">
        <f t="shared" si="457"/>
        <v>1198256.6099999999</v>
      </c>
      <c r="P442" s="135" t="s">
        <v>3832</v>
      </c>
      <c r="Q442" s="135">
        <f>VLOOKUP(P442,Factors!$E$6:$G$5649,3,FALSE)</f>
        <v>0</v>
      </c>
      <c r="R442" s="144">
        <f t="shared" si="517"/>
        <v>59150.63</v>
      </c>
      <c r="S442" s="145">
        <f t="shared" si="518"/>
        <v>0</v>
      </c>
      <c r="T442" s="146">
        <f t="shared" si="519"/>
        <v>59150.63</v>
      </c>
      <c r="U442" s="144">
        <f t="shared" si="520"/>
        <v>0</v>
      </c>
      <c r="V442" s="145">
        <f t="shared" si="521"/>
        <v>0</v>
      </c>
      <c r="W442" s="147">
        <f t="shared" si="522"/>
        <v>0</v>
      </c>
      <c r="X442" s="144">
        <f t="shared" si="523"/>
        <v>59150.63</v>
      </c>
      <c r="Y442" s="145">
        <f t="shared" si="524"/>
        <v>0</v>
      </c>
      <c r="Z442" s="147">
        <f t="shared" si="525"/>
        <v>59150.63</v>
      </c>
      <c r="AA442" s="148">
        <f t="shared" si="526"/>
        <v>1198256.6099999999</v>
      </c>
      <c r="AB442" s="149">
        <f t="shared" si="527"/>
        <v>0</v>
      </c>
      <c r="AC442" s="148">
        <f t="shared" si="528"/>
        <v>1198256.6099999999</v>
      </c>
      <c r="AD442" s="148">
        <f t="shared" si="455"/>
        <v>0</v>
      </c>
      <c r="AE442" s="148">
        <f t="shared" si="529"/>
        <v>0</v>
      </c>
      <c r="AF442" s="150">
        <f t="shared" si="530"/>
        <v>0</v>
      </c>
      <c r="AG442" s="148">
        <f t="shared" si="531"/>
        <v>1198256.6099999999</v>
      </c>
      <c r="AH442" s="148">
        <f t="shared" si="532"/>
        <v>0</v>
      </c>
      <c r="AI442" s="150">
        <f t="shared" si="533"/>
        <v>1198256.6099999999</v>
      </c>
      <c r="AJ442" s="151" t="s">
        <v>105</v>
      </c>
    </row>
    <row r="443" spans="1:36" outlineLevel="3" x14ac:dyDescent="0.25">
      <c r="A443" s="143" t="s">
        <v>5626</v>
      </c>
      <c r="B443" s="135">
        <v>14732.9</v>
      </c>
      <c r="C443" s="135">
        <v>22656.35</v>
      </c>
      <c r="D443" s="135">
        <v>18821.8</v>
      </c>
      <c r="E443" s="135">
        <v>20153.61</v>
      </c>
      <c r="F443" s="135">
        <v>3012.21</v>
      </c>
      <c r="G443" s="135">
        <v>-1107.08</v>
      </c>
      <c r="H443" s="135">
        <v>6887.7</v>
      </c>
      <c r="I443" s="135">
        <v>2017.32</v>
      </c>
      <c r="J443" s="135">
        <v>854.71</v>
      </c>
      <c r="K443" s="135">
        <v>4307.78</v>
      </c>
      <c r="L443" s="135">
        <v>2823.08</v>
      </c>
      <c r="M443" s="135">
        <v>10490.56</v>
      </c>
      <c r="N443" s="135">
        <f t="shared" si="456"/>
        <v>10490.56</v>
      </c>
      <c r="O443" s="135">
        <f t="shared" si="457"/>
        <v>105650.94000000002</v>
      </c>
      <c r="P443" s="135" t="s">
        <v>3833</v>
      </c>
      <c r="Q443" s="135">
        <f>VLOOKUP(P443,Factors!$E$6:$G$5649,3,FALSE)</f>
        <v>0</v>
      </c>
      <c r="R443" s="144">
        <f t="shared" si="517"/>
        <v>10490.56</v>
      </c>
      <c r="S443" s="145">
        <f t="shared" si="518"/>
        <v>0</v>
      </c>
      <c r="T443" s="146">
        <f t="shared" si="519"/>
        <v>10490.56</v>
      </c>
      <c r="U443" s="144">
        <f t="shared" si="520"/>
        <v>0</v>
      </c>
      <c r="V443" s="145">
        <f t="shared" si="521"/>
        <v>0</v>
      </c>
      <c r="W443" s="147">
        <f t="shared" si="522"/>
        <v>0</v>
      </c>
      <c r="X443" s="144">
        <f t="shared" si="523"/>
        <v>10490.56</v>
      </c>
      <c r="Y443" s="145">
        <f t="shared" si="524"/>
        <v>0</v>
      </c>
      <c r="Z443" s="147">
        <f t="shared" si="525"/>
        <v>10490.56</v>
      </c>
      <c r="AA443" s="148">
        <f t="shared" si="526"/>
        <v>105650.94000000002</v>
      </c>
      <c r="AB443" s="149">
        <f t="shared" si="527"/>
        <v>0</v>
      </c>
      <c r="AC443" s="148">
        <f t="shared" si="528"/>
        <v>105650.94000000002</v>
      </c>
      <c r="AD443" s="148">
        <f t="shared" si="455"/>
        <v>0</v>
      </c>
      <c r="AE443" s="148">
        <f t="shared" si="529"/>
        <v>0</v>
      </c>
      <c r="AF443" s="150">
        <f t="shared" si="530"/>
        <v>0</v>
      </c>
      <c r="AG443" s="148">
        <f t="shared" si="531"/>
        <v>105650.94000000002</v>
      </c>
      <c r="AH443" s="148">
        <f t="shared" si="532"/>
        <v>0</v>
      </c>
      <c r="AI443" s="150">
        <f t="shared" si="533"/>
        <v>105650.94000000002</v>
      </c>
      <c r="AJ443" s="151" t="s">
        <v>105</v>
      </c>
    </row>
    <row r="444" spans="1:36" outlineLevel="3" x14ac:dyDescent="0.25">
      <c r="A444" s="143" t="s">
        <v>5626</v>
      </c>
      <c r="B444" s="135">
        <v>235850.32</v>
      </c>
      <c r="C444" s="135">
        <v>302999.84000000003</v>
      </c>
      <c r="D444" s="135">
        <v>311646</v>
      </c>
      <c r="E444" s="135">
        <v>434148.98</v>
      </c>
      <c r="F444" s="135">
        <v>376530.42</v>
      </c>
      <c r="G444" s="135">
        <v>253678.69</v>
      </c>
      <c r="H444" s="135">
        <v>274947.88</v>
      </c>
      <c r="I444" s="135">
        <v>474481.4</v>
      </c>
      <c r="J444" s="135">
        <v>2777.21</v>
      </c>
      <c r="K444" s="135">
        <v>257608.3</v>
      </c>
      <c r="L444" s="135">
        <v>199318.47</v>
      </c>
      <c r="M444" s="135">
        <v>551472.51</v>
      </c>
      <c r="N444" s="135">
        <f t="shared" si="456"/>
        <v>551472.51</v>
      </c>
      <c r="O444" s="135">
        <f t="shared" si="457"/>
        <v>3675460.0199999996</v>
      </c>
      <c r="P444" s="135" t="s">
        <v>3973</v>
      </c>
      <c r="Q444" s="135">
        <f>VLOOKUP(P444,Factors!$E$6:$G$5649,3,FALSE)</f>
        <v>0</v>
      </c>
      <c r="R444" s="144">
        <f t="shared" si="517"/>
        <v>551472.51</v>
      </c>
      <c r="S444" s="145">
        <f t="shared" si="518"/>
        <v>0</v>
      </c>
      <c r="T444" s="146">
        <f t="shared" si="519"/>
        <v>551472.51</v>
      </c>
      <c r="U444" s="144">
        <f t="shared" si="520"/>
        <v>0</v>
      </c>
      <c r="V444" s="145">
        <f t="shared" si="521"/>
        <v>0</v>
      </c>
      <c r="W444" s="147">
        <f t="shared" si="522"/>
        <v>0</v>
      </c>
      <c r="X444" s="144">
        <f t="shared" si="523"/>
        <v>551472.51</v>
      </c>
      <c r="Y444" s="145">
        <f t="shared" si="524"/>
        <v>0</v>
      </c>
      <c r="Z444" s="147">
        <f t="shared" si="525"/>
        <v>551472.51</v>
      </c>
      <c r="AA444" s="148">
        <f t="shared" si="526"/>
        <v>3675460.0199999996</v>
      </c>
      <c r="AB444" s="149">
        <f t="shared" si="527"/>
        <v>0</v>
      </c>
      <c r="AC444" s="148">
        <f t="shared" si="528"/>
        <v>3675460.0199999996</v>
      </c>
      <c r="AD444" s="148">
        <f t="shared" si="455"/>
        <v>0</v>
      </c>
      <c r="AE444" s="148">
        <f t="shared" si="529"/>
        <v>0</v>
      </c>
      <c r="AF444" s="150">
        <f t="shared" si="530"/>
        <v>0</v>
      </c>
      <c r="AG444" s="148">
        <f t="shared" si="531"/>
        <v>3675460.0199999996</v>
      </c>
      <c r="AH444" s="148">
        <f t="shared" si="532"/>
        <v>0</v>
      </c>
      <c r="AI444" s="150">
        <f t="shared" si="533"/>
        <v>3675460.0199999996</v>
      </c>
      <c r="AJ444" s="151" t="s">
        <v>105</v>
      </c>
    </row>
    <row r="445" spans="1:36" outlineLevel="3" x14ac:dyDescent="0.25">
      <c r="A445" s="143" t="s">
        <v>5626</v>
      </c>
      <c r="B445" s="135">
        <v>6977.52</v>
      </c>
      <c r="C445" s="135">
        <v>9078.01</v>
      </c>
      <c r="D445" s="135">
        <v>8212.6200000000008</v>
      </c>
      <c r="E445" s="135">
        <v>6738.44</v>
      </c>
      <c r="F445" s="135">
        <v>3312.17</v>
      </c>
      <c r="G445" s="135">
        <v>3395.27</v>
      </c>
      <c r="H445" s="135">
        <v>7413.87</v>
      </c>
      <c r="I445" s="135">
        <v>3978.06</v>
      </c>
      <c r="J445" s="135">
        <v>3226.2</v>
      </c>
      <c r="K445" s="135">
        <v>2972.28</v>
      </c>
      <c r="L445" s="135">
        <v>2489.81</v>
      </c>
      <c r="M445" s="135">
        <v>4853.74</v>
      </c>
      <c r="N445" s="135">
        <f t="shared" si="456"/>
        <v>4853.74</v>
      </c>
      <c r="O445" s="135">
        <f t="shared" si="457"/>
        <v>62647.989999999991</v>
      </c>
      <c r="P445" s="135" t="s">
        <v>3983</v>
      </c>
      <c r="Q445" s="135">
        <f>VLOOKUP(P445,Factors!$E$6:$G$5649,3,FALSE)</f>
        <v>0</v>
      </c>
      <c r="R445" s="144">
        <f t="shared" si="517"/>
        <v>4853.74</v>
      </c>
      <c r="S445" s="145">
        <f t="shared" si="518"/>
        <v>0</v>
      </c>
      <c r="T445" s="146">
        <f t="shared" si="519"/>
        <v>4853.74</v>
      </c>
      <c r="U445" s="144">
        <f t="shared" si="520"/>
        <v>0</v>
      </c>
      <c r="V445" s="145">
        <f t="shared" si="521"/>
        <v>0</v>
      </c>
      <c r="W445" s="147">
        <f t="shared" si="522"/>
        <v>0</v>
      </c>
      <c r="X445" s="144">
        <f t="shared" si="523"/>
        <v>4853.74</v>
      </c>
      <c r="Y445" s="145">
        <f t="shared" si="524"/>
        <v>0</v>
      </c>
      <c r="Z445" s="147">
        <f t="shared" si="525"/>
        <v>4853.74</v>
      </c>
      <c r="AA445" s="148">
        <f t="shared" si="526"/>
        <v>62647.989999999991</v>
      </c>
      <c r="AB445" s="149">
        <f t="shared" si="527"/>
        <v>0</v>
      </c>
      <c r="AC445" s="148">
        <f t="shared" si="528"/>
        <v>62647.989999999991</v>
      </c>
      <c r="AD445" s="148">
        <f t="shared" si="455"/>
        <v>0</v>
      </c>
      <c r="AE445" s="148">
        <f t="shared" si="529"/>
        <v>0</v>
      </c>
      <c r="AF445" s="150">
        <f t="shared" si="530"/>
        <v>0</v>
      </c>
      <c r="AG445" s="148">
        <f t="shared" si="531"/>
        <v>62647.989999999991</v>
      </c>
      <c r="AH445" s="148">
        <f t="shared" si="532"/>
        <v>0</v>
      </c>
      <c r="AI445" s="150">
        <f t="shared" si="533"/>
        <v>62647.989999999991</v>
      </c>
      <c r="AJ445" s="151" t="s">
        <v>105</v>
      </c>
    </row>
    <row r="446" spans="1:36" outlineLevel="3" x14ac:dyDescent="0.25">
      <c r="A446" s="143" t="s">
        <v>5626</v>
      </c>
      <c r="C446" s="135">
        <v>23.22</v>
      </c>
      <c r="N446" s="135">
        <f t="shared" si="456"/>
        <v>0</v>
      </c>
      <c r="O446" s="135">
        <f t="shared" si="457"/>
        <v>23.22</v>
      </c>
      <c r="P446" s="135" t="s">
        <v>3984</v>
      </c>
      <c r="Q446" s="135">
        <f>VLOOKUP(P446,Factors!$E$6:$G$5649,3,FALSE)</f>
        <v>0</v>
      </c>
      <c r="R446" s="144">
        <f t="shared" si="517"/>
        <v>0</v>
      </c>
      <c r="S446" s="145">
        <f t="shared" si="518"/>
        <v>0</v>
      </c>
      <c r="T446" s="146">
        <f t="shared" si="519"/>
        <v>0</v>
      </c>
      <c r="U446" s="144">
        <f t="shared" si="520"/>
        <v>0</v>
      </c>
      <c r="V446" s="145">
        <f t="shared" si="521"/>
        <v>0</v>
      </c>
      <c r="W446" s="147">
        <f t="shared" si="522"/>
        <v>0</v>
      </c>
      <c r="X446" s="144">
        <f t="shared" si="523"/>
        <v>0</v>
      </c>
      <c r="Y446" s="145">
        <f t="shared" si="524"/>
        <v>0</v>
      </c>
      <c r="Z446" s="147">
        <f t="shared" si="525"/>
        <v>0</v>
      </c>
      <c r="AA446" s="148">
        <f t="shared" si="526"/>
        <v>23.22</v>
      </c>
      <c r="AB446" s="149">
        <f t="shared" si="527"/>
        <v>0</v>
      </c>
      <c r="AC446" s="148">
        <f t="shared" si="528"/>
        <v>23.22</v>
      </c>
      <c r="AD446" s="148">
        <f t="shared" si="455"/>
        <v>0</v>
      </c>
      <c r="AE446" s="148">
        <f t="shared" si="529"/>
        <v>0</v>
      </c>
      <c r="AF446" s="150">
        <f t="shared" si="530"/>
        <v>0</v>
      </c>
      <c r="AG446" s="148">
        <f t="shared" si="531"/>
        <v>23.22</v>
      </c>
      <c r="AH446" s="148">
        <f t="shared" si="532"/>
        <v>0</v>
      </c>
      <c r="AI446" s="150">
        <f t="shared" si="533"/>
        <v>23.22</v>
      </c>
      <c r="AJ446" s="151" t="s">
        <v>105</v>
      </c>
    </row>
    <row r="447" spans="1:36" outlineLevel="3" x14ac:dyDescent="0.25">
      <c r="A447" s="143" t="s">
        <v>5626</v>
      </c>
      <c r="M447" s="135">
        <v>1700</v>
      </c>
      <c r="N447" s="135">
        <f t="shared" si="456"/>
        <v>1700</v>
      </c>
      <c r="O447" s="135">
        <f t="shared" si="457"/>
        <v>1700</v>
      </c>
      <c r="P447" s="135" t="s">
        <v>5904</v>
      </c>
      <c r="Q447" s="135">
        <f>VLOOKUP(P447,Factors!$E$6:$G$5649,3,FALSE)</f>
        <v>0</v>
      </c>
      <c r="R447" s="144">
        <f t="shared" si="517"/>
        <v>1700</v>
      </c>
      <c r="S447" s="145">
        <f t="shared" si="518"/>
        <v>0</v>
      </c>
      <c r="T447" s="146">
        <f t="shared" si="519"/>
        <v>1700</v>
      </c>
      <c r="U447" s="144">
        <f t="shared" si="520"/>
        <v>0</v>
      </c>
      <c r="V447" s="145">
        <f t="shared" si="521"/>
        <v>0</v>
      </c>
      <c r="W447" s="147">
        <f t="shared" si="522"/>
        <v>0</v>
      </c>
      <c r="X447" s="144">
        <f t="shared" si="523"/>
        <v>1700</v>
      </c>
      <c r="Y447" s="145">
        <f t="shared" si="524"/>
        <v>0</v>
      </c>
      <c r="Z447" s="147">
        <f t="shared" si="525"/>
        <v>1700</v>
      </c>
      <c r="AA447" s="148">
        <f t="shared" si="526"/>
        <v>1700</v>
      </c>
      <c r="AB447" s="149">
        <f t="shared" si="527"/>
        <v>0</v>
      </c>
      <c r="AC447" s="148">
        <f t="shared" si="528"/>
        <v>1700</v>
      </c>
      <c r="AD447" s="148">
        <f t="shared" si="455"/>
        <v>0</v>
      </c>
      <c r="AE447" s="148">
        <f t="shared" si="529"/>
        <v>0</v>
      </c>
      <c r="AF447" s="150">
        <f t="shared" si="530"/>
        <v>0</v>
      </c>
      <c r="AG447" s="148">
        <f t="shared" si="531"/>
        <v>1700</v>
      </c>
      <c r="AH447" s="148">
        <f t="shared" si="532"/>
        <v>0</v>
      </c>
      <c r="AI447" s="150">
        <f t="shared" si="533"/>
        <v>1700</v>
      </c>
      <c r="AJ447" s="151" t="s">
        <v>668</v>
      </c>
    </row>
    <row r="448" spans="1:36" outlineLevel="3" x14ac:dyDescent="0.25">
      <c r="A448" s="143" t="s">
        <v>5626</v>
      </c>
      <c r="G448" s="135">
        <v>66</v>
      </c>
      <c r="N448" s="135">
        <f t="shared" si="456"/>
        <v>0</v>
      </c>
      <c r="O448" s="135">
        <f t="shared" si="457"/>
        <v>66</v>
      </c>
      <c r="P448" s="135" t="s">
        <v>3991</v>
      </c>
      <c r="Q448" s="135">
        <f>VLOOKUP(P448,Factors!$E$6:$G$5649,3,FALSE)</f>
        <v>0</v>
      </c>
      <c r="R448" s="144">
        <f t="shared" si="517"/>
        <v>0</v>
      </c>
      <c r="S448" s="145">
        <f t="shared" si="518"/>
        <v>0</v>
      </c>
      <c r="T448" s="146">
        <f t="shared" si="519"/>
        <v>0</v>
      </c>
      <c r="U448" s="144">
        <f t="shared" si="520"/>
        <v>0</v>
      </c>
      <c r="V448" s="145">
        <f t="shared" si="521"/>
        <v>0</v>
      </c>
      <c r="W448" s="147">
        <f t="shared" si="522"/>
        <v>0</v>
      </c>
      <c r="X448" s="144">
        <f t="shared" si="523"/>
        <v>0</v>
      </c>
      <c r="Y448" s="145">
        <f t="shared" si="524"/>
        <v>0</v>
      </c>
      <c r="Z448" s="147">
        <f t="shared" si="525"/>
        <v>0</v>
      </c>
      <c r="AA448" s="148">
        <f t="shared" si="526"/>
        <v>66</v>
      </c>
      <c r="AB448" s="149">
        <f t="shared" si="527"/>
        <v>0</v>
      </c>
      <c r="AC448" s="148">
        <f t="shared" si="528"/>
        <v>66</v>
      </c>
      <c r="AD448" s="148">
        <f t="shared" si="455"/>
        <v>0</v>
      </c>
      <c r="AE448" s="148">
        <f t="shared" si="529"/>
        <v>0</v>
      </c>
      <c r="AF448" s="150">
        <f t="shared" si="530"/>
        <v>0</v>
      </c>
      <c r="AG448" s="148">
        <f t="shared" si="531"/>
        <v>66</v>
      </c>
      <c r="AH448" s="148">
        <f t="shared" si="532"/>
        <v>0</v>
      </c>
      <c r="AI448" s="150">
        <f t="shared" si="533"/>
        <v>66</v>
      </c>
      <c r="AJ448" s="151" t="s">
        <v>105</v>
      </c>
    </row>
    <row r="449" spans="1:36" outlineLevel="3" x14ac:dyDescent="0.25">
      <c r="A449" s="143" t="s">
        <v>5626</v>
      </c>
      <c r="B449" s="135">
        <v>1758</v>
      </c>
      <c r="C449" s="135">
        <v>1758</v>
      </c>
      <c r="D449" s="135">
        <v>1758</v>
      </c>
      <c r="E449" s="135">
        <v>1758</v>
      </c>
      <c r="F449" s="135">
        <v>1758</v>
      </c>
      <c r="G449" s="135">
        <v>-7338.29</v>
      </c>
      <c r="H449" s="135">
        <v>1758</v>
      </c>
      <c r="I449" s="135">
        <v>1758</v>
      </c>
      <c r="J449" s="135">
        <v>1758</v>
      </c>
      <c r="K449" s="135">
        <v>1758</v>
      </c>
      <c r="L449" s="135">
        <v>1758</v>
      </c>
      <c r="M449" s="135">
        <v>1658.32</v>
      </c>
      <c r="N449" s="135">
        <f t="shared" si="456"/>
        <v>1658.32</v>
      </c>
      <c r="O449" s="135">
        <f t="shared" si="457"/>
        <v>11900.029999999999</v>
      </c>
      <c r="P449" s="135" t="s">
        <v>4025</v>
      </c>
      <c r="Q449" s="135">
        <f>VLOOKUP(P449,Factors!$E$6:$G$5649,3,FALSE)</f>
        <v>0</v>
      </c>
      <c r="R449" s="144">
        <f t="shared" si="517"/>
        <v>1658.32</v>
      </c>
      <c r="S449" s="145">
        <f t="shared" si="518"/>
        <v>0</v>
      </c>
      <c r="T449" s="146">
        <f t="shared" si="519"/>
        <v>1658.32</v>
      </c>
      <c r="U449" s="144">
        <f t="shared" si="520"/>
        <v>0</v>
      </c>
      <c r="V449" s="145">
        <f t="shared" si="521"/>
        <v>0</v>
      </c>
      <c r="W449" s="147">
        <f t="shared" si="522"/>
        <v>0</v>
      </c>
      <c r="X449" s="144">
        <f t="shared" si="523"/>
        <v>1658.32</v>
      </c>
      <c r="Y449" s="145">
        <f t="shared" si="524"/>
        <v>0</v>
      </c>
      <c r="Z449" s="147">
        <f t="shared" si="525"/>
        <v>1658.32</v>
      </c>
      <c r="AA449" s="148">
        <f t="shared" si="526"/>
        <v>11900.029999999999</v>
      </c>
      <c r="AB449" s="149">
        <f t="shared" si="527"/>
        <v>0</v>
      </c>
      <c r="AC449" s="148">
        <f t="shared" si="528"/>
        <v>11900.029999999999</v>
      </c>
      <c r="AD449" s="148">
        <f t="shared" si="455"/>
        <v>0</v>
      </c>
      <c r="AE449" s="148">
        <f t="shared" si="529"/>
        <v>0</v>
      </c>
      <c r="AF449" s="150">
        <f t="shared" si="530"/>
        <v>0</v>
      </c>
      <c r="AG449" s="148">
        <f t="shared" si="531"/>
        <v>11900.029999999999</v>
      </c>
      <c r="AH449" s="148">
        <f t="shared" si="532"/>
        <v>0</v>
      </c>
      <c r="AI449" s="150">
        <f t="shared" si="533"/>
        <v>11900.029999999999</v>
      </c>
      <c r="AJ449" s="151" t="s">
        <v>105</v>
      </c>
    </row>
    <row r="450" spans="1:36" outlineLevel="3" x14ac:dyDescent="0.25">
      <c r="A450" s="143" t="s">
        <v>5626</v>
      </c>
      <c r="B450" s="135">
        <v>233.37</v>
      </c>
      <c r="C450" s="135">
        <v>287.77</v>
      </c>
      <c r="D450" s="135">
        <v>49.63</v>
      </c>
      <c r="E450" s="135">
        <v>182.74</v>
      </c>
      <c r="F450" s="135">
        <v>2118.0700000000002</v>
      </c>
      <c r="G450" s="135">
        <v>1606.02</v>
      </c>
      <c r="I450" s="135">
        <v>74.44</v>
      </c>
      <c r="J450" s="135">
        <v>218.97</v>
      </c>
      <c r="K450" s="135">
        <v>198.51</v>
      </c>
      <c r="L450" s="135">
        <v>148.88</v>
      </c>
      <c r="M450" s="135">
        <v>584.73</v>
      </c>
      <c r="N450" s="135">
        <f t="shared" si="456"/>
        <v>584.73</v>
      </c>
      <c r="O450" s="135">
        <f t="shared" si="457"/>
        <v>5703.130000000001</v>
      </c>
      <c r="P450" s="135" t="s">
        <v>4077</v>
      </c>
      <c r="Q450" s="135">
        <f>VLOOKUP(P450,Factors!$E$6:$G$5649,3,FALSE)</f>
        <v>0</v>
      </c>
      <c r="R450" s="144">
        <f t="shared" si="517"/>
        <v>584.73</v>
      </c>
      <c r="S450" s="145">
        <f t="shared" si="518"/>
        <v>0</v>
      </c>
      <c r="T450" s="146">
        <f t="shared" si="519"/>
        <v>584.73</v>
      </c>
      <c r="U450" s="144">
        <f t="shared" si="520"/>
        <v>0</v>
      </c>
      <c r="V450" s="145">
        <f t="shared" si="521"/>
        <v>0</v>
      </c>
      <c r="W450" s="147">
        <f t="shared" si="522"/>
        <v>0</v>
      </c>
      <c r="X450" s="144">
        <f t="shared" si="523"/>
        <v>584.73</v>
      </c>
      <c r="Y450" s="145">
        <f t="shared" si="524"/>
        <v>0</v>
      </c>
      <c r="Z450" s="147">
        <f t="shared" si="525"/>
        <v>584.73</v>
      </c>
      <c r="AA450" s="148">
        <f t="shared" si="526"/>
        <v>5703.130000000001</v>
      </c>
      <c r="AB450" s="149">
        <f t="shared" si="527"/>
        <v>0</v>
      </c>
      <c r="AC450" s="148">
        <f t="shared" si="528"/>
        <v>5703.130000000001</v>
      </c>
      <c r="AD450" s="148">
        <f t="shared" si="455"/>
        <v>0</v>
      </c>
      <c r="AE450" s="148">
        <f t="shared" si="529"/>
        <v>0</v>
      </c>
      <c r="AF450" s="150">
        <f t="shared" si="530"/>
        <v>0</v>
      </c>
      <c r="AG450" s="148">
        <f t="shared" si="531"/>
        <v>5703.130000000001</v>
      </c>
      <c r="AH450" s="148">
        <f t="shared" si="532"/>
        <v>0</v>
      </c>
      <c r="AI450" s="150">
        <f t="shared" si="533"/>
        <v>5703.130000000001</v>
      </c>
      <c r="AJ450" s="151" t="s">
        <v>105</v>
      </c>
    </row>
    <row r="451" spans="1:36" outlineLevel="3" x14ac:dyDescent="0.25">
      <c r="A451" s="143" t="s">
        <v>5626</v>
      </c>
      <c r="B451" s="135">
        <v>40935.81</v>
      </c>
      <c r="C451" s="135">
        <v>15929.64</v>
      </c>
      <c r="D451" s="135">
        <v>39962.400000000001</v>
      </c>
      <c r="E451" s="135">
        <v>20005.23</v>
      </c>
      <c r="F451" s="135">
        <v>30901.91</v>
      </c>
      <c r="G451" s="135">
        <v>22661.67</v>
      </c>
      <c r="H451" s="135">
        <v>28170.33</v>
      </c>
      <c r="I451" s="135">
        <v>21468.33</v>
      </c>
      <c r="J451" s="135">
        <v>29513.67</v>
      </c>
      <c r="K451" s="135">
        <v>37446.21</v>
      </c>
      <c r="L451" s="135">
        <v>31805.54</v>
      </c>
      <c r="M451" s="135">
        <v>13427.67</v>
      </c>
      <c r="N451" s="135">
        <f t="shared" si="456"/>
        <v>13427.67</v>
      </c>
      <c r="O451" s="135">
        <f t="shared" si="457"/>
        <v>332228.40999999997</v>
      </c>
      <c r="P451" s="135" t="s">
        <v>4119</v>
      </c>
      <c r="Q451" s="135">
        <f>VLOOKUP(P451,Factors!$E$6:$G$5649,3,FALSE)</f>
        <v>0</v>
      </c>
      <c r="R451" s="144">
        <f t="shared" si="517"/>
        <v>13427.67</v>
      </c>
      <c r="S451" s="145">
        <f t="shared" si="518"/>
        <v>0</v>
      </c>
      <c r="T451" s="146">
        <f t="shared" si="519"/>
        <v>13427.67</v>
      </c>
      <c r="U451" s="144">
        <f t="shared" si="520"/>
        <v>0</v>
      </c>
      <c r="V451" s="145">
        <f t="shared" si="521"/>
        <v>0</v>
      </c>
      <c r="W451" s="147">
        <f t="shared" si="522"/>
        <v>0</v>
      </c>
      <c r="X451" s="144">
        <f t="shared" si="523"/>
        <v>13427.67</v>
      </c>
      <c r="Y451" s="145">
        <f t="shared" si="524"/>
        <v>0</v>
      </c>
      <c r="Z451" s="147">
        <f t="shared" si="525"/>
        <v>13427.67</v>
      </c>
      <c r="AA451" s="148">
        <f t="shared" si="526"/>
        <v>332228.40999999997</v>
      </c>
      <c r="AB451" s="149">
        <f t="shared" si="527"/>
        <v>0</v>
      </c>
      <c r="AC451" s="148">
        <f t="shared" si="528"/>
        <v>332228.40999999997</v>
      </c>
      <c r="AD451" s="148">
        <f t="shared" si="455"/>
        <v>0</v>
      </c>
      <c r="AE451" s="148">
        <f t="shared" si="529"/>
        <v>0</v>
      </c>
      <c r="AF451" s="150">
        <f t="shared" si="530"/>
        <v>0</v>
      </c>
      <c r="AG451" s="148">
        <f t="shared" si="531"/>
        <v>332228.40999999997</v>
      </c>
      <c r="AH451" s="148">
        <f t="shared" si="532"/>
        <v>0</v>
      </c>
      <c r="AI451" s="150">
        <f t="shared" si="533"/>
        <v>332228.40999999997</v>
      </c>
      <c r="AJ451" s="151" t="s">
        <v>105</v>
      </c>
    </row>
    <row r="452" spans="1:36" outlineLevel="3" x14ac:dyDescent="0.25">
      <c r="A452" s="143" t="s">
        <v>5626</v>
      </c>
      <c r="L452" s="135">
        <v>54.48</v>
      </c>
      <c r="N452" s="135">
        <f t="shared" si="456"/>
        <v>0</v>
      </c>
      <c r="O452" s="135">
        <f t="shared" si="457"/>
        <v>54.48</v>
      </c>
      <c r="P452" s="135" t="s">
        <v>5905</v>
      </c>
      <c r="Q452" s="135">
        <f>VLOOKUP(P452,Factors!$E$6:$G$5649,3,FALSE)</f>
        <v>0</v>
      </c>
      <c r="R452" s="144">
        <f t="shared" si="517"/>
        <v>0</v>
      </c>
      <c r="S452" s="145">
        <f t="shared" si="518"/>
        <v>0</v>
      </c>
      <c r="T452" s="146">
        <f t="shared" si="519"/>
        <v>0</v>
      </c>
      <c r="U452" s="144">
        <f t="shared" si="520"/>
        <v>0</v>
      </c>
      <c r="V452" s="145">
        <f t="shared" si="521"/>
        <v>0</v>
      </c>
      <c r="W452" s="147">
        <f t="shared" si="522"/>
        <v>0</v>
      </c>
      <c r="X452" s="144">
        <f t="shared" si="523"/>
        <v>0</v>
      </c>
      <c r="Y452" s="145">
        <f t="shared" si="524"/>
        <v>0</v>
      </c>
      <c r="Z452" s="147">
        <f t="shared" si="525"/>
        <v>0</v>
      </c>
      <c r="AA452" s="148">
        <f t="shared" si="526"/>
        <v>54.48</v>
      </c>
      <c r="AB452" s="149">
        <f t="shared" si="527"/>
        <v>0</v>
      </c>
      <c r="AC452" s="148">
        <f t="shared" si="528"/>
        <v>54.48</v>
      </c>
      <c r="AD452" s="148">
        <f t="shared" si="455"/>
        <v>0</v>
      </c>
      <c r="AE452" s="148">
        <f t="shared" si="529"/>
        <v>0</v>
      </c>
      <c r="AF452" s="150">
        <f t="shared" si="530"/>
        <v>0</v>
      </c>
      <c r="AG452" s="148">
        <f t="shared" si="531"/>
        <v>54.48</v>
      </c>
      <c r="AH452" s="148">
        <f t="shared" si="532"/>
        <v>0</v>
      </c>
      <c r="AI452" s="150">
        <f t="shared" si="533"/>
        <v>54.48</v>
      </c>
      <c r="AJ452" s="151" t="s">
        <v>668</v>
      </c>
    </row>
    <row r="453" spans="1:36" outlineLevel="3" x14ac:dyDescent="0.25">
      <c r="A453" s="143" t="s">
        <v>5626</v>
      </c>
      <c r="B453" s="135">
        <v>1512.19</v>
      </c>
      <c r="C453" s="135">
        <v>3192.46</v>
      </c>
      <c r="D453" s="135">
        <v>5376.76</v>
      </c>
      <c r="E453" s="135">
        <v>5435.26</v>
      </c>
      <c r="F453" s="135">
        <v>2280.19</v>
      </c>
      <c r="G453" s="135">
        <v>2728.74</v>
      </c>
      <c r="H453" s="135">
        <v>2450.92</v>
      </c>
      <c r="I453" s="135">
        <v>1225.46</v>
      </c>
      <c r="N453" s="135">
        <f t="shared" si="456"/>
        <v>0</v>
      </c>
      <c r="O453" s="135">
        <f t="shared" si="457"/>
        <v>24201.979999999996</v>
      </c>
      <c r="P453" s="135" t="s">
        <v>4126</v>
      </c>
      <c r="Q453" s="135">
        <f>VLOOKUP(P453,Factors!$E$6:$G$5649,3,FALSE)</f>
        <v>0</v>
      </c>
      <c r="R453" s="144">
        <f t="shared" si="517"/>
        <v>0</v>
      </c>
      <c r="S453" s="145">
        <f t="shared" si="518"/>
        <v>0</v>
      </c>
      <c r="T453" s="146">
        <f t="shared" si="519"/>
        <v>0</v>
      </c>
      <c r="U453" s="144">
        <f t="shared" si="520"/>
        <v>0</v>
      </c>
      <c r="V453" s="145">
        <f t="shared" si="521"/>
        <v>0</v>
      </c>
      <c r="W453" s="147">
        <f t="shared" si="522"/>
        <v>0</v>
      </c>
      <c r="X453" s="144">
        <f t="shared" si="523"/>
        <v>0</v>
      </c>
      <c r="Y453" s="145">
        <f t="shared" si="524"/>
        <v>0</v>
      </c>
      <c r="Z453" s="147">
        <f t="shared" si="525"/>
        <v>0</v>
      </c>
      <c r="AA453" s="148">
        <f t="shared" si="526"/>
        <v>24201.979999999996</v>
      </c>
      <c r="AB453" s="149">
        <f t="shared" si="527"/>
        <v>0</v>
      </c>
      <c r="AC453" s="148">
        <f t="shared" si="528"/>
        <v>24201.979999999996</v>
      </c>
      <c r="AD453" s="148">
        <f t="shared" si="455"/>
        <v>0</v>
      </c>
      <c r="AE453" s="148">
        <f t="shared" si="529"/>
        <v>0</v>
      </c>
      <c r="AF453" s="150">
        <f t="shared" si="530"/>
        <v>0</v>
      </c>
      <c r="AG453" s="148">
        <f t="shared" si="531"/>
        <v>24201.979999999996</v>
      </c>
      <c r="AH453" s="148">
        <f t="shared" si="532"/>
        <v>0</v>
      </c>
      <c r="AI453" s="150">
        <f t="shared" si="533"/>
        <v>24201.979999999996</v>
      </c>
      <c r="AJ453" s="151" t="s">
        <v>105</v>
      </c>
    </row>
    <row r="454" spans="1:36" outlineLevel="2" x14ac:dyDescent="0.25">
      <c r="A454" s="143"/>
      <c r="N454" s="135">
        <f t="shared" si="456"/>
        <v>0</v>
      </c>
      <c r="O454" s="135">
        <f t="shared" si="457"/>
        <v>0</v>
      </c>
      <c r="R454" s="144">
        <f t="shared" ref="R454:AI454" si="534">SUBTOTAL(9,R438:R453)</f>
        <v>643338.15999999992</v>
      </c>
      <c r="S454" s="145">
        <f t="shared" si="534"/>
        <v>0</v>
      </c>
      <c r="T454" s="146">
        <f t="shared" si="534"/>
        <v>643338.15999999992</v>
      </c>
      <c r="U454" s="144">
        <f t="shared" si="534"/>
        <v>0</v>
      </c>
      <c r="V454" s="145">
        <f t="shared" si="534"/>
        <v>0</v>
      </c>
      <c r="W454" s="147">
        <f t="shared" si="534"/>
        <v>0</v>
      </c>
      <c r="X454" s="144">
        <f t="shared" si="534"/>
        <v>643338.15999999992</v>
      </c>
      <c r="Y454" s="145">
        <f t="shared" si="534"/>
        <v>0</v>
      </c>
      <c r="Z454" s="147">
        <f t="shared" si="534"/>
        <v>643338.15999999992</v>
      </c>
      <c r="AA454" s="148">
        <f t="shared" si="534"/>
        <v>5428976.3700000001</v>
      </c>
      <c r="AB454" s="149">
        <f t="shared" si="534"/>
        <v>0</v>
      </c>
      <c r="AC454" s="148">
        <f t="shared" si="534"/>
        <v>5428976.3700000001</v>
      </c>
      <c r="AD454" s="148">
        <f t="shared" si="455"/>
        <v>0</v>
      </c>
      <c r="AE454" s="148">
        <f t="shared" si="534"/>
        <v>0</v>
      </c>
      <c r="AF454" s="150">
        <f t="shared" si="534"/>
        <v>0</v>
      </c>
      <c r="AG454" s="148">
        <f t="shared" si="534"/>
        <v>5428976.3700000001</v>
      </c>
      <c r="AH454" s="148">
        <f t="shared" si="534"/>
        <v>0</v>
      </c>
      <c r="AI454" s="150">
        <f t="shared" si="534"/>
        <v>5428976.3700000001</v>
      </c>
      <c r="AJ454" s="163" t="s">
        <v>5737</v>
      </c>
    </row>
    <row r="455" spans="1:36" outlineLevel="3" x14ac:dyDescent="0.25">
      <c r="A455" s="143" t="s">
        <v>5626</v>
      </c>
      <c r="B455" s="135">
        <v>-601.62</v>
      </c>
      <c r="C455" s="135">
        <v>-617.16</v>
      </c>
      <c r="D455" s="135">
        <v>-3848.7</v>
      </c>
      <c r="E455" s="135">
        <v>1099.0999999999999</v>
      </c>
      <c r="F455" s="135">
        <v>747.46</v>
      </c>
      <c r="G455" s="135">
        <v>-373.44</v>
      </c>
      <c r="H455" s="135">
        <v>-2522.75</v>
      </c>
      <c r="I455" s="135">
        <v>-2105.86</v>
      </c>
      <c r="J455" s="135">
        <v>16.93</v>
      </c>
      <c r="K455" s="135">
        <v>2478.08</v>
      </c>
      <c r="L455" s="135">
        <v>829.35</v>
      </c>
      <c r="M455" s="135">
        <v>-712.65</v>
      </c>
      <c r="N455" s="135">
        <f t="shared" si="456"/>
        <v>-712.65</v>
      </c>
      <c r="O455" s="135">
        <f t="shared" si="457"/>
        <v>-5611.2599999999984</v>
      </c>
      <c r="P455" s="135" t="s">
        <v>1827</v>
      </c>
      <c r="Q455" s="135">
        <f>VLOOKUP(P455,Factors!$E$6:$G$5649,3,FALSE)</f>
        <v>1</v>
      </c>
      <c r="R455" s="144">
        <f t="shared" ref="R455:R460" si="535">IF(LEFT(AJ455,6)="Direct", N455,0)</f>
        <v>-712.65</v>
      </c>
      <c r="S455" s="145">
        <f t="shared" ref="S455:S460" si="536">N455-R455</f>
        <v>0</v>
      </c>
      <c r="T455" s="146">
        <f t="shared" ref="T455:T460" si="537">R455+S455</f>
        <v>-712.65</v>
      </c>
      <c r="U455" s="144">
        <f t="shared" ref="U455:U460" si="538">IF(LEFT(AJ455,9)="direct-wa", N455,0)</f>
        <v>-712.65</v>
      </c>
      <c r="V455" s="145">
        <f t="shared" ref="V455:V460" si="539">IF(LEFT(AJ455,9)="direct-wa",0,N455*Q455)</f>
        <v>0</v>
      </c>
      <c r="W455" s="147">
        <f t="shared" ref="W455:W460" si="540">U455+V455</f>
        <v>-712.65</v>
      </c>
      <c r="X455" s="144">
        <f t="shared" ref="X455:X460" si="541">IF(LEFT(AJ455,9)="direct-or", N455,0)</f>
        <v>0</v>
      </c>
      <c r="Y455" s="145">
        <f t="shared" ref="Y455:Y460" si="542">IF(LEFT(AJ455,9)="direct-or",0,S455-V455)</f>
        <v>0</v>
      </c>
      <c r="Z455" s="147">
        <f t="shared" ref="Z455:Z460" si="543">X455+Y455</f>
        <v>0</v>
      </c>
      <c r="AA455" s="148">
        <f t="shared" ref="AA455:AA460" si="544">IF(LEFT(AJ455,6)="Direct", O455,0)</f>
        <v>-5611.2599999999984</v>
      </c>
      <c r="AB455" s="149">
        <f t="shared" ref="AB455:AB460" si="545">O455-AA455</f>
        <v>0</v>
      </c>
      <c r="AC455" s="148">
        <f t="shared" ref="AC455:AC460" si="546">AA455+AB455</f>
        <v>-5611.2599999999984</v>
      </c>
      <c r="AD455" s="148">
        <f t="shared" si="455"/>
        <v>-5611.2599999999984</v>
      </c>
      <c r="AE455" s="148">
        <f t="shared" ref="AE455:AE460" si="547">IF(LEFT(AJ455,9)="direct-wa",0,O455*Q455)</f>
        <v>0</v>
      </c>
      <c r="AF455" s="150">
        <f t="shared" ref="AF455:AF460" si="548">AD455+AE455</f>
        <v>-5611.2599999999984</v>
      </c>
      <c r="AG455" s="148">
        <f t="shared" ref="AG455:AG460" si="549">IF(LEFT(AJ455,9)="direct-or", O455,0)</f>
        <v>0</v>
      </c>
      <c r="AH455" s="148">
        <f t="shared" ref="AH455:AH460" si="550">IF(LEFT(AJ455,9)="direct-or",0,AC455-AF455)</f>
        <v>0</v>
      </c>
      <c r="AI455" s="150">
        <f t="shared" ref="AI455:AI460" si="551">AG455+AH455</f>
        <v>0</v>
      </c>
      <c r="AJ455" s="151" t="s">
        <v>456</v>
      </c>
    </row>
    <row r="456" spans="1:36" outlineLevel="3" x14ac:dyDescent="0.25">
      <c r="A456" s="143" t="s">
        <v>5626</v>
      </c>
      <c r="K456" s="135">
        <v>10</v>
      </c>
      <c r="N456" s="135">
        <f t="shared" si="456"/>
        <v>0</v>
      </c>
      <c r="O456" s="135">
        <f t="shared" si="457"/>
        <v>10</v>
      </c>
      <c r="P456" s="135" t="s">
        <v>1828</v>
      </c>
      <c r="Q456" s="135">
        <f>VLOOKUP(P456,Factors!$E$6:$G$5649,3,FALSE)</f>
        <v>1</v>
      </c>
      <c r="R456" s="144">
        <f t="shared" si="535"/>
        <v>0</v>
      </c>
      <c r="S456" s="145">
        <f t="shared" si="536"/>
        <v>0</v>
      </c>
      <c r="T456" s="146">
        <f t="shared" si="537"/>
        <v>0</v>
      </c>
      <c r="U456" s="144">
        <f t="shared" si="538"/>
        <v>0</v>
      </c>
      <c r="V456" s="145">
        <f t="shared" si="539"/>
        <v>0</v>
      </c>
      <c r="W456" s="147">
        <f t="shared" si="540"/>
        <v>0</v>
      </c>
      <c r="X456" s="144">
        <f t="shared" si="541"/>
        <v>0</v>
      </c>
      <c r="Y456" s="145">
        <f t="shared" si="542"/>
        <v>0</v>
      </c>
      <c r="Z456" s="147">
        <f t="shared" si="543"/>
        <v>0</v>
      </c>
      <c r="AA456" s="148">
        <f t="shared" si="544"/>
        <v>10</v>
      </c>
      <c r="AB456" s="149">
        <f t="shared" si="545"/>
        <v>0</v>
      </c>
      <c r="AC456" s="148">
        <f t="shared" si="546"/>
        <v>10</v>
      </c>
      <c r="AD456" s="148">
        <f t="shared" si="455"/>
        <v>10</v>
      </c>
      <c r="AE456" s="148">
        <f t="shared" si="547"/>
        <v>0</v>
      </c>
      <c r="AF456" s="150">
        <f t="shared" si="548"/>
        <v>10</v>
      </c>
      <c r="AG456" s="148">
        <f t="shared" si="549"/>
        <v>0</v>
      </c>
      <c r="AH456" s="148">
        <f t="shared" si="550"/>
        <v>0</v>
      </c>
      <c r="AI456" s="150">
        <f t="shared" si="551"/>
        <v>0</v>
      </c>
      <c r="AJ456" s="151" t="s">
        <v>456</v>
      </c>
    </row>
    <row r="457" spans="1:36" outlineLevel="3" x14ac:dyDescent="0.25">
      <c r="A457" s="143" t="s">
        <v>5626</v>
      </c>
      <c r="C457" s="135">
        <v>15.05</v>
      </c>
      <c r="F457" s="135">
        <v>5.34</v>
      </c>
      <c r="G457" s="135">
        <v>-5.34</v>
      </c>
      <c r="N457" s="135">
        <f t="shared" si="456"/>
        <v>0</v>
      </c>
      <c r="O457" s="135">
        <f t="shared" si="457"/>
        <v>15.05</v>
      </c>
      <c r="P457" s="135" t="s">
        <v>3683</v>
      </c>
      <c r="Q457" s="135">
        <f>VLOOKUP(P457,Factors!$E$6:$G$5649,3,FALSE)</f>
        <v>1</v>
      </c>
      <c r="R457" s="144">
        <f t="shared" si="535"/>
        <v>0</v>
      </c>
      <c r="S457" s="145">
        <f t="shared" si="536"/>
        <v>0</v>
      </c>
      <c r="T457" s="146">
        <f t="shared" si="537"/>
        <v>0</v>
      </c>
      <c r="U457" s="144">
        <f t="shared" si="538"/>
        <v>0</v>
      </c>
      <c r="V457" s="145">
        <f t="shared" si="539"/>
        <v>0</v>
      </c>
      <c r="W457" s="147">
        <f t="shared" si="540"/>
        <v>0</v>
      </c>
      <c r="X457" s="144">
        <f t="shared" si="541"/>
        <v>0</v>
      </c>
      <c r="Y457" s="145">
        <f t="shared" si="542"/>
        <v>0</v>
      </c>
      <c r="Z457" s="147">
        <f t="shared" si="543"/>
        <v>0</v>
      </c>
      <c r="AA457" s="148">
        <f t="shared" si="544"/>
        <v>15.05</v>
      </c>
      <c r="AB457" s="149">
        <f t="shared" si="545"/>
        <v>0</v>
      </c>
      <c r="AC457" s="148">
        <f t="shared" si="546"/>
        <v>15.05</v>
      </c>
      <c r="AD457" s="148">
        <f t="shared" ref="AD457:AD520" si="552">IF(LEFT(AJ457,9)="direct-wa", O457,0)</f>
        <v>15.05</v>
      </c>
      <c r="AE457" s="148">
        <f t="shared" si="547"/>
        <v>0</v>
      </c>
      <c r="AF457" s="150">
        <f t="shared" si="548"/>
        <v>15.05</v>
      </c>
      <c r="AG457" s="148">
        <f t="shared" si="549"/>
        <v>0</v>
      </c>
      <c r="AH457" s="148">
        <f t="shared" si="550"/>
        <v>0</v>
      </c>
      <c r="AI457" s="150">
        <f t="shared" si="551"/>
        <v>0</v>
      </c>
      <c r="AJ457" s="151" t="s">
        <v>361</v>
      </c>
    </row>
    <row r="458" spans="1:36" outlineLevel="3" x14ac:dyDescent="0.25">
      <c r="A458" s="143" t="s">
        <v>5626</v>
      </c>
      <c r="F458" s="135">
        <v>218.05</v>
      </c>
      <c r="G458" s="135">
        <v>-218.05</v>
      </c>
      <c r="N458" s="135">
        <f t="shared" ref="N458:N521" si="553">M458</f>
        <v>0</v>
      </c>
      <c r="O458" s="135">
        <f t="shared" ref="O458:O521" si="554">SUM(B458:M458)</f>
        <v>0</v>
      </c>
      <c r="P458" s="135" t="s">
        <v>5836</v>
      </c>
      <c r="Q458" s="135">
        <f>VLOOKUP(P458,Factors!$E$6:$G$5649,3,FALSE)</f>
        <v>1</v>
      </c>
      <c r="R458" s="144">
        <f t="shared" si="535"/>
        <v>0</v>
      </c>
      <c r="S458" s="145">
        <f t="shared" si="536"/>
        <v>0</v>
      </c>
      <c r="T458" s="146">
        <f t="shared" si="537"/>
        <v>0</v>
      </c>
      <c r="U458" s="144">
        <f t="shared" si="538"/>
        <v>0</v>
      </c>
      <c r="V458" s="145">
        <f t="shared" si="539"/>
        <v>0</v>
      </c>
      <c r="W458" s="147">
        <f t="shared" si="540"/>
        <v>0</v>
      </c>
      <c r="X458" s="144">
        <f t="shared" si="541"/>
        <v>0</v>
      </c>
      <c r="Y458" s="145">
        <f t="shared" si="542"/>
        <v>0</v>
      </c>
      <c r="Z458" s="147">
        <f t="shared" si="543"/>
        <v>0</v>
      </c>
      <c r="AA458" s="148">
        <f t="shared" si="544"/>
        <v>0</v>
      </c>
      <c r="AB458" s="149">
        <f t="shared" si="545"/>
        <v>0</v>
      </c>
      <c r="AC458" s="148">
        <f t="shared" si="546"/>
        <v>0</v>
      </c>
      <c r="AD458" s="148">
        <f t="shared" si="552"/>
        <v>0</v>
      </c>
      <c r="AE458" s="148">
        <f t="shared" si="547"/>
        <v>0</v>
      </c>
      <c r="AF458" s="150">
        <f t="shared" si="548"/>
        <v>0</v>
      </c>
      <c r="AG458" s="148">
        <f t="shared" si="549"/>
        <v>0</v>
      </c>
      <c r="AH458" s="148">
        <f t="shared" si="550"/>
        <v>0</v>
      </c>
      <c r="AI458" s="150">
        <f t="shared" si="551"/>
        <v>0</v>
      </c>
      <c r="AJ458" s="151" t="s">
        <v>361</v>
      </c>
    </row>
    <row r="459" spans="1:36" outlineLevel="3" x14ac:dyDescent="0.25">
      <c r="A459" s="143" t="s">
        <v>5626</v>
      </c>
      <c r="B459" s="135">
        <v>319.76</v>
      </c>
      <c r="C459" s="135">
        <v>614.66999999999996</v>
      </c>
      <c r="D459" s="135">
        <v>20051.599999999999</v>
      </c>
      <c r="E459" s="135">
        <v>271</v>
      </c>
      <c r="F459" s="135">
        <v>69.7</v>
      </c>
      <c r="G459" s="135">
        <v>1999.31</v>
      </c>
      <c r="N459" s="135">
        <f t="shared" si="553"/>
        <v>0</v>
      </c>
      <c r="O459" s="135">
        <f t="shared" si="554"/>
        <v>23326.04</v>
      </c>
      <c r="P459" s="135" t="s">
        <v>3710</v>
      </c>
      <c r="Q459" s="135">
        <f>VLOOKUP(P459,Factors!$E$6:$G$5649,3,FALSE)</f>
        <v>1</v>
      </c>
      <c r="R459" s="144">
        <f t="shared" si="535"/>
        <v>0</v>
      </c>
      <c r="S459" s="145">
        <f t="shared" si="536"/>
        <v>0</v>
      </c>
      <c r="T459" s="146">
        <f t="shared" si="537"/>
        <v>0</v>
      </c>
      <c r="U459" s="144">
        <f t="shared" si="538"/>
        <v>0</v>
      </c>
      <c r="V459" s="145">
        <f t="shared" si="539"/>
        <v>0</v>
      </c>
      <c r="W459" s="147">
        <f t="shared" si="540"/>
        <v>0</v>
      </c>
      <c r="X459" s="144">
        <f t="shared" si="541"/>
        <v>0</v>
      </c>
      <c r="Y459" s="145">
        <f t="shared" si="542"/>
        <v>0</v>
      </c>
      <c r="Z459" s="147">
        <f t="shared" si="543"/>
        <v>0</v>
      </c>
      <c r="AA459" s="148">
        <f t="shared" si="544"/>
        <v>23326.04</v>
      </c>
      <c r="AB459" s="149">
        <f t="shared" si="545"/>
        <v>0</v>
      </c>
      <c r="AC459" s="148">
        <f t="shared" si="546"/>
        <v>23326.04</v>
      </c>
      <c r="AD459" s="148">
        <f t="shared" si="552"/>
        <v>23326.04</v>
      </c>
      <c r="AE459" s="148">
        <f t="shared" si="547"/>
        <v>0</v>
      </c>
      <c r="AF459" s="150">
        <f t="shared" si="548"/>
        <v>23326.04</v>
      </c>
      <c r="AG459" s="148">
        <f t="shared" si="549"/>
        <v>0</v>
      </c>
      <c r="AH459" s="148">
        <f t="shared" si="550"/>
        <v>0</v>
      </c>
      <c r="AI459" s="150">
        <f t="shared" si="551"/>
        <v>0</v>
      </c>
      <c r="AJ459" s="151" t="s">
        <v>456</v>
      </c>
    </row>
    <row r="460" spans="1:36" outlineLevel="3" x14ac:dyDescent="0.25">
      <c r="A460" s="143" t="s">
        <v>5626</v>
      </c>
      <c r="B460" s="135">
        <v>3513.42</v>
      </c>
      <c r="C460" s="135">
        <v>3344.14</v>
      </c>
      <c r="D460" s="135">
        <v>2842.04</v>
      </c>
      <c r="E460" s="135">
        <v>1548.07</v>
      </c>
      <c r="F460" s="135">
        <v>3801.79</v>
      </c>
      <c r="G460" s="135">
        <v>3336.1</v>
      </c>
      <c r="H460" s="135">
        <v>14490.66</v>
      </c>
      <c r="I460" s="135">
        <v>4418.5200000000004</v>
      </c>
      <c r="J460" s="135">
        <v>1764.13</v>
      </c>
      <c r="K460" s="135">
        <v>3447.04</v>
      </c>
      <c r="L460" s="135">
        <v>3508.34</v>
      </c>
      <c r="M460" s="135">
        <v>-3903.66</v>
      </c>
      <c r="N460" s="135">
        <f t="shared" si="553"/>
        <v>-3903.66</v>
      </c>
      <c r="O460" s="135">
        <f t="shared" si="554"/>
        <v>42110.59</v>
      </c>
      <c r="P460" s="135" t="s">
        <v>3730</v>
      </c>
      <c r="Q460" s="135">
        <f>VLOOKUP(P460,Factors!$E$6:$G$5649,3,FALSE)</f>
        <v>1</v>
      </c>
      <c r="R460" s="144">
        <f t="shared" si="535"/>
        <v>-3903.66</v>
      </c>
      <c r="S460" s="145">
        <f t="shared" si="536"/>
        <v>0</v>
      </c>
      <c r="T460" s="146">
        <f t="shared" si="537"/>
        <v>-3903.66</v>
      </c>
      <c r="U460" s="144">
        <f t="shared" si="538"/>
        <v>-3903.66</v>
      </c>
      <c r="V460" s="145">
        <f t="shared" si="539"/>
        <v>0</v>
      </c>
      <c r="W460" s="147">
        <f t="shared" si="540"/>
        <v>-3903.66</v>
      </c>
      <c r="X460" s="144">
        <f t="shared" si="541"/>
        <v>0</v>
      </c>
      <c r="Y460" s="145">
        <f t="shared" si="542"/>
        <v>0</v>
      </c>
      <c r="Z460" s="147">
        <f t="shared" si="543"/>
        <v>0</v>
      </c>
      <c r="AA460" s="148">
        <f t="shared" si="544"/>
        <v>42110.59</v>
      </c>
      <c r="AB460" s="149">
        <f t="shared" si="545"/>
        <v>0</v>
      </c>
      <c r="AC460" s="148">
        <f t="shared" si="546"/>
        <v>42110.59</v>
      </c>
      <c r="AD460" s="148">
        <f t="shared" si="552"/>
        <v>42110.59</v>
      </c>
      <c r="AE460" s="148">
        <f t="shared" si="547"/>
        <v>0</v>
      </c>
      <c r="AF460" s="150">
        <f t="shared" si="548"/>
        <v>42110.59</v>
      </c>
      <c r="AG460" s="148">
        <f t="shared" si="549"/>
        <v>0</v>
      </c>
      <c r="AH460" s="148">
        <f t="shared" si="550"/>
        <v>0</v>
      </c>
      <c r="AI460" s="150">
        <f t="shared" si="551"/>
        <v>0</v>
      </c>
      <c r="AJ460" s="151" t="s">
        <v>456</v>
      </c>
    </row>
    <row r="461" spans="1:36" outlineLevel="2" x14ac:dyDescent="0.25">
      <c r="A461" s="143"/>
      <c r="N461" s="135">
        <f t="shared" si="553"/>
        <v>0</v>
      </c>
      <c r="O461" s="135">
        <f t="shared" si="554"/>
        <v>0</v>
      </c>
      <c r="R461" s="144">
        <f t="shared" ref="R461:AI461" si="555">SUBTOTAL(9,R455:R460)</f>
        <v>-4616.3099999999995</v>
      </c>
      <c r="S461" s="145">
        <f t="shared" si="555"/>
        <v>0</v>
      </c>
      <c r="T461" s="146">
        <f t="shared" si="555"/>
        <v>-4616.3099999999995</v>
      </c>
      <c r="U461" s="144">
        <f t="shared" si="555"/>
        <v>-4616.3099999999995</v>
      </c>
      <c r="V461" s="145">
        <f t="shared" si="555"/>
        <v>0</v>
      </c>
      <c r="W461" s="147">
        <f t="shared" si="555"/>
        <v>-4616.3099999999995</v>
      </c>
      <c r="X461" s="144">
        <f t="shared" si="555"/>
        <v>0</v>
      </c>
      <c r="Y461" s="145">
        <f t="shared" si="555"/>
        <v>0</v>
      </c>
      <c r="Z461" s="147">
        <f t="shared" si="555"/>
        <v>0</v>
      </c>
      <c r="AA461" s="148">
        <f t="shared" si="555"/>
        <v>59850.42</v>
      </c>
      <c r="AB461" s="149">
        <f t="shared" si="555"/>
        <v>0</v>
      </c>
      <c r="AC461" s="148">
        <f t="shared" si="555"/>
        <v>59850.42</v>
      </c>
      <c r="AD461" s="148">
        <f t="shared" si="552"/>
        <v>0</v>
      </c>
      <c r="AE461" s="148">
        <f t="shared" si="555"/>
        <v>0</v>
      </c>
      <c r="AF461" s="150">
        <f t="shared" si="555"/>
        <v>59850.42</v>
      </c>
      <c r="AG461" s="148">
        <f t="shared" si="555"/>
        <v>0</v>
      </c>
      <c r="AH461" s="148">
        <f t="shared" si="555"/>
        <v>0</v>
      </c>
      <c r="AI461" s="150">
        <f t="shared" si="555"/>
        <v>0</v>
      </c>
      <c r="AJ461" s="163" t="s">
        <v>5739</v>
      </c>
    </row>
    <row r="462" spans="1:36" outlineLevel="3" x14ac:dyDescent="0.25">
      <c r="A462" s="143" t="s">
        <v>5626</v>
      </c>
      <c r="G462" s="135">
        <v>-3773.48</v>
      </c>
      <c r="N462" s="135">
        <f t="shared" si="553"/>
        <v>0</v>
      </c>
      <c r="O462" s="135">
        <f t="shared" si="554"/>
        <v>-3773.48</v>
      </c>
      <c r="P462" s="135" t="s">
        <v>5835</v>
      </c>
      <c r="Q462" s="135">
        <f>VLOOKUP(P462,Factors!$E$6:$G$5649,3,FALSE)</f>
        <v>9.9400000000000002E-2</v>
      </c>
      <c r="R462" s="144">
        <f>IF(LEFT(AJ462,6)="Direct", N462,0)</f>
        <v>0</v>
      </c>
      <c r="S462" s="145">
        <f>N462-R462</f>
        <v>0</v>
      </c>
      <c r="T462" s="146">
        <f>R462+S462</f>
        <v>0</v>
      </c>
      <c r="U462" s="144">
        <f>IF(LEFT(AJ462,9)="direct-wa", N462,0)</f>
        <v>0</v>
      </c>
      <c r="V462" s="145">
        <f>IF(LEFT(AJ462,9)="direct-wa",0,N462*Q462)</f>
        <v>0</v>
      </c>
      <c r="W462" s="147">
        <f>U462+V462</f>
        <v>0</v>
      </c>
      <c r="X462" s="144">
        <f>IF(LEFT(AJ462,9)="direct-or", N462,0)</f>
        <v>0</v>
      </c>
      <c r="Y462" s="145">
        <f>IF(LEFT(AJ462,9)="direct-or",0,S462-V462)</f>
        <v>0</v>
      </c>
      <c r="Z462" s="147">
        <f>X462+Y462</f>
        <v>0</v>
      </c>
      <c r="AA462" s="148">
        <f>IF(LEFT(AJ462,6)="Direct", O462,0)</f>
        <v>0</v>
      </c>
      <c r="AB462" s="149">
        <f>O462-AA462</f>
        <v>-3773.48</v>
      </c>
      <c r="AC462" s="148">
        <f>AA462+AB462</f>
        <v>-3773.48</v>
      </c>
      <c r="AD462" s="148">
        <f t="shared" si="552"/>
        <v>0</v>
      </c>
      <c r="AE462" s="148">
        <f>IF(LEFT(AJ462,9)="direct-wa",0,O462*Q462)</f>
        <v>-375.083912</v>
      </c>
      <c r="AF462" s="150">
        <f>AD462+AE462</f>
        <v>-375.083912</v>
      </c>
      <c r="AG462" s="148">
        <f>IF(LEFT(AJ462,9)="direct-or", O462,0)</f>
        <v>0</v>
      </c>
      <c r="AH462" s="148">
        <f>IF(LEFT(AJ462,9)="direct-or",0,AC462-AF462)</f>
        <v>-3398.396088</v>
      </c>
      <c r="AI462" s="150">
        <f>AG462+AH462</f>
        <v>-3398.396088</v>
      </c>
      <c r="AJ462" s="151" t="s">
        <v>79</v>
      </c>
    </row>
    <row r="463" spans="1:36" outlineLevel="2" x14ac:dyDescent="0.25">
      <c r="A463" s="143"/>
      <c r="N463" s="135">
        <f t="shared" si="553"/>
        <v>0</v>
      </c>
      <c r="O463" s="135">
        <f t="shared" si="554"/>
        <v>0</v>
      </c>
      <c r="R463" s="144">
        <f t="shared" ref="R463:AI463" si="556">SUBTOTAL(9,R462:R462)</f>
        <v>0</v>
      </c>
      <c r="S463" s="145">
        <f t="shared" si="556"/>
        <v>0</v>
      </c>
      <c r="T463" s="146">
        <f t="shared" si="556"/>
        <v>0</v>
      </c>
      <c r="U463" s="144">
        <f t="shared" si="556"/>
        <v>0</v>
      </c>
      <c r="V463" s="145">
        <f t="shared" si="556"/>
        <v>0</v>
      </c>
      <c r="W463" s="147">
        <f t="shared" si="556"/>
        <v>0</v>
      </c>
      <c r="X463" s="144">
        <f t="shared" si="556"/>
        <v>0</v>
      </c>
      <c r="Y463" s="145">
        <f t="shared" si="556"/>
        <v>0</v>
      </c>
      <c r="Z463" s="147">
        <f t="shared" si="556"/>
        <v>0</v>
      </c>
      <c r="AA463" s="148">
        <f t="shared" si="556"/>
        <v>0</v>
      </c>
      <c r="AB463" s="149">
        <f t="shared" si="556"/>
        <v>-3773.48</v>
      </c>
      <c r="AC463" s="148">
        <f t="shared" si="556"/>
        <v>-3773.48</v>
      </c>
      <c r="AD463" s="148">
        <f t="shared" si="552"/>
        <v>0</v>
      </c>
      <c r="AE463" s="148">
        <f t="shared" si="556"/>
        <v>-375.083912</v>
      </c>
      <c r="AF463" s="150">
        <f t="shared" si="556"/>
        <v>-375.083912</v>
      </c>
      <c r="AG463" s="148">
        <f t="shared" si="556"/>
        <v>0</v>
      </c>
      <c r="AH463" s="148">
        <f t="shared" si="556"/>
        <v>-3398.396088</v>
      </c>
      <c r="AI463" s="150">
        <f t="shared" si="556"/>
        <v>-3398.396088</v>
      </c>
      <c r="AJ463" s="163" t="s">
        <v>5746</v>
      </c>
    </row>
    <row r="464" spans="1:36" outlineLevel="3" x14ac:dyDescent="0.25">
      <c r="A464" s="143" t="s">
        <v>5626</v>
      </c>
      <c r="G464" s="135">
        <v>138</v>
      </c>
      <c r="N464" s="135">
        <f t="shared" si="553"/>
        <v>0</v>
      </c>
      <c r="O464" s="135">
        <f t="shared" si="554"/>
        <v>138</v>
      </c>
      <c r="P464" s="135" t="s">
        <v>222</v>
      </c>
      <c r="Q464" s="135">
        <f>VLOOKUP(P464,Factors!$E$6:$G$5649,3,FALSE)</f>
        <v>9.6299999999999997E-2</v>
      </c>
      <c r="R464" s="144">
        <f>IF(LEFT(AJ464,6)="Direct", N464,0)</f>
        <v>0</v>
      </c>
      <c r="S464" s="145">
        <f>N464-R464</f>
        <v>0</v>
      </c>
      <c r="T464" s="146">
        <f>R464+S464</f>
        <v>0</v>
      </c>
      <c r="U464" s="144">
        <f>IF(LEFT(AJ464,9)="direct-wa", N464,0)</f>
        <v>0</v>
      </c>
      <c r="V464" s="145">
        <f>IF(LEFT(AJ464,9)="direct-wa",0,N464*Q464)</f>
        <v>0</v>
      </c>
      <c r="W464" s="147">
        <f>U464+V464</f>
        <v>0</v>
      </c>
      <c r="X464" s="144">
        <f>IF(LEFT(AJ464,9)="direct-or", N464,0)</f>
        <v>0</v>
      </c>
      <c r="Y464" s="145">
        <f>IF(LEFT(AJ464,9)="direct-or",0,S464-V464)</f>
        <v>0</v>
      </c>
      <c r="Z464" s="147">
        <f>X464+Y464</f>
        <v>0</v>
      </c>
      <c r="AA464" s="148">
        <f>IF(LEFT(AJ464,6)="Direct", O464,0)</f>
        <v>0</v>
      </c>
      <c r="AB464" s="149">
        <f>O464-AA464</f>
        <v>138</v>
      </c>
      <c r="AC464" s="148">
        <f>AA464+AB464</f>
        <v>138</v>
      </c>
      <c r="AD464" s="148">
        <f t="shared" si="552"/>
        <v>0</v>
      </c>
      <c r="AE464" s="148">
        <f>IF(LEFT(AJ464,9)="direct-wa",0,O464*Q464)</f>
        <v>13.289399999999999</v>
      </c>
      <c r="AF464" s="150">
        <f>AD464+AE464</f>
        <v>13.289399999999999</v>
      </c>
      <c r="AG464" s="148">
        <f>IF(LEFT(AJ464,9)="direct-or", O464,0)</f>
        <v>0</v>
      </c>
      <c r="AH464" s="148">
        <f>IF(LEFT(AJ464,9)="direct-or",0,AC464-AF464)</f>
        <v>124.7106</v>
      </c>
      <c r="AI464" s="150">
        <f>AG464+AH464</f>
        <v>124.7106</v>
      </c>
      <c r="AJ464" s="151" t="s">
        <v>64</v>
      </c>
    </row>
    <row r="465" spans="1:36" outlineLevel="2" x14ac:dyDescent="0.25">
      <c r="A465" s="143"/>
      <c r="N465" s="135">
        <f t="shared" si="553"/>
        <v>0</v>
      </c>
      <c r="O465" s="135">
        <f t="shared" si="554"/>
        <v>0</v>
      </c>
      <c r="R465" s="144">
        <f t="shared" ref="R465:AI465" si="557">SUBTOTAL(9,R464:R464)</f>
        <v>0</v>
      </c>
      <c r="S465" s="145">
        <f t="shared" si="557"/>
        <v>0</v>
      </c>
      <c r="T465" s="146">
        <f t="shared" si="557"/>
        <v>0</v>
      </c>
      <c r="U465" s="144">
        <f t="shared" si="557"/>
        <v>0</v>
      </c>
      <c r="V465" s="145">
        <f t="shared" si="557"/>
        <v>0</v>
      </c>
      <c r="W465" s="147">
        <f t="shared" si="557"/>
        <v>0</v>
      </c>
      <c r="X465" s="144">
        <f t="shared" si="557"/>
        <v>0</v>
      </c>
      <c r="Y465" s="145">
        <f t="shared" si="557"/>
        <v>0</v>
      </c>
      <c r="Z465" s="147">
        <f t="shared" si="557"/>
        <v>0</v>
      </c>
      <c r="AA465" s="148">
        <f t="shared" si="557"/>
        <v>0</v>
      </c>
      <c r="AB465" s="149">
        <f t="shared" si="557"/>
        <v>138</v>
      </c>
      <c r="AC465" s="148">
        <f t="shared" si="557"/>
        <v>138</v>
      </c>
      <c r="AD465" s="148">
        <f t="shared" si="552"/>
        <v>0</v>
      </c>
      <c r="AE465" s="148">
        <f t="shared" si="557"/>
        <v>13.289399999999999</v>
      </c>
      <c r="AF465" s="150">
        <f t="shared" si="557"/>
        <v>13.289399999999999</v>
      </c>
      <c r="AG465" s="148">
        <f t="shared" si="557"/>
        <v>0</v>
      </c>
      <c r="AH465" s="148">
        <f t="shared" si="557"/>
        <v>124.7106</v>
      </c>
      <c r="AI465" s="150">
        <f t="shared" si="557"/>
        <v>124.7106</v>
      </c>
      <c r="AJ465" s="163" t="s">
        <v>5756</v>
      </c>
    </row>
    <row r="466" spans="1:36" outlineLevel="3" x14ac:dyDescent="0.25">
      <c r="A466" s="143" t="s">
        <v>5626</v>
      </c>
      <c r="I466" s="135">
        <v>120</v>
      </c>
      <c r="N466" s="135">
        <f t="shared" si="553"/>
        <v>0</v>
      </c>
      <c r="O466" s="135">
        <f t="shared" si="554"/>
        <v>120</v>
      </c>
      <c r="P466" s="135" t="s">
        <v>5871</v>
      </c>
      <c r="Q466" s="135">
        <f>VLOOKUP(P466,Factors!$E$6:$G$5649,3,FALSE)</f>
        <v>7.9699999999999993E-2</v>
      </c>
      <c r="R466" s="144">
        <f>IF(LEFT(AJ466,6)="Direct", N466,0)</f>
        <v>0</v>
      </c>
      <c r="S466" s="145">
        <f>N466-R466</f>
        <v>0</v>
      </c>
      <c r="T466" s="146">
        <f>R466+S466</f>
        <v>0</v>
      </c>
      <c r="U466" s="144">
        <f>IF(LEFT(AJ466,9)="direct-wa", N466,0)</f>
        <v>0</v>
      </c>
      <c r="V466" s="145">
        <f>IF(LEFT(AJ466,9)="direct-wa",0,N466*Q466)</f>
        <v>0</v>
      </c>
      <c r="W466" s="147">
        <f>U466+V466</f>
        <v>0</v>
      </c>
      <c r="X466" s="144">
        <f>IF(LEFT(AJ466,9)="direct-or", N466,0)</f>
        <v>0</v>
      </c>
      <c r="Y466" s="145">
        <f>IF(LEFT(AJ466,9)="direct-or",0,S466-V466)</f>
        <v>0</v>
      </c>
      <c r="Z466" s="147">
        <f>X466+Y466</f>
        <v>0</v>
      </c>
      <c r="AA466" s="148">
        <f>IF(LEFT(AJ466,6)="Direct", O466,0)</f>
        <v>0</v>
      </c>
      <c r="AB466" s="149">
        <f>O466-AA466</f>
        <v>120</v>
      </c>
      <c r="AC466" s="148">
        <f>AA466+AB466</f>
        <v>120</v>
      </c>
      <c r="AD466" s="148">
        <f t="shared" si="552"/>
        <v>0</v>
      </c>
      <c r="AE466" s="148">
        <f>IF(LEFT(AJ466,9)="direct-wa",0,O466*Q466)</f>
        <v>9.5640000000000001</v>
      </c>
      <c r="AF466" s="150">
        <f>AD466+AE466</f>
        <v>9.5640000000000001</v>
      </c>
      <c r="AG466" s="148">
        <f>IF(LEFT(AJ466,9)="direct-or", O466,0)</f>
        <v>0</v>
      </c>
      <c r="AH466" s="148">
        <f>IF(LEFT(AJ466,9)="direct-or",0,AC466-AF466)</f>
        <v>110.43600000000001</v>
      </c>
      <c r="AI466" s="150">
        <f>AG466+AH466</f>
        <v>110.43600000000001</v>
      </c>
      <c r="AJ466" s="151" t="s">
        <v>54</v>
      </c>
    </row>
    <row r="467" spans="1:36" outlineLevel="3" x14ac:dyDescent="0.25">
      <c r="A467" s="143" t="s">
        <v>5626</v>
      </c>
      <c r="B467" s="135">
        <v>11509</v>
      </c>
      <c r="C467" s="135">
        <v>10012.59</v>
      </c>
      <c r="D467" s="135">
        <v>8751.86</v>
      </c>
      <c r="E467" s="135">
        <v>10742.04</v>
      </c>
      <c r="F467" s="135">
        <v>19515</v>
      </c>
      <c r="G467" s="135">
        <v>8068.07</v>
      </c>
      <c r="H467" s="135">
        <v>22220.37</v>
      </c>
      <c r="I467" s="135">
        <v>6540.65</v>
      </c>
      <c r="J467" s="135">
        <v>10147.530000000001</v>
      </c>
      <c r="K467" s="135">
        <v>17093.97</v>
      </c>
      <c r="L467" s="135">
        <v>4272.82</v>
      </c>
      <c r="M467" s="135">
        <v>10726.67</v>
      </c>
      <c r="N467" s="135">
        <f t="shared" si="553"/>
        <v>10726.67</v>
      </c>
      <c r="O467" s="135">
        <f t="shared" si="554"/>
        <v>139600.57</v>
      </c>
      <c r="P467" s="135" t="s">
        <v>4186</v>
      </c>
      <c r="Q467" s="135">
        <f>VLOOKUP(P467,Factors!$E$6:$G$5649,3,FALSE)</f>
        <v>7.9699999999999993E-2</v>
      </c>
      <c r="R467" s="144">
        <f>IF(LEFT(AJ467,6)="Direct", N467,0)</f>
        <v>0</v>
      </c>
      <c r="S467" s="145">
        <f>N467-R467</f>
        <v>10726.67</v>
      </c>
      <c r="T467" s="146">
        <f>R467+S467</f>
        <v>10726.67</v>
      </c>
      <c r="U467" s="144">
        <f>IF(LEFT(AJ467,9)="direct-wa", N467,0)</f>
        <v>0</v>
      </c>
      <c r="V467" s="145">
        <f>IF(LEFT(AJ467,9)="direct-wa",0,N467*Q467)</f>
        <v>854.91559899999993</v>
      </c>
      <c r="W467" s="147">
        <f>U467+V467</f>
        <v>854.91559899999993</v>
      </c>
      <c r="X467" s="144">
        <f>IF(LEFT(AJ467,9)="direct-or", N467,0)</f>
        <v>0</v>
      </c>
      <c r="Y467" s="145">
        <f>IF(LEFT(AJ467,9)="direct-or",0,S467-V467)</f>
        <v>9871.7544010000001</v>
      </c>
      <c r="Z467" s="147">
        <f>X467+Y467</f>
        <v>9871.7544010000001</v>
      </c>
      <c r="AA467" s="148">
        <f>IF(LEFT(AJ467,6)="Direct", O467,0)</f>
        <v>0</v>
      </c>
      <c r="AB467" s="149">
        <f>O467-AA467</f>
        <v>139600.57</v>
      </c>
      <c r="AC467" s="148">
        <f>AA467+AB467</f>
        <v>139600.57</v>
      </c>
      <c r="AD467" s="148">
        <f t="shared" si="552"/>
        <v>0</v>
      </c>
      <c r="AE467" s="148">
        <f>IF(LEFT(AJ467,9)="direct-wa",0,O467*Q467)</f>
        <v>11126.165428999999</v>
      </c>
      <c r="AF467" s="150">
        <f>AD467+AE467</f>
        <v>11126.165428999999</v>
      </c>
      <c r="AG467" s="148">
        <f>IF(LEFT(AJ467,9)="direct-or", O467,0)</f>
        <v>0</v>
      </c>
      <c r="AH467" s="148">
        <f>IF(LEFT(AJ467,9)="direct-or",0,AC467-AF467)</f>
        <v>128474.40457100001</v>
      </c>
      <c r="AI467" s="150">
        <f>AG467+AH467</f>
        <v>128474.40457100001</v>
      </c>
      <c r="AJ467" s="151" t="s">
        <v>54</v>
      </c>
    </row>
    <row r="468" spans="1:36" outlineLevel="2" x14ac:dyDescent="0.25">
      <c r="A468" s="143"/>
      <c r="N468" s="135">
        <f t="shared" si="553"/>
        <v>0</v>
      </c>
      <c r="O468" s="135">
        <f t="shared" si="554"/>
        <v>0</v>
      </c>
      <c r="R468" s="144">
        <f t="shared" ref="R468:AI468" si="558">SUBTOTAL(9,R466:R467)</f>
        <v>0</v>
      </c>
      <c r="S468" s="145">
        <f t="shared" si="558"/>
        <v>10726.67</v>
      </c>
      <c r="T468" s="146">
        <f t="shared" si="558"/>
        <v>10726.67</v>
      </c>
      <c r="U468" s="144">
        <f t="shared" si="558"/>
        <v>0</v>
      </c>
      <c r="V468" s="145">
        <f t="shared" si="558"/>
        <v>854.91559899999993</v>
      </c>
      <c r="W468" s="147">
        <f t="shared" si="558"/>
        <v>854.91559899999993</v>
      </c>
      <c r="X468" s="144">
        <f t="shared" si="558"/>
        <v>0</v>
      </c>
      <c r="Y468" s="145">
        <f t="shared" si="558"/>
        <v>9871.7544010000001</v>
      </c>
      <c r="Z468" s="147">
        <f t="shared" si="558"/>
        <v>9871.7544010000001</v>
      </c>
      <c r="AA468" s="148">
        <f t="shared" si="558"/>
        <v>0</v>
      </c>
      <c r="AB468" s="149">
        <f t="shared" si="558"/>
        <v>139720.57</v>
      </c>
      <c r="AC468" s="148">
        <f t="shared" si="558"/>
        <v>139720.57</v>
      </c>
      <c r="AD468" s="148">
        <f t="shared" si="552"/>
        <v>0</v>
      </c>
      <c r="AE468" s="148">
        <f t="shared" si="558"/>
        <v>11135.729428999999</v>
      </c>
      <c r="AF468" s="150">
        <f t="shared" si="558"/>
        <v>11135.729428999999</v>
      </c>
      <c r="AG468" s="148">
        <f t="shared" si="558"/>
        <v>0</v>
      </c>
      <c r="AH468" s="148">
        <f t="shared" si="558"/>
        <v>128584.84057100001</v>
      </c>
      <c r="AI468" s="150">
        <f t="shared" si="558"/>
        <v>128584.84057100001</v>
      </c>
      <c r="AJ468" s="163" t="s">
        <v>5741</v>
      </c>
    </row>
    <row r="469" spans="1:36" outlineLevel="3" x14ac:dyDescent="0.25">
      <c r="A469" s="143" t="s">
        <v>5626</v>
      </c>
      <c r="F469" s="135">
        <v>557.80999999999995</v>
      </c>
      <c r="I469" s="135">
        <v>205</v>
      </c>
      <c r="N469" s="135">
        <f t="shared" si="553"/>
        <v>0</v>
      </c>
      <c r="O469" s="135">
        <f t="shared" si="554"/>
        <v>762.81</v>
      </c>
      <c r="P469" s="135" t="s">
        <v>3545</v>
      </c>
      <c r="Q469" s="135">
        <f>VLOOKUP(P469,Factors!$E$6:$G$5649,3,FALSE)</f>
        <v>1.17E-2</v>
      </c>
      <c r="R469" s="144">
        <f>IF(LEFT(AJ469,6)="Direct", N469,0)</f>
        <v>0</v>
      </c>
      <c r="S469" s="145">
        <f>N469-R469</f>
        <v>0</v>
      </c>
      <c r="T469" s="146">
        <f>R469+S469</f>
        <v>0</v>
      </c>
      <c r="U469" s="144">
        <f>IF(LEFT(AJ469,9)="direct-wa", N469,0)</f>
        <v>0</v>
      </c>
      <c r="V469" s="145">
        <f>IF(LEFT(AJ469,9)="direct-wa",0,N469*Q469)</f>
        <v>0</v>
      </c>
      <c r="W469" s="147">
        <f>U469+V469</f>
        <v>0</v>
      </c>
      <c r="X469" s="144">
        <f>IF(LEFT(AJ469,9)="direct-or", N469,0)</f>
        <v>0</v>
      </c>
      <c r="Y469" s="145">
        <f>IF(LEFT(AJ469,9)="direct-or",0,S469-V469)</f>
        <v>0</v>
      </c>
      <c r="Z469" s="147">
        <f>X469+Y469</f>
        <v>0</v>
      </c>
      <c r="AA469" s="148">
        <f>IF(LEFT(AJ469,6)="Direct", O469,0)</f>
        <v>0</v>
      </c>
      <c r="AB469" s="149">
        <f>O469-AA469</f>
        <v>762.81</v>
      </c>
      <c r="AC469" s="148">
        <f>AA469+AB469</f>
        <v>762.81</v>
      </c>
      <c r="AD469" s="148">
        <f t="shared" si="552"/>
        <v>0</v>
      </c>
      <c r="AE469" s="148">
        <f>IF(LEFT(AJ469,9)="direct-wa",0,O469*Q469)</f>
        <v>8.9248770000000004</v>
      </c>
      <c r="AF469" s="150">
        <f>AD469+AE469</f>
        <v>8.9248770000000004</v>
      </c>
      <c r="AG469" s="148">
        <f>IF(LEFT(AJ469,9)="direct-or", O469,0)</f>
        <v>0</v>
      </c>
      <c r="AH469" s="148">
        <f>IF(LEFT(AJ469,9)="direct-or",0,AC469-AF469)</f>
        <v>753.88512299999991</v>
      </c>
      <c r="AI469" s="150">
        <f>AG469+AH469</f>
        <v>753.88512299999991</v>
      </c>
      <c r="AJ469" s="151" t="s">
        <v>5957</v>
      </c>
    </row>
    <row r="470" spans="1:36" outlineLevel="3" x14ac:dyDescent="0.25">
      <c r="A470" s="143" t="s">
        <v>5626</v>
      </c>
      <c r="B470" s="135">
        <v>10789.08</v>
      </c>
      <c r="C470" s="135">
        <v>20352.07</v>
      </c>
      <c r="D470" s="135">
        <v>-2141.2800000000002</v>
      </c>
      <c r="E470" s="135">
        <v>14879.24</v>
      </c>
      <c r="F470" s="135">
        <v>14850.33</v>
      </c>
      <c r="G470" s="135">
        <v>6877.65</v>
      </c>
      <c r="H470" s="135">
        <v>11798.56</v>
      </c>
      <c r="I470" s="135">
        <v>10141.120000000001</v>
      </c>
      <c r="J470" s="135">
        <v>6874.24</v>
      </c>
      <c r="K470" s="135">
        <v>10723.93</v>
      </c>
      <c r="L470" s="135">
        <v>13110.72</v>
      </c>
      <c r="M470" s="135">
        <v>10019.59</v>
      </c>
      <c r="N470" s="135">
        <f t="shared" si="553"/>
        <v>10019.59</v>
      </c>
      <c r="O470" s="135">
        <f t="shared" si="554"/>
        <v>128275.25</v>
      </c>
      <c r="P470" s="135" t="s">
        <v>3630</v>
      </c>
      <c r="Q470" s="135">
        <f>VLOOKUP(P470,Factors!$E$6:$G$5649,3,FALSE)</f>
        <v>1.17E-2</v>
      </c>
      <c r="R470" s="144">
        <f>IF(LEFT(AJ470,6)="Direct", N470,0)</f>
        <v>0</v>
      </c>
      <c r="S470" s="145">
        <f>N470-R470</f>
        <v>10019.59</v>
      </c>
      <c r="T470" s="146">
        <f>R470+S470</f>
        <v>10019.59</v>
      </c>
      <c r="U470" s="144">
        <f>IF(LEFT(AJ470,9)="direct-wa", N470,0)</f>
        <v>0</v>
      </c>
      <c r="V470" s="145">
        <f>IF(LEFT(AJ470,9)="direct-wa",0,N470*Q470)</f>
        <v>117.229203</v>
      </c>
      <c r="W470" s="147">
        <f>U470+V470</f>
        <v>117.229203</v>
      </c>
      <c r="X470" s="144">
        <f>IF(LEFT(AJ470,9)="direct-or", N470,0)</f>
        <v>0</v>
      </c>
      <c r="Y470" s="145">
        <f>IF(LEFT(AJ470,9)="direct-or",0,S470-V470)</f>
        <v>9902.3607969999994</v>
      </c>
      <c r="Z470" s="147">
        <f>X470+Y470</f>
        <v>9902.3607969999994</v>
      </c>
      <c r="AA470" s="148">
        <f>IF(LEFT(AJ470,6)="Direct", O470,0)</f>
        <v>0</v>
      </c>
      <c r="AB470" s="149">
        <f>O470-AA470</f>
        <v>128275.25</v>
      </c>
      <c r="AC470" s="148">
        <f>AA470+AB470</f>
        <v>128275.25</v>
      </c>
      <c r="AD470" s="148">
        <f t="shared" si="552"/>
        <v>0</v>
      </c>
      <c r="AE470" s="148">
        <f>IF(LEFT(AJ470,9)="direct-wa",0,O470*Q470)</f>
        <v>1500.8204250000001</v>
      </c>
      <c r="AF470" s="150">
        <f>AD470+AE470</f>
        <v>1500.8204250000001</v>
      </c>
      <c r="AG470" s="148">
        <f>IF(LEFT(AJ470,9)="direct-or", O470,0)</f>
        <v>0</v>
      </c>
      <c r="AH470" s="148">
        <f>IF(LEFT(AJ470,9)="direct-or",0,AC470-AF470)</f>
        <v>126774.429575</v>
      </c>
      <c r="AI470" s="150">
        <f>AG470+AH470</f>
        <v>126774.429575</v>
      </c>
      <c r="AJ470" s="151" t="s">
        <v>5957</v>
      </c>
    </row>
    <row r="471" spans="1:36" outlineLevel="3" x14ac:dyDescent="0.25">
      <c r="A471" s="143" t="s">
        <v>5626</v>
      </c>
      <c r="E471" s="135">
        <v>10.75</v>
      </c>
      <c r="N471" s="135">
        <f t="shared" si="553"/>
        <v>0</v>
      </c>
      <c r="O471" s="135">
        <f t="shared" si="554"/>
        <v>10.75</v>
      </c>
      <c r="P471" s="135" t="s">
        <v>3632</v>
      </c>
      <c r="Q471" s="135">
        <f>VLOOKUP(P471,Factors!$E$6:$G$5649,3,FALSE)</f>
        <v>1.17E-2</v>
      </c>
      <c r="R471" s="144">
        <f>IF(LEFT(AJ471,6)="Direct", N471,0)</f>
        <v>0</v>
      </c>
      <c r="S471" s="145">
        <f>N471-R471</f>
        <v>0</v>
      </c>
      <c r="T471" s="146">
        <f>R471+S471</f>
        <v>0</v>
      </c>
      <c r="U471" s="144">
        <f>IF(LEFT(AJ471,9)="direct-wa", N471,0)</f>
        <v>0</v>
      </c>
      <c r="V471" s="145">
        <f>IF(LEFT(AJ471,9)="direct-wa",0,N471*Q471)</f>
        <v>0</v>
      </c>
      <c r="W471" s="147">
        <f>U471+V471</f>
        <v>0</v>
      </c>
      <c r="X471" s="144">
        <f>IF(LEFT(AJ471,9)="direct-or", N471,0)</f>
        <v>0</v>
      </c>
      <c r="Y471" s="145">
        <f>IF(LEFT(AJ471,9)="direct-or",0,S471-V471)</f>
        <v>0</v>
      </c>
      <c r="Z471" s="147">
        <f>X471+Y471</f>
        <v>0</v>
      </c>
      <c r="AA471" s="148">
        <f>IF(LEFT(AJ471,6)="Direct", O471,0)</f>
        <v>0</v>
      </c>
      <c r="AB471" s="149">
        <f>O471-AA471</f>
        <v>10.75</v>
      </c>
      <c r="AC471" s="148">
        <f>AA471+AB471</f>
        <v>10.75</v>
      </c>
      <c r="AD471" s="148">
        <f t="shared" si="552"/>
        <v>0</v>
      </c>
      <c r="AE471" s="148">
        <f>IF(LEFT(AJ471,9)="direct-wa",0,O471*Q471)</f>
        <v>0.125775</v>
      </c>
      <c r="AF471" s="150">
        <f>AD471+AE471</f>
        <v>0.125775</v>
      </c>
      <c r="AG471" s="148">
        <f>IF(LEFT(AJ471,9)="direct-or", O471,0)</f>
        <v>0</v>
      </c>
      <c r="AH471" s="148">
        <f>IF(LEFT(AJ471,9)="direct-or",0,AC471-AF471)</f>
        <v>10.624224999999999</v>
      </c>
      <c r="AI471" s="150">
        <f>AG471+AH471</f>
        <v>10.624224999999999</v>
      </c>
      <c r="AJ471" s="151" t="s">
        <v>5957</v>
      </c>
    </row>
    <row r="472" spans="1:36" outlineLevel="2" x14ac:dyDescent="0.25">
      <c r="A472" s="143"/>
      <c r="N472" s="135">
        <f t="shared" si="553"/>
        <v>0</v>
      </c>
      <c r="O472" s="135">
        <f t="shared" si="554"/>
        <v>0</v>
      </c>
      <c r="R472" s="144">
        <f t="shared" ref="R472:AI472" si="559">SUBTOTAL(9,R469:R471)</f>
        <v>0</v>
      </c>
      <c r="S472" s="145">
        <f t="shared" si="559"/>
        <v>10019.59</v>
      </c>
      <c r="T472" s="146">
        <f t="shared" si="559"/>
        <v>10019.59</v>
      </c>
      <c r="U472" s="144">
        <f t="shared" si="559"/>
        <v>0</v>
      </c>
      <c r="V472" s="145">
        <f t="shared" si="559"/>
        <v>117.229203</v>
      </c>
      <c r="W472" s="147">
        <f t="shared" si="559"/>
        <v>117.229203</v>
      </c>
      <c r="X472" s="144">
        <f t="shared" si="559"/>
        <v>0</v>
      </c>
      <c r="Y472" s="145">
        <f t="shared" si="559"/>
        <v>9902.3607969999994</v>
      </c>
      <c r="Z472" s="147">
        <f t="shared" si="559"/>
        <v>9902.3607969999994</v>
      </c>
      <c r="AA472" s="148">
        <f t="shared" si="559"/>
        <v>0</v>
      </c>
      <c r="AB472" s="149">
        <f t="shared" si="559"/>
        <v>129048.81</v>
      </c>
      <c r="AC472" s="148">
        <f t="shared" si="559"/>
        <v>129048.81</v>
      </c>
      <c r="AD472" s="148">
        <f t="shared" si="552"/>
        <v>0</v>
      </c>
      <c r="AE472" s="148">
        <f t="shared" si="559"/>
        <v>1509.871077</v>
      </c>
      <c r="AF472" s="150">
        <f t="shared" si="559"/>
        <v>1509.871077</v>
      </c>
      <c r="AG472" s="148">
        <f t="shared" si="559"/>
        <v>0</v>
      </c>
      <c r="AH472" s="148">
        <f t="shared" si="559"/>
        <v>127538.93892300001</v>
      </c>
      <c r="AI472" s="150">
        <f t="shared" si="559"/>
        <v>127538.93892300001</v>
      </c>
      <c r="AJ472" s="163" t="s">
        <v>5960</v>
      </c>
    </row>
    <row r="473" spans="1:36" outlineLevel="1" x14ac:dyDescent="0.25">
      <c r="A473" s="154" t="s">
        <v>5625</v>
      </c>
      <c r="B473" s="155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6">
        <f t="shared" ref="R473:AI473" si="560">SUBTOTAL(9,R412:R471)</f>
        <v>638721.84999999986</v>
      </c>
      <c r="S473" s="157">
        <f t="shared" si="560"/>
        <v>215697.3</v>
      </c>
      <c r="T473" s="158">
        <f t="shared" si="560"/>
        <v>854419.14999999991</v>
      </c>
      <c r="U473" s="156">
        <f t="shared" si="560"/>
        <v>-4616.3099999999995</v>
      </c>
      <c r="V473" s="157">
        <f t="shared" si="560"/>
        <v>20710.138990000007</v>
      </c>
      <c r="W473" s="159">
        <f t="shared" si="560"/>
        <v>16093.828990000007</v>
      </c>
      <c r="X473" s="156">
        <f t="shared" si="560"/>
        <v>643338.15999999992</v>
      </c>
      <c r="Y473" s="157">
        <f t="shared" si="560"/>
        <v>194987.16101000001</v>
      </c>
      <c r="Z473" s="159">
        <f t="shared" si="560"/>
        <v>838325.32100999996</v>
      </c>
      <c r="AA473" s="157">
        <f t="shared" si="560"/>
        <v>5488826.79</v>
      </c>
      <c r="AB473" s="160">
        <f t="shared" si="560"/>
        <v>2636082.25</v>
      </c>
      <c r="AC473" s="157">
        <f t="shared" si="560"/>
        <v>8124909.04</v>
      </c>
      <c r="AD473" s="157">
        <f t="shared" si="552"/>
        <v>0</v>
      </c>
      <c r="AE473" s="157">
        <f t="shared" si="560"/>
        <v>252558.64705600002</v>
      </c>
      <c r="AF473" s="161">
        <f t="shared" si="560"/>
        <v>312409.06705599994</v>
      </c>
      <c r="AG473" s="157">
        <f t="shared" si="560"/>
        <v>5428976.3700000001</v>
      </c>
      <c r="AH473" s="157">
        <f t="shared" si="560"/>
        <v>2383523.6029440006</v>
      </c>
      <c r="AI473" s="161">
        <f t="shared" si="560"/>
        <v>7812499.9729439998</v>
      </c>
      <c r="AJ473" s="162"/>
    </row>
    <row r="474" spans="1:36" outlineLevel="3" x14ac:dyDescent="0.25">
      <c r="A474" s="143" t="s">
        <v>5628</v>
      </c>
      <c r="H474" s="135">
        <v>22.16</v>
      </c>
      <c r="N474" s="135">
        <f t="shared" si="553"/>
        <v>0</v>
      </c>
      <c r="O474" s="135">
        <f t="shared" si="554"/>
        <v>22.16</v>
      </c>
      <c r="P474" s="135" t="s">
        <v>3152</v>
      </c>
      <c r="Q474" s="135">
        <f>VLOOKUP(P474,Factors!$E$6:$G$5649,3,FALSE)</f>
        <v>0.1013</v>
      </c>
      <c r="R474" s="144">
        <f t="shared" ref="R474:R482" si="561">IF(LEFT(AJ474,6)="Direct", N474,0)</f>
        <v>0</v>
      </c>
      <c r="S474" s="145">
        <f t="shared" ref="S474:S482" si="562">N474-R474</f>
        <v>0</v>
      </c>
      <c r="T474" s="146">
        <f t="shared" ref="T474:T482" si="563">R474+S474</f>
        <v>0</v>
      </c>
      <c r="U474" s="144">
        <f t="shared" ref="U474:U482" si="564">IF(LEFT(AJ474,9)="direct-wa", N474,0)</f>
        <v>0</v>
      </c>
      <c r="V474" s="145">
        <f t="shared" ref="V474:V482" si="565">IF(LEFT(AJ474,9)="direct-wa",0,N474*Q474)</f>
        <v>0</v>
      </c>
      <c r="W474" s="147">
        <f t="shared" ref="W474:W482" si="566">U474+V474</f>
        <v>0</v>
      </c>
      <c r="X474" s="144">
        <f t="shared" ref="X474:X482" si="567">IF(LEFT(AJ474,9)="direct-or", N474,0)</f>
        <v>0</v>
      </c>
      <c r="Y474" s="145">
        <f t="shared" ref="Y474:Y482" si="568">IF(LEFT(AJ474,9)="direct-or",0,S474-V474)</f>
        <v>0</v>
      </c>
      <c r="Z474" s="147">
        <f t="shared" ref="Z474:Z482" si="569">X474+Y474</f>
        <v>0</v>
      </c>
      <c r="AA474" s="148">
        <f t="shared" ref="AA474:AA482" si="570">IF(LEFT(AJ474,6)="Direct", O474,0)</f>
        <v>0</v>
      </c>
      <c r="AB474" s="149">
        <f t="shared" ref="AB474:AB482" si="571">O474-AA474</f>
        <v>22.16</v>
      </c>
      <c r="AC474" s="148">
        <f t="shared" ref="AC474:AC482" si="572">AA474+AB474</f>
        <v>22.16</v>
      </c>
      <c r="AD474" s="148">
        <f t="shared" si="552"/>
        <v>0</v>
      </c>
      <c r="AE474" s="148">
        <f t="shared" ref="AE474:AE482" si="573">IF(LEFT(AJ474,9)="direct-wa",0,O474*Q474)</f>
        <v>2.2448079999999999</v>
      </c>
      <c r="AF474" s="150">
        <f t="shared" ref="AF474:AF482" si="574">AD474+AE474</f>
        <v>2.2448079999999999</v>
      </c>
      <c r="AG474" s="148">
        <f t="shared" ref="AG474:AG482" si="575">IF(LEFT(AJ474,9)="direct-or", O474,0)</f>
        <v>0</v>
      </c>
      <c r="AH474" s="148">
        <f t="shared" ref="AH474:AH482" si="576">IF(LEFT(AJ474,9)="direct-or",0,AC474-AF474)</f>
        <v>19.915192000000001</v>
      </c>
      <c r="AI474" s="150">
        <f t="shared" ref="AI474:AI482" si="577">AG474+AH474</f>
        <v>19.915192000000001</v>
      </c>
      <c r="AJ474" s="151" t="s">
        <v>60</v>
      </c>
    </row>
    <row r="475" spans="1:36" outlineLevel="3" x14ac:dyDescent="0.25">
      <c r="A475" s="143" t="s">
        <v>5628</v>
      </c>
      <c r="B475" s="135">
        <v>1262.06</v>
      </c>
      <c r="C475" s="135">
        <v>2480</v>
      </c>
      <c r="E475" s="135">
        <v>9871.66</v>
      </c>
      <c r="F475" s="135">
        <v>43972.18</v>
      </c>
      <c r="G475" s="135">
        <v>16562.419999999998</v>
      </c>
      <c r="L475" s="135">
        <v>1976.87</v>
      </c>
      <c r="M475" s="135">
        <v>-73301.87</v>
      </c>
      <c r="N475" s="135">
        <f t="shared" si="553"/>
        <v>-73301.87</v>
      </c>
      <c r="O475" s="135">
        <f t="shared" si="554"/>
        <v>2823.320000000007</v>
      </c>
      <c r="P475" s="135" t="s">
        <v>3776</v>
      </c>
      <c r="Q475" s="135">
        <f>VLOOKUP(P475,Factors!$E$6:$G$5649,3,FALSE)</f>
        <v>0.1013</v>
      </c>
      <c r="R475" s="144">
        <f t="shared" si="561"/>
        <v>0</v>
      </c>
      <c r="S475" s="145">
        <f t="shared" si="562"/>
        <v>-73301.87</v>
      </c>
      <c r="T475" s="146">
        <f t="shared" si="563"/>
        <v>-73301.87</v>
      </c>
      <c r="U475" s="144">
        <f t="shared" si="564"/>
        <v>0</v>
      </c>
      <c r="V475" s="145">
        <f t="shared" si="565"/>
        <v>-7425.4794309999997</v>
      </c>
      <c r="W475" s="147">
        <f t="shared" si="566"/>
        <v>-7425.4794309999997</v>
      </c>
      <c r="X475" s="144">
        <f t="shared" si="567"/>
        <v>0</v>
      </c>
      <c r="Y475" s="145">
        <f t="shared" si="568"/>
        <v>-65876.390568999996</v>
      </c>
      <c r="Z475" s="147">
        <f t="shared" si="569"/>
        <v>-65876.390568999996</v>
      </c>
      <c r="AA475" s="148">
        <f t="shared" si="570"/>
        <v>0</v>
      </c>
      <c r="AB475" s="149">
        <f t="shared" si="571"/>
        <v>2823.320000000007</v>
      </c>
      <c r="AC475" s="148">
        <f t="shared" si="572"/>
        <v>2823.320000000007</v>
      </c>
      <c r="AD475" s="148">
        <f t="shared" si="552"/>
        <v>0</v>
      </c>
      <c r="AE475" s="148">
        <f t="shared" si="573"/>
        <v>286.00231600000069</v>
      </c>
      <c r="AF475" s="150">
        <f t="shared" si="574"/>
        <v>286.00231600000069</v>
      </c>
      <c r="AG475" s="148">
        <f t="shared" si="575"/>
        <v>0</v>
      </c>
      <c r="AH475" s="148">
        <f t="shared" si="576"/>
        <v>2537.3176840000065</v>
      </c>
      <c r="AI475" s="150">
        <f t="shared" si="577"/>
        <v>2537.3176840000065</v>
      </c>
      <c r="AJ475" s="151" t="s">
        <v>60</v>
      </c>
    </row>
    <row r="476" spans="1:36" outlineLevel="3" x14ac:dyDescent="0.25">
      <c r="A476" s="143" t="s">
        <v>5628</v>
      </c>
      <c r="E476" s="135">
        <v>2562.98</v>
      </c>
      <c r="G476" s="135">
        <v>1245.9000000000001</v>
      </c>
      <c r="N476" s="135">
        <f t="shared" si="553"/>
        <v>0</v>
      </c>
      <c r="O476" s="135">
        <f t="shared" si="554"/>
        <v>3808.88</v>
      </c>
      <c r="P476" s="135" t="s">
        <v>3930</v>
      </c>
      <c r="Q476" s="135">
        <f>VLOOKUP(P476,Factors!$E$6:$G$5649,3,FALSE)</f>
        <v>0.1013</v>
      </c>
      <c r="R476" s="144">
        <f t="shared" si="561"/>
        <v>0</v>
      </c>
      <c r="S476" s="145">
        <f t="shared" si="562"/>
        <v>0</v>
      </c>
      <c r="T476" s="146">
        <f t="shared" si="563"/>
        <v>0</v>
      </c>
      <c r="U476" s="144">
        <f t="shared" si="564"/>
        <v>0</v>
      </c>
      <c r="V476" s="145">
        <f t="shared" si="565"/>
        <v>0</v>
      </c>
      <c r="W476" s="147">
        <f t="shared" si="566"/>
        <v>0</v>
      </c>
      <c r="X476" s="144">
        <f t="shared" si="567"/>
        <v>0</v>
      </c>
      <c r="Y476" s="145">
        <f t="shared" si="568"/>
        <v>0</v>
      </c>
      <c r="Z476" s="147">
        <f t="shared" si="569"/>
        <v>0</v>
      </c>
      <c r="AA476" s="148">
        <f t="shared" si="570"/>
        <v>0</v>
      </c>
      <c r="AB476" s="149">
        <f t="shared" si="571"/>
        <v>3808.88</v>
      </c>
      <c r="AC476" s="148">
        <f t="shared" si="572"/>
        <v>3808.88</v>
      </c>
      <c r="AD476" s="148">
        <f t="shared" si="552"/>
        <v>0</v>
      </c>
      <c r="AE476" s="148">
        <f t="shared" si="573"/>
        <v>385.83954399999999</v>
      </c>
      <c r="AF476" s="150">
        <f t="shared" si="574"/>
        <v>385.83954399999999</v>
      </c>
      <c r="AG476" s="148">
        <f t="shared" si="575"/>
        <v>0</v>
      </c>
      <c r="AH476" s="148">
        <f t="shared" si="576"/>
        <v>3423.0404560000002</v>
      </c>
      <c r="AI476" s="150">
        <f t="shared" si="577"/>
        <v>3423.0404560000002</v>
      </c>
      <c r="AJ476" s="151" t="s">
        <v>60</v>
      </c>
    </row>
    <row r="477" spans="1:36" outlineLevel="3" x14ac:dyDescent="0.25">
      <c r="A477" s="143" t="s">
        <v>5628</v>
      </c>
      <c r="D477" s="135">
        <v>499.32</v>
      </c>
      <c r="E477" s="135">
        <v>622.79999999999995</v>
      </c>
      <c r="N477" s="135">
        <f t="shared" si="553"/>
        <v>0</v>
      </c>
      <c r="O477" s="135">
        <f t="shared" si="554"/>
        <v>1122.1199999999999</v>
      </c>
      <c r="P477" s="135" t="s">
        <v>4001</v>
      </c>
      <c r="Q477" s="135">
        <f>VLOOKUP(P477,Factors!$E$6:$G$5649,3,FALSE)</f>
        <v>0.1013</v>
      </c>
      <c r="R477" s="144">
        <f t="shared" si="561"/>
        <v>0</v>
      </c>
      <c r="S477" s="145">
        <f t="shared" si="562"/>
        <v>0</v>
      </c>
      <c r="T477" s="146">
        <f t="shared" si="563"/>
        <v>0</v>
      </c>
      <c r="U477" s="144">
        <f t="shared" si="564"/>
        <v>0</v>
      </c>
      <c r="V477" s="145">
        <f t="shared" si="565"/>
        <v>0</v>
      </c>
      <c r="W477" s="147">
        <f t="shared" si="566"/>
        <v>0</v>
      </c>
      <c r="X477" s="144">
        <f t="shared" si="567"/>
        <v>0</v>
      </c>
      <c r="Y477" s="145">
        <f t="shared" si="568"/>
        <v>0</v>
      </c>
      <c r="Z477" s="147">
        <f t="shared" si="569"/>
        <v>0</v>
      </c>
      <c r="AA477" s="148">
        <f t="shared" si="570"/>
        <v>0</v>
      </c>
      <c r="AB477" s="149">
        <f t="shared" si="571"/>
        <v>1122.1199999999999</v>
      </c>
      <c r="AC477" s="148">
        <f t="shared" si="572"/>
        <v>1122.1199999999999</v>
      </c>
      <c r="AD477" s="148">
        <f t="shared" si="552"/>
        <v>0</v>
      </c>
      <c r="AE477" s="148">
        <f t="shared" si="573"/>
        <v>113.670756</v>
      </c>
      <c r="AF477" s="150">
        <f t="shared" si="574"/>
        <v>113.670756</v>
      </c>
      <c r="AG477" s="148">
        <f t="shared" si="575"/>
        <v>0</v>
      </c>
      <c r="AH477" s="148">
        <f t="shared" si="576"/>
        <v>1008.4492439999999</v>
      </c>
      <c r="AI477" s="150">
        <f t="shared" si="577"/>
        <v>1008.4492439999999</v>
      </c>
      <c r="AJ477" s="151" t="s">
        <v>60</v>
      </c>
    </row>
    <row r="478" spans="1:36" outlineLevel="3" x14ac:dyDescent="0.25">
      <c r="A478" s="143" t="s">
        <v>5628</v>
      </c>
      <c r="C478" s="135">
        <v>140.02000000000001</v>
      </c>
      <c r="N478" s="135">
        <f t="shared" si="553"/>
        <v>0</v>
      </c>
      <c r="O478" s="135">
        <f t="shared" si="554"/>
        <v>140.02000000000001</v>
      </c>
      <c r="P478" s="135" t="s">
        <v>4102</v>
      </c>
      <c r="Q478" s="135">
        <f>VLOOKUP(P478,Factors!$E$6:$G$5649,3,FALSE)</f>
        <v>0.1013</v>
      </c>
      <c r="R478" s="144">
        <f t="shared" si="561"/>
        <v>0</v>
      </c>
      <c r="S478" s="145">
        <f t="shared" si="562"/>
        <v>0</v>
      </c>
      <c r="T478" s="146">
        <f t="shared" si="563"/>
        <v>0</v>
      </c>
      <c r="U478" s="144">
        <f t="shared" si="564"/>
        <v>0</v>
      </c>
      <c r="V478" s="145">
        <f t="shared" si="565"/>
        <v>0</v>
      </c>
      <c r="W478" s="147">
        <f t="shared" si="566"/>
        <v>0</v>
      </c>
      <c r="X478" s="144">
        <f t="shared" si="567"/>
        <v>0</v>
      </c>
      <c r="Y478" s="145">
        <f t="shared" si="568"/>
        <v>0</v>
      </c>
      <c r="Z478" s="147">
        <f t="shared" si="569"/>
        <v>0</v>
      </c>
      <c r="AA478" s="148">
        <f t="shared" si="570"/>
        <v>0</v>
      </c>
      <c r="AB478" s="149">
        <f t="shared" si="571"/>
        <v>140.02000000000001</v>
      </c>
      <c r="AC478" s="148">
        <f t="shared" si="572"/>
        <v>140.02000000000001</v>
      </c>
      <c r="AD478" s="148">
        <f t="shared" si="552"/>
        <v>0</v>
      </c>
      <c r="AE478" s="148">
        <f t="shared" si="573"/>
        <v>14.184026000000001</v>
      </c>
      <c r="AF478" s="150">
        <f t="shared" si="574"/>
        <v>14.184026000000001</v>
      </c>
      <c r="AG478" s="148">
        <f t="shared" si="575"/>
        <v>0</v>
      </c>
      <c r="AH478" s="148">
        <f t="shared" si="576"/>
        <v>125.83597400000001</v>
      </c>
      <c r="AI478" s="150">
        <f t="shared" si="577"/>
        <v>125.83597400000001</v>
      </c>
      <c r="AJ478" s="151" t="s">
        <v>60</v>
      </c>
    </row>
    <row r="479" spans="1:36" outlineLevel="3" x14ac:dyDescent="0.25">
      <c r="A479" s="143" t="s">
        <v>5628</v>
      </c>
      <c r="G479" s="135">
        <v>0</v>
      </c>
      <c r="N479" s="135">
        <f t="shared" si="553"/>
        <v>0</v>
      </c>
      <c r="O479" s="135">
        <f t="shared" si="554"/>
        <v>0</v>
      </c>
      <c r="P479" s="135" t="s">
        <v>4216</v>
      </c>
      <c r="Q479" s="135">
        <f>VLOOKUP(P479,Factors!$E$6:$G$5649,3,FALSE)</f>
        <v>0.1013</v>
      </c>
      <c r="R479" s="144">
        <f t="shared" si="561"/>
        <v>0</v>
      </c>
      <c r="S479" s="145">
        <f t="shared" si="562"/>
        <v>0</v>
      </c>
      <c r="T479" s="146">
        <f t="shared" si="563"/>
        <v>0</v>
      </c>
      <c r="U479" s="144">
        <f t="shared" si="564"/>
        <v>0</v>
      </c>
      <c r="V479" s="145">
        <f t="shared" si="565"/>
        <v>0</v>
      </c>
      <c r="W479" s="147">
        <f t="shared" si="566"/>
        <v>0</v>
      </c>
      <c r="X479" s="144">
        <f t="shared" si="567"/>
        <v>0</v>
      </c>
      <c r="Y479" s="145">
        <f t="shared" si="568"/>
        <v>0</v>
      </c>
      <c r="Z479" s="147">
        <f t="shared" si="569"/>
        <v>0</v>
      </c>
      <c r="AA479" s="148">
        <f t="shared" si="570"/>
        <v>0</v>
      </c>
      <c r="AB479" s="149">
        <f t="shared" si="571"/>
        <v>0</v>
      </c>
      <c r="AC479" s="148">
        <f t="shared" si="572"/>
        <v>0</v>
      </c>
      <c r="AD479" s="148">
        <f t="shared" si="552"/>
        <v>0</v>
      </c>
      <c r="AE479" s="148">
        <f t="shared" si="573"/>
        <v>0</v>
      </c>
      <c r="AF479" s="150">
        <f t="shared" si="574"/>
        <v>0</v>
      </c>
      <c r="AG479" s="148">
        <f t="shared" si="575"/>
        <v>0</v>
      </c>
      <c r="AH479" s="148">
        <f t="shared" si="576"/>
        <v>0</v>
      </c>
      <c r="AI479" s="150">
        <f t="shared" si="577"/>
        <v>0</v>
      </c>
      <c r="AJ479" s="151" t="s">
        <v>60</v>
      </c>
    </row>
    <row r="480" spans="1:36" outlineLevel="3" x14ac:dyDescent="0.25">
      <c r="A480" s="143" t="s">
        <v>5628</v>
      </c>
      <c r="D480" s="135">
        <v>24.52</v>
      </c>
      <c r="N480" s="135">
        <f t="shared" si="553"/>
        <v>0</v>
      </c>
      <c r="O480" s="135">
        <f t="shared" si="554"/>
        <v>24.52</v>
      </c>
      <c r="P480" s="135" t="s">
        <v>4251</v>
      </c>
      <c r="Q480" s="135">
        <f>VLOOKUP(P480,Factors!$E$6:$G$5649,3,FALSE)</f>
        <v>0.1013</v>
      </c>
      <c r="R480" s="144">
        <f t="shared" si="561"/>
        <v>0</v>
      </c>
      <c r="S480" s="145">
        <f t="shared" si="562"/>
        <v>0</v>
      </c>
      <c r="T480" s="146">
        <f t="shared" si="563"/>
        <v>0</v>
      </c>
      <c r="U480" s="144">
        <f t="shared" si="564"/>
        <v>0</v>
      </c>
      <c r="V480" s="145">
        <f t="shared" si="565"/>
        <v>0</v>
      </c>
      <c r="W480" s="147">
        <f t="shared" si="566"/>
        <v>0</v>
      </c>
      <c r="X480" s="144">
        <f t="shared" si="567"/>
        <v>0</v>
      </c>
      <c r="Y480" s="145">
        <f t="shared" si="568"/>
        <v>0</v>
      </c>
      <c r="Z480" s="147">
        <f t="shared" si="569"/>
        <v>0</v>
      </c>
      <c r="AA480" s="148">
        <f t="shared" si="570"/>
        <v>0</v>
      </c>
      <c r="AB480" s="149">
        <f t="shared" si="571"/>
        <v>24.52</v>
      </c>
      <c r="AC480" s="148">
        <f t="shared" si="572"/>
        <v>24.52</v>
      </c>
      <c r="AD480" s="148">
        <f t="shared" si="552"/>
        <v>0</v>
      </c>
      <c r="AE480" s="148">
        <f t="shared" si="573"/>
        <v>2.483876</v>
      </c>
      <c r="AF480" s="150">
        <f t="shared" si="574"/>
        <v>2.483876</v>
      </c>
      <c r="AG480" s="148">
        <f t="shared" si="575"/>
        <v>0</v>
      </c>
      <c r="AH480" s="148">
        <f t="shared" si="576"/>
        <v>22.036124000000001</v>
      </c>
      <c r="AI480" s="150">
        <f t="shared" si="577"/>
        <v>22.036124000000001</v>
      </c>
      <c r="AJ480" s="151" t="s">
        <v>60</v>
      </c>
    </row>
    <row r="481" spans="1:36" outlineLevel="3" x14ac:dyDescent="0.25">
      <c r="A481" s="143" t="s">
        <v>5628</v>
      </c>
      <c r="B481" s="135">
        <v>387.12</v>
      </c>
      <c r="C481" s="135">
        <v>429.89</v>
      </c>
      <c r="D481" s="135">
        <v>551.61</v>
      </c>
      <c r="E481" s="135">
        <v>325.17</v>
      </c>
      <c r="F481" s="135">
        <v>942.49</v>
      </c>
      <c r="G481" s="135">
        <v>333.02</v>
      </c>
      <c r="H481" s="135">
        <v>77.47</v>
      </c>
      <c r="I481" s="135">
        <v>322.11</v>
      </c>
      <c r="J481" s="135">
        <v>316.04000000000002</v>
      </c>
      <c r="K481" s="135">
        <v>696.78</v>
      </c>
      <c r="L481" s="135">
        <v>480.99</v>
      </c>
      <c r="M481" s="135">
        <v>153.9</v>
      </c>
      <c r="N481" s="135">
        <f t="shared" si="553"/>
        <v>153.9</v>
      </c>
      <c r="O481" s="135">
        <f t="shared" si="554"/>
        <v>5016.5899999999992</v>
      </c>
      <c r="P481" s="135" t="s">
        <v>4297</v>
      </c>
      <c r="Q481" s="135">
        <f>VLOOKUP(P481,Factors!$E$6:$G$5649,3,FALSE)</f>
        <v>0.1013</v>
      </c>
      <c r="R481" s="144">
        <f t="shared" si="561"/>
        <v>0</v>
      </c>
      <c r="S481" s="145">
        <f t="shared" si="562"/>
        <v>153.9</v>
      </c>
      <c r="T481" s="146">
        <f t="shared" si="563"/>
        <v>153.9</v>
      </c>
      <c r="U481" s="144">
        <f t="shared" si="564"/>
        <v>0</v>
      </c>
      <c r="V481" s="145">
        <f t="shared" si="565"/>
        <v>15.590070000000001</v>
      </c>
      <c r="W481" s="147">
        <f t="shared" si="566"/>
        <v>15.590070000000001</v>
      </c>
      <c r="X481" s="144">
        <f t="shared" si="567"/>
        <v>0</v>
      </c>
      <c r="Y481" s="145">
        <f t="shared" si="568"/>
        <v>138.30993000000001</v>
      </c>
      <c r="Z481" s="147">
        <f t="shared" si="569"/>
        <v>138.30993000000001</v>
      </c>
      <c r="AA481" s="148">
        <f t="shared" si="570"/>
        <v>0</v>
      </c>
      <c r="AB481" s="149">
        <f t="shared" si="571"/>
        <v>5016.5899999999992</v>
      </c>
      <c r="AC481" s="148">
        <f t="shared" si="572"/>
        <v>5016.5899999999992</v>
      </c>
      <c r="AD481" s="148">
        <f t="shared" si="552"/>
        <v>0</v>
      </c>
      <c r="AE481" s="148">
        <f t="shared" si="573"/>
        <v>508.18056699999994</v>
      </c>
      <c r="AF481" s="150">
        <f t="shared" si="574"/>
        <v>508.18056699999994</v>
      </c>
      <c r="AG481" s="148">
        <f t="shared" si="575"/>
        <v>0</v>
      </c>
      <c r="AH481" s="148">
        <f t="shared" si="576"/>
        <v>4508.4094329999989</v>
      </c>
      <c r="AI481" s="150">
        <f t="shared" si="577"/>
        <v>4508.4094329999989</v>
      </c>
      <c r="AJ481" s="151" t="s">
        <v>60</v>
      </c>
    </row>
    <row r="482" spans="1:36" outlineLevel="3" x14ac:dyDescent="0.25">
      <c r="A482" s="143" t="s">
        <v>5628</v>
      </c>
      <c r="B482" s="135">
        <v>1587.83</v>
      </c>
      <c r="C482" s="135">
        <v>1556.14</v>
      </c>
      <c r="D482" s="135">
        <v>1525.49</v>
      </c>
      <c r="E482" s="135">
        <v>1631.6</v>
      </c>
      <c r="F482" s="135">
        <v>1507.71</v>
      </c>
      <c r="G482" s="135">
        <v>1729.86</v>
      </c>
      <c r="H482" s="135">
        <v>1348.24</v>
      </c>
      <c r="I482" s="135">
        <v>1604.12</v>
      </c>
      <c r="J482" s="135">
        <v>1343.41</v>
      </c>
      <c r="K482" s="135">
        <v>1706.26</v>
      </c>
      <c r="L482" s="135">
        <v>1896.8</v>
      </c>
      <c r="M482" s="135">
        <v>862.84</v>
      </c>
      <c r="N482" s="135">
        <f t="shared" si="553"/>
        <v>862.84</v>
      </c>
      <c r="O482" s="135">
        <f t="shared" si="554"/>
        <v>18300.3</v>
      </c>
      <c r="P482" s="135" t="s">
        <v>4540</v>
      </c>
      <c r="Q482" s="135">
        <f>VLOOKUP(P482,Factors!$E$6:$G$5649,3,FALSE)</f>
        <v>0.1013</v>
      </c>
      <c r="R482" s="144">
        <f t="shared" si="561"/>
        <v>0</v>
      </c>
      <c r="S482" s="145">
        <f t="shared" si="562"/>
        <v>862.84</v>
      </c>
      <c r="T482" s="146">
        <f t="shared" si="563"/>
        <v>862.84</v>
      </c>
      <c r="U482" s="144">
        <f t="shared" si="564"/>
        <v>0</v>
      </c>
      <c r="V482" s="145">
        <f t="shared" si="565"/>
        <v>87.405692000000002</v>
      </c>
      <c r="W482" s="147">
        <f t="shared" si="566"/>
        <v>87.405692000000002</v>
      </c>
      <c r="X482" s="144">
        <f t="shared" si="567"/>
        <v>0</v>
      </c>
      <c r="Y482" s="145">
        <f t="shared" si="568"/>
        <v>775.43430799999999</v>
      </c>
      <c r="Z482" s="147">
        <f t="shared" si="569"/>
        <v>775.43430799999999</v>
      </c>
      <c r="AA482" s="148">
        <f t="shared" si="570"/>
        <v>0</v>
      </c>
      <c r="AB482" s="149">
        <f t="shared" si="571"/>
        <v>18300.3</v>
      </c>
      <c r="AC482" s="148">
        <f t="shared" si="572"/>
        <v>18300.3</v>
      </c>
      <c r="AD482" s="148">
        <f t="shared" si="552"/>
        <v>0</v>
      </c>
      <c r="AE482" s="148">
        <f t="shared" si="573"/>
        <v>1853.8203899999999</v>
      </c>
      <c r="AF482" s="150">
        <f t="shared" si="574"/>
        <v>1853.8203899999999</v>
      </c>
      <c r="AG482" s="148">
        <f t="shared" si="575"/>
        <v>0</v>
      </c>
      <c r="AH482" s="148">
        <f t="shared" si="576"/>
        <v>16446.479609999999</v>
      </c>
      <c r="AI482" s="150">
        <f t="shared" si="577"/>
        <v>16446.479609999999</v>
      </c>
      <c r="AJ482" s="151" t="s">
        <v>60</v>
      </c>
    </row>
    <row r="483" spans="1:36" outlineLevel="2" x14ac:dyDescent="0.25">
      <c r="A483" s="143"/>
      <c r="N483" s="135">
        <f t="shared" si="553"/>
        <v>0</v>
      </c>
      <c r="O483" s="135">
        <f t="shared" si="554"/>
        <v>0</v>
      </c>
      <c r="R483" s="144">
        <f t="shared" ref="R483:AI483" si="578">SUBTOTAL(9,R474:R482)</f>
        <v>0</v>
      </c>
      <c r="S483" s="145">
        <f t="shared" si="578"/>
        <v>-72285.13</v>
      </c>
      <c r="T483" s="146">
        <f t="shared" si="578"/>
        <v>-72285.13</v>
      </c>
      <c r="U483" s="144">
        <f t="shared" si="578"/>
        <v>0</v>
      </c>
      <c r="V483" s="145">
        <f t="shared" si="578"/>
        <v>-7322.4836689999993</v>
      </c>
      <c r="W483" s="147">
        <f t="shared" si="578"/>
        <v>-7322.4836689999993</v>
      </c>
      <c r="X483" s="144">
        <f t="shared" si="578"/>
        <v>0</v>
      </c>
      <c r="Y483" s="145">
        <f t="shared" si="578"/>
        <v>-64962.646330999989</v>
      </c>
      <c r="Z483" s="147">
        <f t="shared" si="578"/>
        <v>-64962.646330999989</v>
      </c>
      <c r="AA483" s="148">
        <f t="shared" si="578"/>
        <v>0</v>
      </c>
      <c r="AB483" s="149">
        <f t="shared" si="578"/>
        <v>31257.910000000007</v>
      </c>
      <c r="AC483" s="148">
        <f t="shared" si="578"/>
        <v>31257.910000000007</v>
      </c>
      <c r="AD483" s="148">
        <f t="shared" si="552"/>
        <v>0</v>
      </c>
      <c r="AE483" s="148">
        <f t="shared" si="578"/>
        <v>3166.4262830000007</v>
      </c>
      <c r="AF483" s="150">
        <f t="shared" si="578"/>
        <v>3166.4262830000007</v>
      </c>
      <c r="AG483" s="148">
        <f t="shared" si="578"/>
        <v>0</v>
      </c>
      <c r="AH483" s="148">
        <f t="shared" si="578"/>
        <v>28091.483717000003</v>
      </c>
      <c r="AI483" s="150">
        <f t="shared" si="578"/>
        <v>28091.483717000003</v>
      </c>
      <c r="AJ483" s="163" t="s">
        <v>5736</v>
      </c>
    </row>
    <row r="484" spans="1:36" outlineLevel="3" x14ac:dyDescent="0.25">
      <c r="A484" s="143" t="s">
        <v>5628</v>
      </c>
      <c r="B484" s="135">
        <v>81919.09</v>
      </c>
      <c r="C484" s="135">
        <v>104858.76</v>
      </c>
      <c r="D484" s="135">
        <v>102999.11</v>
      </c>
      <c r="E484" s="135">
        <v>85440.29</v>
      </c>
      <c r="F484" s="135">
        <v>92903.51</v>
      </c>
      <c r="G484" s="135">
        <v>100026.16</v>
      </c>
      <c r="H484" s="135">
        <v>97143.35</v>
      </c>
      <c r="I484" s="135">
        <v>107595.8</v>
      </c>
      <c r="J484" s="135">
        <v>100829.25</v>
      </c>
      <c r="K484" s="135">
        <v>98951.89</v>
      </c>
      <c r="L484" s="135">
        <v>110658.78</v>
      </c>
      <c r="M484" s="135">
        <v>68935.210000000006</v>
      </c>
      <c r="N484" s="135">
        <f t="shared" si="553"/>
        <v>68935.210000000006</v>
      </c>
      <c r="O484" s="135">
        <f t="shared" si="554"/>
        <v>1152261.2</v>
      </c>
      <c r="P484" s="135" t="s">
        <v>3749</v>
      </c>
      <c r="Q484" s="135">
        <f>VLOOKUP(P484,Factors!$E$6:$G$5649,3,FALSE)</f>
        <v>0.11899999999999999</v>
      </c>
      <c r="R484" s="144">
        <f>IF(LEFT(AJ484,6)="Direct", N484,0)</f>
        <v>0</v>
      </c>
      <c r="S484" s="145">
        <f>N484-R484</f>
        <v>68935.210000000006</v>
      </c>
      <c r="T484" s="146">
        <f>R484+S484</f>
        <v>68935.210000000006</v>
      </c>
      <c r="U484" s="144">
        <f>IF(LEFT(AJ484,9)="direct-wa", N484,0)</f>
        <v>0</v>
      </c>
      <c r="V484" s="145">
        <f>IF(LEFT(AJ484,9)="direct-wa",0,N484*Q484)</f>
        <v>8203.2899900000011</v>
      </c>
      <c r="W484" s="147">
        <f>U484+V484</f>
        <v>8203.2899900000011</v>
      </c>
      <c r="X484" s="144">
        <f>IF(LEFT(AJ484,9)="direct-or", N484,0)</f>
        <v>0</v>
      </c>
      <c r="Y484" s="145">
        <f>IF(LEFT(AJ484,9)="direct-or",0,S484-V484)</f>
        <v>60731.920010000002</v>
      </c>
      <c r="Z484" s="147">
        <f>X484+Y484</f>
        <v>60731.920010000002</v>
      </c>
      <c r="AA484" s="148">
        <f>IF(LEFT(AJ484,6)="Direct", O484,0)</f>
        <v>0</v>
      </c>
      <c r="AB484" s="149">
        <f>O484-AA484</f>
        <v>1152261.2</v>
      </c>
      <c r="AC484" s="148">
        <f>AA484+AB484</f>
        <v>1152261.2</v>
      </c>
      <c r="AD484" s="148">
        <f t="shared" si="552"/>
        <v>0</v>
      </c>
      <c r="AE484" s="148">
        <f>IF(LEFT(AJ484,9)="direct-wa",0,O484*Q484)</f>
        <v>137119.08279999997</v>
      </c>
      <c r="AF484" s="150">
        <f>AD484+AE484</f>
        <v>137119.08279999997</v>
      </c>
      <c r="AG484" s="148">
        <f>IF(LEFT(AJ484,9)="direct-or", O484,0)</f>
        <v>0</v>
      </c>
      <c r="AH484" s="148">
        <f>IF(LEFT(AJ484,9)="direct-or",0,AC484-AF484)</f>
        <v>1015142.1172</v>
      </c>
      <c r="AI484" s="150">
        <f>AG484+AH484</f>
        <v>1015142.1172</v>
      </c>
      <c r="AJ484" s="151" t="s">
        <v>71</v>
      </c>
    </row>
    <row r="485" spans="1:36" outlineLevel="2" x14ac:dyDescent="0.25">
      <c r="A485" s="143"/>
      <c r="N485" s="135">
        <f t="shared" si="553"/>
        <v>0</v>
      </c>
      <c r="O485" s="135">
        <f t="shared" si="554"/>
        <v>0</v>
      </c>
      <c r="R485" s="144">
        <f t="shared" ref="R485:AI485" si="579">SUBTOTAL(9,R484:R484)</f>
        <v>0</v>
      </c>
      <c r="S485" s="145">
        <f t="shared" si="579"/>
        <v>68935.210000000006</v>
      </c>
      <c r="T485" s="146">
        <f t="shared" si="579"/>
        <v>68935.210000000006</v>
      </c>
      <c r="U485" s="144">
        <f t="shared" si="579"/>
        <v>0</v>
      </c>
      <c r="V485" s="145">
        <f t="shared" si="579"/>
        <v>8203.2899900000011</v>
      </c>
      <c r="W485" s="147">
        <f t="shared" si="579"/>
        <v>8203.2899900000011</v>
      </c>
      <c r="X485" s="144">
        <f t="shared" si="579"/>
        <v>0</v>
      </c>
      <c r="Y485" s="145">
        <f t="shared" si="579"/>
        <v>60731.920010000002</v>
      </c>
      <c r="Z485" s="147">
        <f t="shared" si="579"/>
        <v>60731.920010000002</v>
      </c>
      <c r="AA485" s="148">
        <f t="shared" si="579"/>
        <v>0</v>
      </c>
      <c r="AB485" s="149">
        <f t="shared" si="579"/>
        <v>1152261.2</v>
      </c>
      <c r="AC485" s="148">
        <f t="shared" si="579"/>
        <v>1152261.2</v>
      </c>
      <c r="AD485" s="148">
        <f t="shared" si="552"/>
        <v>0</v>
      </c>
      <c r="AE485" s="148">
        <f t="shared" si="579"/>
        <v>137119.08279999997</v>
      </c>
      <c r="AF485" s="150">
        <f t="shared" si="579"/>
        <v>137119.08279999997</v>
      </c>
      <c r="AG485" s="148">
        <f t="shared" si="579"/>
        <v>0</v>
      </c>
      <c r="AH485" s="148">
        <f t="shared" si="579"/>
        <v>1015142.1172</v>
      </c>
      <c r="AI485" s="150">
        <f t="shared" si="579"/>
        <v>1015142.1172</v>
      </c>
      <c r="AJ485" s="163" t="s">
        <v>5749</v>
      </c>
    </row>
    <row r="486" spans="1:36" outlineLevel="3" x14ac:dyDescent="0.25">
      <c r="A486" s="143" t="s">
        <v>5628</v>
      </c>
      <c r="B486" s="135">
        <v>67</v>
      </c>
      <c r="C486" s="135">
        <v>49.22</v>
      </c>
      <c r="D486" s="135">
        <v>91.59</v>
      </c>
      <c r="E486" s="135">
        <v>105.39</v>
      </c>
      <c r="G486" s="135">
        <v>63.57</v>
      </c>
      <c r="H486" s="135">
        <v>29.16</v>
      </c>
      <c r="I486" s="135">
        <v>533.1</v>
      </c>
      <c r="K486" s="135">
        <v>29.16</v>
      </c>
      <c r="L486" s="135">
        <v>121.5</v>
      </c>
      <c r="N486" s="135">
        <f t="shared" si="553"/>
        <v>0</v>
      </c>
      <c r="O486" s="135">
        <f t="shared" si="554"/>
        <v>1089.69</v>
      </c>
      <c r="P486" s="135" t="s">
        <v>3302</v>
      </c>
      <c r="Q486" s="135">
        <f>VLOOKUP(P486,Factors!$E$6:$G$5649,3,FALSE)</f>
        <v>0.1086</v>
      </c>
      <c r="R486" s="144">
        <f t="shared" ref="R486:R492" si="580">IF(LEFT(AJ486,6)="Direct", N486,0)</f>
        <v>0</v>
      </c>
      <c r="S486" s="145">
        <f t="shared" ref="S486:S492" si="581">N486-R486</f>
        <v>0</v>
      </c>
      <c r="T486" s="146">
        <f t="shared" ref="T486:T492" si="582">R486+S486</f>
        <v>0</v>
      </c>
      <c r="U486" s="144">
        <f t="shared" ref="U486:U492" si="583">IF(LEFT(AJ486,9)="direct-wa", N486,0)</f>
        <v>0</v>
      </c>
      <c r="V486" s="145">
        <f t="shared" ref="V486:V492" si="584">IF(LEFT(AJ486,9)="direct-wa",0,N486*Q486)</f>
        <v>0</v>
      </c>
      <c r="W486" s="147">
        <f t="shared" ref="W486:W492" si="585">U486+V486</f>
        <v>0</v>
      </c>
      <c r="X486" s="144">
        <f t="shared" ref="X486:X492" si="586">IF(LEFT(AJ486,9)="direct-or", N486,0)</f>
        <v>0</v>
      </c>
      <c r="Y486" s="145">
        <f t="shared" ref="Y486:Y492" si="587">IF(LEFT(AJ486,9)="direct-or",0,S486-V486)</f>
        <v>0</v>
      </c>
      <c r="Z486" s="147">
        <f t="shared" ref="Z486:Z492" si="588">X486+Y486</f>
        <v>0</v>
      </c>
      <c r="AA486" s="148">
        <f t="shared" ref="AA486:AA492" si="589">IF(LEFT(AJ486,6)="Direct", O486,0)</f>
        <v>0</v>
      </c>
      <c r="AB486" s="149">
        <f t="shared" ref="AB486:AB492" si="590">O486-AA486</f>
        <v>1089.69</v>
      </c>
      <c r="AC486" s="148">
        <f t="shared" ref="AC486:AC492" si="591">AA486+AB486</f>
        <v>1089.69</v>
      </c>
      <c r="AD486" s="148">
        <f t="shared" si="552"/>
        <v>0</v>
      </c>
      <c r="AE486" s="148">
        <f t="shared" ref="AE486:AE492" si="592">IF(LEFT(AJ486,9)="direct-wa",0,O486*Q486)</f>
        <v>118.34033400000001</v>
      </c>
      <c r="AF486" s="150">
        <f t="shared" ref="AF486:AF492" si="593">AD486+AE486</f>
        <v>118.34033400000001</v>
      </c>
      <c r="AG486" s="148">
        <f t="shared" ref="AG486:AG492" si="594">IF(LEFT(AJ486,9)="direct-or", O486,0)</f>
        <v>0</v>
      </c>
      <c r="AH486" s="148">
        <f t="shared" ref="AH486:AH492" si="595">IF(LEFT(AJ486,9)="direct-or",0,AC486-AF486)</f>
        <v>971.34966600000007</v>
      </c>
      <c r="AI486" s="150">
        <f t="shared" ref="AI486:AI492" si="596">AG486+AH486</f>
        <v>971.34966600000007</v>
      </c>
      <c r="AJ486" s="151" t="s">
        <v>96</v>
      </c>
    </row>
    <row r="487" spans="1:36" outlineLevel="3" x14ac:dyDescent="0.25">
      <c r="A487" s="143" t="s">
        <v>5628</v>
      </c>
      <c r="G487" s="135">
        <v>116.86</v>
      </c>
      <c r="N487" s="135">
        <f t="shared" si="553"/>
        <v>0</v>
      </c>
      <c r="O487" s="135">
        <f t="shared" si="554"/>
        <v>116.86</v>
      </c>
      <c r="P487" s="135" t="s">
        <v>5837</v>
      </c>
      <c r="Q487" s="135">
        <f>VLOOKUP(P487,Factors!$E$6:$G$5649,3,FALSE)</f>
        <v>0.1086</v>
      </c>
      <c r="R487" s="144">
        <f t="shared" si="580"/>
        <v>0</v>
      </c>
      <c r="S487" s="145">
        <f t="shared" si="581"/>
        <v>0</v>
      </c>
      <c r="T487" s="146">
        <f t="shared" si="582"/>
        <v>0</v>
      </c>
      <c r="U487" s="144">
        <f t="shared" si="583"/>
        <v>0</v>
      </c>
      <c r="V487" s="145">
        <f t="shared" si="584"/>
        <v>0</v>
      </c>
      <c r="W487" s="147">
        <f t="shared" si="585"/>
        <v>0</v>
      </c>
      <c r="X487" s="144">
        <f t="shared" si="586"/>
        <v>0</v>
      </c>
      <c r="Y487" s="145">
        <f t="shared" si="587"/>
        <v>0</v>
      </c>
      <c r="Z487" s="147">
        <f t="shared" si="588"/>
        <v>0</v>
      </c>
      <c r="AA487" s="148">
        <f t="shared" si="589"/>
        <v>0</v>
      </c>
      <c r="AB487" s="149">
        <f t="shared" si="590"/>
        <v>116.86</v>
      </c>
      <c r="AC487" s="148">
        <f t="shared" si="591"/>
        <v>116.86</v>
      </c>
      <c r="AD487" s="148">
        <f t="shared" si="552"/>
        <v>0</v>
      </c>
      <c r="AE487" s="148">
        <f t="shared" si="592"/>
        <v>12.690996</v>
      </c>
      <c r="AF487" s="150">
        <f t="shared" si="593"/>
        <v>12.690996</v>
      </c>
      <c r="AG487" s="148">
        <f t="shared" si="594"/>
        <v>0</v>
      </c>
      <c r="AH487" s="148">
        <f t="shared" si="595"/>
        <v>104.169004</v>
      </c>
      <c r="AI487" s="150">
        <f t="shared" si="596"/>
        <v>104.169004</v>
      </c>
      <c r="AJ487" s="151" t="s">
        <v>346</v>
      </c>
    </row>
    <row r="488" spans="1:36" outlineLevel="3" x14ac:dyDescent="0.25">
      <c r="A488" s="143" t="s">
        <v>5628</v>
      </c>
      <c r="M488" s="135">
        <v>36.46</v>
      </c>
      <c r="N488" s="135">
        <f t="shared" si="553"/>
        <v>36.46</v>
      </c>
      <c r="O488" s="135">
        <f t="shared" si="554"/>
        <v>36.46</v>
      </c>
      <c r="P488" s="135" t="s">
        <v>5907</v>
      </c>
      <c r="Q488" s="135">
        <f>VLOOKUP(P488,Factors!$E$6:$G$5649,3,FALSE)</f>
        <v>0.1086</v>
      </c>
      <c r="R488" s="144">
        <f t="shared" si="580"/>
        <v>0</v>
      </c>
      <c r="S488" s="145">
        <f t="shared" si="581"/>
        <v>36.46</v>
      </c>
      <c r="T488" s="146">
        <f t="shared" si="582"/>
        <v>36.46</v>
      </c>
      <c r="U488" s="144">
        <f t="shared" si="583"/>
        <v>0</v>
      </c>
      <c r="V488" s="145">
        <f t="shared" si="584"/>
        <v>3.9595560000000001</v>
      </c>
      <c r="W488" s="147">
        <f t="shared" si="585"/>
        <v>3.9595560000000001</v>
      </c>
      <c r="X488" s="144">
        <f t="shared" si="586"/>
        <v>0</v>
      </c>
      <c r="Y488" s="145">
        <f t="shared" si="587"/>
        <v>32.500444000000002</v>
      </c>
      <c r="Z488" s="147">
        <f t="shared" si="588"/>
        <v>32.500444000000002</v>
      </c>
      <c r="AA488" s="148">
        <f t="shared" si="589"/>
        <v>0</v>
      </c>
      <c r="AB488" s="149">
        <f t="shared" si="590"/>
        <v>36.46</v>
      </c>
      <c r="AC488" s="148">
        <f t="shared" si="591"/>
        <v>36.46</v>
      </c>
      <c r="AD488" s="148">
        <f t="shared" si="552"/>
        <v>0</v>
      </c>
      <c r="AE488" s="148">
        <f t="shared" si="592"/>
        <v>3.9595560000000001</v>
      </c>
      <c r="AF488" s="150">
        <f t="shared" si="593"/>
        <v>3.9595560000000001</v>
      </c>
      <c r="AG488" s="148">
        <f t="shared" si="594"/>
        <v>0</v>
      </c>
      <c r="AH488" s="148">
        <f t="shared" si="595"/>
        <v>32.500444000000002</v>
      </c>
      <c r="AI488" s="150">
        <f t="shared" si="596"/>
        <v>32.500444000000002</v>
      </c>
      <c r="AJ488" s="151" t="s">
        <v>346</v>
      </c>
    </row>
    <row r="489" spans="1:36" outlineLevel="3" x14ac:dyDescent="0.25">
      <c r="A489" s="143" t="s">
        <v>5628</v>
      </c>
      <c r="E489" s="135">
        <v>264.62</v>
      </c>
      <c r="G489" s="135">
        <v>2424.6</v>
      </c>
      <c r="J489" s="135">
        <v>132.31</v>
      </c>
      <c r="N489" s="135">
        <f t="shared" si="553"/>
        <v>0</v>
      </c>
      <c r="O489" s="135">
        <f t="shared" si="554"/>
        <v>2821.5299999999997</v>
      </c>
      <c r="P489" s="135" t="s">
        <v>5838</v>
      </c>
      <c r="Q489" s="135">
        <f>VLOOKUP(P489,Factors!$E$6:$G$5649,3,FALSE)</f>
        <v>0.1086</v>
      </c>
      <c r="R489" s="144">
        <f t="shared" si="580"/>
        <v>0</v>
      </c>
      <c r="S489" s="145">
        <f t="shared" si="581"/>
        <v>0</v>
      </c>
      <c r="T489" s="146">
        <f t="shared" si="582"/>
        <v>0</v>
      </c>
      <c r="U489" s="144">
        <f t="shared" si="583"/>
        <v>0</v>
      </c>
      <c r="V489" s="145">
        <f t="shared" si="584"/>
        <v>0</v>
      </c>
      <c r="W489" s="147">
        <f t="shared" si="585"/>
        <v>0</v>
      </c>
      <c r="X489" s="144">
        <f t="shared" si="586"/>
        <v>0</v>
      </c>
      <c r="Y489" s="145">
        <f t="shared" si="587"/>
        <v>0</v>
      </c>
      <c r="Z489" s="147">
        <f t="shared" si="588"/>
        <v>0</v>
      </c>
      <c r="AA489" s="148">
        <f t="shared" si="589"/>
        <v>0</v>
      </c>
      <c r="AB489" s="149">
        <f t="shared" si="590"/>
        <v>2821.5299999999997</v>
      </c>
      <c r="AC489" s="148">
        <f t="shared" si="591"/>
        <v>2821.5299999999997</v>
      </c>
      <c r="AD489" s="148">
        <f t="shared" si="552"/>
        <v>0</v>
      </c>
      <c r="AE489" s="148">
        <f t="shared" si="592"/>
        <v>306.41815800000001</v>
      </c>
      <c r="AF489" s="150">
        <f t="shared" si="593"/>
        <v>306.41815800000001</v>
      </c>
      <c r="AG489" s="148">
        <f t="shared" si="594"/>
        <v>0</v>
      </c>
      <c r="AH489" s="148">
        <f t="shared" si="595"/>
        <v>2515.1118419999998</v>
      </c>
      <c r="AI489" s="150">
        <f t="shared" si="596"/>
        <v>2515.1118419999998</v>
      </c>
      <c r="AJ489" s="151" t="s">
        <v>346</v>
      </c>
    </row>
    <row r="490" spans="1:36" outlineLevel="3" x14ac:dyDescent="0.25">
      <c r="A490" s="143" t="s">
        <v>5628</v>
      </c>
      <c r="D490" s="135">
        <v>1068.04</v>
      </c>
      <c r="N490" s="135">
        <f t="shared" si="553"/>
        <v>0</v>
      </c>
      <c r="O490" s="135">
        <f t="shared" si="554"/>
        <v>1068.04</v>
      </c>
      <c r="P490" s="135" t="s">
        <v>5563</v>
      </c>
      <c r="Q490" s="135">
        <f>VLOOKUP(P490,Factors!$E$6:$G$5649,3,FALSE)</f>
        <v>0.1086</v>
      </c>
      <c r="R490" s="144">
        <f t="shared" si="580"/>
        <v>0</v>
      </c>
      <c r="S490" s="145">
        <f t="shared" si="581"/>
        <v>0</v>
      </c>
      <c r="T490" s="146">
        <f t="shared" si="582"/>
        <v>0</v>
      </c>
      <c r="U490" s="144">
        <f t="shared" si="583"/>
        <v>0</v>
      </c>
      <c r="V490" s="145">
        <f t="shared" si="584"/>
        <v>0</v>
      </c>
      <c r="W490" s="147">
        <f t="shared" si="585"/>
        <v>0</v>
      </c>
      <c r="X490" s="144">
        <f t="shared" si="586"/>
        <v>0</v>
      </c>
      <c r="Y490" s="145">
        <f t="shared" si="587"/>
        <v>0</v>
      </c>
      <c r="Z490" s="147">
        <f t="shared" si="588"/>
        <v>0</v>
      </c>
      <c r="AA490" s="148">
        <f t="shared" si="589"/>
        <v>0</v>
      </c>
      <c r="AB490" s="149">
        <f t="shared" si="590"/>
        <v>1068.04</v>
      </c>
      <c r="AC490" s="148">
        <f t="shared" si="591"/>
        <v>1068.04</v>
      </c>
      <c r="AD490" s="148">
        <f t="shared" si="552"/>
        <v>0</v>
      </c>
      <c r="AE490" s="148">
        <f t="shared" si="592"/>
        <v>115.989144</v>
      </c>
      <c r="AF490" s="150">
        <f t="shared" si="593"/>
        <v>115.989144</v>
      </c>
      <c r="AG490" s="148">
        <f t="shared" si="594"/>
        <v>0</v>
      </c>
      <c r="AH490" s="148">
        <f t="shared" si="595"/>
        <v>952.05085599999995</v>
      </c>
      <c r="AI490" s="150">
        <f t="shared" si="596"/>
        <v>952.05085599999995</v>
      </c>
      <c r="AJ490" s="151" t="s">
        <v>346</v>
      </c>
    </row>
    <row r="491" spans="1:36" outlineLevel="3" x14ac:dyDescent="0.25">
      <c r="A491" s="143" t="s">
        <v>5628</v>
      </c>
      <c r="K491" s="135">
        <v>240</v>
      </c>
      <c r="M491" s="135">
        <v>120</v>
      </c>
      <c r="N491" s="135">
        <f t="shared" si="553"/>
        <v>120</v>
      </c>
      <c r="O491" s="135">
        <f t="shared" si="554"/>
        <v>360</v>
      </c>
      <c r="P491" s="135" t="s">
        <v>5908</v>
      </c>
      <c r="Q491" s="135">
        <f>VLOOKUP(P491,Factors!$E$6:$G$5649,3,FALSE)</f>
        <v>0.1086</v>
      </c>
      <c r="R491" s="144">
        <f t="shared" si="580"/>
        <v>0</v>
      </c>
      <c r="S491" s="145">
        <f t="shared" si="581"/>
        <v>120</v>
      </c>
      <c r="T491" s="146">
        <f t="shared" si="582"/>
        <v>120</v>
      </c>
      <c r="U491" s="144">
        <f t="shared" si="583"/>
        <v>0</v>
      </c>
      <c r="V491" s="145">
        <f t="shared" si="584"/>
        <v>13.032</v>
      </c>
      <c r="W491" s="147">
        <f t="shared" si="585"/>
        <v>13.032</v>
      </c>
      <c r="X491" s="144">
        <f t="shared" si="586"/>
        <v>0</v>
      </c>
      <c r="Y491" s="145">
        <f t="shared" si="587"/>
        <v>106.968</v>
      </c>
      <c r="Z491" s="147">
        <f t="shared" si="588"/>
        <v>106.968</v>
      </c>
      <c r="AA491" s="148">
        <f t="shared" si="589"/>
        <v>0</v>
      </c>
      <c r="AB491" s="149">
        <f t="shared" si="590"/>
        <v>360</v>
      </c>
      <c r="AC491" s="148">
        <f t="shared" si="591"/>
        <v>360</v>
      </c>
      <c r="AD491" s="148">
        <f t="shared" si="552"/>
        <v>0</v>
      </c>
      <c r="AE491" s="148">
        <f t="shared" si="592"/>
        <v>39.096000000000004</v>
      </c>
      <c r="AF491" s="150">
        <f t="shared" si="593"/>
        <v>39.096000000000004</v>
      </c>
      <c r="AG491" s="148">
        <f t="shared" si="594"/>
        <v>0</v>
      </c>
      <c r="AH491" s="148">
        <f t="shared" si="595"/>
        <v>320.904</v>
      </c>
      <c r="AI491" s="150">
        <f t="shared" si="596"/>
        <v>320.904</v>
      </c>
      <c r="AJ491" s="151" t="s">
        <v>346</v>
      </c>
    </row>
    <row r="492" spans="1:36" outlineLevel="3" x14ac:dyDescent="0.25">
      <c r="A492" s="143" t="s">
        <v>5628</v>
      </c>
      <c r="E492" s="135">
        <v>591.54</v>
      </c>
      <c r="N492" s="135">
        <f t="shared" si="553"/>
        <v>0</v>
      </c>
      <c r="O492" s="135">
        <f t="shared" si="554"/>
        <v>591.54</v>
      </c>
      <c r="P492" s="135" t="s">
        <v>5839</v>
      </c>
      <c r="Q492" s="135">
        <f>VLOOKUP(P492,Factors!$E$6:$G$5649,3,FALSE)</f>
        <v>0.1086</v>
      </c>
      <c r="R492" s="144">
        <f t="shared" si="580"/>
        <v>0</v>
      </c>
      <c r="S492" s="145">
        <f t="shared" si="581"/>
        <v>0</v>
      </c>
      <c r="T492" s="146">
        <f t="shared" si="582"/>
        <v>0</v>
      </c>
      <c r="U492" s="144">
        <f t="shared" si="583"/>
        <v>0</v>
      </c>
      <c r="V492" s="145">
        <f t="shared" si="584"/>
        <v>0</v>
      </c>
      <c r="W492" s="147">
        <f t="shared" si="585"/>
        <v>0</v>
      </c>
      <c r="X492" s="144">
        <f t="shared" si="586"/>
        <v>0</v>
      </c>
      <c r="Y492" s="145">
        <f t="shared" si="587"/>
        <v>0</v>
      </c>
      <c r="Z492" s="147">
        <f t="shared" si="588"/>
        <v>0</v>
      </c>
      <c r="AA492" s="148">
        <f t="shared" si="589"/>
        <v>0</v>
      </c>
      <c r="AB492" s="149">
        <f t="shared" si="590"/>
        <v>591.54</v>
      </c>
      <c r="AC492" s="148">
        <f t="shared" si="591"/>
        <v>591.54</v>
      </c>
      <c r="AD492" s="148">
        <f t="shared" si="552"/>
        <v>0</v>
      </c>
      <c r="AE492" s="148">
        <f t="shared" si="592"/>
        <v>64.241243999999995</v>
      </c>
      <c r="AF492" s="150">
        <f t="shared" si="593"/>
        <v>64.241243999999995</v>
      </c>
      <c r="AG492" s="148">
        <f t="shared" si="594"/>
        <v>0</v>
      </c>
      <c r="AH492" s="148">
        <f t="shared" si="595"/>
        <v>527.29875599999991</v>
      </c>
      <c r="AI492" s="150">
        <f t="shared" si="596"/>
        <v>527.29875599999991</v>
      </c>
      <c r="AJ492" s="151" t="s">
        <v>346</v>
      </c>
    </row>
    <row r="493" spans="1:36" outlineLevel="2" x14ac:dyDescent="0.25">
      <c r="A493" s="143"/>
      <c r="N493" s="135">
        <f t="shared" si="553"/>
        <v>0</v>
      </c>
      <c r="O493" s="135">
        <f t="shared" si="554"/>
        <v>0</v>
      </c>
      <c r="R493" s="144">
        <f t="shared" ref="R493:AI493" si="597">SUBTOTAL(9,R486:R492)</f>
        <v>0</v>
      </c>
      <c r="S493" s="145">
        <f t="shared" si="597"/>
        <v>156.46</v>
      </c>
      <c r="T493" s="146">
        <f t="shared" si="597"/>
        <v>156.46</v>
      </c>
      <c r="U493" s="144">
        <f t="shared" si="597"/>
        <v>0</v>
      </c>
      <c r="V493" s="145">
        <f t="shared" si="597"/>
        <v>16.991555999999999</v>
      </c>
      <c r="W493" s="147">
        <f t="shared" si="597"/>
        <v>16.991555999999999</v>
      </c>
      <c r="X493" s="144">
        <f t="shared" si="597"/>
        <v>0</v>
      </c>
      <c r="Y493" s="145">
        <f t="shared" si="597"/>
        <v>139.46844400000001</v>
      </c>
      <c r="Z493" s="147">
        <f t="shared" si="597"/>
        <v>139.46844400000001</v>
      </c>
      <c r="AA493" s="148">
        <f t="shared" si="597"/>
        <v>0</v>
      </c>
      <c r="AB493" s="149">
        <f t="shared" si="597"/>
        <v>6084.12</v>
      </c>
      <c r="AC493" s="148">
        <f t="shared" si="597"/>
        <v>6084.12</v>
      </c>
      <c r="AD493" s="148">
        <f t="shared" si="552"/>
        <v>0</v>
      </c>
      <c r="AE493" s="148">
        <f t="shared" si="597"/>
        <v>660.73543199999995</v>
      </c>
      <c r="AF493" s="150">
        <f t="shared" si="597"/>
        <v>660.73543199999995</v>
      </c>
      <c r="AG493" s="148">
        <f t="shared" si="597"/>
        <v>0</v>
      </c>
      <c r="AH493" s="148">
        <f t="shared" si="597"/>
        <v>5423.3845679999995</v>
      </c>
      <c r="AI493" s="150">
        <f t="shared" si="597"/>
        <v>5423.3845679999995</v>
      </c>
      <c r="AJ493" s="163" t="s">
        <v>5738</v>
      </c>
    </row>
    <row r="494" spans="1:36" outlineLevel="3" x14ac:dyDescent="0.25">
      <c r="A494" s="143" t="s">
        <v>5628</v>
      </c>
      <c r="C494" s="135">
        <v>560.08000000000004</v>
      </c>
      <c r="N494" s="135">
        <f t="shared" si="553"/>
        <v>0</v>
      </c>
      <c r="O494" s="135">
        <f t="shared" si="554"/>
        <v>560.08000000000004</v>
      </c>
      <c r="P494" s="135" t="s">
        <v>3774</v>
      </c>
      <c r="Q494" s="135">
        <f>VLOOKUP(P494,Factors!$E$6:$G$5649,3,FALSE)</f>
        <v>0</v>
      </c>
      <c r="R494" s="144">
        <f t="shared" ref="R494:R503" si="598">IF(LEFT(AJ494,6)="Direct", N494,0)</f>
        <v>0</v>
      </c>
      <c r="S494" s="145">
        <f t="shared" ref="S494:S503" si="599">N494-R494</f>
        <v>0</v>
      </c>
      <c r="T494" s="146">
        <f t="shared" ref="T494:T503" si="600">R494+S494</f>
        <v>0</v>
      </c>
      <c r="U494" s="144">
        <f t="shared" ref="U494:U503" si="601">IF(LEFT(AJ494,9)="direct-wa", N494,0)</f>
        <v>0</v>
      </c>
      <c r="V494" s="145">
        <f t="shared" ref="V494:V503" si="602">IF(LEFT(AJ494,9)="direct-wa",0,N494*Q494)</f>
        <v>0</v>
      </c>
      <c r="W494" s="147">
        <f t="shared" ref="W494:W503" si="603">U494+V494</f>
        <v>0</v>
      </c>
      <c r="X494" s="144">
        <f t="shared" ref="X494:X503" si="604">IF(LEFT(AJ494,9)="direct-or", N494,0)</f>
        <v>0</v>
      </c>
      <c r="Y494" s="145">
        <f t="shared" ref="Y494:Y503" si="605">IF(LEFT(AJ494,9)="direct-or",0,S494-V494)</f>
        <v>0</v>
      </c>
      <c r="Z494" s="147">
        <f t="shared" ref="Z494:Z503" si="606">X494+Y494</f>
        <v>0</v>
      </c>
      <c r="AA494" s="148">
        <f t="shared" ref="AA494:AA503" si="607">IF(LEFT(AJ494,6)="Direct", O494,0)</f>
        <v>560.08000000000004</v>
      </c>
      <c r="AB494" s="149">
        <f t="shared" ref="AB494:AB503" si="608">O494-AA494</f>
        <v>0</v>
      </c>
      <c r="AC494" s="148">
        <f t="shared" ref="AC494:AC503" si="609">AA494+AB494</f>
        <v>560.08000000000004</v>
      </c>
      <c r="AD494" s="148">
        <f t="shared" si="552"/>
        <v>0</v>
      </c>
      <c r="AE494" s="148">
        <f t="shared" ref="AE494:AE503" si="610">IF(LEFT(AJ494,9)="direct-wa",0,O494*Q494)</f>
        <v>0</v>
      </c>
      <c r="AF494" s="150">
        <f t="shared" ref="AF494:AF503" si="611">AD494+AE494</f>
        <v>0</v>
      </c>
      <c r="AG494" s="148">
        <f t="shared" ref="AG494:AG503" si="612">IF(LEFT(AJ494,9)="direct-or", O494,0)</f>
        <v>560.08000000000004</v>
      </c>
      <c r="AH494" s="148">
        <f t="shared" ref="AH494:AH503" si="613">IF(LEFT(AJ494,9)="direct-or",0,AC494-AF494)</f>
        <v>0</v>
      </c>
      <c r="AI494" s="150">
        <f t="shared" ref="AI494:AI503" si="614">AG494+AH494</f>
        <v>560.08000000000004</v>
      </c>
      <c r="AJ494" s="151" t="s">
        <v>668</v>
      </c>
    </row>
    <row r="495" spans="1:36" outlineLevel="3" x14ac:dyDescent="0.25">
      <c r="A495" s="143" t="s">
        <v>5628</v>
      </c>
      <c r="B495" s="135">
        <v>14448.13</v>
      </c>
      <c r="C495" s="135">
        <v>60204.07</v>
      </c>
      <c r="D495" s="135">
        <v>-18904.14</v>
      </c>
      <c r="E495" s="135">
        <v>13369.7</v>
      </c>
      <c r="F495" s="135">
        <v>49673.98</v>
      </c>
      <c r="G495" s="135">
        <v>-17362.759999999998</v>
      </c>
      <c r="H495" s="135">
        <v>-12857.75</v>
      </c>
      <c r="I495" s="135">
        <v>-5419.81</v>
      </c>
      <c r="J495" s="135">
        <v>808.66</v>
      </c>
      <c r="K495" s="135">
        <v>36357.360000000001</v>
      </c>
      <c r="L495" s="135">
        <v>-6685.44</v>
      </c>
      <c r="M495" s="135">
        <v>20021.650000000001</v>
      </c>
      <c r="N495" s="135">
        <f t="shared" si="553"/>
        <v>20021.650000000001</v>
      </c>
      <c r="O495" s="135">
        <f t="shared" si="554"/>
        <v>133653.65</v>
      </c>
      <c r="P495" s="135" t="s">
        <v>3854</v>
      </c>
      <c r="Q495" s="135">
        <f>VLOOKUP(P495,Factors!$E$6:$G$5649,3,FALSE)</f>
        <v>0</v>
      </c>
      <c r="R495" s="144">
        <f t="shared" si="598"/>
        <v>20021.650000000001</v>
      </c>
      <c r="S495" s="145">
        <f t="shared" si="599"/>
        <v>0</v>
      </c>
      <c r="T495" s="146">
        <f t="shared" si="600"/>
        <v>20021.650000000001</v>
      </c>
      <c r="U495" s="144">
        <f t="shared" si="601"/>
        <v>0</v>
      </c>
      <c r="V495" s="145">
        <f t="shared" si="602"/>
        <v>0</v>
      </c>
      <c r="W495" s="147">
        <f t="shared" si="603"/>
        <v>0</v>
      </c>
      <c r="X495" s="144">
        <f t="shared" si="604"/>
        <v>20021.650000000001</v>
      </c>
      <c r="Y495" s="145">
        <f t="shared" si="605"/>
        <v>0</v>
      </c>
      <c r="Z495" s="147">
        <f t="shared" si="606"/>
        <v>20021.650000000001</v>
      </c>
      <c r="AA495" s="148">
        <f t="shared" si="607"/>
        <v>133653.65</v>
      </c>
      <c r="AB495" s="149">
        <f t="shared" si="608"/>
        <v>0</v>
      </c>
      <c r="AC495" s="148">
        <f t="shared" si="609"/>
        <v>133653.65</v>
      </c>
      <c r="AD495" s="148">
        <f t="shared" si="552"/>
        <v>0</v>
      </c>
      <c r="AE495" s="148">
        <f t="shared" si="610"/>
        <v>0</v>
      </c>
      <c r="AF495" s="150">
        <f t="shared" si="611"/>
        <v>0</v>
      </c>
      <c r="AG495" s="148">
        <f t="shared" si="612"/>
        <v>133653.65</v>
      </c>
      <c r="AH495" s="148">
        <f t="shared" si="613"/>
        <v>0</v>
      </c>
      <c r="AI495" s="150">
        <f t="shared" si="614"/>
        <v>133653.65</v>
      </c>
      <c r="AJ495" s="151" t="s">
        <v>105</v>
      </c>
    </row>
    <row r="496" spans="1:36" outlineLevel="3" x14ac:dyDescent="0.25">
      <c r="A496" s="143" t="s">
        <v>5628</v>
      </c>
      <c r="F496" s="135">
        <v>369.83</v>
      </c>
      <c r="N496" s="135">
        <f t="shared" si="553"/>
        <v>0</v>
      </c>
      <c r="O496" s="135">
        <f t="shared" si="554"/>
        <v>369.83</v>
      </c>
      <c r="P496" s="135" t="s">
        <v>3956</v>
      </c>
      <c r="Q496" s="135">
        <f>VLOOKUP(P496,Factors!$E$6:$G$5649,3,FALSE)</f>
        <v>0</v>
      </c>
      <c r="R496" s="144">
        <f t="shared" si="598"/>
        <v>0</v>
      </c>
      <c r="S496" s="145">
        <f t="shared" si="599"/>
        <v>0</v>
      </c>
      <c r="T496" s="146">
        <f t="shared" si="600"/>
        <v>0</v>
      </c>
      <c r="U496" s="144">
        <f t="shared" si="601"/>
        <v>0</v>
      </c>
      <c r="V496" s="145">
        <f t="shared" si="602"/>
        <v>0</v>
      </c>
      <c r="W496" s="147">
        <f t="shared" si="603"/>
        <v>0</v>
      </c>
      <c r="X496" s="144">
        <f t="shared" si="604"/>
        <v>0</v>
      </c>
      <c r="Y496" s="145">
        <f t="shared" si="605"/>
        <v>0</v>
      </c>
      <c r="Z496" s="147">
        <f t="shared" si="606"/>
        <v>0</v>
      </c>
      <c r="AA496" s="148">
        <f t="shared" si="607"/>
        <v>369.83</v>
      </c>
      <c r="AB496" s="149">
        <f t="shared" si="608"/>
        <v>0</v>
      </c>
      <c r="AC496" s="148">
        <f t="shared" si="609"/>
        <v>369.83</v>
      </c>
      <c r="AD496" s="148">
        <f t="shared" si="552"/>
        <v>0</v>
      </c>
      <c r="AE496" s="148">
        <f t="shared" si="610"/>
        <v>0</v>
      </c>
      <c r="AF496" s="150">
        <f t="shared" si="611"/>
        <v>0</v>
      </c>
      <c r="AG496" s="148">
        <f t="shared" si="612"/>
        <v>369.83</v>
      </c>
      <c r="AH496" s="148">
        <f t="shared" si="613"/>
        <v>0</v>
      </c>
      <c r="AI496" s="150">
        <f t="shared" si="614"/>
        <v>369.83</v>
      </c>
      <c r="AJ496" s="151" t="s">
        <v>105</v>
      </c>
    </row>
    <row r="497" spans="1:36" outlineLevel="3" x14ac:dyDescent="0.25">
      <c r="A497" s="143" t="s">
        <v>5628</v>
      </c>
      <c r="D497" s="135">
        <v>1993.11</v>
      </c>
      <c r="F497" s="135">
        <v>9179.4599999999991</v>
      </c>
      <c r="G497" s="135">
        <v>3032.35</v>
      </c>
      <c r="J497" s="135">
        <v>7811.77</v>
      </c>
      <c r="K497" s="135">
        <v>2558.4699999999998</v>
      </c>
      <c r="N497" s="135">
        <f t="shared" si="553"/>
        <v>0</v>
      </c>
      <c r="O497" s="135">
        <f t="shared" si="554"/>
        <v>24575.160000000003</v>
      </c>
      <c r="P497" s="135" t="s">
        <v>3966</v>
      </c>
      <c r="Q497" s="135">
        <f>VLOOKUP(P497,Factors!$E$6:$G$5649,3,FALSE)</f>
        <v>0</v>
      </c>
      <c r="R497" s="144">
        <f t="shared" si="598"/>
        <v>0</v>
      </c>
      <c r="S497" s="145">
        <f t="shared" si="599"/>
        <v>0</v>
      </c>
      <c r="T497" s="146">
        <f t="shared" si="600"/>
        <v>0</v>
      </c>
      <c r="U497" s="144">
        <f t="shared" si="601"/>
        <v>0</v>
      </c>
      <c r="V497" s="145">
        <f t="shared" si="602"/>
        <v>0</v>
      </c>
      <c r="W497" s="147">
        <f t="shared" si="603"/>
        <v>0</v>
      </c>
      <c r="X497" s="144">
        <f t="shared" si="604"/>
        <v>0</v>
      </c>
      <c r="Y497" s="145">
        <f t="shared" si="605"/>
        <v>0</v>
      </c>
      <c r="Z497" s="147">
        <f t="shared" si="606"/>
        <v>0</v>
      </c>
      <c r="AA497" s="148">
        <f t="shared" si="607"/>
        <v>24575.160000000003</v>
      </c>
      <c r="AB497" s="149">
        <f t="shared" si="608"/>
        <v>0</v>
      </c>
      <c r="AC497" s="148">
        <f t="shared" si="609"/>
        <v>24575.160000000003</v>
      </c>
      <c r="AD497" s="148">
        <f t="shared" si="552"/>
        <v>0</v>
      </c>
      <c r="AE497" s="148">
        <f t="shared" si="610"/>
        <v>0</v>
      </c>
      <c r="AF497" s="150">
        <f t="shared" si="611"/>
        <v>0</v>
      </c>
      <c r="AG497" s="148">
        <f t="shared" si="612"/>
        <v>24575.160000000003</v>
      </c>
      <c r="AH497" s="148">
        <f t="shared" si="613"/>
        <v>0</v>
      </c>
      <c r="AI497" s="150">
        <f t="shared" si="614"/>
        <v>24575.160000000003</v>
      </c>
      <c r="AJ497" s="151" t="s">
        <v>105</v>
      </c>
    </row>
    <row r="498" spans="1:36" outlineLevel="3" x14ac:dyDescent="0.25">
      <c r="A498" s="143" t="s">
        <v>5628</v>
      </c>
      <c r="B498" s="135">
        <v>14586.84</v>
      </c>
      <c r="C498" s="135">
        <v>33722.74</v>
      </c>
      <c r="D498" s="135">
        <v>12914.05</v>
      </c>
      <c r="E498" s="135">
        <v>23225.25</v>
      </c>
      <c r="F498" s="135">
        <v>21365.56</v>
      </c>
      <c r="G498" s="135">
        <v>13363.53</v>
      </c>
      <c r="H498" s="135">
        <v>7157.85</v>
      </c>
      <c r="I498" s="135">
        <v>15799.42</v>
      </c>
      <c r="J498" s="135">
        <v>2229.15</v>
      </c>
      <c r="K498" s="135">
        <v>5174.74</v>
      </c>
      <c r="L498" s="135">
        <v>603.36</v>
      </c>
      <c r="M498" s="135">
        <v>6606.36</v>
      </c>
      <c r="N498" s="135">
        <f t="shared" si="553"/>
        <v>6606.36</v>
      </c>
      <c r="O498" s="135">
        <f t="shared" si="554"/>
        <v>156748.84999999998</v>
      </c>
      <c r="P498" s="135" t="s">
        <v>3996</v>
      </c>
      <c r="Q498" s="135">
        <f>VLOOKUP(P498,Factors!$E$6:$G$5649,3,FALSE)</f>
        <v>0</v>
      </c>
      <c r="R498" s="144">
        <f t="shared" si="598"/>
        <v>6606.36</v>
      </c>
      <c r="S498" s="145">
        <f t="shared" si="599"/>
        <v>0</v>
      </c>
      <c r="T498" s="146">
        <f t="shared" si="600"/>
        <v>6606.36</v>
      </c>
      <c r="U498" s="144">
        <f t="shared" si="601"/>
        <v>0</v>
      </c>
      <c r="V498" s="145">
        <f t="shared" si="602"/>
        <v>0</v>
      </c>
      <c r="W498" s="147">
        <f t="shared" si="603"/>
        <v>0</v>
      </c>
      <c r="X498" s="144">
        <f t="shared" si="604"/>
        <v>6606.36</v>
      </c>
      <c r="Y498" s="145">
        <f t="shared" si="605"/>
        <v>0</v>
      </c>
      <c r="Z498" s="147">
        <f t="shared" si="606"/>
        <v>6606.36</v>
      </c>
      <c r="AA498" s="148">
        <f t="shared" si="607"/>
        <v>156748.84999999998</v>
      </c>
      <c r="AB498" s="149">
        <f t="shared" si="608"/>
        <v>0</v>
      </c>
      <c r="AC498" s="148">
        <f t="shared" si="609"/>
        <v>156748.84999999998</v>
      </c>
      <c r="AD498" s="148">
        <f t="shared" si="552"/>
        <v>0</v>
      </c>
      <c r="AE498" s="148">
        <f t="shared" si="610"/>
        <v>0</v>
      </c>
      <c r="AF498" s="150">
        <f t="shared" si="611"/>
        <v>0</v>
      </c>
      <c r="AG498" s="148">
        <f t="shared" si="612"/>
        <v>156748.84999999998</v>
      </c>
      <c r="AH498" s="148">
        <f t="shared" si="613"/>
        <v>0</v>
      </c>
      <c r="AI498" s="150">
        <f t="shared" si="614"/>
        <v>156748.84999999998</v>
      </c>
      <c r="AJ498" s="151" t="s">
        <v>105</v>
      </c>
    </row>
    <row r="499" spans="1:36" outlineLevel="3" x14ac:dyDescent="0.25">
      <c r="A499" s="143" t="s">
        <v>5628</v>
      </c>
      <c r="B499" s="135">
        <v>9377.0400000000009</v>
      </c>
      <c r="C499" s="135">
        <v>18007.689999999999</v>
      </c>
      <c r="D499" s="135">
        <v>19791.150000000001</v>
      </c>
      <c r="E499" s="135">
        <v>17224.2</v>
      </c>
      <c r="F499" s="135">
        <v>17915.22</v>
      </c>
      <c r="G499" s="135">
        <v>17998.13</v>
      </c>
      <c r="H499" s="135">
        <v>37341.4</v>
      </c>
      <c r="I499" s="135">
        <v>25722.880000000001</v>
      </c>
      <c r="J499" s="135">
        <v>34560.699999999997</v>
      </c>
      <c r="K499" s="135">
        <v>21841.919999999998</v>
      </c>
      <c r="L499" s="135">
        <v>20698.82</v>
      </c>
      <c r="M499" s="135">
        <v>13083.81</v>
      </c>
      <c r="N499" s="135">
        <f t="shared" si="553"/>
        <v>13083.81</v>
      </c>
      <c r="O499" s="135">
        <f t="shared" si="554"/>
        <v>253562.96000000002</v>
      </c>
      <c r="P499" s="135" t="s">
        <v>4004</v>
      </c>
      <c r="Q499" s="135">
        <f>VLOOKUP(P499,Factors!$E$6:$G$5649,3,FALSE)</f>
        <v>0</v>
      </c>
      <c r="R499" s="144">
        <f t="shared" si="598"/>
        <v>13083.81</v>
      </c>
      <c r="S499" s="145">
        <f t="shared" si="599"/>
        <v>0</v>
      </c>
      <c r="T499" s="146">
        <f t="shared" si="600"/>
        <v>13083.81</v>
      </c>
      <c r="U499" s="144">
        <f t="shared" si="601"/>
        <v>0</v>
      </c>
      <c r="V499" s="145">
        <f t="shared" si="602"/>
        <v>0</v>
      </c>
      <c r="W499" s="147">
        <f t="shared" si="603"/>
        <v>0</v>
      </c>
      <c r="X499" s="144">
        <f t="shared" si="604"/>
        <v>13083.81</v>
      </c>
      <c r="Y499" s="145">
        <f t="shared" si="605"/>
        <v>0</v>
      </c>
      <c r="Z499" s="147">
        <f t="shared" si="606"/>
        <v>13083.81</v>
      </c>
      <c r="AA499" s="148">
        <f t="shared" si="607"/>
        <v>253562.96000000002</v>
      </c>
      <c r="AB499" s="149">
        <f t="shared" si="608"/>
        <v>0</v>
      </c>
      <c r="AC499" s="148">
        <f t="shared" si="609"/>
        <v>253562.96000000002</v>
      </c>
      <c r="AD499" s="148">
        <f t="shared" si="552"/>
        <v>0</v>
      </c>
      <c r="AE499" s="148">
        <f t="shared" si="610"/>
        <v>0</v>
      </c>
      <c r="AF499" s="150">
        <f t="shared" si="611"/>
        <v>0</v>
      </c>
      <c r="AG499" s="148">
        <f t="shared" si="612"/>
        <v>253562.96000000002</v>
      </c>
      <c r="AH499" s="148">
        <f t="shared" si="613"/>
        <v>0</v>
      </c>
      <c r="AI499" s="150">
        <f t="shared" si="614"/>
        <v>253562.96000000002</v>
      </c>
      <c r="AJ499" s="151" t="s">
        <v>105</v>
      </c>
    </row>
    <row r="500" spans="1:36" outlineLevel="3" x14ac:dyDescent="0.25">
      <c r="A500" s="143" t="s">
        <v>5628</v>
      </c>
      <c r="B500" s="135">
        <v>17486.419999999998</v>
      </c>
      <c r="C500" s="135">
        <v>9883.2000000000007</v>
      </c>
      <c r="D500" s="135">
        <v>6242.88</v>
      </c>
      <c r="E500" s="135">
        <v>1369.76</v>
      </c>
      <c r="F500" s="135">
        <v>30271.25</v>
      </c>
      <c r="G500" s="135">
        <v>14916.58</v>
      </c>
      <c r="H500" s="135">
        <v>12119.66</v>
      </c>
      <c r="I500" s="135">
        <v>7007.2</v>
      </c>
      <c r="J500" s="135">
        <v>1468.44</v>
      </c>
      <c r="K500" s="135">
        <v>12205.4</v>
      </c>
      <c r="L500" s="135">
        <v>13952.8</v>
      </c>
      <c r="M500" s="135">
        <v>-24622.57</v>
      </c>
      <c r="N500" s="135">
        <f t="shared" si="553"/>
        <v>-24622.57</v>
      </c>
      <c r="O500" s="135">
        <f t="shared" si="554"/>
        <v>102301.01999999999</v>
      </c>
      <c r="P500" s="135" t="s">
        <v>4030</v>
      </c>
      <c r="Q500" s="135">
        <f>VLOOKUP(P500,Factors!$E$6:$G$5649,3,FALSE)</f>
        <v>0</v>
      </c>
      <c r="R500" s="144">
        <f t="shared" si="598"/>
        <v>-24622.57</v>
      </c>
      <c r="S500" s="145">
        <f t="shared" si="599"/>
        <v>0</v>
      </c>
      <c r="T500" s="146">
        <f t="shared" si="600"/>
        <v>-24622.57</v>
      </c>
      <c r="U500" s="144">
        <f t="shared" si="601"/>
        <v>0</v>
      </c>
      <c r="V500" s="145">
        <f t="shared" si="602"/>
        <v>0</v>
      </c>
      <c r="W500" s="147">
        <f t="shared" si="603"/>
        <v>0</v>
      </c>
      <c r="X500" s="144">
        <f t="shared" si="604"/>
        <v>-24622.57</v>
      </c>
      <c r="Y500" s="145">
        <f t="shared" si="605"/>
        <v>0</v>
      </c>
      <c r="Z500" s="147">
        <f t="shared" si="606"/>
        <v>-24622.57</v>
      </c>
      <c r="AA500" s="148">
        <f t="shared" si="607"/>
        <v>102301.01999999999</v>
      </c>
      <c r="AB500" s="149">
        <f t="shared" si="608"/>
        <v>0</v>
      </c>
      <c r="AC500" s="148">
        <f t="shared" si="609"/>
        <v>102301.01999999999</v>
      </c>
      <c r="AD500" s="148">
        <f t="shared" si="552"/>
        <v>0</v>
      </c>
      <c r="AE500" s="148">
        <f t="shared" si="610"/>
        <v>0</v>
      </c>
      <c r="AF500" s="150">
        <f t="shared" si="611"/>
        <v>0</v>
      </c>
      <c r="AG500" s="148">
        <f t="shared" si="612"/>
        <v>102301.01999999999</v>
      </c>
      <c r="AH500" s="148">
        <f t="shared" si="613"/>
        <v>0</v>
      </c>
      <c r="AI500" s="150">
        <f t="shared" si="614"/>
        <v>102301.01999999999</v>
      </c>
      <c r="AJ500" s="151" t="s">
        <v>105</v>
      </c>
    </row>
    <row r="501" spans="1:36" outlineLevel="3" x14ac:dyDescent="0.25">
      <c r="A501" s="143" t="s">
        <v>5628</v>
      </c>
      <c r="B501" s="135">
        <v>250</v>
      </c>
      <c r="C501" s="135">
        <v>250</v>
      </c>
      <c r="D501" s="135">
        <v>378.79</v>
      </c>
      <c r="E501" s="135">
        <v>250</v>
      </c>
      <c r="F501" s="135">
        <v>833.83</v>
      </c>
      <c r="G501" s="135">
        <v>250</v>
      </c>
      <c r="H501" s="135">
        <v>250</v>
      </c>
      <c r="I501" s="135">
        <v>250</v>
      </c>
      <c r="J501" s="135">
        <v>250</v>
      </c>
      <c r="K501" s="135">
        <v>250</v>
      </c>
      <c r="L501" s="135">
        <v>250</v>
      </c>
      <c r="M501" s="135">
        <v>250</v>
      </c>
      <c r="N501" s="135">
        <f t="shared" si="553"/>
        <v>250</v>
      </c>
      <c r="O501" s="135">
        <f t="shared" si="554"/>
        <v>3712.62</v>
      </c>
      <c r="P501" s="135" t="s">
        <v>4039</v>
      </c>
      <c r="Q501" s="135">
        <f>VLOOKUP(P501,Factors!$E$6:$G$5649,3,FALSE)</f>
        <v>0</v>
      </c>
      <c r="R501" s="144">
        <f t="shared" si="598"/>
        <v>250</v>
      </c>
      <c r="S501" s="145">
        <f t="shared" si="599"/>
        <v>0</v>
      </c>
      <c r="T501" s="146">
        <f t="shared" si="600"/>
        <v>250</v>
      </c>
      <c r="U501" s="144">
        <f t="shared" si="601"/>
        <v>0</v>
      </c>
      <c r="V501" s="145">
        <f t="shared" si="602"/>
        <v>0</v>
      </c>
      <c r="W501" s="147">
        <f t="shared" si="603"/>
        <v>0</v>
      </c>
      <c r="X501" s="144">
        <f t="shared" si="604"/>
        <v>250</v>
      </c>
      <c r="Y501" s="145">
        <f t="shared" si="605"/>
        <v>0</v>
      </c>
      <c r="Z501" s="147">
        <f t="shared" si="606"/>
        <v>250</v>
      </c>
      <c r="AA501" s="148">
        <f t="shared" si="607"/>
        <v>3712.62</v>
      </c>
      <c r="AB501" s="149">
        <f t="shared" si="608"/>
        <v>0</v>
      </c>
      <c r="AC501" s="148">
        <f t="shared" si="609"/>
        <v>3712.62</v>
      </c>
      <c r="AD501" s="148">
        <f t="shared" si="552"/>
        <v>0</v>
      </c>
      <c r="AE501" s="148">
        <f t="shared" si="610"/>
        <v>0</v>
      </c>
      <c r="AF501" s="150">
        <f t="shared" si="611"/>
        <v>0</v>
      </c>
      <c r="AG501" s="148">
        <f t="shared" si="612"/>
        <v>3712.62</v>
      </c>
      <c r="AH501" s="148">
        <f t="shared" si="613"/>
        <v>0</v>
      </c>
      <c r="AI501" s="150">
        <f t="shared" si="614"/>
        <v>3712.62</v>
      </c>
      <c r="AJ501" s="151" t="s">
        <v>105</v>
      </c>
    </row>
    <row r="502" spans="1:36" outlineLevel="3" x14ac:dyDescent="0.25">
      <c r="A502" s="143" t="s">
        <v>5628</v>
      </c>
      <c r="B502" s="135">
        <v>1140</v>
      </c>
      <c r="C502" s="135">
        <v>720</v>
      </c>
      <c r="D502" s="135">
        <v>2936.07</v>
      </c>
      <c r="E502" s="135">
        <v>1020</v>
      </c>
      <c r="F502" s="135">
        <v>200.02</v>
      </c>
      <c r="G502" s="135">
        <v>473.96</v>
      </c>
      <c r="H502" s="135">
        <v>840</v>
      </c>
      <c r="I502" s="135">
        <v>937.85</v>
      </c>
      <c r="J502" s="135">
        <v>859.26</v>
      </c>
      <c r="K502" s="135">
        <v>960</v>
      </c>
      <c r="L502" s="135">
        <v>480</v>
      </c>
      <c r="M502" s="135">
        <v>808.79</v>
      </c>
      <c r="N502" s="135">
        <f t="shared" si="553"/>
        <v>808.79</v>
      </c>
      <c r="O502" s="135">
        <f t="shared" si="554"/>
        <v>11375.95</v>
      </c>
      <c r="P502" s="135" t="s">
        <v>4040</v>
      </c>
      <c r="Q502" s="135">
        <f>VLOOKUP(P502,Factors!$E$6:$G$5649,3,FALSE)</f>
        <v>0</v>
      </c>
      <c r="R502" s="144">
        <f t="shared" si="598"/>
        <v>808.79</v>
      </c>
      <c r="S502" s="145">
        <f t="shared" si="599"/>
        <v>0</v>
      </c>
      <c r="T502" s="146">
        <f t="shared" si="600"/>
        <v>808.79</v>
      </c>
      <c r="U502" s="144">
        <f t="shared" si="601"/>
        <v>0</v>
      </c>
      <c r="V502" s="145">
        <f t="shared" si="602"/>
        <v>0</v>
      </c>
      <c r="W502" s="147">
        <f t="shared" si="603"/>
        <v>0</v>
      </c>
      <c r="X502" s="144">
        <f t="shared" si="604"/>
        <v>808.79</v>
      </c>
      <c r="Y502" s="145">
        <f t="shared" si="605"/>
        <v>0</v>
      </c>
      <c r="Z502" s="147">
        <f t="shared" si="606"/>
        <v>808.79</v>
      </c>
      <c r="AA502" s="148">
        <f t="shared" si="607"/>
        <v>11375.95</v>
      </c>
      <c r="AB502" s="149">
        <f t="shared" si="608"/>
        <v>0</v>
      </c>
      <c r="AC502" s="148">
        <f t="shared" si="609"/>
        <v>11375.95</v>
      </c>
      <c r="AD502" s="148">
        <f t="shared" si="552"/>
        <v>0</v>
      </c>
      <c r="AE502" s="148">
        <f t="shared" si="610"/>
        <v>0</v>
      </c>
      <c r="AF502" s="150">
        <f t="shared" si="611"/>
        <v>0</v>
      </c>
      <c r="AG502" s="148">
        <f t="shared" si="612"/>
        <v>11375.95</v>
      </c>
      <c r="AH502" s="148">
        <f t="shared" si="613"/>
        <v>0</v>
      </c>
      <c r="AI502" s="150">
        <f t="shared" si="614"/>
        <v>11375.95</v>
      </c>
      <c r="AJ502" s="151" t="s">
        <v>105</v>
      </c>
    </row>
    <row r="503" spans="1:36" outlineLevel="3" x14ac:dyDescent="0.25">
      <c r="A503" s="143" t="s">
        <v>5628</v>
      </c>
      <c r="B503" s="135">
        <v>9850.15</v>
      </c>
      <c r="C503" s="135">
        <v>12007.42</v>
      </c>
      <c r="D503" s="135">
        <v>3065.36</v>
      </c>
      <c r="E503" s="135">
        <v>4662.07</v>
      </c>
      <c r="F503" s="135">
        <v>54973.96</v>
      </c>
      <c r="G503" s="135">
        <v>51798.879999999997</v>
      </c>
      <c r="H503" s="135">
        <v>17329.099999999999</v>
      </c>
      <c r="I503" s="135">
        <v>8069.92</v>
      </c>
      <c r="J503" s="135">
        <v>14554.2</v>
      </c>
      <c r="K503" s="135">
        <v>7242.76</v>
      </c>
      <c r="L503" s="135">
        <v>2856.43</v>
      </c>
      <c r="M503" s="135">
        <v>15866.41</v>
      </c>
      <c r="N503" s="135">
        <f t="shared" si="553"/>
        <v>15866.41</v>
      </c>
      <c r="O503" s="135">
        <f t="shared" si="554"/>
        <v>202276.66000000003</v>
      </c>
      <c r="P503" s="135" t="s">
        <v>4041</v>
      </c>
      <c r="Q503" s="135">
        <f>VLOOKUP(P503,Factors!$E$6:$G$5649,3,FALSE)</f>
        <v>0</v>
      </c>
      <c r="R503" s="144">
        <f t="shared" si="598"/>
        <v>15866.41</v>
      </c>
      <c r="S503" s="145">
        <f t="shared" si="599"/>
        <v>0</v>
      </c>
      <c r="T503" s="146">
        <f t="shared" si="600"/>
        <v>15866.41</v>
      </c>
      <c r="U503" s="144">
        <f t="shared" si="601"/>
        <v>0</v>
      </c>
      <c r="V503" s="145">
        <f t="shared" si="602"/>
        <v>0</v>
      </c>
      <c r="W503" s="147">
        <f t="shared" si="603"/>
        <v>0</v>
      </c>
      <c r="X503" s="144">
        <f t="shared" si="604"/>
        <v>15866.41</v>
      </c>
      <c r="Y503" s="145">
        <f t="shared" si="605"/>
        <v>0</v>
      </c>
      <c r="Z503" s="147">
        <f t="shared" si="606"/>
        <v>15866.41</v>
      </c>
      <c r="AA503" s="148">
        <f t="shared" si="607"/>
        <v>202276.66000000003</v>
      </c>
      <c r="AB503" s="149">
        <f t="shared" si="608"/>
        <v>0</v>
      </c>
      <c r="AC503" s="148">
        <f t="shared" si="609"/>
        <v>202276.66000000003</v>
      </c>
      <c r="AD503" s="148">
        <f t="shared" si="552"/>
        <v>0</v>
      </c>
      <c r="AE503" s="148">
        <f t="shared" si="610"/>
        <v>0</v>
      </c>
      <c r="AF503" s="150">
        <f t="shared" si="611"/>
        <v>0</v>
      </c>
      <c r="AG503" s="148">
        <f t="shared" si="612"/>
        <v>202276.66000000003</v>
      </c>
      <c r="AH503" s="148">
        <f t="shared" si="613"/>
        <v>0</v>
      </c>
      <c r="AI503" s="150">
        <f t="shared" si="614"/>
        <v>202276.66000000003</v>
      </c>
      <c r="AJ503" s="151" t="s">
        <v>105</v>
      </c>
    </row>
    <row r="504" spans="1:36" outlineLevel="2" x14ac:dyDescent="0.25">
      <c r="A504" s="143"/>
      <c r="N504" s="135">
        <f t="shared" si="553"/>
        <v>0</v>
      </c>
      <c r="O504" s="135">
        <f t="shared" si="554"/>
        <v>0</v>
      </c>
      <c r="R504" s="144">
        <f t="shared" ref="R504:AI504" si="615">SUBTOTAL(9,R494:R503)</f>
        <v>32014.45</v>
      </c>
      <c r="S504" s="145">
        <f t="shared" si="615"/>
        <v>0</v>
      </c>
      <c r="T504" s="146">
        <f t="shared" si="615"/>
        <v>32014.45</v>
      </c>
      <c r="U504" s="144">
        <f t="shared" si="615"/>
        <v>0</v>
      </c>
      <c r="V504" s="145">
        <f t="shared" si="615"/>
        <v>0</v>
      </c>
      <c r="W504" s="147">
        <f t="shared" si="615"/>
        <v>0</v>
      </c>
      <c r="X504" s="144">
        <f t="shared" si="615"/>
        <v>32014.45</v>
      </c>
      <c r="Y504" s="145">
        <f t="shared" si="615"/>
        <v>0</v>
      </c>
      <c r="Z504" s="147">
        <f t="shared" si="615"/>
        <v>32014.45</v>
      </c>
      <c r="AA504" s="148">
        <f t="shared" si="615"/>
        <v>889136.78</v>
      </c>
      <c r="AB504" s="149">
        <f t="shared" si="615"/>
        <v>0</v>
      </c>
      <c r="AC504" s="148">
        <f t="shared" si="615"/>
        <v>889136.78</v>
      </c>
      <c r="AD504" s="148">
        <f t="shared" si="552"/>
        <v>0</v>
      </c>
      <c r="AE504" s="148">
        <f t="shared" si="615"/>
        <v>0</v>
      </c>
      <c r="AF504" s="150">
        <f t="shared" si="615"/>
        <v>0</v>
      </c>
      <c r="AG504" s="148">
        <f t="shared" si="615"/>
        <v>889136.78</v>
      </c>
      <c r="AH504" s="148">
        <f t="shared" si="615"/>
        <v>0</v>
      </c>
      <c r="AI504" s="150">
        <f t="shared" si="615"/>
        <v>889136.78</v>
      </c>
      <c r="AJ504" s="163" t="s">
        <v>5754</v>
      </c>
    </row>
    <row r="505" spans="1:36" outlineLevel="3" x14ac:dyDescent="0.25">
      <c r="A505" s="143" t="s">
        <v>5628</v>
      </c>
      <c r="B505" s="135">
        <v>4133.55</v>
      </c>
      <c r="C505" s="135">
        <v>8339.65</v>
      </c>
      <c r="D505" s="135">
        <v>-4349.6099999999997</v>
      </c>
      <c r="E505" s="135">
        <v>-2422.1999999999998</v>
      </c>
      <c r="F505" s="135">
        <v>7461.21</v>
      </c>
      <c r="G505" s="135">
        <v>-3793.89</v>
      </c>
      <c r="H505" s="135">
        <v>-1910.4</v>
      </c>
      <c r="I505" s="135">
        <v>1905.57</v>
      </c>
      <c r="J505" s="135">
        <v>-933.81</v>
      </c>
      <c r="K505" s="135">
        <v>6282.23</v>
      </c>
      <c r="L505" s="135">
        <v>1440.96</v>
      </c>
      <c r="M505" s="135">
        <v>-205.32</v>
      </c>
      <c r="N505" s="135">
        <f t="shared" si="553"/>
        <v>-205.32</v>
      </c>
      <c r="O505" s="135">
        <f t="shared" si="554"/>
        <v>15947.940000000002</v>
      </c>
      <c r="P505" s="135" t="s">
        <v>1834</v>
      </c>
      <c r="Q505" s="135">
        <f>VLOOKUP(P505,Factors!$E$6:$G$5649,3,FALSE)</f>
        <v>1</v>
      </c>
      <c r="R505" s="144">
        <f>IF(LEFT(AJ505,6)="Direct", N505,0)</f>
        <v>-205.32</v>
      </c>
      <c r="S505" s="145">
        <f>N505-R505</f>
        <v>0</v>
      </c>
      <c r="T505" s="146">
        <f>R505+S505</f>
        <v>-205.32</v>
      </c>
      <c r="U505" s="144">
        <f>IF(LEFT(AJ505,9)="direct-wa", N505,0)</f>
        <v>-205.32</v>
      </c>
      <c r="V505" s="145">
        <f>IF(LEFT(AJ505,9)="direct-wa",0,N505*Q505)</f>
        <v>0</v>
      </c>
      <c r="W505" s="147">
        <f>U505+V505</f>
        <v>-205.32</v>
      </c>
      <c r="X505" s="144">
        <f>IF(LEFT(AJ505,9)="direct-or", N505,0)</f>
        <v>0</v>
      </c>
      <c r="Y505" s="145">
        <f>IF(LEFT(AJ505,9)="direct-or",0,S505-V505)</f>
        <v>0</v>
      </c>
      <c r="Z505" s="147">
        <f>X505+Y505</f>
        <v>0</v>
      </c>
      <c r="AA505" s="148">
        <f>IF(LEFT(AJ505,6)="Direct", O505,0)</f>
        <v>15947.940000000002</v>
      </c>
      <c r="AB505" s="149">
        <f>O505-AA505</f>
        <v>0</v>
      </c>
      <c r="AC505" s="148">
        <f>AA505+AB505</f>
        <v>15947.940000000002</v>
      </c>
      <c r="AD505" s="148">
        <f t="shared" si="552"/>
        <v>15947.940000000002</v>
      </c>
      <c r="AE505" s="148">
        <f>IF(LEFT(AJ505,9)="direct-wa",0,O505*Q505)</f>
        <v>0</v>
      </c>
      <c r="AF505" s="150">
        <f>AD505+AE505</f>
        <v>15947.940000000002</v>
      </c>
      <c r="AG505" s="148">
        <f>IF(LEFT(AJ505,9)="direct-or", O505,0)</f>
        <v>0</v>
      </c>
      <c r="AH505" s="148">
        <f>IF(LEFT(AJ505,9)="direct-or",0,AC505-AF505)</f>
        <v>0</v>
      </c>
      <c r="AI505" s="150">
        <f>AG505+AH505</f>
        <v>0</v>
      </c>
      <c r="AJ505" s="151" t="s">
        <v>456</v>
      </c>
    </row>
    <row r="506" spans="1:36" outlineLevel="3" x14ac:dyDescent="0.25">
      <c r="A506" s="143" t="s">
        <v>5628</v>
      </c>
      <c r="F506" s="135">
        <v>549.55999999999995</v>
      </c>
      <c r="G506" s="135">
        <v>396.93</v>
      </c>
      <c r="I506" s="135">
        <v>3719.1</v>
      </c>
      <c r="J506" s="135">
        <v>644.99</v>
      </c>
      <c r="K506" s="135">
        <v>3676.13</v>
      </c>
      <c r="L506" s="135">
        <v>1755.93</v>
      </c>
      <c r="N506" s="135">
        <f t="shared" si="553"/>
        <v>0</v>
      </c>
      <c r="O506" s="135">
        <f t="shared" si="554"/>
        <v>10742.64</v>
      </c>
      <c r="P506" s="135" t="s">
        <v>3673</v>
      </c>
      <c r="Q506" s="135">
        <f>VLOOKUP(P506,Factors!$E$6:$G$5649,3,FALSE)</f>
        <v>1</v>
      </c>
      <c r="R506" s="144">
        <f>IF(LEFT(AJ506,6)="Direct", N506,0)</f>
        <v>0</v>
      </c>
      <c r="S506" s="145">
        <f>N506-R506</f>
        <v>0</v>
      </c>
      <c r="T506" s="146">
        <f>R506+S506</f>
        <v>0</v>
      </c>
      <c r="U506" s="144">
        <f>IF(LEFT(AJ506,9)="direct-wa", N506,0)</f>
        <v>0</v>
      </c>
      <c r="V506" s="145">
        <f>IF(LEFT(AJ506,9)="direct-wa",0,N506*Q506)</f>
        <v>0</v>
      </c>
      <c r="W506" s="147">
        <f>U506+V506</f>
        <v>0</v>
      </c>
      <c r="X506" s="144">
        <f>IF(LEFT(AJ506,9)="direct-or", N506,0)</f>
        <v>0</v>
      </c>
      <c r="Y506" s="145">
        <f>IF(LEFT(AJ506,9)="direct-or",0,S506-V506)</f>
        <v>0</v>
      </c>
      <c r="Z506" s="147">
        <f>X506+Y506</f>
        <v>0</v>
      </c>
      <c r="AA506" s="148">
        <f>IF(LEFT(AJ506,6)="Direct", O506,0)</f>
        <v>10742.64</v>
      </c>
      <c r="AB506" s="149">
        <f>O506-AA506</f>
        <v>0</v>
      </c>
      <c r="AC506" s="148">
        <f>AA506+AB506</f>
        <v>10742.64</v>
      </c>
      <c r="AD506" s="148">
        <f t="shared" si="552"/>
        <v>10742.64</v>
      </c>
      <c r="AE506" s="148">
        <f>IF(LEFT(AJ506,9)="direct-wa",0,O506*Q506)</f>
        <v>0</v>
      </c>
      <c r="AF506" s="150">
        <f>AD506+AE506</f>
        <v>10742.64</v>
      </c>
      <c r="AG506" s="148">
        <f>IF(LEFT(AJ506,9)="direct-or", O506,0)</f>
        <v>0</v>
      </c>
      <c r="AH506" s="148">
        <f>IF(LEFT(AJ506,9)="direct-or",0,AC506-AF506)</f>
        <v>0</v>
      </c>
      <c r="AI506" s="150">
        <f>AG506+AH506</f>
        <v>0</v>
      </c>
      <c r="AJ506" s="151" t="s">
        <v>456</v>
      </c>
    </row>
    <row r="507" spans="1:36" outlineLevel="3" x14ac:dyDescent="0.25">
      <c r="A507" s="143" t="s">
        <v>5628</v>
      </c>
      <c r="B507" s="135">
        <v>2065.67</v>
      </c>
      <c r="C507" s="135">
        <v>6807.28</v>
      </c>
      <c r="D507" s="135">
        <v>1791.4</v>
      </c>
      <c r="E507" s="135">
        <v>10355.15</v>
      </c>
      <c r="F507" s="135">
        <v>4743.92</v>
      </c>
      <c r="G507" s="135">
        <v>5859.69</v>
      </c>
      <c r="H507" s="135">
        <v>3736.72</v>
      </c>
      <c r="I507" s="135">
        <v>4757.53</v>
      </c>
      <c r="J507" s="135">
        <v>5691.69</v>
      </c>
      <c r="K507" s="135">
        <v>4089.88</v>
      </c>
      <c r="L507" s="135">
        <v>2739.29</v>
      </c>
      <c r="M507" s="135">
        <v>5363.51</v>
      </c>
      <c r="N507" s="135">
        <f t="shared" si="553"/>
        <v>5363.51</v>
      </c>
      <c r="O507" s="135">
        <f t="shared" si="554"/>
        <v>58001.729999999996</v>
      </c>
      <c r="P507" s="135" t="s">
        <v>3676</v>
      </c>
      <c r="Q507" s="135">
        <f>VLOOKUP(P507,Factors!$E$6:$G$5649,3,FALSE)</f>
        <v>1</v>
      </c>
      <c r="R507" s="144">
        <f>IF(LEFT(AJ507,6)="Direct", N507,0)</f>
        <v>5363.51</v>
      </c>
      <c r="S507" s="145">
        <f>N507-R507</f>
        <v>0</v>
      </c>
      <c r="T507" s="146">
        <f>R507+S507</f>
        <v>5363.51</v>
      </c>
      <c r="U507" s="144">
        <f>IF(LEFT(AJ507,9)="direct-wa", N507,0)</f>
        <v>5363.51</v>
      </c>
      <c r="V507" s="145">
        <f>IF(LEFT(AJ507,9)="direct-wa",0,N507*Q507)</f>
        <v>0</v>
      </c>
      <c r="W507" s="147">
        <f>U507+V507</f>
        <v>5363.51</v>
      </c>
      <c r="X507" s="144">
        <f>IF(LEFT(AJ507,9)="direct-or", N507,0)</f>
        <v>0</v>
      </c>
      <c r="Y507" s="145">
        <f>IF(LEFT(AJ507,9)="direct-or",0,S507-V507)</f>
        <v>0</v>
      </c>
      <c r="Z507" s="147">
        <f>X507+Y507</f>
        <v>0</v>
      </c>
      <c r="AA507" s="148">
        <f>IF(LEFT(AJ507,6)="Direct", O507,0)</f>
        <v>58001.729999999996</v>
      </c>
      <c r="AB507" s="149">
        <f>O507-AA507</f>
        <v>0</v>
      </c>
      <c r="AC507" s="148">
        <f>AA507+AB507</f>
        <v>58001.729999999996</v>
      </c>
      <c r="AD507" s="148">
        <f t="shared" si="552"/>
        <v>58001.729999999996</v>
      </c>
      <c r="AE507" s="148">
        <f>IF(LEFT(AJ507,9)="direct-wa",0,O507*Q507)</f>
        <v>0</v>
      </c>
      <c r="AF507" s="150">
        <f>AD507+AE507</f>
        <v>58001.729999999996</v>
      </c>
      <c r="AG507" s="148">
        <f>IF(LEFT(AJ507,9)="direct-or", O507,0)</f>
        <v>0</v>
      </c>
      <c r="AH507" s="148">
        <f>IF(LEFT(AJ507,9)="direct-or",0,AC507-AF507)</f>
        <v>0</v>
      </c>
      <c r="AI507" s="150">
        <f>AG507+AH507</f>
        <v>0</v>
      </c>
      <c r="AJ507" s="151" t="s">
        <v>456</v>
      </c>
    </row>
    <row r="508" spans="1:36" outlineLevel="3" x14ac:dyDescent="0.25">
      <c r="A508" s="143" t="s">
        <v>5628</v>
      </c>
      <c r="B508" s="135">
        <v>140.02000000000001</v>
      </c>
      <c r="C508" s="135">
        <v>1743.98</v>
      </c>
      <c r="D508" s="135">
        <v>6475.29</v>
      </c>
      <c r="E508" s="135">
        <v>202.32</v>
      </c>
      <c r="G508" s="135">
        <v>1286.56</v>
      </c>
      <c r="H508" s="135">
        <v>423.67</v>
      </c>
      <c r="I508" s="135">
        <v>352.3</v>
      </c>
      <c r="J508" s="135">
        <v>1895.83</v>
      </c>
      <c r="K508" s="135">
        <v>-7.88</v>
      </c>
      <c r="M508" s="135">
        <v>-6166.28</v>
      </c>
      <c r="N508" s="135">
        <f t="shared" si="553"/>
        <v>-6166.28</v>
      </c>
      <c r="O508" s="135">
        <f t="shared" si="554"/>
        <v>6345.81</v>
      </c>
      <c r="P508" s="135" t="s">
        <v>3685</v>
      </c>
      <c r="Q508" s="135">
        <f>VLOOKUP(P508,Factors!$E$6:$G$5649,3,FALSE)</f>
        <v>1</v>
      </c>
      <c r="R508" s="144">
        <f>IF(LEFT(AJ508,6)="Direct", N508,0)</f>
        <v>-6166.28</v>
      </c>
      <c r="S508" s="145">
        <f>N508-R508</f>
        <v>0</v>
      </c>
      <c r="T508" s="146">
        <f>R508+S508</f>
        <v>-6166.28</v>
      </c>
      <c r="U508" s="144">
        <f>IF(LEFT(AJ508,9)="direct-wa", N508,0)</f>
        <v>-6166.28</v>
      </c>
      <c r="V508" s="145">
        <f>IF(LEFT(AJ508,9)="direct-wa",0,N508*Q508)</f>
        <v>0</v>
      </c>
      <c r="W508" s="147">
        <f>U508+V508</f>
        <v>-6166.28</v>
      </c>
      <c r="X508" s="144">
        <f>IF(LEFT(AJ508,9)="direct-or", N508,0)</f>
        <v>0</v>
      </c>
      <c r="Y508" s="145">
        <f>IF(LEFT(AJ508,9)="direct-or",0,S508-V508)</f>
        <v>0</v>
      </c>
      <c r="Z508" s="147">
        <f>X508+Y508</f>
        <v>0</v>
      </c>
      <c r="AA508" s="148">
        <f>IF(LEFT(AJ508,6)="Direct", O508,0)</f>
        <v>6345.81</v>
      </c>
      <c r="AB508" s="149">
        <f>O508-AA508</f>
        <v>0</v>
      </c>
      <c r="AC508" s="148">
        <f>AA508+AB508</f>
        <v>6345.81</v>
      </c>
      <c r="AD508" s="148">
        <f t="shared" si="552"/>
        <v>6345.81</v>
      </c>
      <c r="AE508" s="148">
        <f>IF(LEFT(AJ508,9)="direct-wa",0,O508*Q508)</f>
        <v>0</v>
      </c>
      <c r="AF508" s="150">
        <f>AD508+AE508</f>
        <v>6345.81</v>
      </c>
      <c r="AG508" s="148">
        <f>IF(LEFT(AJ508,9)="direct-or", O508,0)</f>
        <v>0</v>
      </c>
      <c r="AH508" s="148">
        <f>IF(LEFT(AJ508,9)="direct-or",0,AC508-AF508)</f>
        <v>0</v>
      </c>
      <c r="AI508" s="150">
        <f>AG508+AH508</f>
        <v>0</v>
      </c>
      <c r="AJ508" s="151" t="s">
        <v>456</v>
      </c>
    </row>
    <row r="509" spans="1:36" outlineLevel="3" x14ac:dyDescent="0.25">
      <c r="A509" s="143" t="s">
        <v>5628</v>
      </c>
      <c r="C509" s="135">
        <v>140.02000000000001</v>
      </c>
      <c r="D509" s="135">
        <v>1189.1500000000001</v>
      </c>
      <c r="F509" s="135">
        <v>1.59</v>
      </c>
      <c r="G509" s="135">
        <v>3455.69</v>
      </c>
      <c r="H509" s="135">
        <v>1087.0899999999999</v>
      </c>
      <c r="I509" s="135">
        <v>264.3</v>
      </c>
      <c r="K509" s="135">
        <v>410.4</v>
      </c>
      <c r="L509" s="135">
        <v>12410.2</v>
      </c>
      <c r="M509" s="135">
        <v>27</v>
      </c>
      <c r="N509" s="135">
        <f t="shared" si="553"/>
        <v>27</v>
      </c>
      <c r="O509" s="135">
        <f t="shared" si="554"/>
        <v>18985.440000000002</v>
      </c>
      <c r="P509" s="135" t="s">
        <v>3692</v>
      </c>
      <c r="Q509" s="135">
        <f>VLOOKUP(P509,Factors!$E$6:$G$5649,3,FALSE)</f>
        <v>1</v>
      </c>
      <c r="R509" s="144">
        <f>IF(LEFT(AJ509,6)="Direct", N509,0)</f>
        <v>27</v>
      </c>
      <c r="S509" s="145">
        <f>N509-R509</f>
        <v>0</v>
      </c>
      <c r="T509" s="146">
        <f>R509+S509</f>
        <v>27</v>
      </c>
      <c r="U509" s="144">
        <f>IF(LEFT(AJ509,9)="direct-wa", N509,0)</f>
        <v>27</v>
      </c>
      <c r="V509" s="145">
        <f>IF(LEFT(AJ509,9)="direct-wa",0,N509*Q509)</f>
        <v>0</v>
      </c>
      <c r="W509" s="147">
        <f>U509+V509</f>
        <v>27</v>
      </c>
      <c r="X509" s="144">
        <f>IF(LEFT(AJ509,9)="direct-or", N509,0)</f>
        <v>0</v>
      </c>
      <c r="Y509" s="145">
        <f>IF(LEFT(AJ509,9)="direct-or",0,S509-V509)</f>
        <v>0</v>
      </c>
      <c r="Z509" s="147">
        <f>X509+Y509</f>
        <v>0</v>
      </c>
      <c r="AA509" s="148">
        <f>IF(LEFT(AJ509,6)="Direct", O509,0)</f>
        <v>18985.440000000002</v>
      </c>
      <c r="AB509" s="149">
        <f>O509-AA509</f>
        <v>0</v>
      </c>
      <c r="AC509" s="148">
        <f>AA509+AB509</f>
        <v>18985.440000000002</v>
      </c>
      <c r="AD509" s="148">
        <f t="shared" si="552"/>
        <v>18985.440000000002</v>
      </c>
      <c r="AE509" s="148">
        <f>IF(LEFT(AJ509,9)="direct-wa",0,O509*Q509)</f>
        <v>0</v>
      </c>
      <c r="AF509" s="150">
        <f>AD509+AE509</f>
        <v>18985.440000000002</v>
      </c>
      <c r="AG509" s="148">
        <f>IF(LEFT(AJ509,9)="direct-or", O509,0)</f>
        <v>0</v>
      </c>
      <c r="AH509" s="148">
        <f>IF(LEFT(AJ509,9)="direct-or",0,AC509-AF509)</f>
        <v>0</v>
      </c>
      <c r="AI509" s="150">
        <f>AG509+AH509</f>
        <v>0</v>
      </c>
      <c r="AJ509" s="151" t="s">
        <v>456</v>
      </c>
    </row>
    <row r="510" spans="1:36" outlineLevel="2" x14ac:dyDescent="0.25">
      <c r="A510" s="143"/>
      <c r="N510" s="135">
        <f t="shared" si="553"/>
        <v>0</v>
      </c>
      <c r="O510" s="135">
        <f t="shared" si="554"/>
        <v>0</v>
      </c>
      <c r="R510" s="144">
        <f t="shared" ref="R510:AI510" si="616">SUBTOTAL(9,R505:R509)</f>
        <v>-981.08999999999924</v>
      </c>
      <c r="S510" s="145">
        <f t="shared" si="616"/>
        <v>0</v>
      </c>
      <c r="T510" s="146">
        <f t="shared" si="616"/>
        <v>-981.08999999999924</v>
      </c>
      <c r="U510" s="144">
        <f t="shared" si="616"/>
        <v>-981.08999999999924</v>
      </c>
      <c r="V510" s="145">
        <f t="shared" si="616"/>
        <v>0</v>
      </c>
      <c r="W510" s="147">
        <f t="shared" si="616"/>
        <v>-981.08999999999924</v>
      </c>
      <c r="X510" s="144">
        <f t="shared" si="616"/>
        <v>0</v>
      </c>
      <c r="Y510" s="145">
        <f t="shared" si="616"/>
        <v>0</v>
      </c>
      <c r="Z510" s="147">
        <f t="shared" si="616"/>
        <v>0</v>
      </c>
      <c r="AA510" s="148">
        <f t="shared" si="616"/>
        <v>110023.56</v>
      </c>
      <c r="AB510" s="149">
        <f t="shared" si="616"/>
        <v>0</v>
      </c>
      <c r="AC510" s="148">
        <f t="shared" si="616"/>
        <v>110023.56</v>
      </c>
      <c r="AD510" s="148">
        <f t="shared" si="552"/>
        <v>0</v>
      </c>
      <c r="AE510" s="148">
        <f t="shared" si="616"/>
        <v>0</v>
      </c>
      <c r="AF510" s="150">
        <f t="shared" si="616"/>
        <v>110023.56</v>
      </c>
      <c r="AG510" s="148">
        <f t="shared" si="616"/>
        <v>0</v>
      </c>
      <c r="AH510" s="148">
        <f t="shared" si="616"/>
        <v>0</v>
      </c>
      <c r="AI510" s="150">
        <f t="shared" si="616"/>
        <v>0</v>
      </c>
      <c r="AJ510" s="163" t="s">
        <v>5739</v>
      </c>
    </row>
    <row r="511" spans="1:36" outlineLevel="3" x14ac:dyDescent="0.25">
      <c r="A511" s="143" t="s">
        <v>5628</v>
      </c>
      <c r="F511" s="135">
        <v>-2800.4</v>
      </c>
      <c r="N511" s="135">
        <f t="shared" si="553"/>
        <v>0</v>
      </c>
      <c r="O511" s="135">
        <f t="shared" si="554"/>
        <v>-2800.4</v>
      </c>
      <c r="P511" s="135" t="s">
        <v>344</v>
      </c>
      <c r="Q511" s="135">
        <f>VLOOKUP(P511,Factors!$E$6:$G$5649,3,FALSE)</f>
        <v>7.9699999999999993E-2</v>
      </c>
      <c r="R511" s="144">
        <f>IF(LEFT(AJ511,6)="Direct", N511,0)</f>
        <v>0</v>
      </c>
      <c r="S511" s="145">
        <f>N511-R511</f>
        <v>0</v>
      </c>
      <c r="T511" s="146">
        <f>R511+S511</f>
        <v>0</v>
      </c>
      <c r="U511" s="144">
        <f>IF(LEFT(AJ511,9)="direct-wa", N511,0)</f>
        <v>0</v>
      </c>
      <c r="V511" s="145">
        <f>IF(LEFT(AJ511,9)="direct-wa",0,N511*Q511)</f>
        <v>0</v>
      </c>
      <c r="W511" s="147">
        <f>U511+V511</f>
        <v>0</v>
      </c>
      <c r="X511" s="144">
        <f>IF(LEFT(AJ511,9)="direct-or", N511,0)</f>
        <v>0</v>
      </c>
      <c r="Y511" s="145">
        <f>IF(LEFT(AJ511,9)="direct-or",0,S511-V511)</f>
        <v>0</v>
      </c>
      <c r="Z511" s="147">
        <f>X511+Y511</f>
        <v>0</v>
      </c>
      <c r="AA511" s="148">
        <f>IF(LEFT(AJ511,6)="Direct", O511,0)</f>
        <v>0</v>
      </c>
      <c r="AB511" s="149">
        <f>O511-AA511</f>
        <v>-2800.4</v>
      </c>
      <c r="AC511" s="148">
        <f>AA511+AB511</f>
        <v>-2800.4</v>
      </c>
      <c r="AD511" s="148">
        <f t="shared" si="552"/>
        <v>0</v>
      </c>
      <c r="AE511" s="148">
        <f>IF(LEFT(AJ511,9)="direct-wa",0,O511*Q511)</f>
        <v>-223.19188</v>
      </c>
      <c r="AF511" s="150">
        <f>AD511+AE511</f>
        <v>-223.19188</v>
      </c>
      <c r="AG511" s="148">
        <f>IF(LEFT(AJ511,9)="direct-or", O511,0)</f>
        <v>0</v>
      </c>
      <c r="AH511" s="148">
        <f>IF(LEFT(AJ511,9)="direct-or",0,AC511-AF511)</f>
        <v>-2577.2081200000002</v>
      </c>
      <c r="AI511" s="150">
        <f>AG511+AH511</f>
        <v>-2577.2081200000002</v>
      </c>
      <c r="AJ511" s="151" t="s">
        <v>57</v>
      </c>
    </row>
    <row r="512" spans="1:36" outlineLevel="3" x14ac:dyDescent="0.25">
      <c r="A512" s="143" t="s">
        <v>5628</v>
      </c>
      <c r="H512" s="135">
        <v>704.3</v>
      </c>
      <c r="N512" s="135">
        <f t="shared" si="553"/>
        <v>0</v>
      </c>
      <c r="O512" s="135">
        <f t="shared" si="554"/>
        <v>704.3</v>
      </c>
      <c r="P512" s="135" t="s">
        <v>4224</v>
      </c>
      <c r="Q512" s="135">
        <f>VLOOKUP(P512,Factors!$E$6:$G$5649,3,FALSE)</f>
        <v>7.9699999999999993E-2</v>
      </c>
      <c r="R512" s="144">
        <f>IF(LEFT(AJ512,6)="Direct", N512,0)</f>
        <v>0</v>
      </c>
      <c r="S512" s="145">
        <f>N512-R512</f>
        <v>0</v>
      </c>
      <c r="T512" s="146">
        <f>R512+S512</f>
        <v>0</v>
      </c>
      <c r="U512" s="144">
        <f>IF(LEFT(AJ512,9)="direct-wa", N512,0)</f>
        <v>0</v>
      </c>
      <c r="V512" s="145">
        <f>IF(LEFT(AJ512,9)="direct-wa",0,N512*Q512)</f>
        <v>0</v>
      </c>
      <c r="W512" s="147">
        <f>U512+V512</f>
        <v>0</v>
      </c>
      <c r="X512" s="144">
        <f>IF(LEFT(AJ512,9)="direct-or", N512,0)</f>
        <v>0</v>
      </c>
      <c r="Y512" s="145">
        <f>IF(LEFT(AJ512,9)="direct-or",0,S512-V512)</f>
        <v>0</v>
      </c>
      <c r="Z512" s="147">
        <f>X512+Y512</f>
        <v>0</v>
      </c>
      <c r="AA512" s="148">
        <f>IF(LEFT(AJ512,6)="Direct", O512,0)</f>
        <v>0</v>
      </c>
      <c r="AB512" s="149">
        <f>O512-AA512</f>
        <v>704.3</v>
      </c>
      <c r="AC512" s="148">
        <f>AA512+AB512</f>
        <v>704.3</v>
      </c>
      <c r="AD512" s="148">
        <f t="shared" si="552"/>
        <v>0</v>
      </c>
      <c r="AE512" s="148">
        <f>IF(LEFT(AJ512,9)="direct-wa",0,O512*Q512)</f>
        <v>56.132709999999989</v>
      </c>
      <c r="AF512" s="150">
        <f>AD512+AE512</f>
        <v>56.132709999999989</v>
      </c>
      <c r="AG512" s="148">
        <f>IF(LEFT(AJ512,9)="direct-or", O512,0)</f>
        <v>0</v>
      </c>
      <c r="AH512" s="148">
        <f>IF(LEFT(AJ512,9)="direct-or",0,AC512-AF512)</f>
        <v>648.16728999999998</v>
      </c>
      <c r="AI512" s="150">
        <f>AG512+AH512</f>
        <v>648.16728999999998</v>
      </c>
      <c r="AJ512" s="151" t="s">
        <v>54</v>
      </c>
    </row>
    <row r="513" spans="1:36" outlineLevel="2" x14ac:dyDescent="0.25">
      <c r="A513" s="143"/>
      <c r="N513" s="135">
        <f t="shared" si="553"/>
        <v>0</v>
      </c>
      <c r="O513" s="135">
        <f t="shared" si="554"/>
        <v>0</v>
      </c>
      <c r="R513" s="144">
        <f t="shared" ref="R513:AI513" si="617">SUBTOTAL(9,R511:R512)</f>
        <v>0</v>
      </c>
      <c r="S513" s="145">
        <f t="shared" si="617"/>
        <v>0</v>
      </c>
      <c r="T513" s="146">
        <f t="shared" si="617"/>
        <v>0</v>
      </c>
      <c r="U513" s="144">
        <f t="shared" si="617"/>
        <v>0</v>
      </c>
      <c r="V513" s="145">
        <f t="shared" si="617"/>
        <v>0</v>
      </c>
      <c r="W513" s="147">
        <f t="shared" si="617"/>
        <v>0</v>
      </c>
      <c r="X513" s="144">
        <f t="shared" si="617"/>
        <v>0</v>
      </c>
      <c r="Y513" s="145">
        <f t="shared" si="617"/>
        <v>0</v>
      </c>
      <c r="Z513" s="147">
        <f t="shared" si="617"/>
        <v>0</v>
      </c>
      <c r="AA513" s="148">
        <f t="shared" si="617"/>
        <v>0</v>
      </c>
      <c r="AB513" s="149">
        <f t="shared" si="617"/>
        <v>-2096.1000000000004</v>
      </c>
      <c r="AC513" s="148">
        <f t="shared" si="617"/>
        <v>-2096.1000000000004</v>
      </c>
      <c r="AD513" s="148">
        <f t="shared" si="552"/>
        <v>0</v>
      </c>
      <c r="AE513" s="148">
        <f t="shared" si="617"/>
        <v>-167.05916999999999</v>
      </c>
      <c r="AF513" s="150">
        <f t="shared" si="617"/>
        <v>-167.05916999999999</v>
      </c>
      <c r="AG513" s="148">
        <f t="shared" si="617"/>
        <v>0</v>
      </c>
      <c r="AH513" s="148">
        <f t="shared" si="617"/>
        <v>-1929.0408300000004</v>
      </c>
      <c r="AI513" s="150">
        <f t="shared" si="617"/>
        <v>-1929.0408300000004</v>
      </c>
      <c r="AJ513" s="163" t="s">
        <v>5740</v>
      </c>
    </row>
    <row r="514" spans="1:36" outlineLevel="3" x14ac:dyDescent="0.25">
      <c r="A514" s="143" t="s">
        <v>5628</v>
      </c>
      <c r="B514" s="135">
        <v>6188.52</v>
      </c>
      <c r="C514" s="135">
        <v>8821.11</v>
      </c>
      <c r="D514" s="135">
        <v>8382.6299999999992</v>
      </c>
      <c r="E514" s="135">
        <v>24744.06</v>
      </c>
      <c r="F514" s="135">
        <v>38466.29</v>
      </c>
      <c r="G514" s="135">
        <v>32766.81</v>
      </c>
      <c r="H514" s="135">
        <v>8466.43</v>
      </c>
      <c r="I514" s="135">
        <v>1783.82</v>
      </c>
      <c r="J514" s="135">
        <v>1345.31</v>
      </c>
      <c r="K514" s="135">
        <v>2414.7399999999998</v>
      </c>
      <c r="L514" s="135">
        <v>3248.63</v>
      </c>
      <c r="N514" s="135">
        <f t="shared" si="553"/>
        <v>0</v>
      </c>
      <c r="O514" s="135">
        <f t="shared" si="554"/>
        <v>136628.35</v>
      </c>
      <c r="P514" s="135" t="s">
        <v>3521</v>
      </c>
      <c r="Q514" s="135">
        <f>VLOOKUP(P514,Factors!$E$6:$G$5649,3,FALSE)</f>
        <v>1.17E-2</v>
      </c>
      <c r="R514" s="144">
        <f t="shared" ref="R514:R520" si="618">IF(LEFT(AJ514,6)="Direct", N514,0)</f>
        <v>0</v>
      </c>
      <c r="S514" s="145">
        <f t="shared" ref="S514:S520" si="619">N514-R514</f>
        <v>0</v>
      </c>
      <c r="T514" s="146">
        <f t="shared" ref="T514:T520" si="620">R514+S514</f>
        <v>0</v>
      </c>
      <c r="U514" s="144">
        <f t="shared" ref="U514:U520" si="621">IF(LEFT(AJ514,9)="direct-wa", N514,0)</f>
        <v>0</v>
      </c>
      <c r="V514" s="145">
        <f t="shared" ref="V514:V520" si="622">IF(LEFT(AJ514,9)="direct-wa",0,N514*Q514)</f>
        <v>0</v>
      </c>
      <c r="W514" s="147">
        <f t="shared" ref="W514:W520" si="623">U514+V514</f>
        <v>0</v>
      </c>
      <c r="X514" s="144">
        <f t="shared" ref="X514:X520" si="624">IF(LEFT(AJ514,9)="direct-or", N514,0)</f>
        <v>0</v>
      </c>
      <c r="Y514" s="145">
        <f t="shared" ref="Y514:Y520" si="625">IF(LEFT(AJ514,9)="direct-or",0,S514-V514)</f>
        <v>0</v>
      </c>
      <c r="Z514" s="147">
        <f t="shared" ref="Z514:Z520" si="626">X514+Y514</f>
        <v>0</v>
      </c>
      <c r="AA514" s="148">
        <f t="shared" ref="AA514:AA520" si="627">IF(LEFT(AJ514,6)="Direct", O514,0)</f>
        <v>0</v>
      </c>
      <c r="AB514" s="149">
        <f t="shared" ref="AB514:AB520" si="628">O514-AA514</f>
        <v>136628.35</v>
      </c>
      <c r="AC514" s="148">
        <f t="shared" ref="AC514:AC520" si="629">AA514+AB514</f>
        <v>136628.35</v>
      </c>
      <c r="AD514" s="148">
        <f t="shared" si="552"/>
        <v>0</v>
      </c>
      <c r="AE514" s="148">
        <f t="shared" ref="AE514:AE520" si="630">IF(LEFT(AJ514,9)="direct-wa",0,O514*Q514)</f>
        <v>1598.5516950000001</v>
      </c>
      <c r="AF514" s="150">
        <f t="shared" ref="AF514:AF520" si="631">AD514+AE514</f>
        <v>1598.5516950000001</v>
      </c>
      <c r="AG514" s="148">
        <f t="shared" ref="AG514:AG520" si="632">IF(LEFT(AJ514,9)="direct-or", O514,0)</f>
        <v>0</v>
      </c>
      <c r="AH514" s="148">
        <f t="shared" ref="AH514:AH520" si="633">IF(LEFT(AJ514,9)="direct-or",0,AC514-AF514)</f>
        <v>135029.798305</v>
      </c>
      <c r="AI514" s="150">
        <f t="shared" ref="AI514:AI520" si="634">AG514+AH514</f>
        <v>135029.798305</v>
      </c>
      <c r="AJ514" s="151" t="s">
        <v>5957</v>
      </c>
    </row>
    <row r="515" spans="1:36" outlineLevel="3" x14ac:dyDescent="0.25">
      <c r="A515" s="143" t="s">
        <v>5628</v>
      </c>
      <c r="B515" s="135">
        <v>15609.29</v>
      </c>
      <c r="C515" s="135">
        <v>13417.91</v>
      </c>
      <c r="D515" s="135">
        <v>31262.18</v>
      </c>
      <c r="E515" s="135">
        <v>21238.97</v>
      </c>
      <c r="F515" s="135">
        <v>57353.82</v>
      </c>
      <c r="G515" s="135">
        <v>18280.03</v>
      </c>
      <c r="H515" s="135">
        <v>43209.760000000002</v>
      </c>
      <c r="I515" s="135">
        <v>27808.94</v>
      </c>
      <c r="J515" s="135">
        <v>26231.83</v>
      </c>
      <c r="K515" s="135">
        <v>47623.53</v>
      </c>
      <c r="L515" s="135">
        <v>22956.54</v>
      </c>
      <c r="M515" s="135">
        <v>11200.17</v>
      </c>
      <c r="N515" s="135">
        <f t="shared" si="553"/>
        <v>11200.17</v>
      </c>
      <c r="O515" s="135">
        <f t="shared" si="554"/>
        <v>336192.97</v>
      </c>
      <c r="P515" s="135" t="s">
        <v>3529</v>
      </c>
      <c r="Q515" s="135">
        <f>VLOOKUP(P515,Factors!$E$6:$G$5649,3,FALSE)</f>
        <v>1.17E-2</v>
      </c>
      <c r="R515" s="144">
        <f t="shared" si="618"/>
        <v>0</v>
      </c>
      <c r="S515" s="145">
        <f t="shared" si="619"/>
        <v>11200.17</v>
      </c>
      <c r="T515" s="146">
        <f t="shared" si="620"/>
        <v>11200.17</v>
      </c>
      <c r="U515" s="144">
        <f t="shared" si="621"/>
        <v>0</v>
      </c>
      <c r="V515" s="145">
        <f t="shared" si="622"/>
        <v>131.041989</v>
      </c>
      <c r="W515" s="147">
        <f t="shared" si="623"/>
        <v>131.041989</v>
      </c>
      <c r="X515" s="144">
        <f t="shared" si="624"/>
        <v>0</v>
      </c>
      <c r="Y515" s="145">
        <f t="shared" si="625"/>
        <v>11069.128011000001</v>
      </c>
      <c r="Z515" s="147">
        <f t="shared" si="626"/>
        <v>11069.128011000001</v>
      </c>
      <c r="AA515" s="148">
        <f t="shared" si="627"/>
        <v>0</v>
      </c>
      <c r="AB515" s="149">
        <f t="shared" si="628"/>
        <v>336192.97</v>
      </c>
      <c r="AC515" s="148">
        <f t="shared" si="629"/>
        <v>336192.97</v>
      </c>
      <c r="AD515" s="148">
        <f t="shared" si="552"/>
        <v>0</v>
      </c>
      <c r="AE515" s="148">
        <f t="shared" si="630"/>
        <v>3933.4577489999997</v>
      </c>
      <c r="AF515" s="150">
        <f t="shared" si="631"/>
        <v>3933.4577489999997</v>
      </c>
      <c r="AG515" s="148">
        <f t="shared" si="632"/>
        <v>0</v>
      </c>
      <c r="AH515" s="148">
        <f t="shared" si="633"/>
        <v>332259.51225099998</v>
      </c>
      <c r="AI515" s="150">
        <f t="shared" si="634"/>
        <v>332259.51225099998</v>
      </c>
      <c r="AJ515" s="151" t="s">
        <v>5957</v>
      </c>
    </row>
    <row r="516" spans="1:36" outlineLevel="3" x14ac:dyDescent="0.25">
      <c r="A516" s="143" t="s">
        <v>5628</v>
      </c>
      <c r="D516" s="135">
        <v>228.25</v>
      </c>
      <c r="G516" s="135">
        <v>202.32</v>
      </c>
      <c r="N516" s="135">
        <f t="shared" si="553"/>
        <v>0</v>
      </c>
      <c r="O516" s="135">
        <f t="shared" si="554"/>
        <v>430.57</v>
      </c>
      <c r="P516" s="135" t="s">
        <v>3547</v>
      </c>
      <c r="Q516" s="135">
        <f>VLOOKUP(P516,Factors!$E$6:$G$5649,3,FALSE)</f>
        <v>1.17E-2</v>
      </c>
      <c r="R516" s="144">
        <f t="shared" si="618"/>
        <v>0</v>
      </c>
      <c r="S516" s="145">
        <f t="shared" si="619"/>
        <v>0</v>
      </c>
      <c r="T516" s="146">
        <f t="shared" si="620"/>
        <v>0</v>
      </c>
      <c r="U516" s="144">
        <f t="shared" si="621"/>
        <v>0</v>
      </c>
      <c r="V516" s="145">
        <f t="shared" si="622"/>
        <v>0</v>
      </c>
      <c r="W516" s="147">
        <f t="shared" si="623"/>
        <v>0</v>
      </c>
      <c r="X516" s="144">
        <f t="shared" si="624"/>
        <v>0</v>
      </c>
      <c r="Y516" s="145">
        <f t="shared" si="625"/>
        <v>0</v>
      </c>
      <c r="Z516" s="147">
        <f t="shared" si="626"/>
        <v>0</v>
      </c>
      <c r="AA516" s="148">
        <f t="shared" si="627"/>
        <v>0</v>
      </c>
      <c r="AB516" s="149">
        <f t="shared" si="628"/>
        <v>430.57</v>
      </c>
      <c r="AC516" s="148">
        <f t="shared" si="629"/>
        <v>430.57</v>
      </c>
      <c r="AD516" s="148">
        <f t="shared" si="552"/>
        <v>0</v>
      </c>
      <c r="AE516" s="148">
        <f t="shared" si="630"/>
        <v>5.0376690000000002</v>
      </c>
      <c r="AF516" s="150">
        <f t="shared" si="631"/>
        <v>5.0376690000000002</v>
      </c>
      <c r="AG516" s="148">
        <f t="shared" si="632"/>
        <v>0</v>
      </c>
      <c r="AH516" s="148">
        <f t="shared" si="633"/>
        <v>425.532331</v>
      </c>
      <c r="AI516" s="150">
        <f t="shared" si="634"/>
        <v>425.532331</v>
      </c>
      <c r="AJ516" s="151" t="s">
        <v>5957</v>
      </c>
    </row>
    <row r="517" spans="1:36" outlineLevel="3" x14ac:dyDescent="0.25">
      <c r="A517" s="143" t="s">
        <v>5628</v>
      </c>
      <c r="B517" s="135">
        <v>7498.27</v>
      </c>
      <c r="C517" s="135">
        <v>24938.36</v>
      </c>
      <c r="D517" s="135">
        <v>19917.439999999999</v>
      </c>
      <c r="E517" s="135">
        <v>32175</v>
      </c>
      <c r="F517" s="135">
        <v>15701.76</v>
      </c>
      <c r="G517" s="135">
        <v>38015.440000000002</v>
      </c>
      <c r="H517" s="135">
        <v>29728.83</v>
      </c>
      <c r="I517" s="135">
        <v>6644.36</v>
      </c>
      <c r="J517" s="135">
        <v>36322.89</v>
      </c>
      <c r="K517" s="135">
        <v>40907.599999999999</v>
      </c>
      <c r="L517" s="135">
        <v>15758.18</v>
      </c>
      <c r="M517" s="135">
        <v>-66396.289999999994</v>
      </c>
      <c r="N517" s="135">
        <f t="shared" si="553"/>
        <v>-66396.289999999994</v>
      </c>
      <c r="O517" s="135">
        <f t="shared" si="554"/>
        <v>201211.84000000008</v>
      </c>
      <c r="P517" s="135" t="s">
        <v>3548</v>
      </c>
      <c r="Q517" s="135">
        <f>VLOOKUP(P517,Factors!$E$6:$G$5649,3,FALSE)</f>
        <v>1.17E-2</v>
      </c>
      <c r="R517" s="144">
        <f t="shared" si="618"/>
        <v>0</v>
      </c>
      <c r="S517" s="145">
        <f t="shared" si="619"/>
        <v>-66396.289999999994</v>
      </c>
      <c r="T517" s="146">
        <f t="shared" si="620"/>
        <v>-66396.289999999994</v>
      </c>
      <c r="U517" s="144">
        <f t="shared" si="621"/>
        <v>0</v>
      </c>
      <c r="V517" s="145">
        <f t="shared" si="622"/>
        <v>-776.83659299999999</v>
      </c>
      <c r="W517" s="147">
        <f t="shared" si="623"/>
        <v>-776.83659299999999</v>
      </c>
      <c r="X517" s="144">
        <f t="shared" si="624"/>
        <v>0</v>
      </c>
      <c r="Y517" s="145">
        <f t="shared" si="625"/>
        <v>-65619.453406999994</v>
      </c>
      <c r="Z517" s="147">
        <f t="shared" si="626"/>
        <v>-65619.453406999994</v>
      </c>
      <c r="AA517" s="148">
        <f t="shared" si="627"/>
        <v>0</v>
      </c>
      <c r="AB517" s="149">
        <f t="shared" si="628"/>
        <v>201211.84000000008</v>
      </c>
      <c r="AC517" s="148">
        <f t="shared" si="629"/>
        <v>201211.84000000008</v>
      </c>
      <c r="AD517" s="148">
        <f t="shared" si="552"/>
        <v>0</v>
      </c>
      <c r="AE517" s="148">
        <f t="shared" si="630"/>
        <v>2354.1785280000008</v>
      </c>
      <c r="AF517" s="150">
        <f t="shared" si="631"/>
        <v>2354.1785280000008</v>
      </c>
      <c r="AG517" s="148">
        <f t="shared" si="632"/>
        <v>0</v>
      </c>
      <c r="AH517" s="148">
        <f t="shared" si="633"/>
        <v>198857.66147200009</v>
      </c>
      <c r="AI517" s="150">
        <f t="shared" si="634"/>
        <v>198857.66147200009</v>
      </c>
      <c r="AJ517" s="151" t="s">
        <v>5957</v>
      </c>
    </row>
    <row r="518" spans="1:36" outlineLevel="3" x14ac:dyDescent="0.25">
      <c r="A518" s="143" t="s">
        <v>5628</v>
      </c>
      <c r="B518" s="135">
        <v>709.08</v>
      </c>
      <c r="C518" s="135">
        <v>7623.23</v>
      </c>
      <c r="D518" s="135">
        <v>24446.7</v>
      </c>
      <c r="E518" s="135">
        <v>13053.05</v>
      </c>
      <c r="F518" s="135">
        <v>6946.18</v>
      </c>
      <c r="G518" s="135">
        <v>8160.43</v>
      </c>
      <c r="H518" s="135">
        <v>12974.16</v>
      </c>
      <c r="I518" s="135">
        <v>6040.69</v>
      </c>
      <c r="J518" s="135">
        <v>8037.96</v>
      </c>
      <c r="K518" s="135">
        <v>13352.56</v>
      </c>
      <c r="L518" s="135">
        <v>9966.7900000000009</v>
      </c>
      <c r="M518" s="135">
        <v>526.1</v>
      </c>
      <c r="N518" s="135">
        <f t="shared" si="553"/>
        <v>526.1</v>
      </c>
      <c r="O518" s="135">
        <f t="shared" si="554"/>
        <v>111836.93000000002</v>
      </c>
      <c r="P518" s="135" t="s">
        <v>3556</v>
      </c>
      <c r="Q518" s="135">
        <f>VLOOKUP(P518,Factors!$E$6:$G$5649,3,FALSE)</f>
        <v>1.17E-2</v>
      </c>
      <c r="R518" s="144">
        <f t="shared" si="618"/>
        <v>0</v>
      </c>
      <c r="S518" s="145">
        <f t="shared" si="619"/>
        <v>526.1</v>
      </c>
      <c r="T518" s="146">
        <f t="shared" si="620"/>
        <v>526.1</v>
      </c>
      <c r="U518" s="144">
        <f t="shared" si="621"/>
        <v>0</v>
      </c>
      <c r="V518" s="145">
        <f t="shared" si="622"/>
        <v>6.1553700000000005</v>
      </c>
      <c r="W518" s="147">
        <f t="shared" si="623"/>
        <v>6.1553700000000005</v>
      </c>
      <c r="X518" s="144">
        <f t="shared" si="624"/>
        <v>0</v>
      </c>
      <c r="Y518" s="145">
        <f t="shared" si="625"/>
        <v>519.94463000000007</v>
      </c>
      <c r="Z518" s="147">
        <f t="shared" si="626"/>
        <v>519.94463000000007</v>
      </c>
      <c r="AA518" s="148">
        <f t="shared" si="627"/>
        <v>0</v>
      </c>
      <c r="AB518" s="149">
        <f t="shared" si="628"/>
        <v>111836.93000000002</v>
      </c>
      <c r="AC518" s="148">
        <f t="shared" si="629"/>
        <v>111836.93000000002</v>
      </c>
      <c r="AD518" s="148">
        <f t="shared" si="552"/>
        <v>0</v>
      </c>
      <c r="AE518" s="148">
        <f t="shared" si="630"/>
        <v>1308.4920810000003</v>
      </c>
      <c r="AF518" s="150">
        <f t="shared" si="631"/>
        <v>1308.4920810000003</v>
      </c>
      <c r="AG518" s="148">
        <f t="shared" si="632"/>
        <v>0</v>
      </c>
      <c r="AH518" s="148">
        <f t="shared" si="633"/>
        <v>110528.43791900002</v>
      </c>
      <c r="AI518" s="150">
        <f t="shared" si="634"/>
        <v>110528.43791900002</v>
      </c>
      <c r="AJ518" s="151" t="s">
        <v>5957</v>
      </c>
    </row>
    <row r="519" spans="1:36" outlineLevel="3" x14ac:dyDescent="0.25">
      <c r="A519" s="143" t="s">
        <v>5628</v>
      </c>
      <c r="B519" s="135">
        <v>153.59</v>
      </c>
      <c r="C519" s="135">
        <v>396.93</v>
      </c>
      <c r="D519" s="135">
        <v>280.04000000000002</v>
      </c>
      <c r="G519" s="135">
        <v>875.13</v>
      </c>
      <c r="H519" s="135">
        <v>259</v>
      </c>
      <c r="I519" s="135">
        <v>509.78</v>
      </c>
      <c r="J519" s="135">
        <v>994.23</v>
      </c>
      <c r="L519" s="135">
        <v>159.63</v>
      </c>
      <c r="M519" s="135">
        <v>1023.9</v>
      </c>
      <c r="N519" s="135">
        <f t="shared" si="553"/>
        <v>1023.9</v>
      </c>
      <c r="O519" s="135">
        <f t="shared" si="554"/>
        <v>4652.2300000000005</v>
      </c>
      <c r="P519" s="135" t="s">
        <v>3557</v>
      </c>
      <c r="Q519" s="135">
        <f>VLOOKUP(P519,Factors!$E$6:$G$5649,3,FALSE)</f>
        <v>1.17E-2</v>
      </c>
      <c r="R519" s="144">
        <f t="shared" si="618"/>
        <v>0</v>
      </c>
      <c r="S519" s="145">
        <f t="shared" si="619"/>
        <v>1023.9</v>
      </c>
      <c r="T519" s="146">
        <f t="shared" si="620"/>
        <v>1023.9</v>
      </c>
      <c r="U519" s="144">
        <f t="shared" si="621"/>
        <v>0</v>
      </c>
      <c r="V519" s="145">
        <f t="shared" si="622"/>
        <v>11.97963</v>
      </c>
      <c r="W519" s="147">
        <f t="shared" si="623"/>
        <v>11.97963</v>
      </c>
      <c r="X519" s="144">
        <f t="shared" si="624"/>
        <v>0</v>
      </c>
      <c r="Y519" s="145">
        <f t="shared" si="625"/>
        <v>1011.9203699999999</v>
      </c>
      <c r="Z519" s="147">
        <f t="shared" si="626"/>
        <v>1011.9203699999999</v>
      </c>
      <c r="AA519" s="148">
        <f t="shared" si="627"/>
        <v>0</v>
      </c>
      <c r="AB519" s="149">
        <f t="shared" si="628"/>
        <v>4652.2300000000005</v>
      </c>
      <c r="AC519" s="148">
        <f t="shared" si="629"/>
        <v>4652.2300000000005</v>
      </c>
      <c r="AD519" s="148">
        <f t="shared" si="552"/>
        <v>0</v>
      </c>
      <c r="AE519" s="148">
        <f t="shared" si="630"/>
        <v>54.431091000000009</v>
      </c>
      <c r="AF519" s="150">
        <f t="shared" si="631"/>
        <v>54.431091000000009</v>
      </c>
      <c r="AG519" s="148">
        <f t="shared" si="632"/>
        <v>0</v>
      </c>
      <c r="AH519" s="148">
        <f t="shared" si="633"/>
        <v>4597.7989090000001</v>
      </c>
      <c r="AI519" s="150">
        <f t="shared" si="634"/>
        <v>4597.7989090000001</v>
      </c>
      <c r="AJ519" s="151" t="s">
        <v>5957</v>
      </c>
    </row>
    <row r="520" spans="1:36" outlineLevel="3" x14ac:dyDescent="0.25">
      <c r="A520" s="143" t="s">
        <v>5628</v>
      </c>
      <c r="B520" s="135">
        <v>2225.92</v>
      </c>
      <c r="C520" s="135">
        <v>2079.65</v>
      </c>
      <c r="D520" s="135">
        <v>6883.3</v>
      </c>
      <c r="E520" s="135">
        <v>5238.09</v>
      </c>
      <c r="F520" s="135">
        <v>717.73</v>
      </c>
      <c r="G520" s="135">
        <v>6407.82</v>
      </c>
      <c r="H520" s="135">
        <v>5271.69</v>
      </c>
      <c r="I520" s="135">
        <v>2305.09</v>
      </c>
      <c r="J520" s="135">
        <v>3491.13</v>
      </c>
      <c r="K520" s="135">
        <v>1543.61</v>
      </c>
      <c r="L520" s="135">
        <v>6376.25</v>
      </c>
      <c r="M520" s="135">
        <v>5275.86</v>
      </c>
      <c r="N520" s="135">
        <f t="shared" si="553"/>
        <v>5275.86</v>
      </c>
      <c r="O520" s="135">
        <f t="shared" si="554"/>
        <v>47816.14</v>
      </c>
      <c r="P520" s="135" t="s">
        <v>3558</v>
      </c>
      <c r="Q520" s="135">
        <f>VLOOKUP(P520,Factors!$E$6:$G$5649,3,FALSE)</f>
        <v>1.17E-2</v>
      </c>
      <c r="R520" s="144">
        <f t="shared" si="618"/>
        <v>0</v>
      </c>
      <c r="S520" s="145">
        <f t="shared" si="619"/>
        <v>5275.86</v>
      </c>
      <c r="T520" s="146">
        <f t="shared" si="620"/>
        <v>5275.86</v>
      </c>
      <c r="U520" s="144">
        <f t="shared" si="621"/>
        <v>0</v>
      </c>
      <c r="V520" s="145">
        <f t="shared" si="622"/>
        <v>61.727561999999999</v>
      </c>
      <c r="W520" s="147">
        <f t="shared" si="623"/>
        <v>61.727561999999999</v>
      </c>
      <c r="X520" s="144">
        <f t="shared" si="624"/>
        <v>0</v>
      </c>
      <c r="Y520" s="145">
        <f t="shared" si="625"/>
        <v>5214.1324379999996</v>
      </c>
      <c r="Z520" s="147">
        <f t="shared" si="626"/>
        <v>5214.1324379999996</v>
      </c>
      <c r="AA520" s="148">
        <f t="shared" si="627"/>
        <v>0</v>
      </c>
      <c r="AB520" s="149">
        <f t="shared" si="628"/>
        <v>47816.14</v>
      </c>
      <c r="AC520" s="148">
        <f t="shared" si="629"/>
        <v>47816.14</v>
      </c>
      <c r="AD520" s="148">
        <f t="shared" si="552"/>
        <v>0</v>
      </c>
      <c r="AE520" s="148">
        <f t="shared" si="630"/>
        <v>559.44883800000002</v>
      </c>
      <c r="AF520" s="150">
        <f t="shared" si="631"/>
        <v>559.44883800000002</v>
      </c>
      <c r="AG520" s="148">
        <f t="shared" si="632"/>
        <v>0</v>
      </c>
      <c r="AH520" s="148">
        <f t="shared" si="633"/>
        <v>47256.691162000003</v>
      </c>
      <c r="AI520" s="150">
        <f t="shared" si="634"/>
        <v>47256.691162000003</v>
      </c>
      <c r="AJ520" s="151" t="s">
        <v>5957</v>
      </c>
    </row>
    <row r="521" spans="1:36" outlineLevel="2" x14ac:dyDescent="0.25">
      <c r="A521" s="143"/>
      <c r="N521" s="135">
        <f t="shared" si="553"/>
        <v>0</v>
      </c>
      <c r="O521" s="135">
        <f t="shared" si="554"/>
        <v>0</v>
      </c>
      <c r="R521" s="144">
        <f t="shared" ref="R521:AI521" si="635">SUBTOTAL(9,R514:R520)</f>
        <v>0</v>
      </c>
      <c r="S521" s="145">
        <f t="shared" si="635"/>
        <v>-48370.259999999995</v>
      </c>
      <c r="T521" s="146">
        <f t="shared" si="635"/>
        <v>-48370.259999999995</v>
      </c>
      <c r="U521" s="144">
        <f t="shared" si="635"/>
        <v>0</v>
      </c>
      <c r="V521" s="145">
        <f t="shared" si="635"/>
        <v>-565.93204199999991</v>
      </c>
      <c r="W521" s="147">
        <f t="shared" si="635"/>
        <v>-565.93204199999991</v>
      </c>
      <c r="X521" s="144">
        <f t="shared" si="635"/>
        <v>0</v>
      </c>
      <c r="Y521" s="145">
        <f t="shared" si="635"/>
        <v>-47804.327957999994</v>
      </c>
      <c r="Z521" s="147">
        <f t="shared" si="635"/>
        <v>-47804.327957999994</v>
      </c>
      <c r="AA521" s="148">
        <f t="shared" si="635"/>
        <v>0</v>
      </c>
      <c r="AB521" s="149">
        <f t="shared" si="635"/>
        <v>838769.03</v>
      </c>
      <c r="AC521" s="148">
        <f t="shared" si="635"/>
        <v>838769.03</v>
      </c>
      <c r="AD521" s="148">
        <f t="shared" ref="AD521:AD584" si="636">IF(LEFT(AJ521,9)="direct-wa", O521,0)</f>
        <v>0</v>
      </c>
      <c r="AE521" s="148">
        <f t="shared" si="635"/>
        <v>9813.5976510000019</v>
      </c>
      <c r="AF521" s="150">
        <f t="shared" si="635"/>
        <v>9813.5976510000019</v>
      </c>
      <c r="AG521" s="148">
        <f t="shared" si="635"/>
        <v>0</v>
      </c>
      <c r="AH521" s="148">
        <f t="shared" si="635"/>
        <v>828955.43234900013</v>
      </c>
      <c r="AI521" s="150">
        <f t="shared" si="635"/>
        <v>828955.43234900013</v>
      </c>
      <c r="AJ521" s="163" t="s">
        <v>5960</v>
      </c>
    </row>
    <row r="522" spans="1:36" outlineLevel="1" x14ac:dyDescent="0.25">
      <c r="A522" s="154" t="s">
        <v>5627</v>
      </c>
      <c r="B522" s="155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6">
        <f t="shared" ref="R522:AI522" si="637">SUBTOTAL(9,R474:R520)</f>
        <v>31033.360000000001</v>
      </c>
      <c r="S522" s="157">
        <f t="shared" si="637"/>
        <v>-51563.719999999994</v>
      </c>
      <c r="T522" s="158">
        <f t="shared" si="637"/>
        <v>-20530.359999999993</v>
      </c>
      <c r="U522" s="156">
        <f t="shared" si="637"/>
        <v>-981.08999999999924</v>
      </c>
      <c r="V522" s="157">
        <f t="shared" si="637"/>
        <v>331.86583500000182</v>
      </c>
      <c r="W522" s="159">
        <f t="shared" si="637"/>
        <v>-649.22416499999736</v>
      </c>
      <c r="X522" s="156">
        <f t="shared" si="637"/>
        <v>32014.45</v>
      </c>
      <c r="Y522" s="157">
        <f t="shared" si="637"/>
        <v>-51895.585834999983</v>
      </c>
      <c r="Z522" s="159">
        <f t="shared" si="637"/>
        <v>-19881.135834999983</v>
      </c>
      <c r="AA522" s="157">
        <f t="shared" si="637"/>
        <v>999160.34000000008</v>
      </c>
      <c r="AB522" s="160">
        <f t="shared" si="637"/>
        <v>2026276.1600000001</v>
      </c>
      <c r="AC522" s="157">
        <f t="shared" si="637"/>
        <v>3025436.5000000005</v>
      </c>
      <c r="AD522" s="157">
        <f t="shared" si="636"/>
        <v>0</v>
      </c>
      <c r="AE522" s="157">
        <f t="shared" si="637"/>
        <v>150592.78299599997</v>
      </c>
      <c r="AF522" s="161">
        <f t="shared" si="637"/>
        <v>260616.34299599993</v>
      </c>
      <c r="AG522" s="157">
        <f t="shared" si="637"/>
        <v>889136.78</v>
      </c>
      <c r="AH522" s="157">
        <f t="shared" si="637"/>
        <v>1875683.3770040001</v>
      </c>
      <c r="AI522" s="161">
        <f t="shared" si="637"/>
        <v>2764820.1570040002</v>
      </c>
      <c r="AJ522" s="162"/>
    </row>
    <row r="523" spans="1:36" outlineLevel="3" x14ac:dyDescent="0.25">
      <c r="A523" s="143" t="s">
        <v>5630</v>
      </c>
      <c r="G523" s="135">
        <v>340.35</v>
      </c>
      <c r="N523" s="135">
        <f t="shared" ref="N523:N585" si="638">M523</f>
        <v>0</v>
      </c>
      <c r="O523" s="135">
        <f t="shared" ref="O523:O585" si="639">SUM(B523:M523)</f>
        <v>340.35</v>
      </c>
      <c r="P523" s="135" t="s">
        <v>1181</v>
      </c>
      <c r="Q523" s="135">
        <f>VLOOKUP(P523,Factors!$E$6:$G$5649,3,FALSE)</f>
        <v>0.1013</v>
      </c>
      <c r="R523" s="144">
        <f t="shared" ref="R523:R531" si="640">IF(LEFT(AJ523,6)="Direct", N523,0)</f>
        <v>0</v>
      </c>
      <c r="S523" s="145">
        <f t="shared" ref="S523:S531" si="641">N523-R523</f>
        <v>0</v>
      </c>
      <c r="T523" s="146">
        <f t="shared" ref="T523:T531" si="642">R523+S523</f>
        <v>0</v>
      </c>
      <c r="U523" s="144">
        <f t="shared" ref="U523:U531" si="643">IF(LEFT(AJ523,9)="direct-wa", N523,0)</f>
        <v>0</v>
      </c>
      <c r="V523" s="145">
        <f t="shared" ref="V523:V531" si="644">IF(LEFT(AJ523,9)="direct-wa",0,N523*Q523)</f>
        <v>0</v>
      </c>
      <c r="W523" s="147">
        <f t="shared" ref="W523:W531" si="645">U523+V523</f>
        <v>0</v>
      </c>
      <c r="X523" s="144">
        <f t="shared" ref="X523:X531" si="646">IF(LEFT(AJ523,9)="direct-or", N523,0)</f>
        <v>0</v>
      </c>
      <c r="Y523" s="145">
        <f t="shared" ref="Y523:Y531" si="647">IF(LEFT(AJ523,9)="direct-or",0,S523-V523)</f>
        <v>0</v>
      </c>
      <c r="Z523" s="147">
        <f t="shared" ref="Z523:Z531" si="648">X523+Y523</f>
        <v>0</v>
      </c>
      <c r="AA523" s="148">
        <f t="shared" ref="AA523:AA531" si="649">IF(LEFT(AJ523,6)="Direct", O523,0)</f>
        <v>0</v>
      </c>
      <c r="AB523" s="149">
        <f t="shared" ref="AB523:AB531" si="650">O523-AA523</f>
        <v>340.35</v>
      </c>
      <c r="AC523" s="148">
        <f t="shared" ref="AC523:AC531" si="651">AA523+AB523</f>
        <v>340.35</v>
      </c>
      <c r="AD523" s="148">
        <f t="shared" si="636"/>
        <v>0</v>
      </c>
      <c r="AE523" s="148">
        <f t="shared" ref="AE523:AE531" si="652">IF(LEFT(AJ523,9)="direct-wa",0,O523*Q523)</f>
        <v>34.477455000000006</v>
      </c>
      <c r="AF523" s="150">
        <f t="shared" ref="AF523:AF531" si="653">AD523+AE523</f>
        <v>34.477455000000006</v>
      </c>
      <c r="AG523" s="148">
        <f t="shared" ref="AG523:AG531" si="654">IF(LEFT(AJ523,9)="direct-or", O523,0)</f>
        <v>0</v>
      </c>
      <c r="AH523" s="148">
        <f t="shared" ref="AH523:AH531" si="655">IF(LEFT(AJ523,9)="direct-or",0,AC523-AF523)</f>
        <v>305.872545</v>
      </c>
      <c r="AI523" s="150">
        <f t="shared" ref="AI523:AI531" si="656">AG523+AH523</f>
        <v>305.872545</v>
      </c>
      <c r="AJ523" s="151" t="s">
        <v>60</v>
      </c>
    </row>
    <row r="524" spans="1:36" outlineLevel="3" x14ac:dyDescent="0.25">
      <c r="A524" s="143" t="s">
        <v>5630</v>
      </c>
      <c r="B524" s="135">
        <v>1362.17</v>
      </c>
      <c r="C524" s="135">
        <v>1347.86</v>
      </c>
      <c r="D524" s="135">
        <v>878.93</v>
      </c>
      <c r="E524" s="135">
        <v>1426.03</v>
      </c>
      <c r="F524" s="135">
        <v>1399.45</v>
      </c>
      <c r="G524" s="135">
        <v>2303.3000000000002</v>
      </c>
      <c r="N524" s="135">
        <f t="shared" si="638"/>
        <v>0</v>
      </c>
      <c r="O524" s="135">
        <f t="shared" si="639"/>
        <v>8717.74</v>
      </c>
      <c r="P524" s="135" t="s">
        <v>3155</v>
      </c>
      <c r="Q524" s="135">
        <f>VLOOKUP(P524,Factors!$E$6:$G$5649,3,FALSE)</f>
        <v>0.1013</v>
      </c>
      <c r="R524" s="144">
        <f t="shared" si="640"/>
        <v>0</v>
      </c>
      <c r="S524" s="145">
        <f t="shared" si="641"/>
        <v>0</v>
      </c>
      <c r="T524" s="146">
        <f t="shared" si="642"/>
        <v>0</v>
      </c>
      <c r="U524" s="144">
        <f t="shared" si="643"/>
        <v>0</v>
      </c>
      <c r="V524" s="145">
        <f t="shared" si="644"/>
        <v>0</v>
      </c>
      <c r="W524" s="147">
        <f t="shared" si="645"/>
        <v>0</v>
      </c>
      <c r="X524" s="144">
        <f t="shared" si="646"/>
        <v>0</v>
      </c>
      <c r="Y524" s="145">
        <f t="shared" si="647"/>
        <v>0</v>
      </c>
      <c r="Z524" s="147">
        <f t="shared" si="648"/>
        <v>0</v>
      </c>
      <c r="AA524" s="148">
        <f t="shared" si="649"/>
        <v>0</v>
      </c>
      <c r="AB524" s="149">
        <f t="shared" si="650"/>
        <v>8717.74</v>
      </c>
      <c r="AC524" s="148">
        <f t="shared" si="651"/>
        <v>8717.74</v>
      </c>
      <c r="AD524" s="148">
        <f t="shared" si="636"/>
        <v>0</v>
      </c>
      <c r="AE524" s="148">
        <f t="shared" si="652"/>
        <v>883.10706200000004</v>
      </c>
      <c r="AF524" s="150">
        <f t="shared" si="653"/>
        <v>883.10706200000004</v>
      </c>
      <c r="AG524" s="148">
        <f t="shared" si="654"/>
        <v>0</v>
      </c>
      <c r="AH524" s="148">
        <f t="shared" si="655"/>
        <v>7834.6329379999997</v>
      </c>
      <c r="AI524" s="150">
        <f t="shared" si="656"/>
        <v>7834.6329379999997</v>
      </c>
      <c r="AJ524" s="151" t="s">
        <v>60</v>
      </c>
    </row>
    <row r="525" spans="1:36" outlineLevel="3" x14ac:dyDescent="0.25">
      <c r="A525" s="143" t="s">
        <v>5630</v>
      </c>
      <c r="B525" s="135">
        <v>-1830.75</v>
      </c>
      <c r="N525" s="135">
        <f t="shared" si="638"/>
        <v>0</v>
      </c>
      <c r="O525" s="135">
        <f t="shared" si="639"/>
        <v>-1830.75</v>
      </c>
      <c r="P525" s="135" t="s">
        <v>3753</v>
      </c>
      <c r="Q525" s="135">
        <f>VLOOKUP(P525,Factors!$E$6:$G$5649,3,FALSE)</f>
        <v>0.1013</v>
      </c>
      <c r="R525" s="144">
        <f t="shared" si="640"/>
        <v>0</v>
      </c>
      <c r="S525" s="145">
        <f t="shared" si="641"/>
        <v>0</v>
      </c>
      <c r="T525" s="146">
        <f t="shared" si="642"/>
        <v>0</v>
      </c>
      <c r="U525" s="144">
        <f t="shared" si="643"/>
        <v>0</v>
      </c>
      <c r="V525" s="145">
        <f t="shared" si="644"/>
        <v>0</v>
      </c>
      <c r="W525" s="147">
        <f t="shared" si="645"/>
        <v>0</v>
      </c>
      <c r="X525" s="144">
        <f t="shared" si="646"/>
        <v>0</v>
      </c>
      <c r="Y525" s="145">
        <f t="shared" si="647"/>
        <v>0</v>
      </c>
      <c r="Z525" s="147">
        <f t="shared" si="648"/>
        <v>0</v>
      </c>
      <c r="AA525" s="148">
        <f t="shared" si="649"/>
        <v>0</v>
      </c>
      <c r="AB525" s="149">
        <f t="shared" si="650"/>
        <v>-1830.75</v>
      </c>
      <c r="AC525" s="148">
        <f t="shared" si="651"/>
        <v>-1830.75</v>
      </c>
      <c r="AD525" s="148">
        <f t="shared" si="636"/>
        <v>0</v>
      </c>
      <c r="AE525" s="148">
        <f t="shared" si="652"/>
        <v>-185.45497499999999</v>
      </c>
      <c r="AF525" s="150">
        <f t="shared" si="653"/>
        <v>-185.45497499999999</v>
      </c>
      <c r="AG525" s="148">
        <f t="shared" si="654"/>
        <v>0</v>
      </c>
      <c r="AH525" s="148">
        <f t="shared" si="655"/>
        <v>-1645.2950249999999</v>
      </c>
      <c r="AI525" s="150">
        <f t="shared" si="656"/>
        <v>-1645.2950249999999</v>
      </c>
      <c r="AJ525" s="151" t="s">
        <v>60</v>
      </c>
    </row>
    <row r="526" spans="1:36" outlineLevel="3" x14ac:dyDescent="0.25">
      <c r="A526" s="143" t="s">
        <v>5630</v>
      </c>
      <c r="E526" s="135">
        <v>59.66</v>
      </c>
      <c r="N526" s="135">
        <f t="shared" si="638"/>
        <v>0</v>
      </c>
      <c r="O526" s="135">
        <f t="shared" si="639"/>
        <v>59.66</v>
      </c>
      <c r="P526" s="135" t="s">
        <v>4009</v>
      </c>
      <c r="Q526" s="135">
        <f>VLOOKUP(P526,Factors!$E$6:$G$5649,3,FALSE)</f>
        <v>0.1013</v>
      </c>
      <c r="R526" s="144">
        <f t="shared" si="640"/>
        <v>0</v>
      </c>
      <c r="S526" s="145">
        <f t="shared" si="641"/>
        <v>0</v>
      </c>
      <c r="T526" s="146">
        <f t="shared" si="642"/>
        <v>0</v>
      </c>
      <c r="U526" s="144">
        <f t="shared" si="643"/>
        <v>0</v>
      </c>
      <c r="V526" s="145">
        <f t="shared" si="644"/>
        <v>0</v>
      </c>
      <c r="W526" s="147">
        <f t="shared" si="645"/>
        <v>0</v>
      </c>
      <c r="X526" s="144">
        <f t="shared" si="646"/>
        <v>0</v>
      </c>
      <c r="Y526" s="145">
        <f t="shared" si="647"/>
        <v>0</v>
      </c>
      <c r="Z526" s="147">
        <f t="shared" si="648"/>
        <v>0</v>
      </c>
      <c r="AA526" s="148">
        <f t="shared" si="649"/>
        <v>0</v>
      </c>
      <c r="AB526" s="149">
        <f t="shared" si="650"/>
        <v>59.66</v>
      </c>
      <c r="AC526" s="148">
        <f t="shared" si="651"/>
        <v>59.66</v>
      </c>
      <c r="AD526" s="148">
        <f t="shared" si="636"/>
        <v>0</v>
      </c>
      <c r="AE526" s="148">
        <f t="shared" si="652"/>
        <v>6.043558</v>
      </c>
      <c r="AF526" s="150">
        <f t="shared" si="653"/>
        <v>6.043558</v>
      </c>
      <c r="AG526" s="148">
        <f t="shared" si="654"/>
        <v>0</v>
      </c>
      <c r="AH526" s="148">
        <f t="shared" si="655"/>
        <v>53.616441999999999</v>
      </c>
      <c r="AI526" s="150">
        <f t="shared" si="656"/>
        <v>53.616441999999999</v>
      </c>
      <c r="AJ526" s="151" t="s">
        <v>60</v>
      </c>
    </row>
    <row r="527" spans="1:36" outlineLevel="3" x14ac:dyDescent="0.25">
      <c r="A527" s="143" t="s">
        <v>5630</v>
      </c>
      <c r="L527" s="135">
        <v>1581.84</v>
      </c>
      <c r="N527" s="135">
        <f t="shared" si="638"/>
        <v>0</v>
      </c>
      <c r="O527" s="135">
        <f t="shared" si="639"/>
        <v>1581.84</v>
      </c>
      <c r="P527" s="135" t="s">
        <v>4011</v>
      </c>
      <c r="Q527" s="135">
        <f>VLOOKUP(P527,Factors!$E$6:$G$5649,3,FALSE)</f>
        <v>0.1013</v>
      </c>
      <c r="R527" s="144">
        <f t="shared" si="640"/>
        <v>0</v>
      </c>
      <c r="S527" s="145">
        <f t="shared" si="641"/>
        <v>0</v>
      </c>
      <c r="T527" s="146">
        <f t="shared" si="642"/>
        <v>0</v>
      </c>
      <c r="U527" s="144">
        <f t="shared" si="643"/>
        <v>0</v>
      </c>
      <c r="V527" s="145">
        <f t="shared" si="644"/>
        <v>0</v>
      </c>
      <c r="W527" s="147">
        <f t="shared" si="645"/>
        <v>0</v>
      </c>
      <c r="X527" s="144">
        <f t="shared" si="646"/>
        <v>0</v>
      </c>
      <c r="Y527" s="145">
        <f t="shared" si="647"/>
        <v>0</v>
      </c>
      <c r="Z527" s="147">
        <f t="shared" si="648"/>
        <v>0</v>
      </c>
      <c r="AA527" s="148">
        <f t="shared" si="649"/>
        <v>0</v>
      </c>
      <c r="AB527" s="149">
        <f t="shared" si="650"/>
        <v>1581.84</v>
      </c>
      <c r="AC527" s="148">
        <f t="shared" si="651"/>
        <v>1581.84</v>
      </c>
      <c r="AD527" s="148">
        <f t="shared" si="636"/>
        <v>0</v>
      </c>
      <c r="AE527" s="148">
        <f t="shared" si="652"/>
        <v>160.24039199999999</v>
      </c>
      <c r="AF527" s="150">
        <f t="shared" si="653"/>
        <v>160.24039199999999</v>
      </c>
      <c r="AG527" s="148">
        <f t="shared" si="654"/>
        <v>0</v>
      </c>
      <c r="AH527" s="148">
        <f t="shared" si="655"/>
        <v>1421.599608</v>
      </c>
      <c r="AI527" s="150">
        <f t="shared" si="656"/>
        <v>1421.599608</v>
      </c>
      <c r="AJ527" s="151" t="s">
        <v>60</v>
      </c>
    </row>
    <row r="528" spans="1:36" outlineLevel="3" x14ac:dyDescent="0.25">
      <c r="A528" s="143" t="s">
        <v>5630</v>
      </c>
      <c r="J528" s="135">
        <v>366.96</v>
      </c>
      <c r="K528" s="135">
        <v>1827.53</v>
      </c>
      <c r="L528" s="135">
        <v>564.54999999999995</v>
      </c>
      <c r="N528" s="135">
        <f t="shared" si="638"/>
        <v>0</v>
      </c>
      <c r="O528" s="135">
        <f t="shared" si="639"/>
        <v>2759.04</v>
      </c>
      <c r="P528" s="135" t="s">
        <v>4013</v>
      </c>
      <c r="Q528" s="135">
        <f>VLOOKUP(P528,Factors!$E$6:$G$5649,3,FALSE)</f>
        <v>0.1013</v>
      </c>
      <c r="R528" s="144">
        <f t="shared" si="640"/>
        <v>0</v>
      </c>
      <c r="S528" s="145">
        <f t="shared" si="641"/>
        <v>0</v>
      </c>
      <c r="T528" s="146">
        <f t="shared" si="642"/>
        <v>0</v>
      </c>
      <c r="U528" s="144">
        <f t="shared" si="643"/>
        <v>0</v>
      </c>
      <c r="V528" s="145">
        <f t="shared" si="644"/>
        <v>0</v>
      </c>
      <c r="W528" s="147">
        <f t="shared" si="645"/>
        <v>0</v>
      </c>
      <c r="X528" s="144">
        <f t="shared" si="646"/>
        <v>0</v>
      </c>
      <c r="Y528" s="145">
        <f t="shared" si="647"/>
        <v>0</v>
      </c>
      <c r="Z528" s="147">
        <f t="shared" si="648"/>
        <v>0</v>
      </c>
      <c r="AA528" s="148">
        <f t="shared" si="649"/>
        <v>0</v>
      </c>
      <c r="AB528" s="149">
        <f t="shared" si="650"/>
        <v>2759.04</v>
      </c>
      <c r="AC528" s="148">
        <f t="shared" si="651"/>
        <v>2759.04</v>
      </c>
      <c r="AD528" s="148">
        <f t="shared" si="636"/>
        <v>0</v>
      </c>
      <c r="AE528" s="148">
        <f t="shared" si="652"/>
        <v>279.49075199999999</v>
      </c>
      <c r="AF528" s="150">
        <f t="shared" si="653"/>
        <v>279.49075199999999</v>
      </c>
      <c r="AG528" s="148">
        <f t="shared" si="654"/>
        <v>0</v>
      </c>
      <c r="AH528" s="148">
        <f t="shared" si="655"/>
        <v>2479.5492479999998</v>
      </c>
      <c r="AI528" s="150">
        <f t="shared" si="656"/>
        <v>2479.5492479999998</v>
      </c>
      <c r="AJ528" s="151" t="s">
        <v>60</v>
      </c>
    </row>
    <row r="529" spans="1:36" outlineLevel="3" x14ac:dyDescent="0.25">
      <c r="A529" s="143" t="s">
        <v>5630</v>
      </c>
      <c r="F529" s="135">
        <v>274.2</v>
      </c>
      <c r="H529" s="135">
        <v>146.6</v>
      </c>
      <c r="N529" s="135">
        <f t="shared" si="638"/>
        <v>0</v>
      </c>
      <c r="O529" s="135">
        <f t="shared" si="639"/>
        <v>420.79999999999995</v>
      </c>
      <c r="P529" s="135" t="s">
        <v>5840</v>
      </c>
      <c r="Q529" s="135">
        <f>VLOOKUP(P529,Factors!$E$6:$G$5649,3,FALSE)</f>
        <v>0.1013</v>
      </c>
      <c r="R529" s="144">
        <f t="shared" si="640"/>
        <v>0</v>
      </c>
      <c r="S529" s="145">
        <f t="shared" si="641"/>
        <v>0</v>
      </c>
      <c r="T529" s="146">
        <f t="shared" si="642"/>
        <v>0</v>
      </c>
      <c r="U529" s="144">
        <f t="shared" si="643"/>
        <v>0</v>
      </c>
      <c r="V529" s="145">
        <f t="shared" si="644"/>
        <v>0</v>
      </c>
      <c r="W529" s="147">
        <f t="shared" si="645"/>
        <v>0</v>
      </c>
      <c r="X529" s="144">
        <f t="shared" si="646"/>
        <v>0</v>
      </c>
      <c r="Y529" s="145">
        <f t="shared" si="647"/>
        <v>0</v>
      </c>
      <c r="Z529" s="147">
        <f t="shared" si="648"/>
        <v>0</v>
      </c>
      <c r="AA529" s="148">
        <f t="shared" si="649"/>
        <v>0</v>
      </c>
      <c r="AB529" s="149">
        <f t="shared" si="650"/>
        <v>420.79999999999995</v>
      </c>
      <c r="AC529" s="148">
        <f t="shared" si="651"/>
        <v>420.79999999999995</v>
      </c>
      <c r="AD529" s="148">
        <f t="shared" si="636"/>
        <v>0</v>
      </c>
      <c r="AE529" s="148">
        <f t="shared" si="652"/>
        <v>42.627039999999994</v>
      </c>
      <c r="AF529" s="150">
        <f t="shared" si="653"/>
        <v>42.627039999999994</v>
      </c>
      <c r="AG529" s="148">
        <f t="shared" si="654"/>
        <v>0</v>
      </c>
      <c r="AH529" s="148">
        <f t="shared" si="655"/>
        <v>378.17295999999999</v>
      </c>
      <c r="AI529" s="150">
        <f t="shared" si="656"/>
        <v>378.17295999999999</v>
      </c>
      <c r="AJ529" s="151" t="s">
        <v>60</v>
      </c>
    </row>
    <row r="530" spans="1:36" outlineLevel="3" x14ac:dyDescent="0.25">
      <c r="A530" s="143" t="s">
        <v>5630</v>
      </c>
      <c r="H530" s="135">
        <v>300.39999999999998</v>
      </c>
      <c r="L530" s="135">
        <v>656.64</v>
      </c>
      <c r="M530" s="135">
        <v>249.4</v>
      </c>
      <c r="N530" s="135">
        <f t="shared" si="638"/>
        <v>249.4</v>
      </c>
      <c r="O530" s="135">
        <f t="shared" si="639"/>
        <v>1206.44</v>
      </c>
      <c r="P530" s="135" t="s">
        <v>4300</v>
      </c>
      <c r="Q530" s="135">
        <f>VLOOKUP(P530,Factors!$E$6:$G$5649,3,FALSE)</f>
        <v>0.1013</v>
      </c>
      <c r="R530" s="144">
        <f t="shared" si="640"/>
        <v>0</v>
      </c>
      <c r="S530" s="145">
        <f t="shared" si="641"/>
        <v>249.4</v>
      </c>
      <c r="T530" s="146">
        <f t="shared" si="642"/>
        <v>249.4</v>
      </c>
      <c r="U530" s="144">
        <f t="shared" si="643"/>
        <v>0</v>
      </c>
      <c r="V530" s="145">
        <f t="shared" si="644"/>
        <v>25.264220000000002</v>
      </c>
      <c r="W530" s="147">
        <f t="shared" si="645"/>
        <v>25.264220000000002</v>
      </c>
      <c r="X530" s="144">
        <f t="shared" si="646"/>
        <v>0</v>
      </c>
      <c r="Y530" s="145">
        <f t="shared" si="647"/>
        <v>224.13578000000001</v>
      </c>
      <c r="Z530" s="147">
        <f t="shared" si="648"/>
        <v>224.13578000000001</v>
      </c>
      <c r="AA530" s="148">
        <f t="shared" si="649"/>
        <v>0</v>
      </c>
      <c r="AB530" s="149">
        <f t="shared" si="650"/>
        <v>1206.44</v>
      </c>
      <c r="AC530" s="148">
        <f t="shared" si="651"/>
        <v>1206.44</v>
      </c>
      <c r="AD530" s="148">
        <f t="shared" si="636"/>
        <v>0</v>
      </c>
      <c r="AE530" s="148">
        <f t="shared" si="652"/>
        <v>122.212372</v>
      </c>
      <c r="AF530" s="150">
        <f t="shared" si="653"/>
        <v>122.212372</v>
      </c>
      <c r="AG530" s="148">
        <f t="shared" si="654"/>
        <v>0</v>
      </c>
      <c r="AH530" s="148">
        <f t="shared" si="655"/>
        <v>1084.2276280000001</v>
      </c>
      <c r="AI530" s="150">
        <f t="shared" si="656"/>
        <v>1084.2276280000001</v>
      </c>
      <c r="AJ530" s="151" t="s">
        <v>60</v>
      </c>
    </row>
    <row r="531" spans="1:36" outlineLevel="3" x14ac:dyDescent="0.25">
      <c r="A531" s="143" t="s">
        <v>5630</v>
      </c>
      <c r="B531" s="135">
        <v>1535.17</v>
      </c>
      <c r="C531" s="135">
        <v>1506.67</v>
      </c>
      <c r="D531" s="135">
        <v>1525.49</v>
      </c>
      <c r="E531" s="135">
        <v>1576.11</v>
      </c>
      <c r="F531" s="135">
        <v>1463.46</v>
      </c>
      <c r="G531" s="135">
        <v>1671.2</v>
      </c>
      <c r="H531" s="135">
        <v>1301.79</v>
      </c>
      <c r="I531" s="135">
        <v>1551.27</v>
      </c>
      <c r="J531" s="135">
        <v>1300.8499999999999</v>
      </c>
      <c r="K531" s="135">
        <v>1652.17</v>
      </c>
      <c r="L531" s="135">
        <v>1849.61</v>
      </c>
      <c r="M531" s="135">
        <v>810.68</v>
      </c>
      <c r="N531" s="135">
        <f t="shared" si="638"/>
        <v>810.68</v>
      </c>
      <c r="O531" s="135">
        <f t="shared" si="639"/>
        <v>17744.47</v>
      </c>
      <c r="P531" s="135" t="s">
        <v>4541</v>
      </c>
      <c r="Q531" s="135">
        <f>VLOOKUP(P531,Factors!$E$6:$G$5649,3,FALSE)</f>
        <v>0.1013</v>
      </c>
      <c r="R531" s="144">
        <f t="shared" si="640"/>
        <v>0</v>
      </c>
      <c r="S531" s="145">
        <f t="shared" si="641"/>
        <v>810.68</v>
      </c>
      <c r="T531" s="146">
        <f t="shared" si="642"/>
        <v>810.68</v>
      </c>
      <c r="U531" s="144">
        <f t="shared" si="643"/>
        <v>0</v>
      </c>
      <c r="V531" s="145">
        <f t="shared" si="644"/>
        <v>82.121883999999994</v>
      </c>
      <c r="W531" s="147">
        <f t="shared" si="645"/>
        <v>82.121883999999994</v>
      </c>
      <c r="X531" s="144">
        <f t="shared" si="646"/>
        <v>0</v>
      </c>
      <c r="Y531" s="145">
        <f t="shared" si="647"/>
        <v>728.55811599999993</v>
      </c>
      <c r="Z531" s="147">
        <f t="shared" si="648"/>
        <v>728.55811599999993</v>
      </c>
      <c r="AA531" s="148">
        <f t="shared" si="649"/>
        <v>0</v>
      </c>
      <c r="AB531" s="149">
        <f t="shared" si="650"/>
        <v>17744.47</v>
      </c>
      <c r="AC531" s="148">
        <f t="shared" si="651"/>
        <v>17744.47</v>
      </c>
      <c r="AD531" s="148">
        <f t="shared" si="636"/>
        <v>0</v>
      </c>
      <c r="AE531" s="148">
        <f t="shared" si="652"/>
        <v>1797.5148110000002</v>
      </c>
      <c r="AF531" s="150">
        <f t="shared" si="653"/>
        <v>1797.5148110000002</v>
      </c>
      <c r="AG531" s="148">
        <f t="shared" si="654"/>
        <v>0</v>
      </c>
      <c r="AH531" s="148">
        <f t="shared" si="655"/>
        <v>15946.955189</v>
      </c>
      <c r="AI531" s="150">
        <f t="shared" si="656"/>
        <v>15946.955189</v>
      </c>
      <c r="AJ531" s="151" t="s">
        <v>60</v>
      </c>
    </row>
    <row r="532" spans="1:36" outlineLevel="2" x14ac:dyDescent="0.25">
      <c r="A532" s="143"/>
      <c r="N532" s="135">
        <f t="shared" si="638"/>
        <v>0</v>
      </c>
      <c r="O532" s="135">
        <f t="shared" si="639"/>
        <v>0</v>
      </c>
      <c r="R532" s="144">
        <f t="shared" ref="R532:AI532" si="657">SUBTOTAL(9,R523:R531)</f>
        <v>0</v>
      </c>
      <c r="S532" s="145">
        <f t="shared" si="657"/>
        <v>1060.08</v>
      </c>
      <c r="T532" s="146">
        <f t="shared" si="657"/>
        <v>1060.08</v>
      </c>
      <c r="U532" s="144">
        <f t="shared" si="657"/>
        <v>0</v>
      </c>
      <c r="V532" s="145">
        <f t="shared" si="657"/>
        <v>107.38610399999999</v>
      </c>
      <c r="W532" s="147">
        <f t="shared" si="657"/>
        <v>107.38610399999999</v>
      </c>
      <c r="X532" s="144">
        <f t="shared" si="657"/>
        <v>0</v>
      </c>
      <c r="Y532" s="145">
        <f t="shared" si="657"/>
        <v>952.693896</v>
      </c>
      <c r="Z532" s="147">
        <f t="shared" si="657"/>
        <v>952.693896</v>
      </c>
      <c r="AA532" s="148">
        <f t="shared" si="657"/>
        <v>0</v>
      </c>
      <c r="AB532" s="149">
        <f t="shared" si="657"/>
        <v>30999.590000000004</v>
      </c>
      <c r="AC532" s="148">
        <f t="shared" si="657"/>
        <v>30999.590000000004</v>
      </c>
      <c r="AD532" s="148">
        <f t="shared" si="636"/>
        <v>0</v>
      </c>
      <c r="AE532" s="148">
        <f t="shared" si="657"/>
        <v>3140.2584670000001</v>
      </c>
      <c r="AF532" s="150">
        <f t="shared" si="657"/>
        <v>3140.2584670000001</v>
      </c>
      <c r="AG532" s="148">
        <f t="shared" si="657"/>
        <v>0</v>
      </c>
      <c r="AH532" s="148">
        <f t="shared" si="657"/>
        <v>27859.331532999997</v>
      </c>
      <c r="AI532" s="150">
        <f t="shared" si="657"/>
        <v>27859.331532999997</v>
      </c>
      <c r="AJ532" s="163" t="s">
        <v>5736</v>
      </c>
    </row>
    <row r="533" spans="1:36" outlineLevel="3" x14ac:dyDescent="0.25">
      <c r="A533" s="143" t="s">
        <v>5630</v>
      </c>
      <c r="B533" s="135">
        <v>236.4</v>
      </c>
      <c r="M533" s="135">
        <v>8.4</v>
      </c>
      <c r="N533" s="135">
        <f t="shared" si="638"/>
        <v>8.4</v>
      </c>
      <c r="O533" s="135">
        <f t="shared" si="639"/>
        <v>244.8</v>
      </c>
      <c r="P533" s="135" t="s">
        <v>3309</v>
      </c>
      <c r="Q533" s="135">
        <f>VLOOKUP(P533,Factors!$E$6:$G$5649,3,FALSE)</f>
        <v>0.1086</v>
      </c>
      <c r="R533" s="144">
        <f>IF(LEFT(AJ533,6)="Direct", N533,0)</f>
        <v>0</v>
      </c>
      <c r="S533" s="145">
        <f>N533-R533</f>
        <v>8.4</v>
      </c>
      <c r="T533" s="146">
        <f>R533+S533</f>
        <v>8.4</v>
      </c>
      <c r="U533" s="144">
        <f>IF(LEFT(AJ533,9)="direct-wa", N533,0)</f>
        <v>0</v>
      </c>
      <c r="V533" s="145">
        <f>IF(LEFT(AJ533,9)="direct-wa",0,N533*Q533)</f>
        <v>0.91224000000000005</v>
      </c>
      <c r="W533" s="147">
        <f>U533+V533</f>
        <v>0.91224000000000005</v>
      </c>
      <c r="X533" s="144">
        <f>IF(LEFT(AJ533,9)="direct-or", N533,0)</f>
        <v>0</v>
      </c>
      <c r="Y533" s="145">
        <f>IF(LEFT(AJ533,9)="direct-or",0,S533-V533)</f>
        <v>7.4877600000000006</v>
      </c>
      <c r="Z533" s="147">
        <f>X533+Y533</f>
        <v>7.4877600000000006</v>
      </c>
      <c r="AA533" s="148">
        <f>IF(LEFT(AJ533,6)="Direct", O533,0)</f>
        <v>0</v>
      </c>
      <c r="AB533" s="149">
        <f>O533-AA533</f>
        <v>244.8</v>
      </c>
      <c r="AC533" s="148">
        <f>AA533+AB533</f>
        <v>244.8</v>
      </c>
      <c r="AD533" s="148">
        <f t="shared" si="636"/>
        <v>0</v>
      </c>
      <c r="AE533" s="148">
        <f>IF(LEFT(AJ533,9)="direct-wa",0,O533*Q533)</f>
        <v>26.585280000000001</v>
      </c>
      <c r="AF533" s="150">
        <f>AD533+AE533</f>
        <v>26.585280000000001</v>
      </c>
      <c r="AG533" s="148">
        <f>IF(LEFT(AJ533,9)="direct-or", O533,0)</f>
        <v>0</v>
      </c>
      <c r="AH533" s="148">
        <f>IF(LEFT(AJ533,9)="direct-or",0,AC533-AF533)</f>
        <v>218.21472</v>
      </c>
      <c r="AI533" s="150">
        <f>AG533+AH533</f>
        <v>218.21472</v>
      </c>
      <c r="AJ533" s="151" t="s">
        <v>96</v>
      </c>
    </row>
    <row r="534" spans="1:36" outlineLevel="3" x14ac:dyDescent="0.25">
      <c r="A534" s="143" t="s">
        <v>5630</v>
      </c>
      <c r="B534" s="135">
        <v>64.05</v>
      </c>
      <c r="H534" s="135">
        <v>86.2</v>
      </c>
      <c r="N534" s="135">
        <f t="shared" si="638"/>
        <v>0</v>
      </c>
      <c r="O534" s="135">
        <f t="shared" si="639"/>
        <v>150.25</v>
      </c>
      <c r="P534" s="135" t="s">
        <v>5696</v>
      </c>
      <c r="Q534" s="135">
        <f>VLOOKUP(P534,Factors!$E$6:$G$5649,3,FALSE)</f>
        <v>0.1086</v>
      </c>
      <c r="R534" s="144">
        <f>IF(LEFT(AJ534,6)="Direct", N534,0)</f>
        <v>0</v>
      </c>
      <c r="S534" s="145">
        <f>N534-R534</f>
        <v>0</v>
      </c>
      <c r="T534" s="146">
        <f>R534+S534</f>
        <v>0</v>
      </c>
      <c r="U534" s="144">
        <f>IF(LEFT(AJ534,9)="direct-wa", N534,0)</f>
        <v>0</v>
      </c>
      <c r="V534" s="145">
        <f>IF(LEFT(AJ534,9)="direct-wa",0,N534*Q534)</f>
        <v>0</v>
      </c>
      <c r="W534" s="147">
        <f>U534+V534</f>
        <v>0</v>
      </c>
      <c r="X534" s="144">
        <f>IF(LEFT(AJ534,9)="direct-or", N534,0)</f>
        <v>0</v>
      </c>
      <c r="Y534" s="145">
        <f>IF(LEFT(AJ534,9)="direct-or",0,S534-V534)</f>
        <v>0</v>
      </c>
      <c r="Z534" s="147">
        <f>X534+Y534</f>
        <v>0</v>
      </c>
      <c r="AA534" s="148">
        <f>IF(LEFT(AJ534,6)="Direct", O534,0)</f>
        <v>0</v>
      </c>
      <c r="AB534" s="149">
        <f>O534-AA534</f>
        <v>150.25</v>
      </c>
      <c r="AC534" s="148">
        <f>AA534+AB534</f>
        <v>150.25</v>
      </c>
      <c r="AD534" s="148">
        <f t="shared" si="636"/>
        <v>0</v>
      </c>
      <c r="AE534" s="148">
        <f>IF(LEFT(AJ534,9)="direct-wa",0,O534*Q534)</f>
        <v>16.317150000000002</v>
      </c>
      <c r="AF534" s="150">
        <f>AD534+AE534</f>
        <v>16.317150000000002</v>
      </c>
      <c r="AG534" s="148">
        <f>IF(LEFT(AJ534,9)="direct-or", O534,0)</f>
        <v>0</v>
      </c>
      <c r="AH534" s="148">
        <f>IF(LEFT(AJ534,9)="direct-or",0,AC534-AF534)</f>
        <v>133.93285</v>
      </c>
      <c r="AI534" s="150">
        <f>AG534+AH534</f>
        <v>133.93285</v>
      </c>
      <c r="AJ534" s="151" t="s">
        <v>346</v>
      </c>
    </row>
    <row r="535" spans="1:36" outlineLevel="2" x14ac:dyDescent="0.25">
      <c r="A535" s="143"/>
      <c r="N535" s="135">
        <f t="shared" si="638"/>
        <v>0</v>
      </c>
      <c r="O535" s="135">
        <f t="shared" si="639"/>
        <v>0</v>
      </c>
      <c r="R535" s="144">
        <f t="shared" ref="R535:AI535" si="658">SUBTOTAL(9,R533:R534)</f>
        <v>0</v>
      </c>
      <c r="S535" s="145">
        <f t="shared" si="658"/>
        <v>8.4</v>
      </c>
      <c r="T535" s="146">
        <f t="shared" si="658"/>
        <v>8.4</v>
      </c>
      <c r="U535" s="144">
        <f t="shared" si="658"/>
        <v>0</v>
      </c>
      <c r="V535" s="145">
        <f t="shared" si="658"/>
        <v>0.91224000000000005</v>
      </c>
      <c r="W535" s="147">
        <f t="shared" si="658"/>
        <v>0.91224000000000005</v>
      </c>
      <c r="X535" s="144">
        <f t="shared" si="658"/>
        <v>0</v>
      </c>
      <c r="Y535" s="145">
        <f t="shared" si="658"/>
        <v>7.4877600000000006</v>
      </c>
      <c r="Z535" s="147">
        <f t="shared" si="658"/>
        <v>7.4877600000000006</v>
      </c>
      <c r="AA535" s="148">
        <f t="shared" si="658"/>
        <v>0</v>
      </c>
      <c r="AB535" s="149">
        <f t="shared" si="658"/>
        <v>395.05</v>
      </c>
      <c r="AC535" s="148">
        <f t="shared" si="658"/>
        <v>395.05</v>
      </c>
      <c r="AD535" s="148">
        <f t="shared" si="636"/>
        <v>0</v>
      </c>
      <c r="AE535" s="148">
        <f t="shared" si="658"/>
        <v>42.902430000000003</v>
      </c>
      <c r="AF535" s="150">
        <f t="shared" si="658"/>
        <v>42.902430000000003</v>
      </c>
      <c r="AG535" s="148">
        <f t="shared" si="658"/>
        <v>0</v>
      </c>
      <c r="AH535" s="148">
        <f t="shared" si="658"/>
        <v>352.14756999999997</v>
      </c>
      <c r="AI535" s="150">
        <f t="shared" si="658"/>
        <v>352.14756999999997</v>
      </c>
      <c r="AJ535" s="163" t="s">
        <v>5738</v>
      </c>
    </row>
    <row r="536" spans="1:36" outlineLevel="3" x14ac:dyDescent="0.25">
      <c r="A536" s="143" t="s">
        <v>5630</v>
      </c>
      <c r="F536" s="135">
        <v>193.4</v>
      </c>
      <c r="N536" s="135">
        <f t="shared" si="638"/>
        <v>0</v>
      </c>
      <c r="O536" s="135">
        <f t="shared" si="639"/>
        <v>193.4</v>
      </c>
      <c r="P536" s="135" t="s">
        <v>3534</v>
      </c>
      <c r="Q536" s="135">
        <f>VLOOKUP(P536,Factors!$E$6:$G$5649,3,FALSE)</f>
        <v>0</v>
      </c>
      <c r="R536" s="144">
        <f>IF(LEFT(AJ536,6)="Direct", N536,0)</f>
        <v>0</v>
      </c>
      <c r="S536" s="145">
        <f>N536-R536</f>
        <v>0</v>
      </c>
      <c r="T536" s="146">
        <f>R536+S536</f>
        <v>0</v>
      </c>
      <c r="U536" s="144">
        <f>IF(LEFT(AJ536,9)="direct-wa", N536,0)</f>
        <v>0</v>
      </c>
      <c r="V536" s="145">
        <f>IF(LEFT(AJ536,9)="direct-wa",0,N536*Q536)</f>
        <v>0</v>
      </c>
      <c r="W536" s="147">
        <f>U536+V536</f>
        <v>0</v>
      </c>
      <c r="X536" s="144">
        <f>IF(LEFT(AJ536,9)="direct-or", N536,0)</f>
        <v>0</v>
      </c>
      <c r="Y536" s="145">
        <f>IF(LEFT(AJ536,9)="direct-or",0,S536-V536)</f>
        <v>0</v>
      </c>
      <c r="Z536" s="147">
        <f>X536+Y536</f>
        <v>0</v>
      </c>
      <c r="AA536" s="148">
        <f>IF(LEFT(AJ536,6)="Direct", O536,0)</f>
        <v>193.4</v>
      </c>
      <c r="AB536" s="149">
        <f>O536-AA536</f>
        <v>0</v>
      </c>
      <c r="AC536" s="148">
        <f>AA536+AB536</f>
        <v>193.4</v>
      </c>
      <c r="AD536" s="148">
        <f t="shared" si="636"/>
        <v>0</v>
      </c>
      <c r="AE536" s="148">
        <f>IF(LEFT(AJ536,9)="direct-wa",0,O536*Q536)</f>
        <v>0</v>
      </c>
      <c r="AF536" s="150">
        <f>AD536+AE536</f>
        <v>0</v>
      </c>
      <c r="AG536" s="148">
        <f>IF(LEFT(AJ536,9)="direct-or", O536,0)</f>
        <v>193.4</v>
      </c>
      <c r="AH536" s="148">
        <f>IF(LEFT(AJ536,9)="direct-or",0,AC536-AF536)</f>
        <v>0</v>
      </c>
      <c r="AI536" s="150">
        <f>AG536+AH536</f>
        <v>193.4</v>
      </c>
      <c r="AJ536" s="151" t="s">
        <v>105</v>
      </c>
    </row>
    <row r="537" spans="1:36" outlineLevel="3" x14ac:dyDescent="0.25">
      <c r="A537" s="143" t="s">
        <v>5630</v>
      </c>
      <c r="H537" s="135">
        <v>610.25</v>
      </c>
      <c r="N537" s="135">
        <f t="shared" si="638"/>
        <v>0</v>
      </c>
      <c r="O537" s="135">
        <f t="shared" si="639"/>
        <v>610.25</v>
      </c>
      <c r="P537" s="135" t="s">
        <v>5872</v>
      </c>
      <c r="Q537" s="135">
        <f>VLOOKUP(P537,Factors!$E$6:$G$5649,3,FALSE)</f>
        <v>0</v>
      </c>
      <c r="R537" s="144">
        <f>IF(LEFT(AJ537,6)="Direct", N537,0)</f>
        <v>0</v>
      </c>
      <c r="S537" s="145">
        <f>N537-R537</f>
        <v>0</v>
      </c>
      <c r="T537" s="146">
        <f>R537+S537</f>
        <v>0</v>
      </c>
      <c r="U537" s="144">
        <f>IF(LEFT(AJ537,9)="direct-wa", N537,0)</f>
        <v>0</v>
      </c>
      <c r="V537" s="145">
        <f>IF(LEFT(AJ537,9)="direct-wa",0,N537*Q537)</f>
        <v>0</v>
      </c>
      <c r="W537" s="147">
        <f>U537+V537</f>
        <v>0</v>
      </c>
      <c r="X537" s="144">
        <f>IF(LEFT(AJ537,9)="direct-or", N537,0)</f>
        <v>0</v>
      </c>
      <c r="Y537" s="145">
        <f>IF(LEFT(AJ537,9)="direct-or",0,S537-V537)</f>
        <v>0</v>
      </c>
      <c r="Z537" s="147">
        <f>X537+Y537</f>
        <v>0</v>
      </c>
      <c r="AA537" s="148">
        <f>IF(LEFT(AJ537,6)="Direct", O537,0)</f>
        <v>610.25</v>
      </c>
      <c r="AB537" s="149">
        <f>O537-AA537</f>
        <v>0</v>
      </c>
      <c r="AC537" s="148">
        <f>AA537+AB537</f>
        <v>610.25</v>
      </c>
      <c r="AD537" s="148">
        <f t="shared" si="636"/>
        <v>0</v>
      </c>
      <c r="AE537" s="148">
        <f>IF(LEFT(AJ537,9)="direct-wa",0,O537*Q537)</f>
        <v>0</v>
      </c>
      <c r="AF537" s="150">
        <f>AD537+AE537</f>
        <v>0</v>
      </c>
      <c r="AG537" s="148">
        <f>IF(LEFT(AJ537,9)="direct-or", O537,0)</f>
        <v>610.25</v>
      </c>
      <c r="AH537" s="148">
        <f>IF(LEFT(AJ537,9)="direct-or",0,AC537-AF537)</f>
        <v>0</v>
      </c>
      <c r="AI537" s="150">
        <f>AG537+AH537</f>
        <v>610.25</v>
      </c>
      <c r="AJ537" s="151" t="s">
        <v>668</v>
      </c>
    </row>
    <row r="538" spans="1:36" outlineLevel="3" x14ac:dyDescent="0.25">
      <c r="A538" s="143" t="s">
        <v>5630</v>
      </c>
      <c r="C538" s="135">
        <v>547</v>
      </c>
      <c r="D538" s="135">
        <v>529.24</v>
      </c>
      <c r="G538" s="135">
        <v>140.02000000000001</v>
      </c>
      <c r="N538" s="135">
        <f t="shared" si="638"/>
        <v>0</v>
      </c>
      <c r="O538" s="135">
        <f t="shared" si="639"/>
        <v>1216.26</v>
      </c>
      <c r="P538" s="135" t="s">
        <v>4008</v>
      </c>
      <c r="Q538" s="135">
        <f>VLOOKUP(P538,Factors!$E$6:$G$5649,3,FALSE)</f>
        <v>0</v>
      </c>
      <c r="R538" s="144">
        <f>IF(LEFT(AJ538,6)="Direct", N538,0)</f>
        <v>0</v>
      </c>
      <c r="S538" s="145">
        <f>N538-R538</f>
        <v>0</v>
      </c>
      <c r="T538" s="146">
        <f>R538+S538</f>
        <v>0</v>
      </c>
      <c r="U538" s="144">
        <f>IF(LEFT(AJ538,9)="direct-wa", N538,0)</f>
        <v>0</v>
      </c>
      <c r="V538" s="145">
        <f>IF(LEFT(AJ538,9)="direct-wa",0,N538*Q538)</f>
        <v>0</v>
      </c>
      <c r="W538" s="147">
        <f>U538+V538</f>
        <v>0</v>
      </c>
      <c r="X538" s="144">
        <f>IF(LEFT(AJ538,9)="direct-or", N538,0)</f>
        <v>0</v>
      </c>
      <c r="Y538" s="145">
        <f>IF(LEFT(AJ538,9)="direct-or",0,S538-V538)</f>
        <v>0</v>
      </c>
      <c r="Z538" s="147">
        <f>X538+Y538</f>
        <v>0</v>
      </c>
      <c r="AA538" s="148">
        <f>IF(LEFT(AJ538,6)="Direct", O538,0)</f>
        <v>1216.26</v>
      </c>
      <c r="AB538" s="149">
        <f>O538-AA538</f>
        <v>0</v>
      </c>
      <c r="AC538" s="148">
        <f>AA538+AB538</f>
        <v>1216.26</v>
      </c>
      <c r="AD538" s="148">
        <f t="shared" si="636"/>
        <v>0</v>
      </c>
      <c r="AE538" s="148">
        <f>IF(LEFT(AJ538,9)="direct-wa",0,O538*Q538)</f>
        <v>0</v>
      </c>
      <c r="AF538" s="150">
        <f>AD538+AE538</f>
        <v>0</v>
      </c>
      <c r="AG538" s="148">
        <f>IF(LEFT(AJ538,9)="direct-or", O538,0)</f>
        <v>1216.26</v>
      </c>
      <c r="AH538" s="148">
        <f>IF(LEFT(AJ538,9)="direct-or",0,AC538-AF538)</f>
        <v>0</v>
      </c>
      <c r="AI538" s="150">
        <f>AG538+AH538</f>
        <v>1216.26</v>
      </c>
      <c r="AJ538" s="151" t="s">
        <v>105</v>
      </c>
    </row>
    <row r="539" spans="1:36" outlineLevel="3" x14ac:dyDescent="0.25">
      <c r="A539" s="143" t="s">
        <v>5630</v>
      </c>
      <c r="D539" s="135">
        <v>47.41</v>
      </c>
      <c r="E539" s="135">
        <v>5.34</v>
      </c>
      <c r="G539" s="135">
        <v>12.54</v>
      </c>
      <c r="N539" s="135">
        <f t="shared" si="638"/>
        <v>0</v>
      </c>
      <c r="O539" s="135">
        <f t="shared" si="639"/>
        <v>65.289999999999992</v>
      </c>
      <c r="P539" s="135" t="s">
        <v>4121</v>
      </c>
      <c r="Q539" s="135">
        <f>VLOOKUP(P539,Factors!$E$6:$G$5649,3,FALSE)</f>
        <v>0</v>
      </c>
      <c r="R539" s="144">
        <f>IF(LEFT(AJ539,6)="Direct", N539,0)</f>
        <v>0</v>
      </c>
      <c r="S539" s="145">
        <f>N539-R539</f>
        <v>0</v>
      </c>
      <c r="T539" s="146">
        <f>R539+S539</f>
        <v>0</v>
      </c>
      <c r="U539" s="144">
        <f>IF(LEFT(AJ539,9)="direct-wa", N539,0)</f>
        <v>0</v>
      </c>
      <c r="V539" s="145">
        <f>IF(LEFT(AJ539,9)="direct-wa",0,N539*Q539)</f>
        <v>0</v>
      </c>
      <c r="W539" s="147">
        <f>U539+V539</f>
        <v>0</v>
      </c>
      <c r="X539" s="144">
        <f>IF(LEFT(AJ539,9)="direct-or", N539,0)</f>
        <v>0</v>
      </c>
      <c r="Y539" s="145">
        <f>IF(LEFT(AJ539,9)="direct-or",0,S539-V539)</f>
        <v>0</v>
      </c>
      <c r="Z539" s="147">
        <f>X539+Y539</f>
        <v>0</v>
      </c>
      <c r="AA539" s="148">
        <f>IF(LEFT(AJ539,6)="Direct", O539,0)</f>
        <v>65.289999999999992</v>
      </c>
      <c r="AB539" s="149">
        <f>O539-AA539</f>
        <v>0</v>
      </c>
      <c r="AC539" s="148">
        <f>AA539+AB539</f>
        <v>65.289999999999992</v>
      </c>
      <c r="AD539" s="148">
        <f t="shared" si="636"/>
        <v>0</v>
      </c>
      <c r="AE539" s="148">
        <f>IF(LEFT(AJ539,9)="direct-wa",0,O539*Q539)</f>
        <v>0</v>
      </c>
      <c r="AF539" s="150">
        <f>AD539+AE539</f>
        <v>0</v>
      </c>
      <c r="AG539" s="148">
        <f>IF(LEFT(AJ539,9)="direct-or", O539,0)</f>
        <v>65.289999999999992</v>
      </c>
      <c r="AH539" s="148">
        <f>IF(LEFT(AJ539,9)="direct-or",0,AC539-AF539)</f>
        <v>0</v>
      </c>
      <c r="AI539" s="150">
        <f>AG539+AH539</f>
        <v>65.289999999999992</v>
      </c>
      <c r="AJ539" s="151" t="s">
        <v>105</v>
      </c>
    </row>
    <row r="540" spans="1:36" outlineLevel="2" x14ac:dyDescent="0.25">
      <c r="A540" s="143"/>
      <c r="N540" s="135">
        <f t="shared" si="638"/>
        <v>0</v>
      </c>
      <c r="O540" s="135">
        <f t="shared" si="639"/>
        <v>0</v>
      </c>
      <c r="R540" s="144">
        <f t="shared" ref="R540:AI540" si="659">SUBTOTAL(9,R536:R539)</f>
        <v>0</v>
      </c>
      <c r="S540" s="145">
        <f t="shared" si="659"/>
        <v>0</v>
      </c>
      <c r="T540" s="146">
        <f t="shared" si="659"/>
        <v>0</v>
      </c>
      <c r="U540" s="144">
        <f t="shared" si="659"/>
        <v>0</v>
      </c>
      <c r="V540" s="145">
        <f t="shared" si="659"/>
        <v>0</v>
      </c>
      <c r="W540" s="147">
        <f t="shared" si="659"/>
        <v>0</v>
      </c>
      <c r="X540" s="144">
        <f t="shared" si="659"/>
        <v>0</v>
      </c>
      <c r="Y540" s="145">
        <f t="shared" si="659"/>
        <v>0</v>
      </c>
      <c r="Z540" s="147">
        <f t="shared" si="659"/>
        <v>0</v>
      </c>
      <c r="AA540" s="148">
        <f t="shared" si="659"/>
        <v>2085.1999999999998</v>
      </c>
      <c r="AB540" s="149">
        <f t="shared" si="659"/>
        <v>0</v>
      </c>
      <c r="AC540" s="148">
        <f t="shared" si="659"/>
        <v>2085.1999999999998</v>
      </c>
      <c r="AD540" s="148">
        <f t="shared" si="636"/>
        <v>0</v>
      </c>
      <c r="AE540" s="148">
        <f t="shared" si="659"/>
        <v>0</v>
      </c>
      <c r="AF540" s="150">
        <f t="shared" si="659"/>
        <v>0</v>
      </c>
      <c r="AG540" s="148">
        <f t="shared" si="659"/>
        <v>2085.1999999999998</v>
      </c>
      <c r="AH540" s="148">
        <f t="shared" si="659"/>
        <v>0</v>
      </c>
      <c r="AI540" s="150">
        <f t="shared" si="659"/>
        <v>2085.1999999999998</v>
      </c>
      <c r="AJ540" s="163" t="s">
        <v>5737</v>
      </c>
    </row>
    <row r="541" spans="1:36" outlineLevel="3" x14ac:dyDescent="0.25">
      <c r="A541" s="143" t="s">
        <v>5630</v>
      </c>
      <c r="B541" s="135">
        <v>760</v>
      </c>
      <c r="C541" s="135">
        <v>-760</v>
      </c>
      <c r="N541" s="135">
        <f t="shared" si="638"/>
        <v>0</v>
      </c>
      <c r="O541" s="135">
        <f t="shared" si="639"/>
        <v>0</v>
      </c>
      <c r="P541" s="135" t="s">
        <v>236</v>
      </c>
      <c r="Q541" s="135">
        <f>VLOOKUP(P541,Factors!$E$6:$G$5649,3,FALSE)</f>
        <v>9.3100000000000002E-2</v>
      </c>
      <c r="R541" s="144">
        <f>IF(LEFT(AJ541,6)="Direct", N541,0)</f>
        <v>0</v>
      </c>
      <c r="S541" s="145">
        <f>N541-R541</f>
        <v>0</v>
      </c>
      <c r="T541" s="146">
        <f>R541+S541</f>
        <v>0</v>
      </c>
      <c r="U541" s="144">
        <f>IF(LEFT(AJ541,9)="direct-wa", N541,0)</f>
        <v>0</v>
      </c>
      <c r="V541" s="145">
        <f>IF(LEFT(AJ541,9)="direct-wa",0,N541*Q541)</f>
        <v>0</v>
      </c>
      <c r="W541" s="147">
        <f>U541+V541</f>
        <v>0</v>
      </c>
      <c r="X541" s="144">
        <f>IF(LEFT(AJ541,9)="direct-or", N541,0)</f>
        <v>0</v>
      </c>
      <c r="Y541" s="145">
        <f>IF(LEFT(AJ541,9)="direct-or",0,S541-V541)</f>
        <v>0</v>
      </c>
      <c r="Z541" s="147">
        <f>X541+Y541</f>
        <v>0</v>
      </c>
      <c r="AA541" s="148">
        <f>IF(LEFT(AJ541,6)="Direct", O541,0)</f>
        <v>0</v>
      </c>
      <c r="AB541" s="149">
        <f>O541-AA541</f>
        <v>0</v>
      </c>
      <c r="AC541" s="148">
        <f>AA541+AB541</f>
        <v>0</v>
      </c>
      <c r="AD541" s="148">
        <f t="shared" si="636"/>
        <v>0</v>
      </c>
      <c r="AE541" s="148">
        <f>IF(LEFT(AJ541,9)="direct-wa",0,O541*Q541)</f>
        <v>0</v>
      </c>
      <c r="AF541" s="150">
        <f>AD541+AE541</f>
        <v>0</v>
      </c>
      <c r="AG541" s="148">
        <f>IF(LEFT(AJ541,9)="direct-or", O541,0)</f>
        <v>0</v>
      </c>
      <c r="AH541" s="148">
        <f>IF(LEFT(AJ541,9)="direct-or",0,AC541-AF541)</f>
        <v>0</v>
      </c>
      <c r="AI541" s="150">
        <f>AG541+AH541</f>
        <v>0</v>
      </c>
      <c r="AJ541" s="151" t="s">
        <v>110</v>
      </c>
    </row>
    <row r="542" spans="1:36" outlineLevel="2" x14ac:dyDescent="0.25">
      <c r="A542" s="143"/>
      <c r="N542" s="135">
        <f t="shared" si="638"/>
        <v>0</v>
      </c>
      <c r="O542" s="135">
        <f t="shared" si="639"/>
        <v>0</v>
      </c>
      <c r="R542" s="144">
        <f t="shared" ref="R542:AI542" si="660">SUBTOTAL(9,R541:R541)</f>
        <v>0</v>
      </c>
      <c r="S542" s="145">
        <f t="shared" si="660"/>
        <v>0</v>
      </c>
      <c r="T542" s="146">
        <f t="shared" si="660"/>
        <v>0</v>
      </c>
      <c r="U542" s="144">
        <f t="shared" si="660"/>
        <v>0</v>
      </c>
      <c r="V542" s="145">
        <f t="shared" si="660"/>
        <v>0</v>
      </c>
      <c r="W542" s="147">
        <f t="shared" si="660"/>
        <v>0</v>
      </c>
      <c r="X542" s="144">
        <f t="shared" si="660"/>
        <v>0</v>
      </c>
      <c r="Y542" s="145">
        <f t="shared" si="660"/>
        <v>0</v>
      </c>
      <c r="Z542" s="147">
        <f t="shared" si="660"/>
        <v>0</v>
      </c>
      <c r="AA542" s="148">
        <f t="shared" si="660"/>
        <v>0</v>
      </c>
      <c r="AB542" s="149">
        <f t="shared" si="660"/>
        <v>0</v>
      </c>
      <c r="AC542" s="148">
        <f t="shared" si="660"/>
        <v>0</v>
      </c>
      <c r="AD542" s="148">
        <f t="shared" si="636"/>
        <v>0</v>
      </c>
      <c r="AE542" s="148">
        <f t="shared" si="660"/>
        <v>0</v>
      </c>
      <c r="AF542" s="150">
        <f t="shared" si="660"/>
        <v>0</v>
      </c>
      <c r="AG542" s="148">
        <f t="shared" si="660"/>
        <v>0</v>
      </c>
      <c r="AH542" s="148">
        <f t="shared" si="660"/>
        <v>0</v>
      </c>
      <c r="AI542" s="150">
        <f t="shared" si="660"/>
        <v>0</v>
      </c>
      <c r="AJ542" s="163" t="s">
        <v>5735</v>
      </c>
    </row>
    <row r="543" spans="1:36" outlineLevel="3" x14ac:dyDescent="0.25">
      <c r="A543" s="143" t="s">
        <v>5630</v>
      </c>
      <c r="B543" s="135">
        <v>68000.649999999994</v>
      </c>
      <c r="C543" s="135">
        <v>50930.5</v>
      </c>
      <c r="D543" s="135">
        <v>68582.37</v>
      </c>
      <c r="E543" s="135">
        <v>68750.33</v>
      </c>
      <c r="F543" s="135">
        <v>59739.17</v>
      </c>
      <c r="G543" s="135">
        <v>75441.33</v>
      </c>
      <c r="H543" s="135">
        <v>67870.149999999994</v>
      </c>
      <c r="I543" s="135">
        <v>71250.42</v>
      </c>
      <c r="J543" s="135">
        <v>58418.35</v>
      </c>
      <c r="K543" s="135">
        <v>65023.48</v>
      </c>
      <c r="L543" s="135">
        <v>72792.22</v>
      </c>
      <c r="M543" s="135">
        <v>29943.040000000001</v>
      </c>
      <c r="N543" s="135">
        <f t="shared" si="638"/>
        <v>29943.040000000001</v>
      </c>
      <c r="O543" s="135">
        <f t="shared" si="639"/>
        <v>756742.01</v>
      </c>
      <c r="P543" s="135" t="s">
        <v>72</v>
      </c>
      <c r="Q543" s="135">
        <f>VLOOKUP(P543,Factors!$E$6:$G$5649,3,FALSE)</f>
        <v>7.9699999999999993E-2</v>
      </c>
      <c r="R543" s="144">
        <f t="shared" ref="R543:R549" si="661">IF(LEFT(AJ543,6)="Direct", N543,0)</f>
        <v>0</v>
      </c>
      <c r="S543" s="145">
        <f t="shared" ref="S543:S549" si="662">N543-R543</f>
        <v>29943.040000000001</v>
      </c>
      <c r="T543" s="146">
        <f t="shared" ref="T543:T549" si="663">R543+S543</f>
        <v>29943.040000000001</v>
      </c>
      <c r="U543" s="144">
        <f t="shared" ref="U543:U549" si="664">IF(LEFT(AJ543,9)="direct-wa", N543,0)</f>
        <v>0</v>
      </c>
      <c r="V543" s="145">
        <f t="shared" ref="V543:V549" si="665">IF(LEFT(AJ543,9)="direct-wa",0,N543*Q543)</f>
        <v>2386.4602879999998</v>
      </c>
      <c r="W543" s="147">
        <f t="shared" ref="W543:W549" si="666">U543+V543</f>
        <v>2386.4602879999998</v>
      </c>
      <c r="X543" s="144">
        <f t="shared" ref="X543:X549" si="667">IF(LEFT(AJ543,9)="direct-or", N543,0)</f>
        <v>0</v>
      </c>
      <c r="Y543" s="145">
        <f t="shared" ref="Y543:Y549" si="668">IF(LEFT(AJ543,9)="direct-or",0,S543-V543)</f>
        <v>27556.579712000002</v>
      </c>
      <c r="Z543" s="147">
        <f t="shared" ref="Z543:Z549" si="669">X543+Y543</f>
        <v>27556.579712000002</v>
      </c>
      <c r="AA543" s="148">
        <f t="shared" ref="AA543:AA549" si="670">IF(LEFT(AJ543,6)="Direct", O543,0)</f>
        <v>0</v>
      </c>
      <c r="AB543" s="149">
        <f t="shared" ref="AB543:AB549" si="671">O543-AA543</f>
        <v>756742.01</v>
      </c>
      <c r="AC543" s="148">
        <f t="shared" ref="AC543:AC549" si="672">AA543+AB543</f>
        <v>756742.01</v>
      </c>
      <c r="AD543" s="148">
        <f t="shared" si="636"/>
        <v>0</v>
      </c>
      <c r="AE543" s="148">
        <f t="shared" ref="AE543:AE549" si="673">IF(LEFT(AJ543,9)="direct-wa",0,O543*Q543)</f>
        <v>60312.338196999997</v>
      </c>
      <c r="AF543" s="150">
        <f t="shared" ref="AF543:AF549" si="674">AD543+AE543</f>
        <v>60312.338196999997</v>
      </c>
      <c r="AG543" s="148">
        <f t="shared" ref="AG543:AG549" si="675">IF(LEFT(AJ543,9)="direct-or", O543,0)</f>
        <v>0</v>
      </c>
      <c r="AH543" s="148">
        <f t="shared" ref="AH543:AH549" si="676">IF(LEFT(AJ543,9)="direct-or",0,AC543-AF543)</f>
        <v>696429.67180300003</v>
      </c>
      <c r="AI543" s="150">
        <f t="shared" ref="AI543:AI549" si="677">AG543+AH543</f>
        <v>696429.67180300003</v>
      </c>
      <c r="AJ543" s="151" t="s">
        <v>54</v>
      </c>
    </row>
    <row r="544" spans="1:36" outlineLevel="3" x14ac:dyDescent="0.25">
      <c r="A544" s="143" t="s">
        <v>5630</v>
      </c>
      <c r="B544" s="135">
        <v>6030.56</v>
      </c>
      <c r="C544" s="135">
        <v>7865.31</v>
      </c>
      <c r="D544" s="135">
        <v>5970.46</v>
      </c>
      <c r="E544" s="135">
        <v>1907.45</v>
      </c>
      <c r="F544" s="135">
        <v>2951.16</v>
      </c>
      <c r="G544" s="135">
        <v>3381.36</v>
      </c>
      <c r="H544" s="135">
        <v>2701.41</v>
      </c>
      <c r="I544" s="135">
        <v>4147.6400000000003</v>
      </c>
      <c r="J544" s="135">
        <v>3887.71</v>
      </c>
      <c r="K544" s="135">
        <v>10658.38</v>
      </c>
      <c r="L544" s="135">
        <v>5203.1499999999996</v>
      </c>
      <c r="M544" s="135">
        <v>12722.1</v>
      </c>
      <c r="N544" s="135">
        <f t="shared" si="638"/>
        <v>12722.1</v>
      </c>
      <c r="O544" s="135">
        <f t="shared" si="639"/>
        <v>67426.69</v>
      </c>
      <c r="P544" s="135" t="s">
        <v>76</v>
      </c>
      <c r="Q544" s="135">
        <f>VLOOKUP(P544,Factors!$E$6:$G$5649,3,FALSE)</f>
        <v>7.9699999999999993E-2</v>
      </c>
      <c r="R544" s="144">
        <f t="shared" si="661"/>
        <v>0</v>
      </c>
      <c r="S544" s="145">
        <f t="shared" si="662"/>
        <v>12722.1</v>
      </c>
      <c r="T544" s="146">
        <f t="shared" si="663"/>
        <v>12722.1</v>
      </c>
      <c r="U544" s="144">
        <f t="shared" si="664"/>
        <v>0</v>
      </c>
      <c r="V544" s="145">
        <f t="shared" si="665"/>
        <v>1013.95137</v>
      </c>
      <c r="W544" s="147">
        <f t="shared" si="666"/>
        <v>1013.95137</v>
      </c>
      <c r="X544" s="144">
        <f t="shared" si="667"/>
        <v>0</v>
      </c>
      <c r="Y544" s="145">
        <f t="shared" si="668"/>
        <v>11708.14863</v>
      </c>
      <c r="Z544" s="147">
        <f t="shared" si="669"/>
        <v>11708.14863</v>
      </c>
      <c r="AA544" s="148">
        <f t="shared" si="670"/>
        <v>0</v>
      </c>
      <c r="AB544" s="149">
        <f t="shared" si="671"/>
        <v>67426.69</v>
      </c>
      <c r="AC544" s="148">
        <f t="shared" si="672"/>
        <v>67426.69</v>
      </c>
      <c r="AD544" s="148">
        <f t="shared" si="636"/>
        <v>0</v>
      </c>
      <c r="AE544" s="148">
        <f t="shared" si="673"/>
        <v>5373.907193</v>
      </c>
      <c r="AF544" s="150">
        <f t="shared" si="674"/>
        <v>5373.907193</v>
      </c>
      <c r="AG544" s="148">
        <f t="shared" si="675"/>
        <v>0</v>
      </c>
      <c r="AH544" s="148">
        <f t="shared" si="676"/>
        <v>62052.782807000003</v>
      </c>
      <c r="AI544" s="150">
        <f t="shared" si="677"/>
        <v>62052.782807000003</v>
      </c>
      <c r="AJ544" s="151" t="s">
        <v>54</v>
      </c>
    </row>
    <row r="545" spans="1:36" outlineLevel="3" x14ac:dyDescent="0.25">
      <c r="A545" s="143" t="s">
        <v>5630</v>
      </c>
      <c r="B545" s="135">
        <v>3766.12</v>
      </c>
      <c r="C545" s="135">
        <v>1256.96</v>
      </c>
      <c r="D545" s="135">
        <v>2128.2600000000002</v>
      </c>
      <c r="E545" s="135">
        <v>1805.04</v>
      </c>
      <c r="F545" s="135">
        <v>770.74</v>
      </c>
      <c r="G545" s="135">
        <v>111.68</v>
      </c>
      <c r="H545" s="135">
        <v>83.12</v>
      </c>
      <c r="I545" s="135">
        <v>481.23</v>
      </c>
      <c r="J545" s="135">
        <v>2167.96</v>
      </c>
      <c r="K545" s="135">
        <v>20997.35</v>
      </c>
      <c r="L545" s="135">
        <v>23721.97</v>
      </c>
      <c r="M545" s="135">
        <v>5342.72</v>
      </c>
      <c r="N545" s="135">
        <f t="shared" si="638"/>
        <v>5342.72</v>
      </c>
      <c r="O545" s="135">
        <f t="shared" si="639"/>
        <v>62633.15</v>
      </c>
      <c r="P545" s="135" t="s">
        <v>78</v>
      </c>
      <c r="Q545" s="135">
        <f>VLOOKUP(P545,Factors!$E$6:$G$5649,3,FALSE)</f>
        <v>7.9699999999999993E-2</v>
      </c>
      <c r="R545" s="144">
        <f t="shared" si="661"/>
        <v>0</v>
      </c>
      <c r="S545" s="145">
        <f t="shared" si="662"/>
        <v>5342.72</v>
      </c>
      <c r="T545" s="146">
        <f t="shared" si="663"/>
        <v>5342.72</v>
      </c>
      <c r="U545" s="144">
        <f t="shared" si="664"/>
        <v>0</v>
      </c>
      <c r="V545" s="145">
        <f t="shared" si="665"/>
        <v>425.81478399999997</v>
      </c>
      <c r="W545" s="147">
        <f t="shared" si="666"/>
        <v>425.81478399999997</v>
      </c>
      <c r="X545" s="144">
        <f t="shared" si="667"/>
        <v>0</v>
      </c>
      <c r="Y545" s="145">
        <f t="shared" si="668"/>
        <v>4916.9052160000001</v>
      </c>
      <c r="Z545" s="147">
        <f t="shared" si="669"/>
        <v>4916.9052160000001</v>
      </c>
      <c r="AA545" s="148">
        <f t="shared" si="670"/>
        <v>0</v>
      </c>
      <c r="AB545" s="149">
        <f t="shared" si="671"/>
        <v>62633.15</v>
      </c>
      <c r="AC545" s="148">
        <f t="shared" si="672"/>
        <v>62633.15</v>
      </c>
      <c r="AD545" s="148">
        <f t="shared" si="636"/>
        <v>0</v>
      </c>
      <c r="AE545" s="148">
        <f t="shared" si="673"/>
        <v>4991.8620549999996</v>
      </c>
      <c r="AF545" s="150">
        <f t="shared" si="674"/>
        <v>4991.8620549999996</v>
      </c>
      <c r="AG545" s="148">
        <f t="shared" si="675"/>
        <v>0</v>
      </c>
      <c r="AH545" s="148">
        <f t="shared" si="676"/>
        <v>57641.287945000004</v>
      </c>
      <c r="AI545" s="150">
        <f t="shared" si="677"/>
        <v>57641.287945000004</v>
      </c>
      <c r="AJ545" s="151" t="s">
        <v>54</v>
      </c>
    </row>
    <row r="546" spans="1:36" outlineLevel="3" x14ac:dyDescent="0.25">
      <c r="A546" s="143" t="s">
        <v>5630</v>
      </c>
      <c r="B546" s="135">
        <v>1090.93</v>
      </c>
      <c r="C546" s="135">
        <v>2871.03</v>
      </c>
      <c r="D546" s="135">
        <v>1604.44</v>
      </c>
      <c r="E546" s="135">
        <v>564.62</v>
      </c>
      <c r="F546" s="135">
        <v>1736.82</v>
      </c>
      <c r="G546" s="135">
        <v>3023.46</v>
      </c>
      <c r="H546" s="135">
        <v>2324.16</v>
      </c>
      <c r="I546" s="135">
        <v>432.49</v>
      </c>
      <c r="J546" s="135">
        <v>1374.66</v>
      </c>
      <c r="K546" s="135">
        <v>1602.58</v>
      </c>
      <c r="L546" s="135">
        <v>1276.3699999999999</v>
      </c>
      <c r="M546" s="135">
        <v>148.47999999999999</v>
      </c>
      <c r="N546" s="135">
        <f t="shared" si="638"/>
        <v>148.47999999999999</v>
      </c>
      <c r="O546" s="135">
        <f t="shared" si="639"/>
        <v>18050.039999999997</v>
      </c>
      <c r="P546" s="135" t="s">
        <v>82</v>
      </c>
      <c r="Q546" s="135">
        <f>VLOOKUP(P546,Factors!$E$6:$G$5649,3,FALSE)</f>
        <v>7.9699999999999993E-2</v>
      </c>
      <c r="R546" s="144">
        <f t="shared" si="661"/>
        <v>0</v>
      </c>
      <c r="S546" s="145">
        <f t="shared" si="662"/>
        <v>148.47999999999999</v>
      </c>
      <c r="T546" s="146">
        <f t="shared" si="663"/>
        <v>148.47999999999999</v>
      </c>
      <c r="U546" s="144">
        <f t="shared" si="664"/>
        <v>0</v>
      </c>
      <c r="V546" s="145">
        <f t="shared" si="665"/>
        <v>11.833855999999999</v>
      </c>
      <c r="W546" s="147">
        <f t="shared" si="666"/>
        <v>11.833855999999999</v>
      </c>
      <c r="X546" s="144">
        <f t="shared" si="667"/>
        <v>0</v>
      </c>
      <c r="Y546" s="145">
        <f t="shared" si="668"/>
        <v>136.64614399999999</v>
      </c>
      <c r="Z546" s="147">
        <f t="shared" si="669"/>
        <v>136.64614399999999</v>
      </c>
      <c r="AA546" s="148">
        <f t="shared" si="670"/>
        <v>0</v>
      </c>
      <c r="AB546" s="149">
        <f t="shared" si="671"/>
        <v>18050.039999999997</v>
      </c>
      <c r="AC546" s="148">
        <f t="shared" si="672"/>
        <v>18050.039999999997</v>
      </c>
      <c r="AD546" s="148">
        <f t="shared" si="636"/>
        <v>0</v>
      </c>
      <c r="AE546" s="148">
        <f t="shared" si="673"/>
        <v>1438.5881879999997</v>
      </c>
      <c r="AF546" s="150">
        <f t="shared" si="674"/>
        <v>1438.5881879999997</v>
      </c>
      <c r="AG546" s="148">
        <f t="shared" si="675"/>
        <v>0</v>
      </c>
      <c r="AH546" s="148">
        <f t="shared" si="676"/>
        <v>16611.451811999999</v>
      </c>
      <c r="AI546" s="150">
        <f t="shared" si="677"/>
        <v>16611.451811999999</v>
      </c>
      <c r="AJ546" s="151" t="s">
        <v>54</v>
      </c>
    </row>
    <row r="547" spans="1:36" outlineLevel="3" x14ac:dyDescent="0.25">
      <c r="A547" s="143" t="s">
        <v>5630</v>
      </c>
      <c r="B547" s="135">
        <v>15437.53</v>
      </c>
      <c r="D547" s="135">
        <v>396.93</v>
      </c>
      <c r="F547" s="135">
        <v>2939.22</v>
      </c>
      <c r="G547" s="135">
        <v>560.08000000000004</v>
      </c>
      <c r="H547" s="135">
        <v>533.98</v>
      </c>
      <c r="I547" s="135">
        <v>9223.7199999999993</v>
      </c>
      <c r="J547" s="135">
        <v>5480.47</v>
      </c>
      <c r="K547" s="135">
        <v>1519.49</v>
      </c>
      <c r="L547" s="135">
        <v>172.4</v>
      </c>
      <c r="M547" s="135">
        <v>6673.31</v>
      </c>
      <c r="N547" s="135">
        <f t="shared" si="638"/>
        <v>6673.31</v>
      </c>
      <c r="O547" s="135">
        <f t="shared" si="639"/>
        <v>42937.13</v>
      </c>
      <c r="P547" s="135" t="s">
        <v>86</v>
      </c>
      <c r="Q547" s="135">
        <f>VLOOKUP(P547,Factors!$E$6:$G$5649,3,FALSE)</f>
        <v>7.9699999999999993E-2</v>
      </c>
      <c r="R547" s="144">
        <f t="shared" si="661"/>
        <v>0</v>
      </c>
      <c r="S547" s="145">
        <f t="shared" si="662"/>
        <v>6673.31</v>
      </c>
      <c r="T547" s="146">
        <f t="shared" si="663"/>
        <v>6673.31</v>
      </c>
      <c r="U547" s="144">
        <f t="shared" si="664"/>
        <v>0</v>
      </c>
      <c r="V547" s="145">
        <f t="shared" si="665"/>
        <v>531.86280699999998</v>
      </c>
      <c r="W547" s="147">
        <f t="shared" si="666"/>
        <v>531.86280699999998</v>
      </c>
      <c r="X547" s="144">
        <f t="shared" si="667"/>
        <v>0</v>
      </c>
      <c r="Y547" s="145">
        <f t="shared" si="668"/>
        <v>6141.447193</v>
      </c>
      <c r="Z547" s="147">
        <f t="shared" si="669"/>
        <v>6141.447193</v>
      </c>
      <c r="AA547" s="148">
        <f t="shared" si="670"/>
        <v>0</v>
      </c>
      <c r="AB547" s="149">
        <f t="shared" si="671"/>
        <v>42937.13</v>
      </c>
      <c r="AC547" s="148">
        <f t="shared" si="672"/>
        <v>42937.13</v>
      </c>
      <c r="AD547" s="148">
        <f t="shared" si="636"/>
        <v>0</v>
      </c>
      <c r="AE547" s="148">
        <f t="shared" si="673"/>
        <v>3422.0892609999996</v>
      </c>
      <c r="AF547" s="150">
        <f t="shared" si="674"/>
        <v>3422.0892609999996</v>
      </c>
      <c r="AG547" s="148">
        <f t="shared" si="675"/>
        <v>0</v>
      </c>
      <c r="AH547" s="148">
        <f t="shared" si="676"/>
        <v>39515.040738999996</v>
      </c>
      <c r="AI547" s="150">
        <f t="shared" si="677"/>
        <v>39515.040738999996</v>
      </c>
      <c r="AJ547" s="151" t="s">
        <v>54</v>
      </c>
    </row>
    <row r="548" spans="1:36" outlineLevel="3" x14ac:dyDescent="0.25">
      <c r="A548" s="143" t="s">
        <v>5630</v>
      </c>
      <c r="B548" s="135">
        <v>140.02000000000001</v>
      </c>
      <c r="E548" s="135">
        <v>55.08</v>
      </c>
      <c r="I548" s="135">
        <v>1049.82</v>
      </c>
      <c r="N548" s="135">
        <f t="shared" si="638"/>
        <v>0</v>
      </c>
      <c r="O548" s="135">
        <f t="shared" si="639"/>
        <v>1244.92</v>
      </c>
      <c r="P548" s="135" t="s">
        <v>177</v>
      </c>
      <c r="Q548" s="135">
        <f>VLOOKUP(P548,Factors!$E$6:$G$5649,3,FALSE)</f>
        <v>7.9699999999999993E-2</v>
      </c>
      <c r="R548" s="144">
        <f t="shared" si="661"/>
        <v>0</v>
      </c>
      <c r="S548" s="145">
        <f t="shared" si="662"/>
        <v>0</v>
      </c>
      <c r="T548" s="146">
        <f t="shared" si="663"/>
        <v>0</v>
      </c>
      <c r="U548" s="144">
        <f t="shared" si="664"/>
        <v>0</v>
      </c>
      <c r="V548" s="145">
        <f t="shared" si="665"/>
        <v>0</v>
      </c>
      <c r="W548" s="147">
        <f t="shared" si="666"/>
        <v>0</v>
      </c>
      <c r="X548" s="144">
        <f t="shared" si="667"/>
        <v>0</v>
      </c>
      <c r="Y548" s="145">
        <f t="shared" si="668"/>
        <v>0</v>
      </c>
      <c r="Z548" s="147">
        <f t="shared" si="669"/>
        <v>0</v>
      </c>
      <c r="AA548" s="148">
        <f t="shared" si="670"/>
        <v>0</v>
      </c>
      <c r="AB548" s="149">
        <f t="shared" si="671"/>
        <v>1244.92</v>
      </c>
      <c r="AC548" s="148">
        <f t="shared" si="672"/>
        <v>1244.92</v>
      </c>
      <c r="AD548" s="148">
        <f t="shared" si="636"/>
        <v>0</v>
      </c>
      <c r="AE548" s="148">
        <f t="shared" si="673"/>
        <v>99.220123999999998</v>
      </c>
      <c r="AF548" s="150">
        <f t="shared" si="674"/>
        <v>99.220123999999998</v>
      </c>
      <c r="AG548" s="148">
        <f t="shared" si="675"/>
        <v>0</v>
      </c>
      <c r="AH548" s="148">
        <f t="shared" si="676"/>
        <v>1145.6998760000001</v>
      </c>
      <c r="AI548" s="150">
        <f t="shared" si="677"/>
        <v>1145.6998760000001</v>
      </c>
      <c r="AJ548" s="151" t="s">
        <v>54</v>
      </c>
    </row>
    <row r="549" spans="1:36" outlineLevel="3" x14ac:dyDescent="0.25">
      <c r="A549" s="143" t="s">
        <v>5630</v>
      </c>
      <c r="M549" s="135">
        <v>36.1</v>
      </c>
      <c r="N549" s="135">
        <f t="shared" si="638"/>
        <v>36.1</v>
      </c>
      <c r="O549" s="135">
        <f t="shared" si="639"/>
        <v>36.1</v>
      </c>
      <c r="P549" s="135" t="s">
        <v>5909</v>
      </c>
      <c r="Q549" s="135">
        <f>VLOOKUP(P549,Factors!$E$6:$G$5649,3,FALSE)</f>
        <v>7.9699999999999993E-2</v>
      </c>
      <c r="R549" s="144">
        <f t="shared" si="661"/>
        <v>0</v>
      </c>
      <c r="S549" s="145">
        <f t="shared" si="662"/>
        <v>36.1</v>
      </c>
      <c r="T549" s="146">
        <f t="shared" si="663"/>
        <v>36.1</v>
      </c>
      <c r="U549" s="144">
        <f t="shared" si="664"/>
        <v>0</v>
      </c>
      <c r="V549" s="145">
        <f t="shared" si="665"/>
        <v>2.87717</v>
      </c>
      <c r="W549" s="147">
        <f t="shared" si="666"/>
        <v>2.87717</v>
      </c>
      <c r="X549" s="144">
        <f t="shared" si="667"/>
        <v>0</v>
      </c>
      <c r="Y549" s="145">
        <f t="shared" si="668"/>
        <v>33.222830000000002</v>
      </c>
      <c r="Z549" s="147">
        <f t="shared" si="669"/>
        <v>33.222830000000002</v>
      </c>
      <c r="AA549" s="148">
        <f t="shared" si="670"/>
        <v>0</v>
      </c>
      <c r="AB549" s="149">
        <f t="shared" si="671"/>
        <v>36.1</v>
      </c>
      <c r="AC549" s="148">
        <f t="shared" si="672"/>
        <v>36.1</v>
      </c>
      <c r="AD549" s="148">
        <f t="shared" si="636"/>
        <v>0</v>
      </c>
      <c r="AE549" s="148">
        <f t="shared" si="673"/>
        <v>2.87717</v>
      </c>
      <c r="AF549" s="150">
        <f t="shared" si="674"/>
        <v>2.87717</v>
      </c>
      <c r="AG549" s="148">
        <f t="shared" si="675"/>
        <v>0</v>
      </c>
      <c r="AH549" s="148">
        <f t="shared" si="676"/>
        <v>33.222830000000002</v>
      </c>
      <c r="AI549" s="150">
        <f t="shared" si="677"/>
        <v>33.222830000000002</v>
      </c>
      <c r="AJ549" s="151" t="s">
        <v>54</v>
      </c>
    </row>
    <row r="550" spans="1:36" outlineLevel="2" x14ac:dyDescent="0.25">
      <c r="A550" s="143"/>
      <c r="N550" s="135">
        <f t="shared" si="638"/>
        <v>0</v>
      </c>
      <c r="O550" s="135">
        <f t="shared" si="639"/>
        <v>0</v>
      </c>
      <c r="R550" s="144">
        <f t="shared" ref="R550:AI550" si="678">SUBTOTAL(9,R543:R549)</f>
        <v>0</v>
      </c>
      <c r="S550" s="145">
        <f t="shared" si="678"/>
        <v>54865.75</v>
      </c>
      <c r="T550" s="146">
        <f t="shared" si="678"/>
        <v>54865.75</v>
      </c>
      <c r="U550" s="144">
        <f t="shared" si="678"/>
        <v>0</v>
      </c>
      <c r="V550" s="145">
        <f t="shared" si="678"/>
        <v>4372.8002749999996</v>
      </c>
      <c r="W550" s="147">
        <f t="shared" si="678"/>
        <v>4372.8002749999996</v>
      </c>
      <c r="X550" s="144">
        <f t="shared" si="678"/>
        <v>0</v>
      </c>
      <c r="Y550" s="145">
        <f t="shared" si="678"/>
        <v>50492.949724999999</v>
      </c>
      <c r="Z550" s="147">
        <f t="shared" si="678"/>
        <v>50492.949724999999</v>
      </c>
      <c r="AA550" s="148">
        <f t="shared" si="678"/>
        <v>0</v>
      </c>
      <c r="AB550" s="149">
        <f t="shared" si="678"/>
        <v>949070.04</v>
      </c>
      <c r="AC550" s="148">
        <f t="shared" si="678"/>
        <v>949070.04</v>
      </c>
      <c r="AD550" s="148">
        <f t="shared" si="636"/>
        <v>0</v>
      </c>
      <c r="AE550" s="148">
        <f t="shared" si="678"/>
        <v>75640.882188000003</v>
      </c>
      <c r="AF550" s="150">
        <f t="shared" si="678"/>
        <v>75640.882188000003</v>
      </c>
      <c r="AG550" s="148">
        <f t="shared" si="678"/>
        <v>0</v>
      </c>
      <c r="AH550" s="148">
        <f t="shared" si="678"/>
        <v>873429.15781200002</v>
      </c>
      <c r="AI550" s="150">
        <f t="shared" si="678"/>
        <v>873429.15781200002</v>
      </c>
      <c r="AJ550" s="163" t="s">
        <v>5741</v>
      </c>
    </row>
    <row r="551" spans="1:36" outlineLevel="3" x14ac:dyDescent="0.25">
      <c r="A551" s="143" t="s">
        <v>5630</v>
      </c>
      <c r="B551" s="135">
        <v>19981.75</v>
      </c>
      <c r="C551" s="135">
        <v>23597.97</v>
      </c>
      <c r="D551" s="135">
        <v>12760.39</v>
      </c>
      <c r="E551" s="135">
        <v>23634.5</v>
      </c>
      <c r="F551" s="135">
        <v>18764.5</v>
      </c>
      <c r="G551" s="135">
        <v>28395</v>
      </c>
      <c r="H551" s="135">
        <v>22029.98</v>
      </c>
      <c r="I551" s="135">
        <v>17376.7</v>
      </c>
      <c r="J551" s="135">
        <v>15540.45</v>
      </c>
      <c r="K551" s="135">
        <v>20935.63</v>
      </c>
      <c r="L551" s="135">
        <v>15224.56</v>
      </c>
      <c r="M551" s="135">
        <v>42732.18</v>
      </c>
      <c r="N551" s="135">
        <f t="shared" si="638"/>
        <v>42732.18</v>
      </c>
      <c r="O551" s="135">
        <f t="shared" si="639"/>
        <v>260973.61000000002</v>
      </c>
      <c r="P551" s="135" t="s">
        <v>3192</v>
      </c>
      <c r="Q551" s="135">
        <f>VLOOKUP(P551,Factors!$E$6:$G$5649,3,FALSE)</f>
        <v>0.1077</v>
      </c>
      <c r="R551" s="144">
        <f>IF(LEFT(AJ551,6)="Direct", N551,0)</f>
        <v>0</v>
      </c>
      <c r="S551" s="145">
        <f>N551-R551</f>
        <v>42732.18</v>
      </c>
      <c r="T551" s="146">
        <f>R551+S551</f>
        <v>42732.18</v>
      </c>
      <c r="U551" s="144">
        <f>IF(LEFT(AJ551,9)="direct-wa", N551,0)</f>
        <v>0</v>
      </c>
      <c r="V551" s="145">
        <f>IF(LEFT(AJ551,9)="direct-wa",0,N551*Q551)</f>
        <v>4602.2557860000006</v>
      </c>
      <c r="W551" s="147">
        <f>U551+V551</f>
        <v>4602.2557860000006</v>
      </c>
      <c r="X551" s="144">
        <f>IF(LEFT(AJ551,9)="direct-or", N551,0)</f>
        <v>0</v>
      </c>
      <c r="Y551" s="145">
        <f>IF(LEFT(AJ551,9)="direct-or",0,S551-V551)</f>
        <v>38129.924213999999</v>
      </c>
      <c r="Z551" s="147">
        <f>X551+Y551</f>
        <v>38129.924213999999</v>
      </c>
      <c r="AA551" s="148">
        <f>IF(LEFT(AJ551,6)="Direct", O551,0)</f>
        <v>0</v>
      </c>
      <c r="AB551" s="149">
        <f>O551-AA551</f>
        <v>260973.61000000002</v>
      </c>
      <c r="AC551" s="148">
        <f>AA551+AB551</f>
        <v>260973.61000000002</v>
      </c>
      <c r="AD551" s="148">
        <f t="shared" si="636"/>
        <v>0</v>
      </c>
      <c r="AE551" s="148">
        <f>IF(LEFT(AJ551,9)="direct-wa",0,O551*Q551)</f>
        <v>28106.857797000004</v>
      </c>
      <c r="AF551" s="150">
        <f>AD551+AE551</f>
        <v>28106.857797000004</v>
      </c>
      <c r="AG551" s="148">
        <f>IF(LEFT(AJ551,9)="direct-or", O551,0)</f>
        <v>0</v>
      </c>
      <c r="AH551" s="148">
        <f>IF(LEFT(AJ551,9)="direct-or",0,AC551-AF551)</f>
        <v>232866.75220300001</v>
      </c>
      <c r="AI551" s="150">
        <f>AG551+AH551</f>
        <v>232866.75220300001</v>
      </c>
      <c r="AJ551" s="151" t="s">
        <v>83</v>
      </c>
    </row>
    <row r="552" spans="1:36" outlineLevel="2" x14ac:dyDescent="0.25">
      <c r="A552" s="143"/>
      <c r="N552" s="135">
        <f t="shared" si="638"/>
        <v>0</v>
      </c>
      <c r="O552" s="135">
        <f t="shared" si="639"/>
        <v>0</v>
      </c>
      <c r="R552" s="144">
        <f t="shared" ref="R552:AI552" si="679">SUBTOTAL(9,R551:R551)</f>
        <v>0</v>
      </c>
      <c r="S552" s="145">
        <f t="shared" si="679"/>
        <v>42732.18</v>
      </c>
      <c r="T552" s="146">
        <f t="shared" si="679"/>
        <v>42732.18</v>
      </c>
      <c r="U552" s="144">
        <f t="shared" si="679"/>
        <v>0</v>
      </c>
      <c r="V552" s="145">
        <f t="shared" si="679"/>
        <v>4602.2557860000006</v>
      </c>
      <c r="W552" s="147">
        <f t="shared" si="679"/>
        <v>4602.2557860000006</v>
      </c>
      <c r="X552" s="144">
        <f t="shared" si="679"/>
        <v>0</v>
      </c>
      <c r="Y552" s="145">
        <f t="shared" si="679"/>
        <v>38129.924213999999</v>
      </c>
      <c r="Z552" s="147">
        <f t="shared" si="679"/>
        <v>38129.924213999999</v>
      </c>
      <c r="AA552" s="148">
        <f t="shared" si="679"/>
        <v>0</v>
      </c>
      <c r="AB552" s="149">
        <f t="shared" si="679"/>
        <v>260973.61000000002</v>
      </c>
      <c r="AC552" s="148">
        <f t="shared" si="679"/>
        <v>260973.61000000002</v>
      </c>
      <c r="AD552" s="148">
        <f t="shared" si="636"/>
        <v>0</v>
      </c>
      <c r="AE552" s="148">
        <f t="shared" si="679"/>
        <v>28106.857797000004</v>
      </c>
      <c r="AF552" s="150">
        <f t="shared" si="679"/>
        <v>28106.857797000004</v>
      </c>
      <c r="AG552" s="148">
        <f t="shared" si="679"/>
        <v>0</v>
      </c>
      <c r="AH552" s="148">
        <f t="shared" si="679"/>
        <v>232866.75220300001</v>
      </c>
      <c r="AI552" s="150">
        <f t="shared" si="679"/>
        <v>232866.75220300001</v>
      </c>
      <c r="AJ552" s="163" t="s">
        <v>5743</v>
      </c>
    </row>
    <row r="553" spans="1:36" outlineLevel="3" x14ac:dyDescent="0.25">
      <c r="A553" s="143" t="s">
        <v>5630</v>
      </c>
      <c r="B553" s="135">
        <v>-2685.65</v>
      </c>
      <c r="C553" s="135">
        <v>599.69000000000005</v>
      </c>
      <c r="D553" s="135">
        <v>472.8</v>
      </c>
      <c r="E553" s="135">
        <v>922.77</v>
      </c>
      <c r="I553" s="135">
        <v>287.87</v>
      </c>
      <c r="J553" s="135">
        <v>641.41999999999996</v>
      </c>
      <c r="L553" s="135">
        <v>431.8</v>
      </c>
      <c r="M553" s="135">
        <v>361.1</v>
      </c>
      <c r="N553" s="135">
        <f t="shared" si="638"/>
        <v>361.1</v>
      </c>
      <c r="O553" s="135">
        <f t="shared" si="639"/>
        <v>1031.7999999999997</v>
      </c>
      <c r="P553" s="135" t="s">
        <v>3530</v>
      </c>
      <c r="Q553" s="135">
        <f>VLOOKUP(P553,Factors!$E$6:$G$5649,3,FALSE)</f>
        <v>1.17E-2</v>
      </c>
      <c r="R553" s="144">
        <f>IF(LEFT(AJ553,6)="Direct", N553,0)</f>
        <v>0</v>
      </c>
      <c r="S553" s="145">
        <f>N553-R553</f>
        <v>361.1</v>
      </c>
      <c r="T553" s="146">
        <f>R553+S553</f>
        <v>361.1</v>
      </c>
      <c r="U553" s="144">
        <f>IF(LEFT(AJ553,9)="direct-wa", N553,0)</f>
        <v>0</v>
      </c>
      <c r="V553" s="145">
        <f>IF(LEFT(AJ553,9)="direct-wa",0,N553*Q553)</f>
        <v>4.2248700000000001</v>
      </c>
      <c r="W553" s="147">
        <f>U553+V553</f>
        <v>4.2248700000000001</v>
      </c>
      <c r="X553" s="144">
        <f>IF(LEFT(AJ553,9)="direct-or", N553,0)</f>
        <v>0</v>
      </c>
      <c r="Y553" s="145">
        <f>IF(LEFT(AJ553,9)="direct-or",0,S553-V553)</f>
        <v>356.87513000000001</v>
      </c>
      <c r="Z553" s="147">
        <f>X553+Y553</f>
        <v>356.87513000000001</v>
      </c>
      <c r="AA553" s="148">
        <f>IF(LEFT(AJ553,6)="Direct", O553,0)</f>
        <v>0</v>
      </c>
      <c r="AB553" s="149">
        <f>O553-AA553</f>
        <v>1031.7999999999997</v>
      </c>
      <c r="AC553" s="148">
        <f>AA553+AB553</f>
        <v>1031.7999999999997</v>
      </c>
      <c r="AD553" s="148">
        <f t="shared" si="636"/>
        <v>0</v>
      </c>
      <c r="AE553" s="148">
        <f>IF(LEFT(AJ553,9)="direct-wa",0,O553*Q553)</f>
        <v>12.072059999999997</v>
      </c>
      <c r="AF553" s="150">
        <f>AD553+AE553</f>
        <v>12.072059999999997</v>
      </c>
      <c r="AG553" s="148">
        <f>IF(LEFT(AJ553,9)="direct-or", O553,0)</f>
        <v>0</v>
      </c>
      <c r="AH553" s="148">
        <f>IF(LEFT(AJ553,9)="direct-or",0,AC553-AF553)</f>
        <v>1019.7279399999998</v>
      </c>
      <c r="AI553" s="150">
        <f>AG553+AH553</f>
        <v>1019.7279399999998</v>
      </c>
      <c r="AJ553" s="151" t="s">
        <v>5957</v>
      </c>
    </row>
    <row r="554" spans="1:36" outlineLevel="3" x14ac:dyDescent="0.25">
      <c r="A554" s="143" t="s">
        <v>5630</v>
      </c>
      <c r="B554" s="135">
        <v>330.25</v>
      </c>
      <c r="E554" s="135">
        <v>660.5</v>
      </c>
      <c r="F554" s="135">
        <v>0</v>
      </c>
      <c r="H554" s="135">
        <v>215.9</v>
      </c>
      <c r="J554" s="135">
        <v>1023.03</v>
      </c>
      <c r="L554" s="135">
        <v>143.93</v>
      </c>
      <c r="M554" s="135">
        <v>1603.75</v>
      </c>
      <c r="N554" s="135">
        <f t="shared" si="638"/>
        <v>1603.75</v>
      </c>
      <c r="O554" s="135">
        <f t="shared" si="639"/>
        <v>3977.36</v>
      </c>
      <c r="P554" s="135" t="s">
        <v>3533</v>
      </c>
      <c r="Q554" s="135">
        <f>VLOOKUP(P554,Factors!$E$6:$G$5649,3,FALSE)</f>
        <v>1.17E-2</v>
      </c>
      <c r="R554" s="144">
        <f>IF(LEFT(AJ554,6)="Direct", N554,0)</f>
        <v>0</v>
      </c>
      <c r="S554" s="145">
        <f>N554-R554</f>
        <v>1603.75</v>
      </c>
      <c r="T554" s="146">
        <f>R554+S554</f>
        <v>1603.75</v>
      </c>
      <c r="U554" s="144">
        <f>IF(LEFT(AJ554,9)="direct-wa", N554,0)</f>
        <v>0</v>
      </c>
      <c r="V554" s="145">
        <f>IF(LEFT(AJ554,9)="direct-wa",0,N554*Q554)</f>
        <v>18.763875000000002</v>
      </c>
      <c r="W554" s="147">
        <f>U554+V554</f>
        <v>18.763875000000002</v>
      </c>
      <c r="X554" s="144">
        <f>IF(LEFT(AJ554,9)="direct-or", N554,0)</f>
        <v>0</v>
      </c>
      <c r="Y554" s="145">
        <f>IF(LEFT(AJ554,9)="direct-or",0,S554-V554)</f>
        <v>1584.9861249999999</v>
      </c>
      <c r="Z554" s="147">
        <f>X554+Y554</f>
        <v>1584.9861249999999</v>
      </c>
      <c r="AA554" s="148">
        <f>IF(LEFT(AJ554,6)="Direct", O554,0)</f>
        <v>0</v>
      </c>
      <c r="AB554" s="149">
        <f>O554-AA554</f>
        <v>3977.36</v>
      </c>
      <c r="AC554" s="148">
        <f>AA554+AB554</f>
        <v>3977.36</v>
      </c>
      <c r="AD554" s="148">
        <f t="shared" si="636"/>
        <v>0</v>
      </c>
      <c r="AE554" s="148">
        <f>IF(LEFT(AJ554,9)="direct-wa",0,O554*Q554)</f>
        <v>46.535112000000005</v>
      </c>
      <c r="AF554" s="150">
        <f>AD554+AE554</f>
        <v>46.535112000000005</v>
      </c>
      <c r="AG554" s="148">
        <f>IF(LEFT(AJ554,9)="direct-or", O554,0)</f>
        <v>0</v>
      </c>
      <c r="AH554" s="148">
        <f>IF(LEFT(AJ554,9)="direct-or",0,AC554-AF554)</f>
        <v>3930.8248880000001</v>
      </c>
      <c r="AI554" s="150">
        <f>AG554+AH554</f>
        <v>3930.8248880000001</v>
      </c>
      <c r="AJ554" s="151" t="s">
        <v>5957</v>
      </c>
    </row>
    <row r="555" spans="1:36" outlineLevel="2" x14ac:dyDescent="0.25">
      <c r="A555" s="143"/>
      <c r="N555" s="135">
        <f t="shared" si="638"/>
        <v>0</v>
      </c>
      <c r="O555" s="135">
        <f t="shared" si="639"/>
        <v>0</v>
      </c>
      <c r="R555" s="144">
        <f t="shared" ref="R555:AI555" si="680">SUBTOTAL(9,R553:R554)</f>
        <v>0</v>
      </c>
      <c r="S555" s="145">
        <f t="shared" si="680"/>
        <v>1964.85</v>
      </c>
      <c r="T555" s="146">
        <f t="shared" si="680"/>
        <v>1964.85</v>
      </c>
      <c r="U555" s="144">
        <f t="shared" si="680"/>
        <v>0</v>
      </c>
      <c r="V555" s="145">
        <f t="shared" si="680"/>
        <v>22.988745000000002</v>
      </c>
      <c r="W555" s="147">
        <f t="shared" si="680"/>
        <v>22.988745000000002</v>
      </c>
      <c r="X555" s="144">
        <f t="shared" si="680"/>
        <v>0</v>
      </c>
      <c r="Y555" s="145">
        <f t="shared" si="680"/>
        <v>1941.8612549999998</v>
      </c>
      <c r="Z555" s="147">
        <f t="shared" si="680"/>
        <v>1941.8612549999998</v>
      </c>
      <c r="AA555" s="148">
        <f t="shared" si="680"/>
        <v>0</v>
      </c>
      <c r="AB555" s="149">
        <f t="shared" si="680"/>
        <v>5009.16</v>
      </c>
      <c r="AC555" s="148">
        <f t="shared" si="680"/>
        <v>5009.16</v>
      </c>
      <c r="AD555" s="148">
        <f t="shared" si="636"/>
        <v>0</v>
      </c>
      <c r="AE555" s="148">
        <f t="shared" si="680"/>
        <v>58.607172000000006</v>
      </c>
      <c r="AF555" s="150">
        <f t="shared" si="680"/>
        <v>58.607172000000006</v>
      </c>
      <c r="AG555" s="148">
        <f t="shared" si="680"/>
        <v>0</v>
      </c>
      <c r="AH555" s="148">
        <f t="shared" si="680"/>
        <v>4950.5528279999999</v>
      </c>
      <c r="AI555" s="150">
        <f t="shared" si="680"/>
        <v>4950.5528279999999</v>
      </c>
      <c r="AJ555" s="163" t="s">
        <v>5960</v>
      </c>
    </row>
    <row r="556" spans="1:36" outlineLevel="1" x14ac:dyDescent="0.25">
      <c r="A556" s="154" t="s">
        <v>5629</v>
      </c>
      <c r="B556" s="155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6">
        <f t="shared" ref="R556:AI556" si="681">SUBTOTAL(9,R523:R554)</f>
        <v>0</v>
      </c>
      <c r="S556" s="157">
        <f t="shared" si="681"/>
        <v>100631.26000000001</v>
      </c>
      <c r="T556" s="158">
        <f t="shared" si="681"/>
        <v>100631.26000000001</v>
      </c>
      <c r="U556" s="156">
        <f t="shared" si="681"/>
        <v>0</v>
      </c>
      <c r="V556" s="157">
        <f t="shared" si="681"/>
        <v>9106.3431500000024</v>
      </c>
      <c r="W556" s="159">
        <f t="shared" si="681"/>
        <v>9106.3431500000024</v>
      </c>
      <c r="X556" s="156">
        <f t="shared" si="681"/>
        <v>0</v>
      </c>
      <c r="Y556" s="157">
        <f t="shared" si="681"/>
        <v>91524.916849999994</v>
      </c>
      <c r="Z556" s="159">
        <f t="shared" si="681"/>
        <v>91524.916849999994</v>
      </c>
      <c r="AA556" s="157">
        <f t="shared" si="681"/>
        <v>2085.1999999999998</v>
      </c>
      <c r="AB556" s="160">
        <f t="shared" si="681"/>
        <v>1246447.4500000004</v>
      </c>
      <c r="AC556" s="157">
        <f t="shared" si="681"/>
        <v>1248532.6500000004</v>
      </c>
      <c r="AD556" s="157">
        <f t="shared" si="636"/>
        <v>0</v>
      </c>
      <c r="AE556" s="157">
        <f t="shared" si="681"/>
        <v>106989.50805400002</v>
      </c>
      <c r="AF556" s="161">
        <f t="shared" si="681"/>
        <v>106989.50805400002</v>
      </c>
      <c r="AG556" s="157">
        <f t="shared" si="681"/>
        <v>2085.1999999999998</v>
      </c>
      <c r="AH556" s="157">
        <f t="shared" si="681"/>
        <v>1139457.9419459999</v>
      </c>
      <c r="AI556" s="161">
        <f t="shared" si="681"/>
        <v>1141543.141946</v>
      </c>
      <c r="AJ556" s="162"/>
    </row>
    <row r="557" spans="1:36" outlineLevel="3" x14ac:dyDescent="0.25">
      <c r="A557" s="143" t="s">
        <v>5632</v>
      </c>
      <c r="B557" s="135">
        <v>286.12</v>
      </c>
      <c r="N557" s="135">
        <f t="shared" si="638"/>
        <v>0</v>
      </c>
      <c r="O557" s="135">
        <f t="shared" si="639"/>
        <v>286.12</v>
      </c>
      <c r="P557" s="135" t="s">
        <v>3170</v>
      </c>
      <c r="Q557" s="135">
        <f>VLOOKUP(P557,Factors!$E$6:$G$5649,3,FALSE)</f>
        <v>0.1013</v>
      </c>
      <c r="R557" s="144">
        <f>IF(LEFT(AJ557,6)="Direct", N557,0)</f>
        <v>0</v>
      </c>
      <c r="S557" s="145">
        <f>N557-R557</f>
        <v>0</v>
      </c>
      <c r="T557" s="146">
        <f>R557+S557</f>
        <v>0</v>
      </c>
      <c r="U557" s="144">
        <f>IF(LEFT(AJ557,9)="direct-wa", N557,0)</f>
        <v>0</v>
      </c>
      <c r="V557" s="145">
        <f>IF(LEFT(AJ557,9)="direct-wa",0,N557*Q557)</f>
        <v>0</v>
      </c>
      <c r="W557" s="147">
        <f>U557+V557</f>
        <v>0</v>
      </c>
      <c r="X557" s="144">
        <f>IF(LEFT(AJ557,9)="direct-or", N557,0)</f>
        <v>0</v>
      </c>
      <c r="Y557" s="145">
        <f>IF(LEFT(AJ557,9)="direct-or",0,S557-V557)</f>
        <v>0</v>
      </c>
      <c r="Z557" s="147">
        <f>X557+Y557</f>
        <v>0</v>
      </c>
      <c r="AA557" s="148">
        <f>IF(LEFT(AJ557,6)="Direct", O557,0)</f>
        <v>0</v>
      </c>
      <c r="AB557" s="149">
        <f>O557-AA557</f>
        <v>286.12</v>
      </c>
      <c r="AC557" s="148">
        <f>AA557+AB557</f>
        <v>286.12</v>
      </c>
      <c r="AD557" s="148">
        <f t="shared" si="636"/>
        <v>0</v>
      </c>
      <c r="AE557" s="148">
        <f>IF(LEFT(AJ557,9)="direct-wa",0,O557*Q557)</f>
        <v>28.983955999999999</v>
      </c>
      <c r="AF557" s="150">
        <f>AD557+AE557</f>
        <v>28.983955999999999</v>
      </c>
      <c r="AG557" s="148">
        <f>IF(LEFT(AJ557,9)="direct-or", O557,0)</f>
        <v>0</v>
      </c>
      <c r="AH557" s="148">
        <f>IF(LEFT(AJ557,9)="direct-or",0,AC557-AF557)</f>
        <v>257.13604400000003</v>
      </c>
      <c r="AI557" s="150">
        <f>AG557+AH557</f>
        <v>257.13604400000003</v>
      </c>
      <c r="AJ557" s="151" t="s">
        <v>60</v>
      </c>
    </row>
    <row r="558" spans="1:36" outlineLevel="3" x14ac:dyDescent="0.25">
      <c r="A558" s="143" t="s">
        <v>5632</v>
      </c>
      <c r="B558" s="135">
        <v>91.47</v>
      </c>
      <c r="C558" s="135">
        <v>297.60000000000002</v>
      </c>
      <c r="D558" s="135">
        <v>54.47</v>
      </c>
      <c r="E558" s="135">
        <v>53.92</v>
      </c>
      <c r="F558" s="135">
        <v>347.11</v>
      </c>
      <c r="G558" s="135">
        <v>72.36</v>
      </c>
      <c r="H558" s="135">
        <v>853.86</v>
      </c>
      <c r="I558" s="135">
        <v>1850.95</v>
      </c>
      <c r="J558" s="135">
        <v>72.44</v>
      </c>
      <c r="K558" s="135">
        <v>297.37</v>
      </c>
      <c r="L558" s="135">
        <v>72.28</v>
      </c>
      <c r="M558" s="135">
        <v>53.93</v>
      </c>
      <c r="N558" s="135">
        <f t="shared" si="638"/>
        <v>53.93</v>
      </c>
      <c r="O558" s="135">
        <f t="shared" si="639"/>
        <v>4117.76</v>
      </c>
      <c r="P558" s="135" t="s">
        <v>4393</v>
      </c>
      <c r="Q558" s="135">
        <f>VLOOKUP(P558,Factors!$E$6:$G$5649,3,FALSE)</f>
        <v>0.1013</v>
      </c>
      <c r="R558" s="144">
        <f>IF(LEFT(AJ558,6)="Direct", N558,0)</f>
        <v>0</v>
      </c>
      <c r="S558" s="145">
        <f>N558-R558</f>
        <v>53.93</v>
      </c>
      <c r="T558" s="146">
        <f>R558+S558</f>
        <v>53.93</v>
      </c>
      <c r="U558" s="144">
        <f>IF(LEFT(AJ558,9)="direct-wa", N558,0)</f>
        <v>0</v>
      </c>
      <c r="V558" s="145">
        <f>IF(LEFT(AJ558,9)="direct-wa",0,N558*Q558)</f>
        <v>5.4631090000000002</v>
      </c>
      <c r="W558" s="147">
        <f>U558+V558</f>
        <v>5.4631090000000002</v>
      </c>
      <c r="X558" s="144">
        <f>IF(LEFT(AJ558,9)="direct-or", N558,0)</f>
        <v>0</v>
      </c>
      <c r="Y558" s="145">
        <f>IF(LEFT(AJ558,9)="direct-or",0,S558-V558)</f>
        <v>48.466890999999997</v>
      </c>
      <c r="Z558" s="147">
        <f>X558+Y558</f>
        <v>48.466890999999997</v>
      </c>
      <c r="AA558" s="148">
        <f>IF(LEFT(AJ558,6)="Direct", O558,0)</f>
        <v>0</v>
      </c>
      <c r="AB558" s="149">
        <f>O558-AA558</f>
        <v>4117.76</v>
      </c>
      <c r="AC558" s="148">
        <f>AA558+AB558</f>
        <v>4117.76</v>
      </c>
      <c r="AD558" s="148">
        <f t="shared" si="636"/>
        <v>0</v>
      </c>
      <c r="AE558" s="148">
        <f>IF(LEFT(AJ558,9)="direct-wa",0,O558*Q558)</f>
        <v>417.12908800000002</v>
      </c>
      <c r="AF558" s="150">
        <f>AD558+AE558</f>
        <v>417.12908800000002</v>
      </c>
      <c r="AG558" s="148">
        <f>IF(LEFT(AJ558,9)="direct-or", O558,0)</f>
        <v>0</v>
      </c>
      <c r="AH558" s="148">
        <f>IF(LEFT(AJ558,9)="direct-or",0,AC558-AF558)</f>
        <v>3700.6309120000001</v>
      </c>
      <c r="AI558" s="150">
        <f>AG558+AH558</f>
        <v>3700.6309120000001</v>
      </c>
      <c r="AJ558" s="151" t="s">
        <v>60</v>
      </c>
    </row>
    <row r="559" spans="1:36" outlineLevel="2" x14ac:dyDescent="0.25">
      <c r="A559" s="143"/>
      <c r="N559" s="135">
        <f t="shared" si="638"/>
        <v>0</v>
      </c>
      <c r="O559" s="135">
        <f t="shared" si="639"/>
        <v>0</v>
      </c>
      <c r="R559" s="144">
        <f t="shared" ref="R559:AI559" si="682">SUBTOTAL(9,R557:R558)</f>
        <v>0</v>
      </c>
      <c r="S559" s="145">
        <f t="shared" si="682"/>
        <v>53.93</v>
      </c>
      <c r="T559" s="146">
        <f t="shared" si="682"/>
        <v>53.93</v>
      </c>
      <c r="U559" s="144">
        <f t="shared" si="682"/>
        <v>0</v>
      </c>
      <c r="V559" s="145">
        <f t="shared" si="682"/>
        <v>5.4631090000000002</v>
      </c>
      <c r="W559" s="147">
        <f t="shared" si="682"/>
        <v>5.4631090000000002</v>
      </c>
      <c r="X559" s="144">
        <f t="shared" si="682"/>
        <v>0</v>
      </c>
      <c r="Y559" s="145">
        <f t="shared" si="682"/>
        <v>48.466890999999997</v>
      </c>
      <c r="Z559" s="147">
        <f t="shared" si="682"/>
        <v>48.466890999999997</v>
      </c>
      <c r="AA559" s="148">
        <f t="shared" si="682"/>
        <v>0</v>
      </c>
      <c r="AB559" s="149">
        <f t="shared" si="682"/>
        <v>4403.88</v>
      </c>
      <c r="AC559" s="148">
        <f t="shared" si="682"/>
        <v>4403.88</v>
      </c>
      <c r="AD559" s="148">
        <f t="shared" si="636"/>
        <v>0</v>
      </c>
      <c r="AE559" s="148">
        <f t="shared" si="682"/>
        <v>446.113044</v>
      </c>
      <c r="AF559" s="150">
        <f t="shared" si="682"/>
        <v>446.113044</v>
      </c>
      <c r="AG559" s="148">
        <f t="shared" si="682"/>
        <v>0</v>
      </c>
      <c r="AH559" s="148">
        <f t="shared" si="682"/>
        <v>3957.7669559999999</v>
      </c>
      <c r="AI559" s="150">
        <f t="shared" si="682"/>
        <v>3957.7669559999999</v>
      </c>
      <c r="AJ559" s="163" t="s">
        <v>5736</v>
      </c>
    </row>
    <row r="560" spans="1:36" outlineLevel="3" x14ac:dyDescent="0.25">
      <c r="A560" s="143" t="s">
        <v>5632</v>
      </c>
      <c r="H560" s="135">
        <v>16.46</v>
      </c>
      <c r="J560" s="135">
        <v>45.05</v>
      </c>
      <c r="N560" s="135">
        <f t="shared" si="638"/>
        <v>0</v>
      </c>
      <c r="O560" s="135">
        <f t="shared" si="639"/>
        <v>61.51</v>
      </c>
      <c r="P560" s="135" t="s">
        <v>5873</v>
      </c>
      <c r="Q560" s="135">
        <f>VLOOKUP(P560,Factors!$E$6:$G$5649,3,FALSE)</f>
        <v>0.1086</v>
      </c>
      <c r="R560" s="144">
        <f>IF(LEFT(AJ560,6)="Direct", N560,0)</f>
        <v>0</v>
      </c>
      <c r="S560" s="145">
        <f>N560-R560</f>
        <v>0</v>
      </c>
      <c r="T560" s="146">
        <f>R560+S560</f>
        <v>0</v>
      </c>
      <c r="U560" s="144">
        <f>IF(LEFT(AJ560,9)="direct-wa", N560,0)</f>
        <v>0</v>
      </c>
      <c r="V560" s="145">
        <f>IF(LEFT(AJ560,9)="direct-wa",0,N560*Q560)</f>
        <v>0</v>
      </c>
      <c r="W560" s="147">
        <f>U560+V560</f>
        <v>0</v>
      </c>
      <c r="X560" s="144">
        <f>IF(LEFT(AJ560,9)="direct-or", N560,0)</f>
        <v>0</v>
      </c>
      <c r="Y560" s="145">
        <f>IF(LEFT(AJ560,9)="direct-or",0,S560-V560)</f>
        <v>0</v>
      </c>
      <c r="Z560" s="147">
        <f>X560+Y560</f>
        <v>0</v>
      </c>
      <c r="AA560" s="148">
        <f>IF(LEFT(AJ560,6)="Direct", O560,0)</f>
        <v>0</v>
      </c>
      <c r="AB560" s="149">
        <f>O560-AA560</f>
        <v>61.51</v>
      </c>
      <c r="AC560" s="148">
        <f>AA560+AB560</f>
        <v>61.51</v>
      </c>
      <c r="AD560" s="148">
        <f t="shared" si="636"/>
        <v>0</v>
      </c>
      <c r="AE560" s="148">
        <f>IF(LEFT(AJ560,9)="direct-wa",0,O560*Q560)</f>
        <v>6.6799859999999995</v>
      </c>
      <c r="AF560" s="150">
        <f>AD560+AE560</f>
        <v>6.6799859999999995</v>
      </c>
      <c r="AG560" s="148">
        <f>IF(LEFT(AJ560,9)="direct-or", O560,0)</f>
        <v>0</v>
      </c>
      <c r="AH560" s="148">
        <f>IF(LEFT(AJ560,9)="direct-or",0,AC560-AF560)</f>
        <v>54.830013999999998</v>
      </c>
      <c r="AI560" s="150">
        <f>AG560+AH560</f>
        <v>54.830013999999998</v>
      </c>
      <c r="AJ560" s="151" t="s">
        <v>346</v>
      </c>
    </row>
    <row r="561" spans="1:36" outlineLevel="2" x14ac:dyDescent="0.25">
      <c r="A561" s="143"/>
      <c r="N561" s="135">
        <f t="shared" si="638"/>
        <v>0</v>
      </c>
      <c r="O561" s="135">
        <f t="shared" si="639"/>
        <v>0</v>
      </c>
      <c r="R561" s="144">
        <f t="shared" ref="R561:AI561" si="683">SUBTOTAL(9,R560:R560)</f>
        <v>0</v>
      </c>
      <c r="S561" s="145">
        <f t="shared" si="683"/>
        <v>0</v>
      </c>
      <c r="T561" s="146">
        <f t="shared" si="683"/>
        <v>0</v>
      </c>
      <c r="U561" s="144">
        <f t="shared" si="683"/>
        <v>0</v>
      </c>
      <c r="V561" s="145">
        <f t="shared" si="683"/>
        <v>0</v>
      </c>
      <c r="W561" s="147">
        <f t="shared" si="683"/>
        <v>0</v>
      </c>
      <c r="X561" s="144">
        <f t="shared" si="683"/>
        <v>0</v>
      </c>
      <c r="Y561" s="145">
        <f t="shared" si="683"/>
        <v>0</v>
      </c>
      <c r="Z561" s="147">
        <f t="shared" si="683"/>
        <v>0</v>
      </c>
      <c r="AA561" s="148">
        <f t="shared" si="683"/>
        <v>0</v>
      </c>
      <c r="AB561" s="149">
        <f t="shared" si="683"/>
        <v>61.51</v>
      </c>
      <c r="AC561" s="148">
        <f t="shared" si="683"/>
        <v>61.51</v>
      </c>
      <c r="AD561" s="148">
        <f t="shared" si="636"/>
        <v>0</v>
      </c>
      <c r="AE561" s="148">
        <f t="shared" si="683"/>
        <v>6.6799859999999995</v>
      </c>
      <c r="AF561" s="150">
        <f t="shared" si="683"/>
        <v>6.6799859999999995</v>
      </c>
      <c r="AG561" s="148">
        <f t="shared" si="683"/>
        <v>0</v>
      </c>
      <c r="AH561" s="148">
        <f t="shared" si="683"/>
        <v>54.830013999999998</v>
      </c>
      <c r="AI561" s="150">
        <f t="shared" si="683"/>
        <v>54.830013999999998</v>
      </c>
      <c r="AJ561" s="163" t="s">
        <v>5751</v>
      </c>
    </row>
    <row r="562" spans="1:36" outlineLevel="3" x14ac:dyDescent="0.25">
      <c r="A562" s="143" t="s">
        <v>5632</v>
      </c>
      <c r="C562" s="135">
        <v>621.77</v>
      </c>
      <c r="E562" s="135">
        <v>15.74</v>
      </c>
      <c r="K562" s="135">
        <v>558.09</v>
      </c>
      <c r="N562" s="135">
        <f t="shared" si="638"/>
        <v>0</v>
      </c>
      <c r="O562" s="135">
        <f t="shared" si="639"/>
        <v>1195.5999999999999</v>
      </c>
      <c r="P562" s="135" t="s">
        <v>3582</v>
      </c>
      <c r="Q562" s="135">
        <f>VLOOKUP(P562,Factors!$E$6:$G$5649,3,FALSE)</f>
        <v>0</v>
      </c>
      <c r="R562" s="144">
        <f>IF(LEFT(AJ562,6)="Direct", N562,0)</f>
        <v>0</v>
      </c>
      <c r="S562" s="145">
        <f>N562-R562</f>
        <v>0</v>
      </c>
      <c r="T562" s="146">
        <f>R562+S562</f>
        <v>0</v>
      </c>
      <c r="U562" s="144">
        <f>IF(LEFT(AJ562,9)="direct-wa", N562,0)</f>
        <v>0</v>
      </c>
      <c r="V562" s="145">
        <f>IF(LEFT(AJ562,9)="direct-wa",0,N562*Q562)</f>
        <v>0</v>
      </c>
      <c r="W562" s="147">
        <f>U562+V562</f>
        <v>0</v>
      </c>
      <c r="X562" s="144">
        <f>IF(LEFT(AJ562,9)="direct-or", N562,0)</f>
        <v>0</v>
      </c>
      <c r="Y562" s="145">
        <f>IF(LEFT(AJ562,9)="direct-or",0,S562-V562)</f>
        <v>0</v>
      </c>
      <c r="Z562" s="147">
        <f>X562+Y562</f>
        <v>0</v>
      </c>
      <c r="AA562" s="148">
        <f>IF(LEFT(AJ562,6)="Direct", O562,0)</f>
        <v>1195.5999999999999</v>
      </c>
      <c r="AB562" s="149">
        <f>O562-AA562</f>
        <v>0</v>
      </c>
      <c r="AC562" s="148">
        <f>AA562+AB562</f>
        <v>1195.5999999999999</v>
      </c>
      <c r="AD562" s="148">
        <f t="shared" si="636"/>
        <v>0</v>
      </c>
      <c r="AE562" s="148">
        <f>IF(LEFT(AJ562,9)="direct-wa",0,O562*Q562)</f>
        <v>0</v>
      </c>
      <c r="AF562" s="150">
        <f>AD562+AE562</f>
        <v>0</v>
      </c>
      <c r="AG562" s="148">
        <f>IF(LEFT(AJ562,9)="direct-or", O562,0)</f>
        <v>1195.5999999999999</v>
      </c>
      <c r="AH562" s="148">
        <f>IF(LEFT(AJ562,9)="direct-or",0,AC562-AF562)</f>
        <v>0</v>
      </c>
      <c r="AI562" s="150">
        <f>AG562+AH562</f>
        <v>1195.5999999999999</v>
      </c>
      <c r="AJ562" s="151" t="s">
        <v>105</v>
      </c>
    </row>
    <row r="563" spans="1:36" outlineLevel="3" x14ac:dyDescent="0.25">
      <c r="A563" s="143" t="s">
        <v>5632</v>
      </c>
      <c r="E563" s="135">
        <v>1013.04</v>
      </c>
      <c r="H563" s="135">
        <v>1850.96</v>
      </c>
      <c r="K563" s="135">
        <v>295.77999999999997</v>
      </c>
      <c r="L563" s="135">
        <v>295.77999999999997</v>
      </c>
      <c r="N563" s="135">
        <f t="shared" si="638"/>
        <v>0</v>
      </c>
      <c r="O563" s="135">
        <f t="shared" si="639"/>
        <v>3455.5599999999995</v>
      </c>
      <c r="P563" s="135" t="s">
        <v>5841</v>
      </c>
      <c r="Q563" s="135">
        <f>VLOOKUP(P563,Factors!$E$6:$G$5649,3,FALSE)</f>
        <v>0</v>
      </c>
      <c r="R563" s="144">
        <f>IF(LEFT(AJ563,6)="Direct", N563,0)</f>
        <v>0</v>
      </c>
      <c r="S563" s="145">
        <f>N563-R563</f>
        <v>0</v>
      </c>
      <c r="T563" s="146">
        <f>R563+S563</f>
        <v>0</v>
      </c>
      <c r="U563" s="144">
        <f>IF(LEFT(AJ563,9)="direct-wa", N563,0)</f>
        <v>0</v>
      </c>
      <c r="V563" s="145">
        <f>IF(LEFT(AJ563,9)="direct-wa",0,N563*Q563)</f>
        <v>0</v>
      </c>
      <c r="W563" s="147">
        <f>U563+V563</f>
        <v>0</v>
      </c>
      <c r="X563" s="144">
        <f>IF(LEFT(AJ563,9)="direct-or", N563,0)</f>
        <v>0</v>
      </c>
      <c r="Y563" s="145">
        <f>IF(LEFT(AJ563,9)="direct-or",0,S563-V563)</f>
        <v>0</v>
      </c>
      <c r="Z563" s="147">
        <f>X563+Y563</f>
        <v>0</v>
      </c>
      <c r="AA563" s="148">
        <f>IF(LEFT(AJ563,6)="Direct", O563,0)</f>
        <v>3455.5599999999995</v>
      </c>
      <c r="AB563" s="149">
        <f>O563-AA563</f>
        <v>0</v>
      </c>
      <c r="AC563" s="148">
        <f>AA563+AB563</f>
        <v>3455.5599999999995</v>
      </c>
      <c r="AD563" s="148">
        <f t="shared" si="636"/>
        <v>0</v>
      </c>
      <c r="AE563" s="148">
        <f>IF(LEFT(AJ563,9)="direct-wa",0,O563*Q563)</f>
        <v>0</v>
      </c>
      <c r="AF563" s="150">
        <f>AD563+AE563</f>
        <v>0</v>
      </c>
      <c r="AG563" s="148">
        <f>IF(LEFT(AJ563,9)="direct-or", O563,0)</f>
        <v>3455.5599999999995</v>
      </c>
      <c r="AH563" s="148">
        <f>IF(LEFT(AJ563,9)="direct-or",0,AC563-AF563)</f>
        <v>0</v>
      </c>
      <c r="AI563" s="150">
        <f>AG563+AH563</f>
        <v>3455.5599999999995</v>
      </c>
      <c r="AJ563" s="151" t="s">
        <v>668</v>
      </c>
    </row>
    <row r="564" spans="1:36" outlineLevel="3" x14ac:dyDescent="0.25">
      <c r="A564" s="143" t="s">
        <v>5632</v>
      </c>
      <c r="D564" s="135">
        <v>2006.34</v>
      </c>
      <c r="E564" s="135">
        <v>172.39</v>
      </c>
      <c r="F564" s="135">
        <v>586.4</v>
      </c>
      <c r="G564" s="135">
        <v>998.78</v>
      </c>
      <c r="K564" s="135">
        <v>1521.93</v>
      </c>
      <c r="L564" s="135">
        <v>221.83</v>
      </c>
      <c r="M564" s="135">
        <v>1413.95</v>
      </c>
      <c r="N564" s="135">
        <f t="shared" si="638"/>
        <v>1413.95</v>
      </c>
      <c r="O564" s="135">
        <f t="shared" si="639"/>
        <v>6921.62</v>
      </c>
      <c r="P564" s="135" t="s">
        <v>5697</v>
      </c>
      <c r="Q564" s="135">
        <f>VLOOKUP(P564,Factors!$E$6:$G$5649,3,FALSE)</f>
        <v>0</v>
      </c>
      <c r="R564" s="144">
        <f>IF(LEFT(AJ564,6)="Direct", N564,0)</f>
        <v>1413.95</v>
      </c>
      <c r="S564" s="145">
        <f>N564-R564</f>
        <v>0</v>
      </c>
      <c r="T564" s="146">
        <f>R564+S564</f>
        <v>1413.95</v>
      </c>
      <c r="U564" s="144">
        <f>IF(LEFT(AJ564,9)="direct-wa", N564,0)</f>
        <v>0</v>
      </c>
      <c r="V564" s="145">
        <f>IF(LEFT(AJ564,9)="direct-wa",0,N564*Q564)</f>
        <v>0</v>
      </c>
      <c r="W564" s="147">
        <f>U564+V564</f>
        <v>0</v>
      </c>
      <c r="X564" s="144">
        <f>IF(LEFT(AJ564,9)="direct-or", N564,0)</f>
        <v>1413.95</v>
      </c>
      <c r="Y564" s="145">
        <f>IF(LEFT(AJ564,9)="direct-or",0,S564-V564)</f>
        <v>0</v>
      </c>
      <c r="Z564" s="147">
        <f>X564+Y564</f>
        <v>1413.95</v>
      </c>
      <c r="AA564" s="148">
        <f>IF(LEFT(AJ564,6)="Direct", O564,0)</f>
        <v>6921.62</v>
      </c>
      <c r="AB564" s="149">
        <f>O564-AA564</f>
        <v>0</v>
      </c>
      <c r="AC564" s="148">
        <f>AA564+AB564</f>
        <v>6921.62</v>
      </c>
      <c r="AD564" s="148">
        <f t="shared" si="636"/>
        <v>0</v>
      </c>
      <c r="AE564" s="148">
        <f>IF(LEFT(AJ564,9)="direct-wa",0,O564*Q564)</f>
        <v>0</v>
      </c>
      <c r="AF564" s="150">
        <f>AD564+AE564</f>
        <v>0</v>
      </c>
      <c r="AG564" s="148">
        <f>IF(LEFT(AJ564,9)="direct-or", O564,0)</f>
        <v>6921.62</v>
      </c>
      <c r="AH564" s="148">
        <f>IF(LEFT(AJ564,9)="direct-or",0,AC564-AF564)</f>
        <v>0</v>
      </c>
      <c r="AI564" s="150">
        <f>AG564+AH564</f>
        <v>6921.62</v>
      </c>
      <c r="AJ564" s="151" t="s">
        <v>668</v>
      </c>
    </row>
    <row r="565" spans="1:36" outlineLevel="2" x14ac:dyDescent="0.25">
      <c r="A565" s="143"/>
      <c r="N565" s="135">
        <f t="shared" si="638"/>
        <v>0</v>
      </c>
      <c r="O565" s="135">
        <f t="shared" si="639"/>
        <v>0</v>
      </c>
      <c r="R565" s="144">
        <f t="shared" ref="R565:AI565" si="684">SUBTOTAL(9,R562:R564)</f>
        <v>1413.95</v>
      </c>
      <c r="S565" s="145">
        <f t="shared" si="684"/>
        <v>0</v>
      </c>
      <c r="T565" s="146">
        <f t="shared" si="684"/>
        <v>1413.95</v>
      </c>
      <c r="U565" s="144">
        <f t="shared" si="684"/>
        <v>0</v>
      </c>
      <c r="V565" s="145">
        <f t="shared" si="684"/>
        <v>0</v>
      </c>
      <c r="W565" s="147">
        <f t="shared" si="684"/>
        <v>0</v>
      </c>
      <c r="X565" s="144">
        <f t="shared" si="684"/>
        <v>1413.95</v>
      </c>
      <c r="Y565" s="145">
        <f t="shared" si="684"/>
        <v>0</v>
      </c>
      <c r="Z565" s="147">
        <f t="shared" si="684"/>
        <v>1413.95</v>
      </c>
      <c r="AA565" s="148">
        <f t="shared" si="684"/>
        <v>11572.779999999999</v>
      </c>
      <c r="AB565" s="149">
        <f t="shared" si="684"/>
        <v>0</v>
      </c>
      <c r="AC565" s="148">
        <f t="shared" si="684"/>
        <v>11572.779999999999</v>
      </c>
      <c r="AD565" s="148">
        <f t="shared" si="636"/>
        <v>0</v>
      </c>
      <c r="AE565" s="148">
        <f t="shared" si="684"/>
        <v>0</v>
      </c>
      <c r="AF565" s="150">
        <f t="shared" si="684"/>
        <v>0</v>
      </c>
      <c r="AG565" s="148">
        <f t="shared" si="684"/>
        <v>11572.779999999999</v>
      </c>
      <c r="AH565" s="148">
        <f t="shared" si="684"/>
        <v>0</v>
      </c>
      <c r="AI565" s="150">
        <f t="shared" si="684"/>
        <v>11572.779999999999</v>
      </c>
      <c r="AJ565" s="163" t="s">
        <v>5737</v>
      </c>
    </row>
    <row r="566" spans="1:36" outlineLevel="3" x14ac:dyDescent="0.25">
      <c r="A566" s="143" t="s">
        <v>5632</v>
      </c>
      <c r="B566" s="135">
        <v>6588.89</v>
      </c>
      <c r="C566" s="135">
        <v>10961.61</v>
      </c>
      <c r="D566" s="135">
        <v>3101.82</v>
      </c>
      <c r="E566" s="135">
        <v>5017.71</v>
      </c>
      <c r="F566" s="135">
        <v>6111.04</v>
      </c>
      <c r="G566" s="135">
        <v>9815.2000000000007</v>
      </c>
      <c r="H566" s="135">
        <v>5913.8</v>
      </c>
      <c r="I566" s="135">
        <v>8497.7900000000009</v>
      </c>
      <c r="J566" s="135">
        <v>616.67999999999995</v>
      </c>
      <c r="K566" s="135">
        <v>3232.42</v>
      </c>
      <c r="L566" s="135">
        <v>2594.5</v>
      </c>
      <c r="M566" s="135">
        <v>16900.37</v>
      </c>
      <c r="N566" s="135">
        <f t="shared" si="638"/>
        <v>16900.37</v>
      </c>
      <c r="O566" s="135">
        <f t="shared" si="639"/>
        <v>79351.83</v>
      </c>
      <c r="P566" s="135" t="s">
        <v>138</v>
      </c>
      <c r="Q566" s="135">
        <f>VLOOKUP(P566,Factors!$E$6:$G$5649,3,FALSE)</f>
        <v>7.9699999999999993E-2</v>
      </c>
      <c r="R566" s="144">
        <f>IF(LEFT(AJ566,6)="Direct", N566,0)</f>
        <v>0</v>
      </c>
      <c r="S566" s="145">
        <f>N566-R566</f>
        <v>16900.37</v>
      </c>
      <c r="T566" s="146">
        <f>R566+S566</f>
        <v>16900.37</v>
      </c>
      <c r="U566" s="144">
        <f>IF(LEFT(AJ566,9)="direct-wa", N566,0)</f>
        <v>0</v>
      </c>
      <c r="V566" s="145">
        <f>IF(LEFT(AJ566,9)="direct-wa",0,N566*Q566)</f>
        <v>1346.9594889999998</v>
      </c>
      <c r="W566" s="147">
        <f>U566+V566</f>
        <v>1346.9594889999998</v>
      </c>
      <c r="X566" s="144">
        <f>IF(LEFT(AJ566,9)="direct-or", N566,0)</f>
        <v>0</v>
      </c>
      <c r="Y566" s="145">
        <f>IF(LEFT(AJ566,9)="direct-or",0,S566-V566)</f>
        <v>15553.410510999998</v>
      </c>
      <c r="Z566" s="147">
        <f>X566+Y566</f>
        <v>15553.410510999998</v>
      </c>
      <c r="AA566" s="148">
        <f>IF(LEFT(AJ566,6)="Direct", O566,0)</f>
        <v>0</v>
      </c>
      <c r="AB566" s="149">
        <f>O566-AA566</f>
        <v>79351.83</v>
      </c>
      <c r="AC566" s="148">
        <f>AA566+AB566</f>
        <v>79351.83</v>
      </c>
      <c r="AD566" s="148">
        <f t="shared" si="636"/>
        <v>0</v>
      </c>
      <c r="AE566" s="148">
        <f>IF(LEFT(AJ566,9)="direct-wa",0,O566*Q566)</f>
        <v>6324.3408509999999</v>
      </c>
      <c r="AF566" s="150">
        <f>AD566+AE566</f>
        <v>6324.3408509999999</v>
      </c>
      <c r="AG566" s="148">
        <f>IF(LEFT(AJ566,9)="direct-or", O566,0)</f>
        <v>0</v>
      </c>
      <c r="AH566" s="148">
        <f>IF(LEFT(AJ566,9)="direct-or",0,AC566-AF566)</f>
        <v>73027.489149000001</v>
      </c>
      <c r="AI566" s="150">
        <f>AG566+AH566</f>
        <v>73027.489149000001</v>
      </c>
      <c r="AJ566" s="151" t="s">
        <v>54</v>
      </c>
    </row>
    <row r="567" spans="1:36" outlineLevel="3" x14ac:dyDescent="0.25">
      <c r="A567" s="143" t="s">
        <v>5632</v>
      </c>
      <c r="F567" s="135">
        <v>350.05</v>
      </c>
      <c r="G567" s="135">
        <v>17780.5</v>
      </c>
      <c r="H567" s="135">
        <v>12931.73</v>
      </c>
      <c r="I567" s="135">
        <v>16092.79</v>
      </c>
      <c r="J567" s="135">
        <v>9219.65</v>
      </c>
      <c r="K567" s="135">
        <v>5227.29</v>
      </c>
      <c r="L567" s="135">
        <v>6697.19</v>
      </c>
      <c r="M567" s="135">
        <v>4914.18</v>
      </c>
      <c r="N567" s="135">
        <f t="shared" si="638"/>
        <v>4914.18</v>
      </c>
      <c r="O567" s="135">
        <f t="shared" si="639"/>
        <v>73213.38</v>
      </c>
      <c r="P567" s="135" t="s">
        <v>157</v>
      </c>
      <c r="Q567" s="135">
        <f>VLOOKUP(P567,Factors!$E$6:$G$5649,3,FALSE)</f>
        <v>7.9699999999999993E-2</v>
      </c>
      <c r="R567" s="144">
        <f>IF(LEFT(AJ567,6)="Direct", N567,0)</f>
        <v>0</v>
      </c>
      <c r="S567" s="145">
        <f>N567-R567</f>
        <v>4914.18</v>
      </c>
      <c r="T567" s="146">
        <f>R567+S567</f>
        <v>4914.18</v>
      </c>
      <c r="U567" s="144">
        <f>IF(LEFT(AJ567,9)="direct-wa", N567,0)</f>
        <v>0</v>
      </c>
      <c r="V567" s="145">
        <f>IF(LEFT(AJ567,9)="direct-wa",0,N567*Q567)</f>
        <v>391.660146</v>
      </c>
      <c r="W567" s="147">
        <f>U567+V567</f>
        <v>391.660146</v>
      </c>
      <c r="X567" s="144">
        <f>IF(LEFT(AJ567,9)="direct-or", N567,0)</f>
        <v>0</v>
      </c>
      <c r="Y567" s="145">
        <f>IF(LEFT(AJ567,9)="direct-or",0,S567-V567)</f>
        <v>4522.5198540000001</v>
      </c>
      <c r="Z567" s="147">
        <f>X567+Y567</f>
        <v>4522.5198540000001</v>
      </c>
      <c r="AA567" s="148">
        <f>IF(LEFT(AJ567,6)="Direct", O567,0)</f>
        <v>0</v>
      </c>
      <c r="AB567" s="149">
        <f>O567-AA567</f>
        <v>73213.38</v>
      </c>
      <c r="AC567" s="148">
        <f>AA567+AB567</f>
        <v>73213.38</v>
      </c>
      <c r="AD567" s="148">
        <f t="shared" si="636"/>
        <v>0</v>
      </c>
      <c r="AE567" s="148">
        <f>IF(LEFT(AJ567,9)="direct-wa",0,O567*Q567)</f>
        <v>5835.1063859999995</v>
      </c>
      <c r="AF567" s="150">
        <f>AD567+AE567</f>
        <v>5835.1063859999995</v>
      </c>
      <c r="AG567" s="148">
        <f>IF(LEFT(AJ567,9)="direct-or", O567,0)</f>
        <v>0</v>
      </c>
      <c r="AH567" s="148">
        <f>IF(LEFT(AJ567,9)="direct-or",0,AC567-AF567)</f>
        <v>67378.273614000005</v>
      </c>
      <c r="AI567" s="150">
        <f>AG567+AH567</f>
        <v>67378.273614000005</v>
      </c>
      <c r="AJ567" s="151" t="s">
        <v>57</v>
      </c>
    </row>
    <row r="568" spans="1:36" outlineLevel="3" x14ac:dyDescent="0.25">
      <c r="A568" s="143" t="s">
        <v>5632</v>
      </c>
      <c r="E568" s="135">
        <v>1038</v>
      </c>
      <c r="N568" s="135">
        <f t="shared" si="638"/>
        <v>0</v>
      </c>
      <c r="O568" s="135">
        <f t="shared" si="639"/>
        <v>1038</v>
      </c>
      <c r="P568" s="135" t="s">
        <v>1196</v>
      </c>
      <c r="Q568" s="135">
        <f>VLOOKUP(P568,Factors!$E$6:$G$5649,3,FALSE)</f>
        <v>7.9699999999999993E-2</v>
      </c>
      <c r="R568" s="144">
        <f>IF(LEFT(AJ568,6)="Direct", N568,0)</f>
        <v>0</v>
      </c>
      <c r="S568" s="145">
        <f>N568-R568</f>
        <v>0</v>
      </c>
      <c r="T568" s="146">
        <f>R568+S568</f>
        <v>0</v>
      </c>
      <c r="U568" s="144">
        <f>IF(LEFT(AJ568,9)="direct-wa", N568,0)</f>
        <v>0</v>
      </c>
      <c r="V568" s="145">
        <f>IF(LEFT(AJ568,9)="direct-wa",0,N568*Q568)</f>
        <v>0</v>
      </c>
      <c r="W568" s="147">
        <f>U568+V568</f>
        <v>0</v>
      </c>
      <c r="X568" s="144">
        <f>IF(LEFT(AJ568,9)="direct-or", N568,0)</f>
        <v>0</v>
      </c>
      <c r="Y568" s="145">
        <f>IF(LEFT(AJ568,9)="direct-or",0,S568-V568)</f>
        <v>0</v>
      </c>
      <c r="Z568" s="147">
        <f>X568+Y568</f>
        <v>0</v>
      </c>
      <c r="AA568" s="148">
        <f>IF(LEFT(AJ568,6)="Direct", O568,0)</f>
        <v>0</v>
      </c>
      <c r="AB568" s="149">
        <f>O568-AA568</f>
        <v>1038</v>
      </c>
      <c r="AC568" s="148">
        <f>AA568+AB568</f>
        <v>1038</v>
      </c>
      <c r="AD568" s="148">
        <f t="shared" si="636"/>
        <v>0</v>
      </c>
      <c r="AE568" s="148">
        <f>IF(LEFT(AJ568,9)="direct-wa",0,O568*Q568)</f>
        <v>82.728599999999986</v>
      </c>
      <c r="AF568" s="150">
        <f>AD568+AE568</f>
        <v>82.728599999999986</v>
      </c>
      <c r="AG568" s="148">
        <f>IF(LEFT(AJ568,9)="direct-or", O568,0)</f>
        <v>0</v>
      </c>
      <c r="AH568" s="148">
        <f>IF(LEFT(AJ568,9)="direct-or",0,AC568-AF568)</f>
        <v>955.27139999999997</v>
      </c>
      <c r="AI568" s="150">
        <f>AG568+AH568</f>
        <v>955.27139999999997</v>
      </c>
      <c r="AJ568" s="151" t="s">
        <v>54</v>
      </c>
    </row>
    <row r="569" spans="1:36" outlineLevel="2" x14ac:dyDescent="0.25">
      <c r="A569" s="143"/>
      <c r="N569" s="135">
        <f t="shared" si="638"/>
        <v>0</v>
      </c>
      <c r="O569" s="135">
        <f t="shared" si="639"/>
        <v>0</v>
      </c>
      <c r="R569" s="144">
        <f t="shared" ref="R569:AI569" si="685">SUBTOTAL(9,R566:R568)</f>
        <v>0</v>
      </c>
      <c r="S569" s="145">
        <f t="shared" si="685"/>
        <v>21814.55</v>
      </c>
      <c r="T569" s="146">
        <f t="shared" si="685"/>
        <v>21814.55</v>
      </c>
      <c r="U569" s="144">
        <f t="shared" si="685"/>
        <v>0</v>
      </c>
      <c r="V569" s="145">
        <f t="shared" si="685"/>
        <v>1738.6196349999998</v>
      </c>
      <c r="W569" s="147">
        <f t="shared" si="685"/>
        <v>1738.6196349999998</v>
      </c>
      <c r="X569" s="144">
        <f t="shared" si="685"/>
        <v>0</v>
      </c>
      <c r="Y569" s="145">
        <f t="shared" si="685"/>
        <v>20075.930365</v>
      </c>
      <c r="Z569" s="147">
        <f t="shared" si="685"/>
        <v>20075.930365</v>
      </c>
      <c r="AA569" s="148">
        <f t="shared" si="685"/>
        <v>0</v>
      </c>
      <c r="AB569" s="149">
        <f t="shared" si="685"/>
        <v>153603.21000000002</v>
      </c>
      <c r="AC569" s="148">
        <f t="shared" si="685"/>
        <v>153603.21000000002</v>
      </c>
      <c r="AD569" s="148">
        <f t="shared" si="636"/>
        <v>0</v>
      </c>
      <c r="AE569" s="148">
        <f t="shared" si="685"/>
        <v>12242.175837000001</v>
      </c>
      <c r="AF569" s="150">
        <f t="shared" si="685"/>
        <v>12242.175837000001</v>
      </c>
      <c r="AG569" s="148">
        <f t="shared" si="685"/>
        <v>0</v>
      </c>
      <c r="AH569" s="148">
        <f t="shared" si="685"/>
        <v>141361.034163</v>
      </c>
      <c r="AI569" s="150">
        <f t="shared" si="685"/>
        <v>141361.034163</v>
      </c>
      <c r="AJ569" s="163" t="s">
        <v>5741</v>
      </c>
    </row>
    <row r="570" spans="1:36" outlineLevel="1" x14ac:dyDescent="0.25">
      <c r="A570" s="154" t="s">
        <v>5631</v>
      </c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6">
        <f t="shared" ref="R570:AI570" si="686">SUBTOTAL(9,R557:R568)</f>
        <v>1413.95</v>
      </c>
      <c r="S570" s="157">
        <f t="shared" si="686"/>
        <v>21868.48</v>
      </c>
      <c r="T570" s="158">
        <f t="shared" si="686"/>
        <v>23282.43</v>
      </c>
      <c r="U570" s="156">
        <f t="shared" si="686"/>
        <v>0</v>
      </c>
      <c r="V570" s="157">
        <f t="shared" si="686"/>
        <v>1744.0827439999998</v>
      </c>
      <c r="W570" s="159">
        <f t="shared" si="686"/>
        <v>1744.0827439999998</v>
      </c>
      <c r="X570" s="156">
        <f t="shared" si="686"/>
        <v>1413.95</v>
      </c>
      <c r="Y570" s="157">
        <f t="shared" si="686"/>
        <v>20124.397255999997</v>
      </c>
      <c r="Z570" s="159">
        <f t="shared" si="686"/>
        <v>21538.347256000001</v>
      </c>
      <c r="AA570" s="157">
        <f t="shared" si="686"/>
        <v>11572.779999999999</v>
      </c>
      <c r="AB570" s="160">
        <f t="shared" si="686"/>
        <v>158068.6</v>
      </c>
      <c r="AC570" s="157">
        <f t="shared" si="686"/>
        <v>169641.38</v>
      </c>
      <c r="AD570" s="157">
        <f t="shared" si="636"/>
        <v>0</v>
      </c>
      <c r="AE570" s="157">
        <f t="shared" si="686"/>
        <v>12694.968867</v>
      </c>
      <c r="AF570" s="161">
        <f t="shared" si="686"/>
        <v>12694.968867</v>
      </c>
      <c r="AG570" s="157">
        <f t="shared" si="686"/>
        <v>11572.779999999999</v>
      </c>
      <c r="AH570" s="157">
        <f t="shared" si="686"/>
        <v>145373.63113299999</v>
      </c>
      <c r="AI570" s="161">
        <f t="shared" si="686"/>
        <v>156946.41113300002</v>
      </c>
      <c r="AJ570" s="162"/>
    </row>
    <row r="571" spans="1:36" outlineLevel="3" x14ac:dyDescent="0.25">
      <c r="A571" s="143" t="s">
        <v>5634</v>
      </c>
      <c r="D571" s="135">
        <v>8.19</v>
      </c>
      <c r="N571" s="135">
        <f t="shared" si="638"/>
        <v>0</v>
      </c>
      <c r="O571" s="135">
        <f t="shared" si="639"/>
        <v>8.19</v>
      </c>
      <c r="P571" s="135" t="s">
        <v>3789</v>
      </c>
      <c r="Q571" s="135">
        <f>VLOOKUP(P571,Factors!$E$6:$G$5649,3,FALSE)</f>
        <v>0.1013</v>
      </c>
      <c r="R571" s="144">
        <f>IF(LEFT(AJ571,6)="Direct", N571,0)</f>
        <v>0</v>
      </c>
      <c r="S571" s="145">
        <f>N571-R571</f>
        <v>0</v>
      </c>
      <c r="T571" s="146">
        <f>R571+S571</f>
        <v>0</v>
      </c>
      <c r="U571" s="144">
        <f>IF(LEFT(AJ571,9)="direct-wa", N571,0)</f>
        <v>0</v>
      </c>
      <c r="V571" s="145">
        <f>IF(LEFT(AJ571,9)="direct-wa",0,N571*Q571)</f>
        <v>0</v>
      </c>
      <c r="W571" s="147">
        <f>U571+V571</f>
        <v>0</v>
      </c>
      <c r="X571" s="144">
        <f>IF(LEFT(AJ571,9)="direct-or", N571,0)</f>
        <v>0</v>
      </c>
      <c r="Y571" s="145">
        <f>IF(LEFT(AJ571,9)="direct-or",0,S571-V571)</f>
        <v>0</v>
      </c>
      <c r="Z571" s="147">
        <f>X571+Y571</f>
        <v>0</v>
      </c>
      <c r="AA571" s="148">
        <f>IF(LEFT(AJ571,6)="Direct", O571,0)</f>
        <v>0</v>
      </c>
      <c r="AB571" s="149">
        <f>O571-AA571</f>
        <v>8.19</v>
      </c>
      <c r="AC571" s="148">
        <f>AA571+AB571</f>
        <v>8.19</v>
      </c>
      <c r="AD571" s="148">
        <f t="shared" si="636"/>
        <v>0</v>
      </c>
      <c r="AE571" s="148">
        <f>IF(LEFT(AJ571,9)="direct-wa",0,O571*Q571)</f>
        <v>0.82964699999999991</v>
      </c>
      <c r="AF571" s="150">
        <f>AD571+AE571</f>
        <v>0.82964699999999991</v>
      </c>
      <c r="AG571" s="148">
        <f>IF(LEFT(AJ571,9)="direct-or", O571,0)</f>
        <v>0</v>
      </c>
      <c r="AH571" s="148">
        <f>IF(LEFT(AJ571,9)="direct-or",0,AC571-AF571)</f>
        <v>7.3603529999999999</v>
      </c>
      <c r="AI571" s="150">
        <f>AG571+AH571</f>
        <v>7.3603529999999999</v>
      </c>
      <c r="AJ571" s="151" t="s">
        <v>60</v>
      </c>
    </row>
    <row r="572" spans="1:36" outlineLevel="3" x14ac:dyDescent="0.25">
      <c r="A572" s="143" t="s">
        <v>5634</v>
      </c>
      <c r="D572" s="135">
        <v>49.54</v>
      </c>
      <c r="N572" s="135">
        <f t="shared" si="638"/>
        <v>0</v>
      </c>
      <c r="O572" s="135">
        <f t="shared" si="639"/>
        <v>49.54</v>
      </c>
      <c r="P572" s="135" t="s">
        <v>3748</v>
      </c>
      <c r="Q572" s="135">
        <f>VLOOKUP(P572,Factors!$E$6:$G$5649,3,FALSE)</f>
        <v>0.1013</v>
      </c>
      <c r="R572" s="144">
        <f>IF(LEFT(AJ572,6)="Direct", N572,0)</f>
        <v>0</v>
      </c>
      <c r="S572" s="145">
        <f>N572-R572</f>
        <v>0</v>
      </c>
      <c r="T572" s="146">
        <f>R572+S572</f>
        <v>0</v>
      </c>
      <c r="U572" s="144">
        <f>IF(LEFT(AJ572,9)="direct-wa", N572,0)</f>
        <v>0</v>
      </c>
      <c r="V572" s="145">
        <f>IF(LEFT(AJ572,9)="direct-wa",0,N572*Q572)</f>
        <v>0</v>
      </c>
      <c r="W572" s="147">
        <f>U572+V572</f>
        <v>0</v>
      </c>
      <c r="X572" s="144">
        <f>IF(LEFT(AJ572,9)="direct-or", N572,0)</f>
        <v>0</v>
      </c>
      <c r="Y572" s="145">
        <f>IF(LEFT(AJ572,9)="direct-or",0,S572-V572)</f>
        <v>0</v>
      </c>
      <c r="Z572" s="147">
        <f>X572+Y572</f>
        <v>0</v>
      </c>
      <c r="AA572" s="148">
        <f>IF(LEFT(AJ572,6)="Direct", O572,0)</f>
        <v>0</v>
      </c>
      <c r="AB572" s="149">
        <f>O572-AA572</f>
        <v>49.54</v>
      </c>
      <c r="AC572" s="148">
        <f>AA572+AB572</f>
        <v>49.54</v>
      </c>
      <c r="AD572" s="148">
        <f t="shared" si="636"/>
        <v>0</v>
      </c>
      <c r="AE572" s="148">
        <f>IF(LEFT(AJ572,9)="direct-wa",0,O572*Q572)</f>
        <v>5.018402</v>
      </c>
      <c r="AF572" s="150">
        <f>AD572+AE572</f>
        <v>5.018402</v>
      </c>
      <c r="AG572" s="148">
        <f>IF(LEFT(AJ572,9)="direct-or", O572,0)</f>
        <v>0</v>
      </c>
      <c r="AH572" s="148">
        <f>IF(LEFT(AJ572,9)="direct-or",0,AC572-AF572)</f>
        <v>44.521597999999997</v>
      </c>
      <c r="AI572" s="150">
        <f>AG572+AH572</f>
        <v>44.521597999999997</v>
      </c>
      <c r="AJ572" s="151" t="s">
        <v>60</v>
      </c>
    </row>
    <row r="573" spans="1:36" outlineLevel="3" x14ac:dyDescent="0.25">
      <c r="A573" s="143" t="s">
        <v>5634</v>
      </c>
      <c r="B573" s="135">
        <v>1380.64</v>
      </c>
      <c r="E573" s="135">
        <v>1129.6099999999999</v>
      </c>
      <c r="F573" s="135">
        <v>77.099999999999994</v>
      </c>
      <c r="J573" s="135">
        <v>1091.25</v>
      </c>
      <c r="K573" s="135">
        <v>161.30000000000001</v>
      </c>
      <c r="N573" s="135">
        <f t="shared" si="638"/>
        <v>0</v>
      </c>
      <c r="O573" s="135">
        <f t="shared" si="639"/>
        <v>3839.9</v>
      </c>
      <c r="P573" s="135" t="s">
        <v>3935</v>
      </c>
      <c r="Q573" s="135">
        <f>VLOOKUP(P573,Factors!$E$6:$G$5649,3,FALSE)</f>
        <v>0.1013</v>
      </c>
      <c r="R573" s="144">
        <f>IF(LEFT(AJ573,6)="Direct", N573,0)</f>
        <v>0</v>
      </c>
      <c r="S573" s="145">
        <f>N573-R573</f>
        <v>0</v>
      </c>
      <c r="T573" s="146">
        <f>R573+S573</f>
        <v>0</v>
      </c>
      <c r="U573" s="144">
        <f>IF(LEFT(AJ573,9)="direct-wa", N573,0)</f>
        <v>0</v>
      </c>
      <c r="V573" s="145">
        <f>IF(LEFT(AJ573,9)="direct-wa",0,N573*Q573)</f>
        <v>0</v>
      </c>
      <c r="W573" s="147">
        <f>U573+V573</f>
        <v>0</v>
      </c>
      <c r="X573" s="144">
        <f>IF(LEFT(AJ573,9)="direct-or", N573,0)</f>
        <v>0</v>
      </c>
      <c r="Y573" s="145">
        <f>IF(LEFT(AJ573,9)="direct-or",0,S573-V573)</f>
        <v>0</v>
      </c>
      <c r="Z573" s="147">
        <f>X573+Y573</f>
        <v>0</v>
      </c>
      <c r="AA573" s="148">
        <f>IF(LEFT(AJ573,6)="Direct", O573,0)</f>
        <v>0</v>
      </c>
      <c r="AB573" s="149">
        <f>O573-AA573</f>
        <v>3839.9</v>
      </c>
      <c r="AC573" s="148">
        <f>AA573+AB573</f>
        <v>3839.9</v>
      </c>
      <c r="AD573" s="148">
        <f t="shared" si="636"/>
        <v>0</v>
      </c>
      <c r="AE573" s="148">
        <f>IF(LEFT(AJ573,9)="direct-wa",0,O573*Q573)</f>
        <v>388.98187000000001</v>
      </c>
      <c r="AF573" s="150">
        <f>AD573+AE573</f>
        <v>388.98187000000001</v>
      </c>
      <c r="AG573" s="148">
        <f>IF(LEFT(AJ573,9)="direct-or", O573,0)</f>
        <v>0</v>
      </c>
      <c r="AH573" s="148">
        <f>IF(LEFT(AJ573,9)="direct-or",0,AC573-AF573)</f>
        <v>3450.91813</v>
      </c>
      <c r="AI573" s="150">
        <f>AG573+AH573</f>
        <v>3450.91813</v>
      </c>
      <c r="AJ573" s="151" t="s">
        <v>60</v>
      </c>
    </row>
    <row r="574" spans="1:36" outlineLevel="3" x14ac:dyDescent="0.25">
      <c r="A574" s="143" t="s">
        <v>5634</v>
      </c>
      <c r="L574" s="135">
        <v>269.45999999999998</v>
      </c>
      <c r="N574" s="135">
        <f t="shared" si="638"/>
        <v>0</v>
      </c>
      <c r="O574" s="135">
        <f t="shared" si="639"/>
        <v>269.45999999999998</v>
      </c>
      <c r="P574" s="135" t="s">
        <v>4120</v>
      </c>
      <c r="Q574" s="135">
        <f>VLOOKUP(P574,Factors!$E$6:$G$5649,3,FALSE)</f>
        <v>0.1013</v>
      </c>
      <c r="R574" s="144">
        <f>IF(LEFT(AJ574,6)="Direct", N574,0)</f>
        <v>0</v>
      </c>
      <c r="S574" s="145">
        <f>N574-R574</f>
        <v>0</v>
      </c>
      <c r="T574" s="146">
        <f>R574+S574</f>
        <v>0</v>
      </c>
      <c r="U574" s="144">
        <f>IF(LEFT(AJ574,9)="direct-wa", N574,0)</f>
        <v>0</v>
      </c>
      <c r="V574" s="145">
        <f>IF(LEFT(AJ574,9)="direct-wa",0,N574*Q574)</f>
        <v>0</v>
      </c>
      <c r="W574" s="147">
        <f>U574+V574</f>
        <v>0</v>
      </c>
      <c r="X574" s="144">
        <f>IF(LEFT(AJ574,9)="direct-or", N574,0)</f>
        <v>0</v>
      </c>
      <c r="Y574" s="145">
        <f>IF(LEFT(AJ574,9)="direct-or",0,S574-V574)</f>
        <v>0</v>
      </c>
      <c r="Z574" s="147">
        <f>X574+Y574</f>
        <v>0</v>
      </c>
      <c r="AA574" s="148">
        <f>IF(LEFT(AJ574,6)="Direct", O574,0)</f>
        <v>0</v>
      </c>
      <c r="AB574" s="149">
        <f>O574-AA574</f>
        <v>269.45999999999998</v>
      </c>
      <c r="AC574" s="148">
        <f>AA574+AB574</f>
        <v>269.45999999999998</v>
      </c>
      <c r="AD574" s="148">
        <f t="shared" si="636"/>
        <v>0</v>
      </c>
      <c r="AE574" s="148">
        <f>IF(LEFT(AJ574,9)="direct-wa",0,O574*Q574)</f>
        <v>27.296297999999997</v>
      </c>
      <c r="AF574" s="150">
        <f>AD574+AE574</f>
        <v>27.296297999999997</v>
      </c>
      <c r="AG574" s="148">
        <f>IF(LEFT(AJ574,9)="direct-or", O574,0)</f>
        <v>0</v>
      </c>
      <c r="AH574" s="148">
        <f>IF(LEFT(AJ574,9)="direct-or",0,AC574-AF574)</f>
        <v>242.16370199999997</v>
      </c>
      <c r="AI574" s="150">
        <f>AG574+AH574</f>
        <v>242.16370199999997</v>
      </c>
      <c r="AJ574" s="151" t="s">
        <v>60</v>
      </c>
    </row>
    <row r="575" spans="1:36" outlineLevel="3" x14ac:dyDescent="0.25">
      <c r="A575" s="143" t="s">
        <v>5634</v>
      </c>
      <c r="H575" s="135">
        <v>555.5</v>
      </c>
      <c r="N575" s="135">
        <f t="shared" si="638"/>
        <v>0</v>
      </c>
      <c r="O575" s="135">
        <f t="shared" si="639"/>
        <v>555.5</v>
      </c>
      <c r="P575" s="135" t="s">
        <v>5874</v>
      </c>
      <c r="Q575" s="135">
        <f>VLOOKUP(P575,Factors!$E$6:$G$5649,3,FALSE)</f>
        <v>0.1013</v>
      </c>
      <c r="R575" s="144">
        <f>IF(LEFT(AJ575,6)="Direct", N575,0)</f>
        <v>0</v>
      </c>
      <c r="S575" s="145">
        <f>N575-R575</f>
        <v>0</v>
      </c>
      <c r="T575" s="146">
        <f>R575+S575</f>
        <v>0</v>
      </c>
      <c r="U575" s="144">
        <f>IF(LEFT(AJ575,9)="direct-wa", N575,0)</f>
        <v>0</v>
      </c>
      <c r="V575" s="145">
        <f>IF(LEFT(AJ575,9)="direct-wa",0,N575*Q575)</f>
        <v>0</v>
      </c>
      <c r="W575" s="147">
        <f>U575+V575</f>
        <v>0</v>
      </c>
      <c r="X575" s="144">
        <f>IF(LEFT(AJ575,9)="direct-or", N575,0)</f>
        <v>0</v>
      </c>
      <c r="Y575" s="145">
        <f>IF(LEFT(AJ575,9)="direct-or",0,S575-V575)</f>
        <v>0</v>
      </c>
      <c r="Z575" s="147">
        <f>X575+Y575</f>
        <v>0</v>
      </c>
      <c r="AA575" s="148">
        <f>IF(LEFT(AJ575,6)="Direct", O575,0)</f>
        <v>0</v>
      </c>
      <c r="AB575" s="149">
        <f>O575-AA575</f>
        <v>555.5</v>
      </c>
      <c r="AC575" s="148">
        <f>AA575+AB575</f>
        <v>555.5</v>
      </c>
      <c r="AD575" s="148">
        <f t="shared" si="636"/>
        <v>0</v>
      </c>
      <c r="AE575" s="148">
        <f>IF(LEFT(AJ575,9)="direct-wa",0,O575*Q575)</f>
        <v>56.272150000000003</v>
      </c>
      <c r="AF575" s="150">
        <f>AD575+AE575</f>
        <v>56.272150000000003</v>
      </c>
      <c r="AG575" s="148">
        <f>IF(LEFT(AJ575,9)="direct-or", O575,0)</f>
        <v>0</v>
      </c>
      <c r="AH575" s="148">
        <f>IF(LEFT(AJ575,9)="direct-or",0,AC575-AF575)</f>
        <v>499.22784999999999</v>
      </c>
      <c r="AI575" s="150">
        <f>AG575+AH575</f>
        <v>499.22784999999999</v>
      </c>
      <c r="AJ575" s="151" t="s">
        <v>60</v>
      </c>
    </row>
    <row r="576" spans="1:36" outlineLevel="2" x14ac:dyDescent="0.25">
      <c r="A576" s="143"/>
      <c r="N576" s="135">
        <f t="shared" si="638"/>
        <v>0</v>
      </c>
      <c r="O576" s="135">
        <f t="shared" si="639"/>
        <v>0</v>
      </c>
      <c r="R576" s="144">
        <f t="shared" ref="R576:AI576" si="687">SUBTOTAL(9,R571:R575)</f>
        <v>0</v>
      </c>
      <c r="S576" s="145">
        <f t="shared" si="687"/>
        <v>0</v>
      </c>
      <c r="T576" s="146">
        <f t="shared" si="687"/>
        <v>0</v>
      </c>
      <c r="U576" s="144">
        <f t="shared" si="687"/>
        <v>0</v>
      </c>
      <c r="V576" s="145">
        <f t="shared" si="687"/>
        <v>0</v>
      </c>
      <c r="W576" s="147">
        <f t="shared" si="687"/>
        <v>0</v>
      </c>
      <c r="X576" s="144">
        <f t="shared" si="687"/>
        <v>0</v>
      </c>
      <c r="Y576" s="145">
        <f t="shared" si="687"/>
        <v>0</v>
      </c>
      <c r="Z576" s="147">
        <f t="shared" si="687"/>
        <v>0</v>
      </c>
      <c r="AA576" s="148">
        <f t="shared" si="687"/>
        <v>0</v>
      </c>
      <c r="AB576" s="149">
        <f t="shared" si="687"/>
        <v>4722.59</v>
      </c>
      <c r="AC576" s="148">
        <f t="shared" si="687"/>
        <v>4722.59</v>
      </c>
      <c r="AD576" s="148">
        <f t="shared" si="636"/>
        <v>0</v>
      </c>
      <c r="AE576" s="148">
        <f t="shared" si="687"/>
        <v>478.39836700000001</v>
      </c>
      <c r="AF576" s="150">
        <f t="shared" si="687"/>
        <v>478.39836700000001</v>
      </c>
      <c r="AG576" s="148">
        <f t="shared" si="687"/>
        <v>0</v>
      </c>
      <c r="AH576" s="148">
        <f t="shared" si="687"/>
        <v>4244.1916329999995</v>
      </c>
      <c r="AI576" s="150">
        <f t="shared" si="687"/>
        <v>4244.1916329999995</v>
      </c>
      <c r="AJ576" s="163" t="s">
        <v>5736</v>
      </c>
    </row>
    <row r="577" spans="1:36" outlineLevel="3" x14ac:dyDescent="0.25">
      <c r="A577" s="143" t="s">
        <v>5634</v>
      </c>
      <c r="F577" s="135">
        <v>56.87</v>
      </c>
      <c r="N577" s="135">
        <f t="shared" si="638"/>
        <v>0</v>
      </c>
      <c r="O577" s="135">
        <f t="shared" si="639"/>
        <v>56.87</v>
      </c>
      <c r="P577" s="135" t="s">
        <v>3347</v>
      </c>
      <c r="Q577" s="135">
        <f>VLOOKUP(P577,Factors!$E$6:$G$5649,3,FALSE)</f>
        <v>0.1086</v>
      </c>
      <c r="R577" s="144">
        <f t="shared" ref="R577:R582" si="688">IF(LEFT(AJ577,6)="Direct", N577,0)</f>
        <v>0</v>
      </c>
      <c r="S577" s="145">
        <f t="shared" ref="S577:S582" si="689">N577-R577</f>
        <v>0</v>
      </c>
      <c r="T577" s="146">
        <f t="shared" ref="T577:T582" si="690">R577+S577</f>
        <v>0</v>
      </c>
      <c r="U577" s="144">
        <f t="shared" ref="U577:U582" si="691">IF(LEFT(AJ577,9)="direct-wa", N577,0)</f>
        <v>0</v>
      </c>
      <c r="V577" s="145">
        <f t="shared" ref="V577:V582" si="692">IF(LEFT(AJ577,9)="direct-wa",0,N577*Q577)</f>
        <v>0</v>
      </c>
      <c r="W577" s="147">
        <f t="shared" ref="W577:W582" si="693">U577+V577</f>
        <v>0</v>
      </c>
      <c r="X577" s="144">
        <f t="shared" ref="X577:X582" si="694">IF(LEFT(AJ577,9)="direct-or", N577,0)</f>
        <v>0</v>
      </c>
      <c r="Y577" s="145">
        <f t="shared" ref="Y577:Y582" si="695">IF(LEFT(AJ577,9)="direct-or",0,S577-V577)</f>
        <v>0</v>
      </c>
      <c r="Z577" s="147">
        <f t="shared" ref="Z577:Z582" si="696">X577+Y577</f>
        <v>0</v>
      </c>
      <c r="AA577" s="148">
        <f t="shared" ref="AA577:AA582" si="697">IF(LEFT(AJ577,6)="Direct", O577,0)</f>
        <v>0</v>
      </c>
      <c r="AB577" s="149">
        <f t="shared" ref="AB577:AB582" si="698">O577-AA577</f>
        <v>56.87</v>
      </c>
      <c r="AC577" s="148">
        <f t="shared" ref="AC577:AC582" si="699">AA577+AB577</f>
        <v>56.87</v>
      </c>
      <c r="AD577" s="148">
        <f t="shared" si="636"/>
        <v>0</v>
      </c>
      <c r="AE577" s="148">
        <f t="shared" ref="AE577:AE582" si="700">IF(LEFT(AJ577,9)="direct-wa",0,O577*Q577)</f>
        <v>6.1760820000000001</v>
      </c>
      <c r="AF577" s="150">
        <f t="shared" ref="AF577:AF582" si="701">AD577+AE577</f>
        <v>6.1760820000000001</v>
      </c>
      <c r="AG577" s="148">
        <f t="shared" ref="AG577:AG582" si="702">IF(LEFT(AJ577,9)="direct-or", O577,0)</f>
        <v>0</v>
      </c>
      <c r="AH577" s="148">
        <f t="shared" ref="AH577:AH582" si="703">IF(LEFT(AJ577,9)="direct-or",0,AC577-AF577)</f>
        <v>50.693917999999996</v>
      </c>
      <c r="AI577" s="150">
        <f t="shared" ref="AI577:AI582" si="704">AG577+AH577</f>
        <v>50.693917999999996</v>
      </c>
      <c r="AJ577" s="151" t="s">
        <v>96</v>
      </c>
    </row>
    <row r="578" spans="1:36" outlineLevel="3" x14ac:dyDescent="0.25">
      <c r="A578" s="143" t="s">
        <v>5634</v>
      </c>
      <c r="F578" s="135">
        <v>9.41</v>
      </c>
      <c r="H578" s="135">
        <v>275</v>
      </c>
      <c r="N578" s="135">
        <f t="shared" si="638"/>
        <v>0</v>
      </c>
      <c r="O578" s="135">
        <f t="shared" si="639"/>
        <v>284.41000000000003</v>
      </c>
      <c r="P578" s="135" t="s">
        <v>3376</v>
      </c>
      <c r="Q578" s="135">
        <f>VLOOKUP(P578,Factors!$E$6:$G$5649,3,FALSE)</f>
        <v>0.1086</v>
      </c>
      <c r="R578" s="144">
        <f t="shared" si="688"/>
        <v>0</v>
      </c>
      <c r="S578" s="145">
        <f t="shared" si="689"/>
        <v>0</v>
      </c>
      <c r="T578" s="146">
        <f t="shared" si="690"/>
        <v>0</v>
      </c>
      <c r="U578" s="144">
        <f t="shared" si="691"/>
        <v>0</v>
      </c>
      <c r="V578" s="145">
        <f t="shared" si="692"/>
        <v>0</v>
      </c>
      <c r="W578" s="147">
        <f t="shared" si="693"/>
        <v>0</v>
      </c>
      <c r="X578" s="144">
        <f t="shared" si="694"/>
        <v>0</v>
      </c>
      <c r="Y578" s="145">
        <f t="shared" si="695"/>
        <v>0</v>
      </c>
      <c r="Z578" s="147">
        <f t="shared" si="696"/>
        <v>0</v>
      </c>
      <c r="AA578" s="148">
        <f t="shared" si="697"/>
        <v>0</v>
      </c>
      <c r="AB578" s="149">
        <f t="shared" si="698"/>
        <v>284.41000000000003</v>
      </c>
      <c r="AC578" s="148">
        <f t="shared" si="699"/>
        <v>284.41000000000003</v>
      </c>
      <c r="AD578" s="148">
        <f t="shared" si="636"/>
        <v>0</v>
      </c>
      <c r="AE578" s="148">
        <f t="shared" si="700"/>
        <v>30.886926000000003</v>
      </c>
      <c r="AF578" s="150">
        <f t="shared" si="701"/>
        <v>30.886926000000003</v>
      </c>
      <c r="AG578" s="148">
        <f t="shared" si="702"/>
        <v>0</v>
      </c>
      <c r="AH578" s="148">
        <f t="shared" si="703"/>
        <v>253.52307400000001</v>
      </c>
      <c r="AI578" s="150">
        <f t="shared" si="704"/>
        <v>253.52307400000001</v>
      </c>
      <c r="AJ578" s="151" t="s">
        <v>96</v>
      </c>
    </row>
    <row r="579" spans="1:36" outlineLevel="3" x14ac:dyDescent="0.25">
      <c r="A579" s="143" t="s">
        <v>5634</v>
      </c>
      <c r="K579" s="135">
        <v>1209.21</v>
      </c>
      <c r="N579" s="135">
        <f t="shared" si="638"/>
        <v>0</v>
      </c>
      <c r="O579" s="135">
        <f t="shared" si="639"/>
        <v>1209.21</v>
      </c>
      <c r="P579" s="135" t="s">
        <v>5910</v>
      </c>
      <c r="Q579" s="135">
        <f>VLOOKUP(P579,Factors!$E$6:$G$5649,3,FALSE)</f>
        <v>0.1086</v>
      </c>
      <c r="R579" s="144">
        <f t="shared" si="688"/>
        <v>0</v>
      </c>
      <c r="S579" s="145">
        <f t="shared" si="689"/>
        <v>0</v>
      </c>
      <c r="T579" s="146">
        <f t="shared" si="690"/>
        <v>0</v>
      </c>
      <c r="U579" s="144">
        <f t="shared" si="691"/>
        <v>0</v>
      </c>
      <c r="V579" s="145">
        <f t="shared" si="692"/>
        <v>0</v>
      </c>
      <c r="W579" s="147">
        <f t="shared" si="693"/>
        <v>0</v>
      </c>
      <c r="X579" s="144">
        <f t="shared" si="694"/>
        <v>0</v>
      </c>
      <c r="Y579" s="145">
        <f t="shared" si="695"/>
        <v>0</v>
      </c>
      <c r="Z579" s="147">
        <f t="shared" si="696"/>
        <v>0</v>
      </c>
      <c r="AA579" s="148">
        <f t="shared" si="697"/>
        <v>0</v>
      </c>
      <c r="AB579" s="149">
        <f t="shared" si="698"/>
        <v>1209.21</v>
      </c>
      <c r="AC579" s="148">
        <f t="shared" si="699"/>
        <v>1209.21</v>
      </c>
      <c r="AD579" s="148">
        <f t="shared" si="636"/>
        <v>0</v>
      </c>
      <c r="AE579" s="148">
        <f t="shared" si="700"/>
        <v>131.32020600000001</v>
      </c>
      <c r="AF579" s="150">
        <f t="shared" si="701"/>
        <v>131.32020600000001</v>
      </c>
      <c r="AG579" s="148">
        <f t="shared" si="702"/>
        <v>0</v>
      </c>
      <c r="AH579" s="148">
        <f t="shared" si="703"/>
        <v>1077.8897939999999</v>
      </c>
      <c r="AI579" s="150">
        <f t="shared" si="704"/>
        <v>1077.8897939999999</v>
      </c>
      <c r="AJ579" s="151" t="s">
        <v>346</v>
      </c>
    </row>
    <row r="580" spans="1:36" outlineLevel="3" x14ac:dyDescent="0.25">
      <c r="A580" s="143" t="s">
        <v>5634</v>
      </c>
      <c r="M580" s="135">
        <v>633</v>
      </c>
      <c r="N580" s="135">
        <f t="shared" si="638"/>
        <v>633</v>
      </c>
      <c r="O580" s="135">
        <f t="shared" si="639"/>
        <v>633</v>
      </c>
      <c r="P580" s="135" t="s">
        <v>5911</v>
      </c>
      <c r="Q580" s="135">
        <f>VLOOKUP(P580,Factors!$E$6:$G$5649,3,FALSE)</f>
        <v>0.1086</v>
      </c>
      <c r="R580" s="144">
        <f t="shared" si="688"/>
        <v>0</v>
      </c>
      <c r="S580" s="145">
        <f t="shared" si="689"/>
        <v>633</v>
      </c>
      <c r="T580" s="146">
        <f t="shared" si="690"/>
        <v>633</v>
      </c>
      <c r="U580" s="144">
        <f t="shared" si="691"/>
        <v>0</v>
      </c>
      <c r="V580" s="145">
        <f t="shared" si="692"/>
        <v>68.743800000000007</v>
      </c>
      <c r="W580" s="147">
        <f t="shared" si="693"/>
        <v>68.743800000000007</v>
      </c>
      <c r="X580" s="144">
        <f t="shared" si="694"/>
        <v>0</v>
      </c>
      <c r="Y580" s="145">
        <f t="shared" si="695"/>
        <v>564.25620000000004</v>
      </c>
      <c r="Z580" s="147">
        <f t="shared" si="696"/>
        <v>564.25620000000004</v>
      </c>
      <c r="AA580" s="148">
        <f t="shared" si="697"/>
        <v>0</v>
      </c>
      <c r="AB580" s="149">
        <f t="shared" si="698"/>
        <v>633</v>
      </c>
      <c r="AC580" s="148">
        <f t="shared" si="699"/>
        <v>633</v>
      </c>
      <c r="AD580" s="148">
        <f t="shared" si="636"/>
        <v>0</v>
      </c>
      <c r="AE580" s="148">
        <f t="shared" si="700"/>
        <v>68.743800000000007</v>
      </c>
      <c r="AF580" s="150">
        <f t="shared" si="701"/>
        <v>68.743800000000007</v>
      </c>
      <c r="AG580" s="148">
        <f t="shared" si="702"/>
        <v>0</v>
      </c>
      <c r="AH580" s="148">
        <f t="shared" si="703"/>
        <v>564.25620000000004</v>
      </c>
      <c r="AI580" s="150">
        <f t="shared" si="704"/>
        <v>564.25620000000004</v>
      </c>
      <c r="AJ580" s="151" t="s">
        <v>346</v>
      </c>
    </row>
    <row r="581" spans="1:36" outlineLevel="3" x14ac:dyDescent="0.25">
      <c r="A581" s="143" t="s">
        <v>5634</v>
      </c>
      <c r="F581" s="135">
        <v>50000</v>
      </c>
      <c r="G581" s="135">
        <v>-50000</v>
      </c>
      <c r="H581" s="135">
        <v>56125</v>
      </c>
      <c r="L581" s="135">
        <v>555.63</v>
      </c>
      <c r="M581" s="135">
        <v>132.31</v>
      </c>
      <c r="N581" s="135">
        <f t="shared" si="638"/>
        <v>132.31</v>
      </c>
      <c r="O581" s="135">
        <f t="shared" si="639"/>
        <v>56812.939999999995</v>
      </c>
      <c r="P581" s="135" t="s">
        <v>5565</v>
      </c>
      <c r="Q581" s="135">
        <f>VLOOKUP(P581,Factors!$E$6:$G$5649,3,FALSE)</f>
        <v>0.1086</v>
      </c>
      <c r="R581" s="144">
        <f t="shared" si="688"/>
        <v>0</v>
      </c>
      <c r="S581" s="145">
        <f t="shared" si="689"/>
        <v>132.31</v>
      </c>
      <c r="T581" s="146">
        <f t="shared" si="690"/>
        <v>132.31</v>
      </c>
      <c r="U581" s="144">
        <f t="shared" si="691"/>
        <v>0</v>
      </c>
      <c r="V581" s="145">
        <f t="shared" si="692"/>
        <v>14.368866000000001</v>
      </c>
      <c r="W581" s="147">
        <f t="shared" si="693"/>
        <v>14.368866000000001</v>
      </c>
      <c r="X581" s="144">
        <f t="shared" si="694"/>
        <v>0</v>
      </c>
      <c r="Y581" s="145">
        <f t="shared" si="695"/>
        <v>117.94113400000001</v>
      </c>
      <c r="Z581" s="147">
        <f t="shared" si="696"/>
        <v>117.94113400000001</v>
      </c>
      <c r="AA581" s="148">
        <f t="shared" si="697"/>
        <v>0</v>
      </c>
      <c r="AB581" s="149">
        <f t="shared" si="698"/>
        <v>56812.939999999995</v>
      </c>
      <c r="AC581" s="148">
        <f t="shared" si="699"/>
        <v>56812.939999999995</v>
      </c>
      <c r="AD581" s="148">
        <f t="shared" si="636"/>
        <v>0</v>
      </c>
      <c r="AE581" s="148">
        <f t="shared" si="700"/>
        <v>6169.885284</v>
      </c>
      <c r="AF581" s="150">
        <f t="shared" si="701"/>
        <v>6169.885284</v>
      </c>
      <c r="AG581" s="148">
        <f t="shared" si="702"/>
        <v>0</v>
      </c>
      <c r="AH581" s="148">
        <f t="shared" si="703"/>
        <v>50643.054715999999</v>
      </c>
      <c r="AI581" s="150">
        <f t="shared" si="704"/>
        <v>50643.054715999999</v>
      </c>
      <c r="AJ581" s="151" t="s">
        <v>346</v>
      </c>
    </row>
    <row r="582" spans="1:36" outlineLevel="3" x14ac:dyDescent="0.25">
      <c r="A582" s="143" t="s">
        <v>5634</v>
      </c>
      <c r="M582" s="135">
        <v>429.25</v>
      </c>
      <c r="N582" s="135">
        <f t="shared" si="638"/>
        <v>429.25</v>
      </c>
      <c r="O582" s="135">
        <f t="shared" si="639"/>
        <v>429.25</v>
      </c>
      <c r="P582" s="135" t="s">
        <v>5912</v>
      </c>
      <c r="Q582" s="135">
        <f>VLOOKUP(P582,Factors!$E$6:$G$5649,3,FALSE)</f>
        <v>0.1086</v>
      </c>
      <c r="R582" s="144">
        <f t="shared" si="688"/>
        <v>0</v>
      </c>
      <c r="S582" s="145">
        <f t="shared" si="689"/>
        <v>429.25</v>
      </c>
      <c r="T582" s="146">
        <f t="shared" si="690"/>
        <v>429.25</v>
      </c>
      <c r="U582" s="144">
        <f t="shared" si="691"/>
        <v>0</v>
      </c>
      <c r="V582" s="145">
        <f t="shared" si="692"/>
        <v>46.616550000000004</v>
      </c>
      <c r="W582" s="147">
        <f t="shared" si="693"/>
        <v>46.616550000000004</v>
      </c>
      <c r="X582" s="144">
        <f t="shared" si="694"/>
        <v>0</v>
      </c>
      <c r="Y582" s="145">
        <f t="shared" si="695"/>
        <v>382.63344999999998</v>
      </c>
      <c r="Z582" s="147">
        <f t="shared" si="696"/>
        <v>382.63344999999998</v>
      </c>
      <c r="AA582" s="148">
        <f t="shared" si="697"/>
        <v>0</v>
      </c>
      <c r="AB582" s="149">
        <f t="shared" si="698"/>
        <v>429.25</v>
      </c>
      <c r="AC582" s="148">
        <f t="shared" si="699"/>
        <v>429.25</v>
      </c>
      <c r="AD582" s="148">
        <f t="shared" si="636"/>
        <v>0</v>
      </c>
      <c r="AE582" s="148">
        <f t="shared" si="700"/>
        <v>46.616550000000004</v>
      </c>
      <c r="AF582" s="150">
        <f t="shared" si="701"/>
        <v>46.616550000000004</v>
      </c>
      <c r="AG582" s="148">
        <f t="shared" si="702"/>
        <v>0</v>
      </c>
      <c r="AH582" s="148">
        <f t="shared" si="703"/>
        <v>382.63344999999998</v>
      </c>
      <c r="AI582" s="150">
        <f t="shared" si="704"/>
        <v>382.63344999999998</v>
      </c>
      <c r="AJ582" s="151" t="s">
        <v>346</v>
      </c>
    </row>
    <row r="583" spans="1:36" outlineLevel="2" x14ac:dyDescent="0.25">
      <c r="A583" s="143"/>
      <c r="N583" s="135">
        <f t="shared" si="638"/>
        <v>0</v>
      </c>
      <c r="O583" s="135">
        <f t="shared" si="639"/>
        <v>0</v>
      </c>
      <c r="R583" s="144">
        <f t="shared" ref="R583:AI583" si="705">SUBTOTAL(9,R577:R582)</f>
        <v>0</v>
      </c>
      <c r="S583" s="145">
        <f t="shared" si="705"/>
        <v>1194.56</v>
      </c>
      <c r="T583" s="146">
        <f t="shared" si="705"/>
        <v>1194.56</v>
      </c>
      <c r="U583" s="144">
        <f t="shared" si="705"/>
        <v>0</v>
      </c>
      <c r="V583" s="145">
        <f t="shared" si="705"/>
        <v>129.72921600000001</v>
      </c>
      <c r="W583" s="147">
        <f t="shared" si="705"/>
        <v>129.72921600000001</v>
      </c>
      <c r="X583" s="144">
        <f t="shared" si="705"/>
        <v>0</v>
      </c>
      <c r="Y583" s="145">
        <f t="shared" si="705"/>
        <v>1064.830784</v>
      </c>
      <c r="Z583" s="147">
        <f t="shared" si="705"/>
        <v>1064.830784</v>
      </c>
      <c r="AA583" s="148">
        <f t="shared" si="705"/>
        <v>0</v>
      </c>
      <c r="AB583" s="149">
        <f t="shared" si="705"/>
        <v>59425.679999999993</v>
      </c>
      <c r="AC583" s="148">
        <f t="shared" si="705"/>
        <v>59425.679999999993</v>
      </c>
      <c r="AD583" s="148">
        <f t="shared" si="636"/>
        <v>0</v>
      </c>
      <c r="AE583" s="148">
        <f t="shared" si="705"/>
        <v>6453.6288479999994</v>
      </c>
      <c r="AF583" s="150">
        <f t="shared" si="705"/>
        <v>6453.6288479999994</v>
      </c>
      <c r="AG583" s="148">
        <f t="shared" si="705"/>
        <v>0</v>
      </c>
      <c r="AH583" s="148">
        <f t="shared" si="705"/>
        <v>52972.051152</v>
      </c>
      <c r="AI583" s="150">
        <f t="shared" si="705"/>
        <v>52972.051152</v>
      </c>
      <c r="AJ583" s="163" t="s">
        <v>5738</v>
      </c>
    </row>
    <row r="584" spans="1:36" outlineLevel="3" x14ac:dyDescent="0.25">
      <c r="A584" s="143" t="s">
        <v>5634</v>
      </c>
      <c r="L584" s="135">
        <v>646.29</v>
      </c>
      <c r="N584" s="135">
        <f t="shared" si="638"/>
        <v>0</v>
      </c>
      <c r="O584" s="135">
        <f t="shared" si="639"/>
        <v>646.29</v>
      </c>
      <c r="P584" s="135" t="s">
        <v>3824</v>
      </c>
      <c r="Q584" s="135">
        <f>VLOOKUP(P584,Factors!$E$6:$G$5649,3,FALSE)</f>
        <v>0</v>
      </c>
      <c r="R584" s="144">
        <f t="shared" ref="R584:R591" si="706">IF(LEFT(AJ584,6)="Direct", N584,0)</f>
        <v>0</v>
      </c>
      <c r="S584" s="145">
        <f t="shared" ref="S584:S591" si="707">N584-R584</f>
        <v>0</v>
      </c>
      <c r="T584" s="146">
        <f t="shared" ref="T584:T591" si="708">R584+S584</f>
        <v>0</v>
      </c>
      <c r="U584" s="144">
        <f t="shared" ref="U584:U591" si="709">IF(LEFT(AJ584,9)="direct-wa", N584,0)</f>
        <v>0</v>
      </c>
      <c r="V584" s="145">
        <f t="shared" ref="V584:V591" si="710">IF(LEFT(AJ584,9)="direct-wa",0,N584*Q584)</f>
        <v>0</v>
      </c>
      <c r="W584" s="147">
        <f t="shared" ref="W584:W591" si="711">U584+V584</f>
        <v>0</v>
      </c>
      <c r="X584" s="144">
        <f t="shared" ref="X584:X591" si="712">IF(LEFT(AJ584,9)="direct-or", N584,0)</f>
        <v>0</v>
      </c>
      <c r="Y584" s="145">
        <f t="shared" ref="Y584:Y591" si="713">IF(LEFT(AJ584,9)="direct-or",0,S584-V584)</f>
        <v>0</v>
      </c>
      <c r="Z584" s="147">
        <f t="shared" ref="Z584:Z591" si="714">X584+Y584</f>
        <v>0</v>
      </c>
      <c r="AA584" s="148">
        <f t="shared" ref="AA584:AA591" si="715">IF(LEFT(AJ584,6)="Direct", O584,0)</f>
        <v>646.29</v>
      </c>
      <c r="AB584" s="149">
        <f t="shared" ref="AB584:AB591" si="716">O584-AA584</f>
        <v>0</v>
      </c>
      <c r="AC584" s="148">
        <f t="shared" ref="AC584:AC591" si="717">AA584+AB584</f>
        <v>646.29</v>
      </c>
      <c r="AD584" s="148">
        <f t="shared" si="636"/>
        <v>0</v>
      </c>
      <c r="AE584" s="148">
        <f t="shared" ref="AE584:AE591" si="718">IF(LEFT(AJ584,9)="direct-wa",0,O584*Q584)</f>
        <v>0</v>
      </c>
      <c r="AF584" s="150">
        <f t="shared" ref="AF584:AF591" si="719">AD584+AE584</f>
        <v>0</v>
      </c>
      <c r="AG584" s="148">
        <f t="shared" ref="AG584:AG591" si="720">IF(LEFT(AJ584,9)="direct-or", O584,0)</f>
        <v>646.29</v>
      </c>
      <c r="AH584" s="148">
        <f t="shared" ref="AH584:AH591" si="721">IF(LEFT(AJ584,9)="direct-or",0,AC584-AF584)</f>
        <v>0</v>
      </c>
      <c r="AI584" s="150">
        <f t="shared" ref="AI584:AI591" si="722">AG584+AH584</f>
        <v>646.29</v>
      </c>
      <c r="AJ584" s="151" t="s">
        <v>105</v>
      </c>
    </row>
    <row r="585" spans="1:36" outlineLevel="3" x14ac:dyDescent="0.25">
      <c r="A585" s="143" t="s">
        <v>5634</v>
      </c>
      <c r="D585" s="135">
        <v>2644.68</v>
      </c>
      <c r="E585" s="135">
        <v>4061.56</v>
      </c>
      <c r="F585" s="135">
        <v>8560.15</v>
      </c>
      <c r="G585" s="135">
        <v>16421.39</v>
      </c>
      <c r="H585" s="135">
        <v>5474.42</v>
      </c>
      <c r="I585" s="135">
        <v>11891.28</v>
      </c>
      <c r="J585" s="135">
        <v>8513.9500000000007</v>
      </c>
      <c r="K585" s="135">
        <v>1515.78</v>
      </c>
      <c r="L585" s="135">
        <v>688.95</v>
      </c>
      <c r="M585" s="135">
        <v>849.66</v>
      </c>
      <c r="N585" s="135">
        <f t="shared" si="638"/>
        <v>849.66</v>
      </c>
      <c r="O585" s="135">
        <f t="shared" si="639"/>
        <v>60621.819999999992</v>
      </c>
      <c r="P585" s="135" t="s">
        <v>3960</v>
      </c>
      <c r="Q585" s="135">
        <f>VLOOKUP(P585,Factors!$E$6:$G$5649,3,FALSE)</f>
        <v>0</v>
      </c>
      <c r="R585" s="144">
        <f t="shared" si="706"/>
        <v>849.66</v>
      </c>
      <c r="S585" s="145">
        <f t="shared" si="707"/>
        <v>0</v>
      </c>
      <c r="T585" s="146">
        <f t="shared" si="708"/>
        <v>849.66</v>
      </c>
      <c r="U585" s="144">
        <f t="shared" si="709"/>
        <v>0</v>
      </c>
      <c r="V585" s="145">
        <f t="shared" si="710"/>
        <v>0</v>
      </c>
      <c r="W585" s="147">
        <f t="shared" si="711"/>
        <v>0</v>
      </c>
      <c r="X585" s="144">
        <f t="shared" si="712"/>
        <v>849.66</v>
      </c>
      <c r="Y585" s="145">
        <f t="shared" si="713"/>
        <v>0</v>
      </c>
      <c r="Z585" s="147">
        <f t="shared" si="714"/>
        <v>849.66</v>
      </c>
      <c r="AA585" s="148">
        <f t="shared" si="715"/>
        <v>60621.819999999992</v>
      </c>
      <c r="AB585" s="149">
        <f t="shared" si="716"/>
        <v>0</v>
      </c>
      <c r="AC585" s="148">
        <f t="shared" si="717"/>
        <v>60621.819999999992</v>
      </c>
      <c r="AD585" s="148">
        <f t="shared" ref="AD585:AD648" si="723">IF(LEFT(AJ585,9)="direct-wa", O585,0)</f>
        <v>0</v>
      </c>
      <c r="AE585" s="148">
        <f t="shared" si="718"/>
        <v>0</v>
      </c>
      <c r="AF585" s="150">
        <f t="shared" si="719"/>
        <v>0</v>
      </c>
      <c r="AG585" s="148">
        <f t="shared" si="720"/>
        <v>60621.819999999992</v>
      </c>
      <c r="AH585" s="148">
        <f t="shared" si="721"/>
        <v>0</v>
      </c>
      <c r="AI585" s="150">
        <f t="shared" si="722"/>
        <v>60621.819999999992</v>
      </c>
      <c r="AJ585" s="151" t="s">
        <v>105</v>
      </c>
    </row>
    <row r="586" spans="1:36" outlineLevel="3" x14ac:dyDescent="0.25">
      <c r="A586" s="143" t="s">
        <v>5634</v>
      </c>
      <c r="B586" s="135">
        <v>367.17</v>
      </c>
      <c r="E586" s="135">
        <v>406.26</v>
      </c>
      <c r="M586" s="135">
        <v>34476</v>
      </c>
      <c r="N586" s="135">
        <f t="shared" ref="N586:N649" si="724">M586</f>
        <v>34476</v>
      </c>
      <c r="O586" s="135">
        <f t="shared" ref="O586:O649" si="725">SUM(B586:M586)</f>
        <v>35249.43</v>
      </c>
      <c r="P586" s="135" t="s">
        <v>3955</v>
      </c>
      <c r="Q586" s="135">
        <f>VLOOKUP(P586,Factors!$E$6:$G$5649,3,FALSE)</f>
        <v>0</v>
      </c>
      <c r="R586" s="144">
        <f t="shared" si="706"/>
        <v>34476</v>
      </c>
      <c r="S586" s="145">
        <f t="shared" si="707"/>
        <v>0</v>
      </c>
      <c r="T586" s="146">
        <f t="shared" si="708"/>
        <v>34476</v>
      </c>
      <c r="U586" s="144">
        <f t="shared" si="709"/>
        <v>0</v>
      </c>
      <c r="V586" s="145">
        <f t="shared" si="710"/>
        <v>0</v>
      </c>
      <c r="W586" s="147">
        <f t="shared" si="711"/>
        <v>0</v>
      </c>
      <c r="X586" s="144">
        <f t="shared" si="712"/>
        <v>34476</v>
      </c>
      <c r="Y586" s="145">
        <f t="shared" si="713"/>
        <v>0</v>
      </c>
      <c r="Z586" s="147">
        <f t="shared" si="714"/>
        <v>34476</v>
      </c>
      <c r="AA586" s="148">
        <f t="shared" si="715"/>
        <v>35249.43</v>
      </c>
      <c r="AB586" s="149">
        <f t="shared" si="716"/>
        <v>0</v>
      </c>
      <c r="AC586" s="148">
        <f t="shared" si="717"/>
        <v>35249.43</v>
      </c>
      <c r="AD586" s="148">
        <f t="shared" si="723"/>
        <v>0</v>
      </c>
      <c r="AE586" s="148">
        <f t="shared" si="718"/>
        <v>0</v>
      </c>
      <c r="AF586" s="150">
        <f t="shared" si="719"/>
        <v>0</v>
      </c>
      <c r="AG586" s="148">
        <f t="shared" si="720"/>
        <v>35249.43</v>
      </c>
      <c r="AH586" s="148">
        <f t="shared" si="721"/>
        <v>0</v>
      </c>
      <c r="AI586" s="150">
        <f t="shared" si="722"/>
        <v>35249.43</v>
      </c>
      <c r="AJ586" s="151" t="s">
        <v>105</v>
      </c>
    </row>
    <row r="587" spans="1:36" outlineLevel="3" x14ac:dyDescent="0.25">
      <c r="A587" s="143" t="s">
        <v>5634</v>
      </c>
      <c r="B587" s="135">
        <v>3961.26</v>
      </c>
      <c r="C587" s="135">
        <v>2251.88</v>
      </c>
      <c r="D587" s="135">
        <v>324.27</v>
      </c>
      <c r="E587" s="135">
        <v>3511.7</v>
      </c>
      <c r="F587" s="135">
        <v>1347.21</v>
      </c>
      <c r="G587" s="135">
        <v>3360.74</v>
      </c>
      <c r="N587" s="135">
        <f t="shared" si="724"/>
        <v>0</v>
      </c>
      <c r="O587" s="135">
        <f t="shared" si="725"/>
        <v>14757.06</v>
      </c>
      <c r="P587" s="135" t="s">
        <v>4089</v>
      </c>
      <c r="Q587" s="135">
        <f>VLOOKUP(P587,Factors!$E$6:$G$5649,3,FALSE)</f>
        <v>0</v>
      </c>
      <c r="R587" s="144">
        <f t="shared" si="706"/>
        <v>0</v>
      </c>
      <c r="S587" s="145">
        <f t="shared" si="707"/>
        <v>0</v>
      </c>
      <c r="T587" s="146">
        <f t="shared" si="708"/>
        <v>0</v>
      </c>
      <c r="U587" s="144">
        <f t="shared" si="709"/>
        <v>0</v>
      </c>
      <c r="V587" s="145">
        <f t="shared" si="710"/>
        <v>0</v>
      </c>
      <c r="W587" s="147">
        <f t="shared" si="711"/>
        <v>0</v>
      </c>
      <c r="X587" s="144">
        <f t="shared" si="712"/>
        <v>0</v>
      </c>
      <c r="Y587" s="145">
        <f t="shared" si="713"/>
        <v>0</v>
      </c>
      <c r="Z587" s="147">
        <f t="shared" si="714"/>
        <v>0</v>
      </c>
      <c r="AA587" s="148">
        <f t="shared" si="715"/>
        <v>14757.06</v>
      </c>
      <c r="AB587" s="149">
        <f t="shared" si="716"/>
        <v>0</v>
      </c>
      <c r="AC587" s="148">
        <f t="shared" si="717"/>
        <v>14757.06</v>
      </c>
      <c r="AD587" s="148">
        <f t="shared" si="723"/>
        <v>0</v>
      </c>
      <c r="AE587" s="148">
        <f t="shared" si="718"/>
        <v>0</v>
      </c>
      <c r="AF587" s="150">
        <f t="shared" si="719"/>
        <v>0</v>
      </c>
      <c r="AG587" s="148">
        <f t="shared" si="720"/>
        <v>14757.06</v>
      </c>
      <c r="AH587" s="148">
        <f t="shared" si="721"/>
        <v>0</v>
      </c>
      <c r="AI587" s="150">
        <f t="shared" si="722"/>
        <v>14757.06</v>
      </c>
      <c r="AJ587" s="151" t="s">
        <v>105</v>
      </c>
    </row>
    <row r="588" spans="1:36" outlineLevel="3" x14ac:dyDescent="0.25">
      <c r="A588" s="143" t="s">
        <v>5634</v>
      </c>
      <c r="B588" s="135">
        <v>2192.63</v>
      </c>
      <c r="C588" s="135">
        <v>837.9</v>
      </c>
      <c r="D588" s="135">
        <v>1101.6500000000001</v>
      </c>
      <c r="E588" s="135">
        <v>980.15</v>
      </c>
      <c r="F588" s="135">
        <v>661.55</v>
      </c>
      <c r="G588" s="135">
        <v>2631.73</v>
      </c>
      <c r="I588" s="135">
        <v>1005.67</v>
      </c>
      <c r="J588" s="135">
        <v>326.36</v>
      </c>
      <c r="L588" s="135">
        <v>1227.53</v>
      </c>
      <c r="M588" s="135">
        <v>1974.34</v>
      </c>
      <c r="N588" s="135">
        <f t="shared" si="724"/>
        <v>1974.34</v>
      </c>
      <c r="O588" s="135">
        <f t="shared" si="725"/>
        <v>12939.510000000002</v>
      </c>
      <c r="P588" s="135" t="s">
        <v>4108</v>
      </c>
      <c r="Q588" s="135">
        <f>VLOOKUP(P588,Factors!$E$6:$G$5649,3,FALSE)</f>
        <v>0</v>
      </c>
      <c r="R588" s="144">
        <f t="shared" si="706"/>
        <v>1974.34</v>
      </c>
      <c r="S588" s="145">
        <f t="shared" si="707"/>
        <v>0</v>
      </c>
      <c r="T588" s="146">
        <f t="shared" si="708"/>
        <v>1974.34</v>
      </c>
      <c r="U588" s="144">
        <f t="shared" si="709"/>
        <v>0</v>
      </c>
      <c r="V588" s="145">
        <f t="shared" si="710"/>
        <v>0</v>
      </c>
      <c r="W588" s="147">
        <f t="shared" si="711"/>
        <v>0</v>
      </c>
      <c r="X588" s="144">
        <f t="shared" si="712"/>
        <v>1974.34</v>
      </c>
      <c r="Y588" s="145">
        <f t="shared" si="713"/>
        <v>0</v>
      </c>
      <c r="Z588" s="147">
        <f t="shared" si="714"/>
        <v>1974.34</v>
      </c>
      <c r="AA588" s="148">
        <f t="shared" si="715"/>
        <v>12939.510000000002</v>
      </c>
      <c r="AB588" s="149">
        <f t="shared" si="716"/>
        <v>0</v>
      </c>
      <c r="AC588" s="148">
        <f t="shared" si="717"/>
        <v>12939.510000000002</v>
      </c>
      <c r="AD588" s="148">
        <f t="shared" si="723"/>
        <v>0</v>
      </c>
      <c r="AE588" s="148">
        <f t="shared" si="718"/>
        <v>0</v>
      </c>
      <c r="AF588" s="150">
        <f t="shared" si="719"/>
        <v>0</v>
      </c>
      <c r="AG588" s="148">
        <f t="shared" si="720"/>
        <v>12939.510000000002</v>
      </c>
      <c r="AH588" s="148">
        <f t="shared" si="721"/>
        <v>0</v>
      </c>
      <c r="AI588" s="150">
        <f t="shared" si="722"/>
        <v>12939.510000000002</v>
      </c>
      <c r="AJ588" s="151" t="s">
        <v>105</v>
      </c>
    </row>
    <row r="589" spans="1:36" outlineLevel="3" x14ac:dyDescent="0.25">
      <c r="A589" s="143" t="s">
        <v>5634</v>
      </c>
      <c r="B589" s="135">
        <v>7282.17</v>
      </c>
      <c r="C589" s="135">
        <v>11013.39</v>
      </c>
      <c r="D589" s="135">
        <v>12396.79</v>
      </c>
      <c r="E589" s="135">
        <v>6245.06</v>
      </c>
      <c r="F589" s="135">
        <v>2019.1</v>
      </c>
      <c r="G589" s="135">
        <v>3166.2</v>
      </c>
      <c r="H589" s="135">
        <v>7662.13</v>
      </c>
      <c r="I589" s="135">
        <v>8295.02</v>
      </c>
      <c r="J589" s="135">
        <v>3608.92</v>
      </c>
      <c r="K589" s="135">
        <v>22606.39</v>
      </c>
      <c r="L589" s="135">
        <v>8970.25</v>
      </c>
      <c r="M589" s="135">
        <v>-25204.48</v>
      </c>
      <c r="N589" s="135">
        <f t="shared" si="724"/>
        <v>-25204.48</v>
      </c>
      <c r="O589" s="135">
        <f t="shared" si="725"/>
        <v>68060.939999999988</v>
      </c>
      <c r="P589" s="135" t="s">
        <v>4109</v>
      </c>
      <c r="Q589" s="135">
        <f>VLOOKUP(P589,Factors!$E$6:$G$5649,3,FALSE)</f>
        <v>0</v>
      </c>
      <c r="R589" s="144">
        <f t="shared" si="706"/>
        <v>-25204.48</v>
      </c>
      <c r="S589" s="145">
        <f t="shared" si="707"/>
        <v>0</v>
      </c>
      <c r="T589" s="146">
        <f t="shared" si="708"/>
        <v>-25204.48</v>
      </c>
      <c r="U589" s="144">
        <f t="shared" si="709"/>
        <v>0</v>
      </c>
      <c r="V589" s="145">
        <f t="shared" si="710"/>
        <v>0</v>
      </c>
      <c r="W589" s="147">
        <f t="shared" si="711"/>
        <v>0</v>
      </c>
      <c r="X589" s="144">
        <f t="shared" si="712"/>
        <v>-25204.48</v>
      </c>
      <c r="Y589" s="145">
        <f t="shared" si="713"/>
        <v>0</v>
      </c>
      <c r="Z589" s="147">
        <f t="shared" si="714"/>
        <v>-25204.48</v>
      </c>
      <c r="AA589" s="148">
        <f t="shared" si="715"/>
        <v>68060.939999999988</v>
      </c>
      <c r="AB589" s="149">
        <f t="shared" si="716"/>
        <v>0</v>
      </c>
      <c r="AC589" s="148">
        <f t="shared" si="717"/>
        <v>68060.939999999988</v>
      </c>
      <c r="AD589" s="148">
        <f t="shared" si="723"/>
        <v>0</v>
      </c>
      <c r="AE589" s="148">
        <f t="shared" si="718"/>
        <v>0</v>
      </c>
      <c r="AF589" s="150">
        <f t="shared" si="719"/>
        <v>0</v>
      </c>
      <c r="AG589" s="148">
        <f t="shared" si="720"/>
        <v>68060.939999999988</v>
      </c>
      <c r="AH589" s="148">
        <f t="shared" si="721"/>
        <v>0</v>
      </c>
      <c r="AI589" s="150">
        <f t="shared" si="722"/>
        <v>68060.939999999988</v>
      </c>
      <c r="AJ589" s="151" t="s">
        <v>105</v>
      </c>
    </row>
    <row r="590" spans="1:36" outlineLevel="3" x14ac:dyDescent="0.25">
      <c r="A590" s="143" t="s">
        <v>5634</v>
      </c>
      <c r="B590" s="135">
        <v>18832.86</v>
      </c>
      <c r="C590" s="135">
        <v>8292.98</v>
      </c>
      <c r="D590" s="135">
        <v>8102.23</v>
      </c>
      <c r="E590" s="135">
        <v>15276.77</v>
      </c>
      <c r="F590" s="135">
        <v>10535.24</v>
      </c>
      <c r="G590" s="135">
        <v>19500.71</v>
      </c>
      <c r="H590" s="135">
        <v>14490.37</v>
      </c>
      <c r="I590" s="135">
        <v>12706.57</v>
      </c>
      <c r="J590" s="135">
        <v>11931.43</v>
      </c>
      <c r="K590" s="135">
        <v>20390.900000000001</v>
      </c>
      <c r="L590" s="135">
        <v>10525.12</v>
      </c>
      <c r="M590" s="135">
        <v>16906.740000000002</v>
      </c>
      <c r="N590" s="135">
        <f t="shared" si="724"/>
        <v>16906.740000000002</v>
      </c>
      <c r="O590" s="135">
        <f t="shared" si="725"/>
        <v>167491.91999999995</v>
      </c>
      <c r="P590" s="135" t="s">
        <v>4110</v>
      </c>
      <c r="Q590" s="135">
        <f>VLOOKUP(P590,Factors!$E$6:$G$5649,3,FALSE)</f>
        <v>0</v>
      </c>
      <c r="R590" s="144">
        <f t="shared" si="706"/>
        <v>16906.740000000002</v>
      </c>
      <c r="S590" s="145">
        <f t="shared" si="707"/>
        <v>0</v>
      </c>
      <c r="T590" s="146">
        <f t="shared" si="708"/>
        <v>16906.740000000002</v>
      </c>
      <c r="U590" s="144">
        <f t="shared" si="709"/>
        <v>0</v>
      </c>
      <c r="V590" s="145">
        <f t="shared" si="710"/>
        <v>0</v>
      </c>
      <c r="W590" s="147">
        <f t="shared" si="711"/>
        <v>0</v>
      </c>
      <c r="X590" s="144">
        <f t="shared" si="712"/>
        <v>16906.740000000002</v>
      </c>
      <c r="Y590" s="145">
        <f t="shared" si="713"/>
        <v>0</v>
      </c>
      <c r="Z590" s="147">
        <f t="shared" si="714"/>
        <v>16906.740000000002</v>
      </c>
      <c r="AA590" s="148">
        <f t="shared" si="715"/>
        <v>167491.91999999995</v>
      </c>
      <c r="AB590" s="149">
        <f t="shared" si="716"/>
        <v>0</v>
      </c>
      <c r="AC590" s="148">
        <f t="shared" si="717"/>
        <v>167491.91999999995</v>
      </c>
      <c r="AD590" s="148">
        <f t="shared" si="723"/>
        <v>0</v>
      </c>
      <c r="AE590" s="148">
        <f t="shared" si="718"/>
        <v>0</v>
      </c>
      <c r="AF590" s="150">
        <f t="shared" si="719"/>
        <v>0</v>
      </c>
      <c r="AG590" s="148">
        <f t="shared" si="720"/>
        <v>167491.91999999995</v>
      </c>
      <c r="AH590" s="148">
        <f t="shared" si="721"/>
        <v>0</v>
      </c>
      <c r="AI590" s="150">
        <f t="shared" si="722"/>
        <v>167491.91999999995</v>
      </c>
      <c r="AJ590" s="151" t="s">
        <v>105</v>
      </c>
    </row>
    <row r="591" spans="1:36" outlineLevel="3" x14ac:dyDescent="0.25">
      <c r="A591" s="143" t="s">
        <v>5634</v>
      </c>
      <c r="B591" s="135">
        <v>132.31</v>
      </c>
      <c r="D591" s="135">
        <v>450.64</v>
      </c>
      <c r="E591" s="135">
        <v>4717.01</v>
      </c>
      <c r="F591" s="135">
        <v>140.02000000000001</v>
      </c>
      <c r="H591" s="135">
        <v>81.59</v>
      </c>
      <c r="L591" s="135">
        <v>185.18</v>
      </c>
      <c r="N591" s="135">
        <f t="shared" si="724"/>
        <v>0</v>
      </c>
      <c r="O591" s="135">
        <f t="shared" si="725"/>
        <v>5706.7500000000009</v>
      </c>
      <c r="P591" s="135" t="s">
        <v>3995</v>
      </c>
      <c r="Q591" s="135">
        <f>VLOOKUP(P591,Factors!$E$6:$G$5649,3,FALSE)</f>
        <v>0</v>
      </c>
      <c r="R591" s="144">
        <f t="shared" si="706"/>
        <v>0</v>
      </c>
      <c r="S591" s="145">
        <f t="shared" si="707"/>
        <v>0</v>
      </c>
      <c r="T591" s="146">
        <f t="shared" si="708"/>
        <v>0</v>
      </c>
      <c r="U591" s="144">
        <f t="shared" si="709"/>
        <v>0</v>
      </c>
      <c r="V591" s="145">
        <f t="shared" si="710"/>
        <v>0</v>
      </c>
      <c r="W591" s="147">
        <f t="shared" si="711"/>
        <v>0</v>
      </c>
      <c r="X591" s="144">
        <f t="shared" si="712"/>
        <v>0</v>
      </c>
      <c r="Y591" s="145">
        <f t="shared" si="713"/>
        <v>0</v>
      </c>
      <c r="Z591" s="147">
        <f t="shared" si="714"/>
        <v>0</v>
      </c>
      <c r="AA591" s="148">
        <f t="shared" si="715"/>
        <v>5706.7500000000009</v>
      </c>
      <c r="AB591" s="149">
        <f t="shared" si="716"/>
        <v>0</v>
      </c>
      <c r="AC591" s="148">
        <f t="shared" si="717"/>
        <v>5706.7500000000009</v>
      </c>
      <c r="AD591" s="148">
        <f t="shared" si="723"/>
        <v>0</v>
      </c>
      <c r="AE591" s="148">
        <f t="shared" si="718"/>
        <v>0</v>
      </c>
      <c r="AF591" s="150">
        <f t="shared" si="719"/>
        <v>0</v>
      </c>
      <c r="AG591" s="148">
        <f t="shared" si="720"/>
        <v>5706.7500000000009</v>
      </c>
      <c r="AH591" s="148">
        <f t="shared" si="721"/>
        <v>0</v>
      </c>
      <c r="AI591" s="150">
        <f t="shared" si="722"/>
        <v>5706.7500000000009</v>
      </c>
      <c r="AJ591" s="151" t="s">
        <v>105</v>
      </c>
    </row>
    <row r="592" spans="1:36" outlineLevel="2" x14ac:dyDescent="0.25">
      <c r="A592" s="143"/>
      <c r="N592" s="135">
        <f t="shared" si="724"/>
        <v>0</v>
      </c>
      <c r="O592" s="135">
        <f t="shared" si="725"/>
        <v>0</v>
      </c>
      <c r="R592" s="144">
        <f t="shared" ref="R592:AI592" si="726">SUBTOTAL(9,R584:R591)</f>
        <v>29002.260000000002</v>
      </c>
      <c r="S592" s="145">
        <f t="shared" si="726"/>
        <v>0</v>
      </c>
      <c r="T592" s="146">
        <f t="shared" si="726"/>
        <v>29002.260000000002</v>
      </c>
      <c r="U592" s="144">
        <f t="shared" si="726"/>
        <v>0</v>
      </c>
      <c r="V592" s="145">
        <f t="shared" si="726"/>
        <v>0</v>
      </c>
      <c r="W592" s="147">
        <f t="shared" si="726"/>
        <v>0</v>
      </c>
      <c r="X592" s="144">
        <f t="shared" si="726"/>
        <v>29002.260000000002</v>
      </c>
      <c r="Y592" s="145">
        <f t="shared" si="726"/>
        <v>0</v>
      </c>
      <c r="Z592" s="147">
        <f t="shared" si="726"/>
        <v>29002.260000000002</v>
      </c>
      <c r="AA592" s="148">
        <f t="shared" si="726"/>
        <v>365473.72</v>
      </c>
      <c r="AB592" s="149">
        <f t="shared" si="726"/>
        <v>0</v>
      </c>
      <c r="AC592" s="148">
        <f t="shared" si="726"/>
        <v>365473.72</v>
      </c>
      <c r="AD592" s="148">
        <f t="shared" si="723"/>
        <v>0</v>
      </c>
      <c r="AE592" s="148">
        <f t="shared" si="726"/>
        <v>0</v>
      </c>
      <c r="AF592" s="150">
        <f t="shared" si="726"/>
        <v>0</v>
      </c>
      <c r="AG592" s="148">
        <f t="shared" si="726"/>
        <v>365473.72</v>
      </c>
      <c r="AH592" s="148">
        <f t="shared" si="726"/>
        <v>0</v>
      </c>
      <c r="AI592" s="150">
        <f t="shared" si="726"/>
        <v>365473.72</v>
      </c>
      <c r="AJ592" s="163" t="s">
        <v>5737</v>
      </c>
    </row>
    <row r="593" spans="1:36" outlineLevel="3" x14ac:dyDescent="0.25">
      <c r="A593" s="143" t="s">
        <v>5634</v>
      </c>
      <c r="B593" s="135">
        <v>81.59</v>
      </c>
      <c r="C593" s="135">
        <v>1910.72</v>
      </c>
      <c r="E593" s="135">
        <v>516.04999999999995</v>
      </c>
      <c r="F593" s="135">
        <v>506.69</v>
      </c>
      <c r="G593" s="135">
        <v>899.1</v>
      </c>
      <c r="H593" s="135">
        <v>7910.84</v>
      </c>
      <c r="I593" s="135">
        <v>-1370.82</v>
      </c>
      <c r="K593" s="135">
        <v>5050.55</v>
      </c>
      <c r="L593" s="135">
        <v>-70.959999999999994</v>
      </c>
      <c r="M593" s="135">
        <v>-10799.67</v>
      </c>
      <c r="N593" s="135">
        <f t="shared" si="724"/>
        <v>-10799.67</v>
      </c>
      <c r="O593" s="135">
        <f t="shared" si="725"/>
        <v>4634.090000000002</v>
      </c>
      <c r="P593" s="135" t="s">
        <v>3725</v>
      </c>
      <c r="Q593" s="135">
        <f>VLOOKUP(P593,Factors!$E$6:$G$5649,3,FALSE)</f>
        <v>1</v>
      </c>
      <c r="R593" s="144">
        <f>IF(LEFT(AJ593,6)="Direct", N593,0)</f>
        <v>-10799.67</v>
      </c>
      <c r="S593" s="145">
        <f>N593-R593</f>
        <v>0</v>
      </c>
      <c r="T593" s="146">
        <f>R593+S593</f>
        <v>-10799.67</v>
      </c>
      <c r="U593" s="144">
        <f>IF(LEFT(AJ593,9)="direct-wa", N593,0)</f>
        <v>-10799.67</v>
      </c>
      <c r="V593" s="145">
        <f>IF(LEFT(AJ593,9)="direct-wa",0,N593*Q593)</f>
        <v>0</v>
      </c>
      <c r="W593" s="147">
        <f>U593+V593</f>
        <v>-10799.67</v>
      </c>
      <c r="X593" s="144">
        <f>IF(LEFT(AJ593,9)="direct-or", N593,0)</f>
        <v>0</v>
      </c>
      <c r="Y593" s="145">
        <f>IF(LEFT(AJ593,9)="direct-or",0,S593-V593)</f>
        <v>0</v>
      </c>
      <c r="Z593" s="147">
        <f>X593+Y593</f>
        <v>0</v>
      </c>
      <c r="AA593" s="148">
        <f>IF(LEFT(AJ593,6)="Direct", O593,0)</f>
        <v>4634.090000000002</v>
      </c>
      <c r="AB593" s="149">
        <f>O593-AA593</f>
        <v>0</v>
      </c>
      <c r="AC593" s="148">
        <f>AA593+AB593</f>
        <v>4634.090000000002</v>
      </c>
      <c r="AD593" s="148">
        <f t="shared" si="723"/>
        <v>4634.090000000002</v>
      </c>
      <c r="AE593" s="148">
        <f>IF(LEFT(AJ593,9)="direct-wa",0,O593*Q593)</f>
        <v>0</v>
      </c>
      <c r="AF593" s="150">
        <f>AD593+AE593</f>
        <v>4634.090000000002</v>
      </c>
      <c r="AG593" s="148">
        <f>IF(LEFT(AJ593,9)="direct-or", O593,0)</f>
        <v>0</v>
      </c>
      <c r="AH593" s="148">
        <f>IF(LEFT(AJ593,9)="direct-or",0,AC593-AF593)</f>
        <v>0</v>
      </c>
      <c r="AI593" s="150">
        <f>AG593+AH593</f>
        <v>0</v>
      </c>
      <c r="AJ593" s="151" t="s">
        <v>456</v>
      </c>
    </row>
    <row r="594" spans="1:36" outlineLevel="3" x14ac:dyDescent="0.25">
      <c r="A594" s="143" t="s">
        <v>5634</v>
      </c>
      <c r="C594" s="135">
        <v>1269.18</v>
      </c>
      <c r="D594" s="135">
        <v>3893.34</v>
      </c>
      <c r="E594" s="135">
        <v>3349.65</v>
      </c>
      <c r="F594" s="135">
        <v>3171.4</v>
      </c>
      <c r="G594" s="135">
        <v>2604.59</v>
      </c>
      <c r="H594" s="135">
        <v>1500</v>
      </c>
      <c r="I594" s="135">
        <v>81.59</v>
      </c>
      <c r="K594" s="135">
        <v>1175.4100000000001</v>
      </c>
      <c r="L594" s="135">
        <v>446.9</v>
      </c>
      <c r="M594" s="135">
        <v>903.9</v>
      </c>
      <c r="N594" s="135">
        <f t="shared" si="724"/>
        <v>903.9</v>
      </c>
      <c r="O594" s="135">
        <f t="shared" si="725"/>
        <v>18395.960000000003</v>
      </c>
      <c r="P594" s="135" t="s">
        <v>3726</v>
      </c>
      <c r="Q594" s="135">
        <f>VLOOKUP(P594,Factors!$E$6:$G$5649,3,FALSE)</f>
        <v>1</v>
      </c>
      <c r="R594" s="144">
        <f>IF(LEFT(AJ594,6)="Direct", N594,0)</f>
        <v>903.9</v>
      </c>
      <c r="S594" s="145">
        <f>N594-R594</f>
        <v>0</v>
      </c>
      <c r="T594" s="146">
        <f>R594+S594</f>
        <v>903.9</v>
      </c>
      <c r="U594" s="144">
        <f>IF(LEFT(AJ594,9)="direct-wa", N594,0)</f>
        <v>903.9</v>
      </c>
      <c r="V594" s="145">
        <f>IF(LEFT(AJ594,9)="direct-wa",0,N594*Q594)</f>
        <v>0</v>
      </c>
      <c r="W594" s="147">
        <f>U594+V594</f>
        <v>903.9</v>
      </c>
      <c r="X594" s="144">
        <f>IF(LEFT(AJ594,9)="direct-or", N594,0)</f>
        <v>0</v>
      </c>
      <c r="Y594" s="145">
        <f>IF(LEFT(AJ594,9)="direct-or",0,S594-V594)</f>
        <v>0</v>
      </c>
      <c r="Z594" s="147">
        <f>X594+Y594</f>
        <v>0</v>
      </c>
      <c r="AA594" s="148">
        <f>IF(LEFT(AJ594,6)="Direct", O594,0)</f>
        <v>18395.960000000003</v>
      </c>
      <c r="AB594" s="149">
        <f>O594-AA594</f>
        <v>0</v>
      </c>
      <c r="AC594" s="148">
        <f>AA594+AB594</f>
        <v>18395.960000000003</v>
      </c>
      <c r="AD594" s="148">
        <f t="shared" si="723"/>
        <v>18395.960000000003</v>
      </c>
      <c r="AE594" s="148">
        <f>IF(LEFT(AJ594,9)="direct-wa",0,O594*Q594)</f>
        <v>0</v>
      </c>
      <c r="AF594" s="150">
        <f>AD594+AE594</f>
        <v>18395.960000000003</v>
      </c>
      <c r="AG594" s="148">
        <f>IF(LEFT(AJ594,9)="direct-or", O594,0)</f>
        <v>0</v>
      </c>
      <c r="AH594" s="148">
        <f>IF(LEFT(AJ594,9)="direct-or",0,AC594-AF594)</f>
        <v>0</v>
      </c>
      <c r="AI594" s="150">
        <f>AG594+AH594</f>
        <v>0</v>
      </c>
      <c r="AJ594" s="151" t="s">
        <v>456</v>
      </c>
    </row>
    <row r="595" spans="1:36" outlineLevel="3" x14ac:dyDescent="0.25">
      <c r="A595" s="143" t="s">
        <v>5634</v>
      </c>
      <c r="C595" s="135">
        <v>1271.1400000000001</v>
      </c>
      <c r="G595" s="135">
        <v>1545.88</v>
      </c>
      <c r="N595" s="135">
        <f t="shared" si="724"/>
        <v>0</v>
      </c>
      <c r="O595" s="135">
        <f t="shared" si="725"/>
        <v>2817.0200000000004</v>
      </c>
      <c r="P595" s="135" t="s">
        <v>3672</v>
      </c>
      <c r="Q595" s="135">
        <f>VLOOKUP(P595,Factors!$E$6:$G$5649,3,FALSE)</f>
        <v>1</v>
      </c>
      <c r="R595" s="144">
        <f>IF(LEFT(AJ595,6)="Direct", N595,0)</f>
        <v>0</v>
      </c>
      <c r="S595" s="145">
        <f>N595-R595</f>
        <v>0</v>
      </c>
      <c r="T595" s="146">
        <f>R595+S595</f>
        <v>0</v>
      </c>
      <c r="U595" s="144">
        <f>IF(LEFT(AJ595,9)="direct-wa", N595,0)</f>
        <v>0</v>
      </c>
      <c r="V595" s="145">
        <f>IF(LEFT(AJ595,9)="direct-wa",0,N595*Q595)</f>
        <v>0</v>
      </c>
      <c r="W595" s="147">
        <f>U595+V595</f>
        <v>0</v>
      </c>
      <c r="X595" s="144">
        <f>IF(LEFT(AJ595,9)="direct-or", N595,0)</f>
        <v>0</v>
      </c>
      <c r="Y595" s="145">
        <f>IF(LEFT(AJ595,9)="direct-or",0,S595-V595)</f>
        <v>0</v>
      </c>
      <c r="Z595" s="147">
        <f>X595+Y595</f>
        <v>0</v>
      </c>
      <c r="AA595" s="148">
        <f>IF(LEFT(AJ595,6)="Direct", O595,0)</f>
        <v>2817.0200000000004</v>
      </c>
      <c r="AB595" s="149">
        <f>O595-AA595</f>
        <v>0</v>
      </c>
      <c r="AC595" s="148">
        <f>AA595+AB595</f>
        <v>2817.0200000000004</v>
      </c>
      <c r="AD595" s="148">
        <f t="shared" si="723"/>
        <v>2817.0200000000004</v>
      </c>
      <c r="AE595" s="148">
        <f>IF(LEFT(AJ595,9)="direct-wa",0,O595*Q595)</f>
        <v>0</v>
      </c>
      <c r="AF595" s="150">
        <f>AD595+AE595</f>
        <v>2817.0200000000004</v>
      </c>
      <c r="AG595" s="148">
        <f>IF(LEFT(AJ595,9)="direct-or", O595,0)</f>
        <v>0</v>
      </c>
      <c r="AH595" s="148">
        <f>IF(LEFT(AJ595,9)="direct-or",0,AC595-AF595)</f>
        <v>0</v>
      </c>
      <c r="AI595" s="150">
        <f>AG595+AH595</f>
        <v>0</v>
      </c>
      <c r="AJ595" s="151" t="s">
        <v>456</v>
      </c>
    </row>
    <row r="596" spans="1:36" outlineLevel="2" x14ac:dyDescent="0.25">
      <c r="A596" s="143"/>
      <c r="N596" s="135">
        <f t="shared" si="724"/>
        <v>0</v>
      </c>
      <c r="O596" s="135">
        <f t="shared" si="725"/>
        <v>0</v>
      </c>
      <c r="R596" s="144">
        <f t="shared" ref="R596:AI596" si="727">SUBTOTAL(9,R593:R595)</f>
        <v>-9895.77</v>
      </c>
      <c r="S596" s="145">
        <f t="shared" si="727"/>
        <v>0</v>
      </c>
      <c r="T596" s="146">
        <f t="shared" si="727"/>
        <v>-9895.77</v>
      </c>
      <c r="U596" s="144">
        <f t="shared" si="727"/>
        <v>-9895.77</v>
      </c>
      <c r="V596" s="145">
        <f t="shared" si="727"/>
        <v>0</v>
      </c>
      <c r="W596" s="147">
        <f t="shared" si="727"/>
        <v>-9895.77</v>
      </c>
      <c r="X596" s="144">
        <f t="shared" si="727"/>
        <v>0</v>
      </c>
      <c r="Y596" s="145">
        <f t="shared" si="727"/>
        <v>0</v>
      </c>
      <c r="Z596" s="147">
        <f t="shared" si="727"/>
        <v>0</v>
      </c>
      <c r="AA596" s="148">
        <f t="shared" si="727"/>
        <v>25847.070000000003</v>
      </c>
      <c r="AB596" s="149">
        <f t="shared" si="727"/>
        <v>0</v>
      </c>
      <c r="AC596" s="148">
        <f t="shared" si="727"/>
        <v>25847.070000000003</v>
      </c>
      <c r="AD596" s="148">
        <f t="shared" si="723"/>
        <v>0</v>
      </c>
      <c r="AE596" s="148">
        <f t="shared" si="727"/>
        <v>0</v>
      </c>
      <c r="AF596" s="150">
        <f t="shared" si="727"/>
        <v>25847.070000000003</v>
      </c>
      <c r="AG596" s="148">
        <f t="shared" si="727"/>
        <v>0</v>
      </c>
      <c r="AH596" s="148">
        <f t="shared" si="727"/>
        <v>0</v>
      </c>
      <c r="AI596" s="150">
        <f t="shared" si="727"/>
        <v>0</v>
      </c>
      <c r="AJ596" s="163" t="s">
        <v>5739</v>
      </c>
    </row>
    <row r="597" spans="1:36" outlineLevel="3" x14ac:dyDescent="0.25">
      <c r="A597" s="143" t="s">
        <v>5634</v>
      </c>
      <c r="F597" s="135">
        <v>280.04000000000002</v>
      </c>
      <c r="G597" s="135">
        <v>249.2</v>
      </c>
      <c r="N597" s="135">
        <f t="shared" si="724"/>
        <v>0</v>
      </c>
      <c r="O597" s="135">
        <f t="shared" si="725"/>
        <v>529.24</v>
      </c>
      <c r="P597" s="135" t="s">
        <v>166</v>
      </c>
      <c r="Q597" s="135">
        <f>VLOOKUP(P597,Factors!$E$6:$G$5649,3,FALSE)</f>
        <v>7.9699999999999993E-2</v>
      </c>
      <c r="R597" s="144">
        <f>IF(LEFT(AJ597,6)="Direct", N597,0)</f>
        <v>0</v>
      </c>
      <c r="S597" s="145">
        <f>N597-R597</f>
        <v>0</v>
      </c>
      <c r="T597" s="146">
        <f>R597+S597</f>
        <v>0</v>
      </c>
      <c r="U597" s="144">
        <f>IF(LEFT(AJ597,9)="direct-wa", N597,0)</f>
        <v>0</v>
      </c>
      <c r="V597" s="145">
        <f>IF(LEFT(AJ597,9)="direct-wa",0,N597*Q597)</f>
        <v>0</v>
      </c>
      <c r="W597" s="147">
        <f>U597+V597</f>
        <v>0</v>
      </c>
      <c r="X597" s="144">
        <f>IF(LEFT(AJ597,9)="direct-or", N597,0)</f>
        <v>0</v>
      </c>
      <c r="Y597" s="145">
        <f>IF(LEFT(AJ597,9)="direct-or",0,S597-V597)</f>
        <v>0</v>
      </c>
      <c r="Z597" s="147">
        <f>X597+Y597</f>
        <v>0</v>
      </c>
      <c r="AA597" s="148">
        <f>IF(LEFT(AJ597,6)="Direct", O597,0)</f>
        <v>0</v>
      </c>
      <c r="AB597" s="149">
        <f>O597-AA597</f>
        <v>529.24</v>
      </c>
      <c r="AC597" s="148">
        <f>AA597+AB597</f>
        <v>529.24</v>
      </c>
      <c r="AD597" s="148">
        <f t="shared" si="723"/>
        <v>0</v>
      </c>
      <c r="AE597" s="148">
        <f>IF(LEFT(AJ597,9)="direct-wa",0,O597*Q597)</f>
        <v>42.180427999999999</v>
      </c>
      <c r="AF597" s="150">
        <f>AD597+AE597</f>
        <v>42.180427999999999</v>
      </c>
      <c r="AG597" s="148">
        <f>IF(LEFT(AJ597,9)="direct-or", O597,0)</f>
        <v>0</v>
      </c>
      <c r="AH597" s="148">
        <f>IF(LEFT(AJ597,9)="direct-or",0,AC597-AF597)</f>
        <v>487.059572</v>
      </c>
      <c r="AI597" s="150">
        <f>AG597+AH597</f>
        <v>487.059572</v>
      </c>
      <c r="AJ597" s="151" t="s">
        <v>54</v>
      </c>
    </row>
    <row r="598" spans="1:36" outlineLevel="3" x14ac:dyDescent="0.25">
      <c r="A598" s="143" t="s">
        <v>5634</v>
      </c>
      <c r="B598" s="135">
        <v>13568.21</v>
      </c>
      <c r="C598" s="135">
        <v>15599.61</v>
      </c>
      <c r="D598" s="135">
        <v>12130.92</v>
      </c>
      <c r="E598" s="135">
        <v>7692.74</v>
      </c>
      <c r="F598" s="135">
        <v>7510.45</v>
      </c>
      <c r="G598" s="135">
        <v>11054</v>
      </c>
      <c r="H598" s="135">
        <v>11560.73</v>
      </c>
      <c r="I598" s="135">
        <v>13038.12</v>
      </c>
      <c r="J598" s="135">
        <v>9582.86</v>
      </c>
      <c r="K598" s="135">
        <v>11276.67</v>
      </c>
      <c r="L598" s="135">
        <v>6153.04</v>
      </c>
      <c r="M598" s="135">
        <v>5426.54</v>
      </c>
      <c r="N598" s="135">
        <f t="shared" si="724"/>
        <v>5426.54</v>
      </c>
      <c r="O598" s="135">
        <f t="shared" si="725"/>
        <v>124593.88999999997</v>
      </c>
      <c r="P598" s="135" t="s">
        <v>176</v>
      </c>
      <c r="Q598" s="135">
        <f>VLOOKUP(P598,Factors!$E$6:$G$5649,3,FALSE)</f>
        <v>7.9699999999999993E-2</v>
      </c>
      <c r="R598" s="144">
        <f>IF(LEFT(AJ598,6)="Direct", N598,0)</f>
        <v>0</v>
      </c>
      <c r="S598" s="145">
        <f>N598-R598</f>
        <v>5426.54</v>
      </c>
      <c r="T598" s="146">
        <f>R598+S598</f>
        <v>5426.54</v>
      </c>
      <c r="U598" s="144">
        <f>IF(LEFT(AJ598,9)="direct-wa", N598,0)</f>
        <v>0</v>
      </c>
      <c r="V598" s="145">
        <f>IF(LEFT(AJ598,9)="direct-wa",0,N598*Q598)</f>
        <v>432.49523799999997</v>
      </c>
      <c r="W598" s="147">
        <f>U598+V598</f>
        <v>432.49523799999997</v>
      </c>
      <c r="X598" s="144">
        <f>IF(LEFT(AJ598,9)="direct-or", N598,0)</f>
        <v>0</v>
      </c>
      <c r="Y598" s="145">
        <f>IF(LEFT(AJ598,9)="direct-or",0,S598-V598)</f>
        <v>4994.0447619999995</v>
      </c>
      <c r="Z598" s="147">
        <f>X598+Y598</f>
        <v>4994.0447619999995</v>
      </c>
      <c r="AA598" s="148">
        <f>IF(LEFT(AJ598,6)="Direct", O598,0)</f>
        <v>0</v>
      </c>
      <c r="AB598" s="149">
        <f>O598-AA598</f>
        <v>124593.88999999997</v>
      </c>
      <c r="AC598" s="148">
        <f>AA598+AB598</f>
        <v>124593.88999999997</v>
      </c>
      <c r="AD598" s="148">
        <f t="shared" si="723"/>
        <v>0</v>
      </c>
      <c r="AE598" s="148">
        <f>IF(LEFT(AJ598,9)="direct-wa",0,O598*Q598)</f>
        <v>9930.1330329999964</v>
      </c>
      <c r="AF598" s="150">
        <f>AD598+AE598</f>
        <v>9930.1330329999964</v>
      </c>
      <c r="AG598" s="148">
        <f>IF(LEFT(AJ598,9)="direct-or", O598,0)</f>
        <v>0</v>
      </c>
      <c r="AH598" s="148">
        <f>IF(LEFT(AJ598,9)="direct-or",0,AC598-AF598)</f>
        <v>114663.75696699998</v>
      </c>
      <c r="AI598" s="150">
        <f>AG598+AH598</f>
        <v>114663.75696699998</v>
      </c>
      <c r="AJ598" s="151" t="s">
        <v>54</v>
      </c>
    </row>
    <row r="599" spans="1:36" outlineLevel="2" x14ac:dyDescent="0.25">
      <c r="A599" s="143"/>
      <c r="N599" s="135">
        <f t="shared" si="724"/>
        <v>0</v>
      </c>
      <c r="O599" s="135">
        <f t="shared" si="725"/>
        <v>0</v>
      </c>
      <c r="R599" s="144">
        <f t="shared" ref="R599:AI599" si="728">SUBTOTAL(9,R597:R598)</f>
        <v>0</v>
      </c>
      <c r="S599" s="145">
        <f t="shared" si="728"/>
        <v>5426.54</v>
      </c>
      <c r="T599" s="146">
        <f t="shared" si="728"/>
        <v>5426.54</v>
      </c>
      <c r="U599" s="144">
        <f t="shared" si="728"/>
        <v>0</v>
      </c>
      <c r="V599" s="145">
        <f t="shared" si="728"/>
        <v>432.49523799999997</v>
      </c>
      <c r="W599" s="147">
        <f t="shared" si="728"/>
        <v>432.49523799999997</v>
      </c>
      <c r="X599" s="144">
        <f t="shared" si="728"/>
        <v>0</v>
      </c>
      <c r="Y599" s="145">
        <f t="shared" si="728"/>
        <v>4994.0447619999995</v>
      </c>
      <c r="Z599" s="147">
        <f t="shared" si="728"/>
        <v>4994.0447619999995</v>
      </c>
      <c r="AA599" s="148">
        <f t="shared" si="728"/>
        <v>0</v>
      </c>
      <c r="AB599" s="149">
        <f t="shared" si="728"/>
        <v>125123.12999999998</v>
      </c>
      <c r="AC599" s="148">
        <f t="shared" si="728"/>
        <v>125123.12999999998</v>
      </c>
      <c r="AD599" s="148">
        <f t="shared" si="723"/>
        <v>0</v>
      </c>
      <c r="AE599" s="148">
        <f t="shared" si="728"/>
        <v>9972.3134609999961</v>
      </c>
      <c r="AF599" s="150">
        <f t="shared" si="728"/>
        <v>9972.3134609999961</v>
      </c>
      <c r="AG599" s="148">
        <f t="shared" si="728"/>
        <v>0</v>
      </c>
      <c r="AH599" s="148">
        <f t="shared" si="728"/>
        <v>115150.81653899998</v>
      </c>
      <c r="AI599" s="150">
        <f t="shared" si="728"/>
        <v>115150.81653899998</v>
      </c>
      <c r="AJ599" s="163" t="s">
        <v>5741</v>
      </c>
    </row>
    <row r="600" spans="1:36" outlineLevel="3" x14ac:dyDescent="0.25">
      <c r="A600" s="143" t="s">
        <v>5634</v>
      </c>
      <c r="B600" s="135">
        <v>1972.02</v>
      </c>
      <c r="C600" s="135">
        <v>1453.27</v>
      </c>
      <c r="D600" s="135">
        <v>326.36</v>
      </c>
      <c r="E600" s="135">
        <v>3431.21</v>
      </c>
      <c r="F600" s="135">
        <v>2994.89</v>
      </c>
      <c r="G600" s="135">
        <v>3780.18</v>
      </c>
      <c r="H600" s="135">
        <v>302.18</v>
      </c>
      <c r="I600" s="135">
        <v>326.36</v>
      </c>
      <c r="J600" s="135">
        <v>2173.7399999999998</v>
      </c>
      <c r="L600" s="135">
        <v>317.02</v>
      </c>
      <c r="M600" s="135">
        <v>1008.32</v>
      </c>
      <c r="N600" s="135">
        <f t="shared" si="724"/>
        <v>1008.32</v>
      </c>
      <c r="O600" s="135">
        <f t="shared" si="725"/>
        <v>18085.55</v>
      </c>
      <c r="P600" s="135" t="s">
        <v>3618</v>
      </c>
      <c r="Q600" s="135">
        <f>VLOOKUP(P600,Factors!$E$6:$G$5649,3,FALSE)</f>
        <v>1.17E-2</v>
      </c>
      <c r="R600" s="144">
        <f>IF(LEFT(AJ600,6)="Direct", N600,0)</f>
        <v>0</v>
      </c>
      <c r="S600" s="145">
        <f>N600-R600</f>
        <v>1008.32</v>
      </c>
      <c r="T600" s="146">
        <f>R600+S600</f>
        <v>1008.32</v>
      </c>
      <c r="U600" s="144">
        <f>IF(LEFT(AJ600,9)="direct-wa", N600,0)</f>
        <v>0</v>
      </c>
      <c r="V600" s="145">
        <f>IF(LEFT(AJ600,9)="direct-wa",0,N600*Q600)</f>
        <v>11.797344000000001</v>
      </c>
      <c r="W600" s="147">
        <f>U600+V600</f>
        <v>11.797344000000001</v>
      </c>
      <c r="X600" s="144">
        <f>IF(LEFT(AJ600,9)="direct-or", N600,0)</f>
        <v>0</v>
      </c>
      <c r="Y600" s="145">
        <f>IF(LEFT(AJ600,9)="direct-or",0,S600-V600)</f>
        <v>996.5226560000001</v>
      </c>
      <c r="Z600" s="147">
        <f>X600+Y600</f>
        <v>996.5226560000001</v>
      </c>
      <c r="AA600" s="148">
        <f>IF(LEFT(AJ600,6)="Direct", O600,0)</f>
        <v>0</v>
      </c>
      <c r="AB600" s="149">
        <f>O600-AA600</f>
        <v>18085.55</v>
      </c>
      <c r="AC600" s="148">
        <f>AA600+AB600</f>
        <v>18085.55</v>
      </c>
      <c r="AD600" s="148">
        <f t="shared" si="723"/>
        <v>0</v>
      </c>
      <c r="AE600" s="148">
        <f>IF(LEFT(AJ600,9)="direct-wa",0,O600*Q600)</f>
        <v>211.60093499999999</v>
      </c>
      <c r="AF600" s="150">
        <f>AD600+AE600</f>
        <v>211.60093499999999</v>
      </c>
      <c r="AG600" s="148">
        <f>IF(LEFT(AJ600,9)="direct-or", O600,0)</f>
        <v>0</v>
      </c>
      <c r="AH600" s="148">
        <f>IF(LEFT(AJ600,9)="direct-or",0,AC600-AF600)</f>
        <v>17873.949065000001</v>
      </c>
      <c r="AI600" s="150">
        <f>AG600+AH600</f>
        <v>17873.949065000001</v>
      </c>
      <c r="AJ600" s="151" t="s">
        <v>5957</v>
      </c>
    </row>
    <row r="601" spans="1:36" outlineLevel="3" x14ac:dyDescent="0.25">
      <c r="A601" s="143" t="s">
        <v>5634</v>
      </c>
      <c r="B601" s="135">
        <v>6403.47</v>
      </c>
      <c r="C601" s="135">
        <v>4383.3500000000004</v>
      </c>
      <c r="D601" s="135">
        <v>2169.66</v>
      </c>
      <c r="E601" s="135">
        <v>10290.86</v>
      </c>
      <c r="F601" s="135">
        <v>9238.2000000000007</v>
      </c>
      <c r="G601" s="135">
        <v>14426.37</v>
      </c>
      <c r="H601" s="135">
        <v>10355.33</v>
      </c>
      <c r="I601" s="135">
        <v>23560.44</v>
      </c>
      <c r="J601" s="135">
        <v>4012.96</v>
      </c>
      <c r="K601" s="135">
        <v>15920.38</v>
      </c>
      <c r="L601" s="135">
        <v>12826.66</v>
      </c>
      <c r="M601" s="135">
        <v>-28467.32</v>
      </c>
      <c r="N601" s="135">
        <f t="shared" si="724"/>
        <v>-28467.32</v>
      </c>
      <c r="O601" s="135">
        <f t="shared" si="725"/>
        <v>85120.360000000015</v>
      </c>
      <c r="P601" s="135" t="s">
        <v>3619</v>
      </c>
      <c r="Q601" s="135">
        <f>VLOOKUP(P601,Factors!$E$6:$G$5649,3,FALSE)</f>
        <v>1.17E-2</v>
      </c>
      <c r="R601" s="144">
        <f>IF(LEFT(AJ601,6)="Direct", N601,0)</f>
        <v>0</v>
      </c>
      <c r="S601" s="145">
        <f>N601-R601</f>
        <v>-28467.32</v>
      </c>
      <c r="T601" s="146">
        <f>R601+S601</f>
        <v>-28467.32</v>
      </c>
      <c r="U601" s="144">
        <f>IF(LEFT(AJ601,9)="direct-wa", N601,0)</f>
        <v>0</v>
      </c>
      <c r="V601" s="145">
        <f>IF(LEFT(AJ601,9)="direct-wa",0,N601*Q601)</f>
        <v>-333.06764400000003</v>
      </c>
      <c r="W601" s="147">
        <f>U601+V601</f>
        <v>-333.06764400000003</v>
      </c>
      <c r="X601" s="144">
        <f>IF(LEFT(AJ601,9)="direct-or", N601,0)</f>
        <v>0</v>
      </c>
      <c r="Y601" s="145">
        <f>IF(LEFT(AJ601,9)="direct-or",0,S601-V601)</f>
        <v>-28134.252356000001</v>
      </c>
      <c r="Z601" s="147">
        <f>X601+Y601</f>
        <v>-28134.252356000001</v>
      </c>
      <c r="AA601" s="148">
        <f>IF(LEFT(AJ601,6)="Direct", O601,0)</f>
        <v>0</v>
      </c>
      <c r="AB601" s="149">
        <f>O601-AA601</f>
        <v>85120.360000000015</v>
      </c>
      <c r="AC601" s="148">
        <f>AA601+AB601</f>
        <v>85120.360000000015</v>
      </c>
      <c r="AD601" s="148">
        <f t="shared" si="723"/>
        <v>0</v>
      </c>
      <c r="AE601" s="148">
        <f>IF(LEFT(AJ601,9)="direct-wa",0,O601*Q601)</f>
        <v>995.90821200000016</v>
      </c>
      <c r="AF601" s="150">
        <f>AD601+AE601</f>
        <v>995.90821200000016</v>
      </c>
      <c r="AG601" s="148">
        <f>IF(LEFT(AJ601,9)="direct-or", O601,0)</f>
        <v>0</v>
      </c>
      <c r="AH601" s="148">
        <f>IF(LEFT(AJ601,9)="direct-or",0,AC601-AF601)</f>
        <v>84124.45178800002</v>
      </c>
      <c r="AI601" s="150">
        <f>AG601+AH601</f>
        <v>84124.45178800002</v>
      </c>
      <c r="AJ601" s="151" t="s">
        <v>5957</v>
      </c>
    </row>
    <row r="602" spans="1:36" outlineLevel="3" x14ac:dyDescent="0.25">
      <c r="A602" s="143" t="s">
        <v>5634</v>
      </c>
      <c r="B602" s="135">
        <v>3293.84</v>
      </c>
      <c r="C602" s="135">
        <v>4320.99</v>
      </c>
      <c r="D602" s="135">
        <v>7358.54</v>
      </c>
      <c r="E602" s="135">
        <v>10540.49</v>
      </c>
      <c r="F602" s="135">
        <v>11620.18</v>
      </c>
      <c r="G602" s="135">
        <v>4649.4399999999996</v>
      </c>
      <c r="H602" s="135">
        <v>5157.49</v>
      </c>
      <c r="I602" s="135">
        <v>8865.76</v>
      </c>
      <c r="J602" s="135">
        <v>4300.97</v>
      </c>
      <c r="K602" s="135">
        <v>12517.14</v>
      </c>
      <c r="L602" s="135">
        <v>4474.95</v>
      </c>
      <c r="M602" s="135">
        <v>-9099</v>
      </c>
      <c r="N602" s="135">
        <f t="shared" si="724"/>
        <v>-9099</v>
      </c>
      <c r="O602" s="135">
        <f t="shared" si="725"/>
        <v>68000.789999999994</v>
      </c>
      <c r="P602" s="135" t="s">
        <v>3620</v>
      </c>
      <c r="Q602" s="135">
        <f>VLOOKUP(P602,Factors!$E$6:$G$5649,3,FALSE)</f>
        <v>1.17E-2</v>
      </c>
      <c r="R602" s="144">
        <f>IF(LEFT(AJ602,6)="Direct", N602,0)</f>
        <v>0</v>
      </c>
      <c r="S602" s="145">
        <f>N602-R602</f>
        <v>-9099</v>
      </c>
      <c r="T602" s="146">
        <f>R602+S602</f>
        <v>-9099</v>
      </c>
      <c r="U602" s="144">
        <f>IF(LEFT(AJ602,9)="direct-wa", N602,0)</f>
        <v>0</v>
      </c>
      <c r="V602" s="145">
        <f>IF(LEFT(AJ602,9)="direct-wa",0,N602*Q602)</f>
        <v>-106.45830000000001</v>
      </c>
      <c r="W602" s="147">
        <f>U602+V602</f>
        <v>-106.45830000000001</v>
      </c>
      <c r="X602" s="144">
        <f>IF(LEFT(AJ602,9)="direct-or", N602,0)</f>
        <v>0</v>
      </c>
      <c r="Y602" s="145">
        <f>IF(LEFT(AJ602,9)="direct-or",0,S602-V602)</f>
        <v>-8992.5416999999998</v>
      </c>
      <c r="Z602" s="147">
        <f>X602+Y602</f>
        <v>-8992.5416999999998</v>
      </c>
      <c r="AA602" s="148">
        <f>IF(LEFT(AJ602,6)="Direct", O602,0)</f>
        <v>0</v>
      </c>
      <c r="AB602" s="149">
        <f>O602-AA602</f>
        <v>68000.789999999994</v>
      </c>
      <c r="AC602" s="148">
        <f>AA602+AB602</f>
        <v>68000.789999999994</v>
      </c>
      <c r="AD602" s="148">
        <f t="shared" si="723"/>
        <v>0</v>
      </c>
      <c r="AE602" s="148">
        <f>IF(LEFT(AJ602,9)="direct-wa",0,O602*Q602)</f>
        <v>795.60924299999999</v>
      </c>
      <c r="AF602" s="150">
        <f>AD602+AE602</f>
        <v>795.60924299999999</v>
      </c>
      <c r="AG602" s="148">
        <f>IF(LEFT(AJ602,9)="direct-or", O602,0)</f>
        <v>0</v>
      </c>
      <c r="AH602" s="148">
        <f>IF(LEFT(AJ602,9)="direct-or",0,AC602-AF602)</f>
        <v>67205.180756999995</v>
      </c>
      <c r="AI602" s="150">
        <f>AG602+AH602</f>
        <v>67205.180756999995</v>
      </c>
      <c r="AJ602" s="151" t="s">
        <v>5957</v>
      </c>
    </row>
    <row r="603" spans="1:36" outlineLevel="3" x14ac:dyDescent="0.25">
      <c r="A603" s="143" t="s">
        <v>5634</v>
      </c>
      <c r="D603" s="135">
        <v>754.34</v>
      </c>
      <c r="E603" s="135">
        <v>2219.44</v>
      </c>
      <c r="N603" s="135">
        <f t="shared" si="724"/>
        <v>0</v>
      </c>
      <c r="O603" s="135">
        <f t="shared" si="725"/>
        <v>2973.78</v>
      </c>
      <c r="P603" s="135" t="s">
        <v>3520</v>
      </c>
      <c r="Q603" s="135">
        <f>VLOOKUP(P603,Factors!$E$6:$G$5649,3,FALSE)</f>
        <v>1.17E-2</v>
      </c>
      <c r="R603" s="144">
        <f>IF(LEFT(AJ603,6)="Direct", N603,0)</f>
        <v>0</v>
      </c>
      <c r="S603" s="145">
        <f>N603-R603</f>
        <v>0</v>
      </c>
      <c r="T603" s="146">
        <f>R603+S603</f>
        <v>0</v>
      </c>
      <c r="U603" s="144">
        <f>IF(LEFT(AJ603,9)="direct-wa", N603,0)</f>
        <v>0</v>
      </c>
      <c r="V603" s="145">
        <f>IF(LEFT(AJ603,9)="direct-wa",0,N603*Q603)</f>
        <v>0</v>
      </c>
      <c r="W603" s="147">
        <f>U603+V603</f>
        <v>0</v>
      </c>
      <c r="X603" s="144">
        <f>IF(LEFT(AJ603,9)="direct-or", N603,0)</f>
        <v>0</v>
      </c>
      <c r="Y603" s="145">
        <f>IF(LEFT(AJ603,9)="direct-or",0,S603-V603)</f>
        <v>0</v>
      </c>
      <c r="Z603" s="147">
        <f>X603+Y603</f>
        <v>0</v>
      </c>
      <c r="AA603" s="148">
        <f>IF(LEFT(AJ603,6)="Direct", O603,0)</f>
        <v>0</v>
      </c>
      <c r="AB603" s="149">
        <f>O603-AA603</f>
        <v>2973.78</v>
      </c>
      <c r="AC603" s="148">
        <f>AA603+AB603</f>
        <v>2973.78</v>
      </c>
      <c r="AD603" s="148">
        <f t="shared" si="723"/>
        <v>0</v>
      </c>
      <c r="AE603" s="148">
        <f>IF(LEFT(AJ603,9)="direct-wa",0,O603*Q603)</f>
        <v>34.793226000000004</v>
      </c>
      <c r="AF603" s="150">
        <f>AD603+AE603</f>
        <v>34.793226000000004</v>
      </c>
      <c r="AG603" s="148">
        <f>IF(LEFT(AJ603,9)="direct-or", O603,0)</f>
        <v>0</v>
      </c>
      <c r="AH603" s="148">
        <f>IF(LEFT(AJ603,9)="direct-or",0,AC603-AF603)</f>
        <v>2938.986774</v>
      </c>
      <c r="AI603" s="150">
        <f>AG603+AH603</f>
        <v>2938.986774</v>
      </c>
      <c r="AJ603" s="151" t="s">
        <v>5957</v>
      </c>
    </row>
    <row r="604" spans="1:36" outlineLevel="2" x14ac:dyDescent="0.25">
      <c r="A604" s="143"/>
      <c r="N604" s="135">
        <f t="shared" si="724"/>
        <v>0</v>
      </c>
      <c r="O604" s="135">
        <f t="shared" si="725"/>
        <v>0</v>
      </c>
      <c r="R604" s="144">
        <f t="shared" ref="R604:AI604" si="729">SUBTOTAL(9,R600:R603)</f>
        <v>0</v>
      </c>
      <c r="S604" s="145">
        <f t="shared" si="729"/>
        <v>-36558</v>
      </c>
      <c r="T604" s="146">
        <f t="shared" si="729"/>
        <v>-36558</v>
      </c>
      <c r="U604" s="144">
        <f t="shared" si="729"/>
        <v>0</v>
      </c>
      <c r="V604" s="145">
        <f t="shared" si="729"/>
        <v>-427.72860000000003</v>
      </c>
      <c r="W604" s="147">
        <f t="shared" si="729"/>
        <v>-427.72860000000003</v>
      </c>
      <c r="X604" s="144">
        <f t="shared" si="729"/>
        <v>0</v>
      </c>
      <c r="Y604" s="145">
        <f t="shared" si="729"/>
        <v>-36130.271399999998</v>
      </c>
      <c r="Z604" s="147">
        <f t="shared" si="729"/>
        <v>-36130.271399999998</v>
      </c>
      <c r="AA604" s="148">
        <f t="shared" si="729"/>
        <v>0</v>
      </c>
      <c r="AB604" s="149">
        <f t="shared" si="729"/>
        <v>174180.48000000001</v>
      </c>
      <c r="AC604" s="148">
        <f t="shared" si="729"/>
        <v>174180.48000000001</v>
      </c>
      <c r="AD604" s="148">
        <f t="shared" si="723"/>
        <v>0</v>
      </c>
      <c r="AE604" s="148">
        <f t="shared" si="729"/>
        <v>2037.9116160000001</v>
      </c>
      <c r="AF604" s="150">
        <f t="shared" si="729"/>
        <v>2037.9116160000001</v>
      </c>
      <c r="AG604" s="148">
        <f t="shared" si="729"/>
        <v>0</v>
      </c>
      <c r="AH604" s="148">
        <f t="shared" si="729"/>
        <v>172142.56838400001</v>
      </c>
      <c r="AI604" s="150">
        <f t="shared" si="729"/>
        <v>172142.56838400001</v>
      </c>
      <c r="AJ604" s="163" t="s">
        <v>5960</v>
      </c>
    </row>
    <row r="605" spans="1:36" outlineLevel="1" x14ac:dyDescent="0.25">
      <c r="A605" s="154" t="s">
        <v>5633</v>
      </c>
      <c r="B605" s="155"/>
      <c r="C605" s="155"/>
      <c r="D605" s="155"/>
      <c r="E605" s="155"/>
      <c r="F605" s="155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6">
        <f t="shared" ref="R605:AI605" si="730">SUBTOTAL(9,R571:R603)</f>
        <v>19106.490000000005</v>
      </c>
      <c r="S605" s="157">
        <f t="shared" si="730"/>
        <v>-29936.9</v>
      </c>
      <c r="T605" s="158">
        <f t="shared" si="730"/>
        <v>-10830.409999999996</v>
      </c>
      <c r="U605" s="156">
        <f t="shared" si="730"/>
        <v>-9895.77</v>
      </c>
      <c r="V605" s="157">
        <f t="shared" si="730"/>
        <v>134.49585399999984</v>
      </c>
      <c r="W605" s="159">
        <f t="shared" si="730"/>
        <v>-9761.2741460000016</v>
      </c>
      <c r="X605" s="156">
        <f t="shared" si="730"/>
        <v>29002.260000000002</v>
      </c>
      <c r="Y605" s="157">
        <f t="shared" si="730"/>
        <v>-30071.395854000002</v>
      </c>
      <c r="Z605" s="159">
        <f t="shared" si="730"/>
        <v>-1069.1358540000019</v>
      </c>
      <c r="AA605" s="157">
        <f t="shared" si="730"/>
        <v>391320.79000000004</v>
      </c>
      <c r="AB605" s="160">
        <f t="shared" si="730"/>
        <v>363451.87999999995</v>
      </c>
      <c r="AC605" s="157">
        <f t="shared" si="730"/>
        <v>754772.67000000016</v>
      </c>
      <c r="AD605" s="157">
        <f t="shared" si="723"/>
        <v>0</v>
      </c>
      <c r="AE605" s="157">
        <f t="shared" si="730"/>
        <v>18942.252291999994</v>
      </c>
      <c r="AF605" s="161">
        <f t="shared" si="730"/>
        <v>44789.322292000004</v>
      </c>
      <c r="AG605" s="157">
        <f t="shared" si="730"/>
        <v>365473.72</v>
      </c>
      <c r="AH605" s="157">
        <f t="shared" si="730"/>
        <v>344509.62770799996</v>
      </c>
      <c r="AI605" s="161">
        <f t="shared" si="730"/>
        <v>709983.3477080001</v>
      </c>
      <c r="AJ605" s="162"/>
    </row>
    <row r="606" spans="1:36" outlineLevel="3" x14ac:dyDescent="0.25">
      <c r="A606" s="143" t="s">
        <v>5636</v>
      </c>
      <c r="F606" s="135">
        <v>614.35</v>
      </c>
      <c r="N606" s="135">
        <f t="shared" si="724"/>
        <v>0</v>
      </c>
      <c r="O606" s="135">
        <f t="shared" si="725"/>
        <v>614.35</v>
      </c>
      <c r="P606" s="135" t="s">
        <v>1247</v>
      </c>
      <c r="Q606" s="135">
        <f>VLOOKUP(P606,Factors!$E$6:$G$5649,3,FALSE)</f>
        <v>0.1013</v>
      </c>
      <c r="R606" s="144">
        <f t="shared" ref="R606:R612" si="731">IF(LEFT(AJ606,6)="Direct", N606,0)</f>
        <v>0</v>
      </c>
      <c r="S606" s="145">
        <f t="shared" ref="S606:S612" si="732">N606-R606</f>
        <v>0</v>
      </c>
      <c r="T606" s="146">
        <f t="shared" ref="T606:T612" si="733">R606+S606</f>
        <v>0</v>
      </c>
      <c r="U606" s="144">
        <f t="shared" ref="U606:U612" si="734">IF(LEFT(AJ606,9)="direct-wa", N606,0)</f>
        <v>0</v>
      </c>
      <c r="V606" s="145">
        <f t="shared" ref="V606:V612" si="735">IF(LEFT(AJ606,9)="direct-wa",0,N606*Q606)</f>
        <v>0</v>
      </c>
      <c r="W606" s="147">
        <f t="shared" ref="W606:W612" si="736">U606+V606</f>
        <v>0</v>
      </c>
      <c r="X606" s="144">
        <f t="shared" ref="X606:X612" si="737">IF(LEFT(AJ606,9)="direct-or", N606,0)</f>
        <v>0</v>
      </c>
      <c r="Y606" s="145">
        <f t="shared" ref="Y606:Y612" si="738">IF(LEFT(AJ606,9)="direct-or",0,S606-V606)</f>
        <v>0</v>
      </c>
      <c r="Z606" s="147">
        <f t="shared" ref="Z606:Z612" si="739">X606+Y606</f>
        <v>0</v>
      </c>
      <c r="AA606" s="148">
        <f t="shared" ref="AA606:AA612" si="740">IF(LEFT(AJ606,6)="Direct", O606,0)</f>
        <v>0</v>
      </c>
      <c r="AB606" s="149">
        <f t="shared" ref="AB606:AB612" si="741">O606-AA606</f>
        <v>614.35</v>
      </c>
      <c r="AC606" s="148">
        <f t="shared" ref="AC606:AC612" si="742">AA606+AB606</f>
        <v>614.35</v>
      </c>
      <c r="AD606" s="148">
        <f t="shared" si="723"/>
        <v>0</v>
      </c>
      <c r="AE606" s="148">
        <f t="shared" ref="AE606:AE612" si="743">IF(LEFT(AJ606,9)="direct-wa",0,O606*Q606)</f>
        <v>62.233655000000006</v>
      </c>
      <c r="AF606" s="150">
        <f t="shared" ref="AF606:AF612" si="744">AD606+AE606</f>
        <v>62.233655000000006</v>
      </c>
      <c r="AG606" s="148">
        <f t="shared" ref="AG606:AG612" si="745">IF(LEFT(AJ606,9)="direct-or", O606,0)</f>
        <v>0</v>
      </c>
      <c r="AH606" s="148">
        <f t="shared" ref="AH606:AH612" si="746">IF(LEFT(AJ606,9)="direct-or",0,AC606-AF606)</f>
        <v>552.11634500000002</v>
      </c>
      <c r="AI606" s="150">
        <f t="shared" ref="AI606:AI612" si="747">AG606+AH606</f>
        <v>552.11634500000002</v>
      </c>
      <c r="AJ606" s="151" t="s">
        <v>60</v>
      </c>
    </row>
    <row r="607" spans="1:36" outlineLevel="3" x14ac:dyDescent="0.25">
      <c r="A607" s="143" t="s">
        <v>5636</v>
      </c>
      <c r="M607" s="135">
        <v>48</v>
      </c>
      <c r="N607" s="135">
        <f t="shared" si="724"/>
        <v>48</v>
      </c>
      <c r="O607" s="135">
        <f t="shared" si="725"/>
        <v>48</v>
      </c>
      <c r="P607" s="135" t="s">
        <v>1287</v>
      </c>
      <c r="Q607" s="135">
        <f>VLOOKUP(P607,Factors!$E$6:$G$5649,3,FALSE)</f>
        <v>0.1013</v>
      </c>
      <c r="R607" s="144">
        <f t="shared" si="731"/>
        <v>0</v>
      </c>
      <c r="S607" s="145">
        <f t="shared" si="732"/>
        <v>48</v>
      </c>
      <c r="T607" s="146">
        <f t="shared" si="733"/>
        <v>48</v>
      </c>
      <c r="U607" s="144">
        <f t="shared" si="734"/>
        <v>0</v>
      </c>
      <c r="V607" s="145">
        <f t="shared" si="735"/>
        <v>4.8624000000000001</v>
      </c>
      <c r="W607" s="147">
        <f t="shared" si="736"/>
        <v>4.8624000000000001</v>
      </c>
      <c r="X607" s="144">
        <f t="shared" si="737"/>
        <v>0</v>
      </c>
      <c r="Y607" s="145">
        <f t="shared" si="738"/>
        <v>43.137599999999999</v>
      </c>
      <c r="Z607" s="147">
        <f t="shared" si="739"/>
        <v>43.137599999999999</v>
      </c>
      <c r="AA607" s="148">
        <f t="shared" si="740"/>
        <v>0</v>
      </c>
      <c r="AB607" s="149">
        <f t="shared" si="741"/>
        <v>48</v>
      </c>
      <c r="AC607" s="148">
        <f t="shared" si="742"/>
        <v>48</v>
      </c>
      <c r="AD607" s="148">
        <f t="shared" si="723"/>
        <v>0</v>
      </c>
      <c r="AE607" s="148">
        <f t="shared" si="743"/>
        <v>4.8624000000000001</v>
      </c>
      <c r="AF607" s="150">
        <f t="shared" si="744"/>
        <v>4.8624000000000001</v>
      </c>
      <c r="AG607" s="148">
        <f t="shared" si="745"/>
        <v>0</v>
      </c>
      <c r="AH607" s="148">
        <f t="shared" si="746"/>
        <v>43.137599999999999</v>
      </c>
      <c r="AI607" s="150">
        <f t="shared" si="747"/>
        <v>43.137599999999999</v>
      </c>
      <c r="AJ607" s="151" t="s">
        <v>60</v>
      </c>
    </row>
    <row r="608" spans="1:36" outlineLevel="3" x14ac:dyDescent="0.25">
      <c r="A608" s="143" t="s">
        <v>5636</v>
      </c>
      <c r="B608" s="135">
        <v>105.02</v>
      </c>
      <c r="E608" s="135">
        <v>38.89</v>
      </c>
      <c r="M608" s="135">
        <v>864.22</v>
      </c>
      <c r="N608" s="135">
        <f t="shared" si="724"/>
        <v>864.22</v>
      </c>
      <c r="O608" s="135">
        <f t="shared" si="725"/>
        <v>1008.13</v>
      </c>
      <c r="P608" s="135" t="s">
        <v>3161</v>
      </c>
      <c r="Q608" s="135">
        <f>VLOOKUP(P608,Factors!$E$6:$G$5649,3,FALSE)</f>
        <v>0.1013</v>
      </c>
      <c r="R608" s="144">
        <f t="shared" si="731"/>
        <v>0</v>
      </c>
      <c r="S608" s="145">
        <f t="shared" si="732"/>
        <v>864.22</v>
      </c>
      <c r="T608" s="146">
        <f t="shared" si="733"/>
        <v>864.22</v>
      </c>
      <c r="U608" s="144">
        <f t="shared" si="734"/>
        <v>0</v>
      </c>
      <c r="V608" s="145">
        <f t="shared" si="735"/>
        <v>87.545485999999997</v>
      </c>
      <c r="W608" s="147">
        <f t="shared" si="736"/>
        <v>87.545485999999997</v>
      </c>
      <c r="X608" s="144">
        <f t="shared" si="737"/>
        <v>0</v>
      </c>
      <c r="Y608" s="145">
        <f t="shared" si="738"/>
        <v>776.67451400000004</v>
      </c>
      <c r="Z608" s="147">
        <f t="shared" si="739"/>
        <v>776.67451400000004</v>
      </c>
      <c r="AA608" s="148">
        <f t="shared" si="740"/>
        <v>0</v>
      </c>
      <c r="AB608" s="149">
        <f t="shared" si="741"/>
        <v>1008.13</v>
      </c>
      <c r="AC608" s="148">
        <f t="shared" si="742"/>
        <v>1008.13</v>
      </c>
      <c r="AD608" s="148">
        <f t="shared" si="723"/>
        <v>0</v>
      </c>
      <c r="AE608" s="148">
        <f t="shared" si="743"/>
        <v>102.123569</v>
      </c>
      <c r="AF608" s="150">
        <f t="shared" si="744"/>
        <v>102.123569</v>
      </c>
      <c r="AG608" s="148">
        <f t="shared" si="745"/>
        <v>0</v>
      </c>
      <c r="AH608" s="148">
        <f t="shared" si="746"/>
        <v>906.00643100000002</v>
      </c>
      <c r="AI608" s="150">
        <f t="shared" si="747"/>
        <v>906.00643100000002</v>
      </c>
      <c r="AJ608" s="151" t="s">
        <v>60</v>
      </c>
    </row>
    <row r="609" spans="1:36" outlineLevel="3" x14ac:dyDescent="0.25">
      <c r="A609" s="143" t="s">
        <v>5636</v>
      </c>
      <c r="B609" s="135">
        <v>1343.66</v>
      </c>
      <c r="E609" s="135">
        <v>1365.13</v>
      </c>
      <c r="F609" s="135">
        <v>36</v>
      </c>
      <c r="I609" s="135">
        <v>1540.19</v>
      </c>
      <c r="N609" s="135">
        <f t="shared" si="724"/>
        <v>0</v>
      </c>
      <c r="O609" s="135">
        <f t="shared" si="725"/>
        <v>4284.9799999999996</v>
      </c>
      <c r="P609" s="135" t="s">
        <v>3163</v>
      </c>
      <c r="Q609" s="135">
        <f>VLOOKUP(P609,Factors!$E$6:$G$5649,3,FALSE)</f>
        <v>0.1013</v>
      </c>
      <c r="R609" s="144">
        <f t="shared" si="731"/>
        <v>0</v>
      </c>
      <c r="S609" s="145">
        <f t="shared" si="732"/>
        <v>0</v>
      </c>
      <c r="T609" s="146">
        <f t="shared" si="733"/>
        <v>0</v>
      </c>
      <c r="U609" s="144">
        <f t="shared" si="734"/>
        <v>0</v>
      </c>
      <c r="V609" s="145">
        <f t="shared" si="735"/>
        <v>0</v>
      </c>
      <c r="W609" s="147">
        <f t="shared" si="736"/>
        <v>0</v>
      </c>
      <c r="X609" s="144">
        <f t="shared" si="737"/>
        <v>0</v>
      </c>
      <c r="Y609" s="145">
        <f t="shared" si="738"/>
        <v>0</v>
      </c>
      <c r="Z609" s="147">
        <f t="shared" si="739"/>
        <v>0</v>
      </c>
      <c r="AA609" s="148">
        <f t="shared" si="740"/>
        <v>0</v>
      </c>
      <c r="AB609" s="149">
        <f t="shared" si="741"/>
        <v>4284.9799999999996</v>
      </c>
      <c r="AC609" s="148">
        <f t="shared" si="742"/>
        <v>4284.9799999999996</v>
      </c>
      <c r="AD609" s="148">
        <f t="shared" si="723"/>
        <v>0</v>
      </c>
      <c r="AE609" s="148">
        <f t="shared" si="743"/>
        <v>434.06847399999998</v>
      </c>
      <c r="AF609" s="150">
        <f t="shared" si="744"/>
        <v>434.06847399999998</v>
      </c>
      <c r="AG609" s="148">
        <f t="shared" si="745"/>
        <v>0</v>
      </c>
      <c r="AH609" s="148">
        <f t="shared" si="746"/>
        <v>3850.9115259999994</v>
      </c>
      <c r="AI609" s="150">
        <f t="shared" si="747"/>
        <v>3850.9115259999994</v>
      </c>
      <c r="AJ609" s="151" t="s">
        <v>60</v>
      </c>
    </row>
    <row r="610" spans="1:36" outlineLevel="3" x14ac:dyDescent="0.25">
      <c r="A610" s="143" t="s">
        <v>5636</v>
      </c>
      <c r="H610" s="135">
        <v>801.75</v>
      </c>
      <c r="I610" s="135">
        <v>-11.85</v>
      </c>
      <c r="M610" s="135">
        <v>146.1</v>
      </c>
      <c r="N610" s="135">
        <f t="shared" si="724"/>
        <v>146.1</v>
      </c>
      <c r="O610" s="135">
        <f t="shared" si="725"/>
        <v>936</v>
      </c>
      <c r="P610" s="135" t="s">
        <v>5875</v>
      </c>
      <c r="Q610" s="135">
        <f>VLOOKUP(P610,Factors!$E$6:$G$5649,3,FALSE)</f>
        <v>0.1013</v>
      </c>
      <c r="R610" s="144">
        <f t="shared" si="731"/>
        <v>0</v>
      </c>
      <c r="S610" s="145">
        <f t="shared" si="732"/>
        <v>146.1</v>
      </c>
      <c r="T610" s="146">
        <f t="shared" si="733"/>
        <v>146.1</v>
      </c>
      <c r="U610" s="144">
        <f t="shared" si="734"/>
        <v>0</v>
      </c>
      <c r="V610" s="145">
        <f t="shared" si="735"/>
        <v>14.79993</v>
      </c>
      <c r="W610" s="147">
        <f t="shared" si="736"/>
        <v>14.79993</v>
      </c>
      <c r="X610" s="144">
        <f t="shared" si="737"/>
        <v>0</v>
      </c>
      <c r="Y610" s="145">
        <f t="shared" si="738"/>
        <v>131.30007000000001</v>
      </c>
      <c r="Z610" s="147">
        <f t="shared" si="739"/>
        <v>131.30007000000001</v>
      </c>
      <c r="AA610" s="148">
        <f t="shared" si="740"/>
        <v>0</v>
      </c>
      <c r="AB610" s="149">
        <f t="shared" si="741"/>
        <v>936</v>
      </c>
      <c r="AC610" s="148">
        <f t="shared" si="742"/>
        <v>936</v>
      </c>
      <c r="AD610" s="148">
        <f t="shared" si="723"/>
        <v>0</v>
      </c>
      <c r="AE610" s="148">
        <f t="shared" si="743"/>
        <v>94.816800000000001</v>
      </c>
      <c r="AF610" s="150">
        <f t="shared" si="744"/>
        <v>94.816800000000001</v>
      </c>
      <c r="AG610" s="148">
        <f t="shared" si="745"/>
        <v>0</v>
      </c>
      <c r="AH610" s="148">
        <f t="shared" si="746"/>
        <v>841.18319999999994</v>
      </c>
      <c r="AI610" s="150">
        <f t="shared" si="747"/>
        <v>841.18319999999994</v>
      </c>
      <c r="AJ610" s="151" t="s">
        <v>60</v>
      </c>
    </row>
    <row r="611" spans="1:36" outlineLevel="3" x14ac:dyDescent="0.25">
      <c r="A611" s="143" t="s">
        <v>5636</v>
      </c>
      <c r="D611" s="135">
        <v>4.57</v>
      </c>
      <c r="N611" s="135">
        <f t="shared" si="724"/>
        <v>0</v>
      </c>
      <c r="O611" s="135">
        <f t="shared" si="725"/>
        <v>4.57</v>
      </c>
      <c r="P611" s="135" t="s">
        <v>4315</v>
      </c>
      <c r="Q611" s="135">
        <f>VLOOKUP(P611,Factors!$E$6:$G$5649,3,FALSE)</f>
        <v>0.1013</v>
      </c>
      <c r="R611" s="144">
        <f t="shared" si="731"/>
        <v>0</v>
      </c>
      <c r="S611" s="145">
        <f t="shared" si="732"/>
        <v>0</v>
      </c>
      <c r="T611" s="146">
        <f t="shared" si="733"/>
        <v>0</v>
      </c>
      <c r="U611" s="144">
        <f t="shared" si="734"/>
        <v>0</v>
      </c>
      <c r="V611" s="145">
        <f t="shared" si="735"/>
        <v>0</v>
      </c>
      <c r="W611" s="147">
        <f t="shared" si="736"/>
        <v>0</v>
      </c>
      <c r="X611" s="144">
        <f t="shared" si="737"/>
        <v>0</v>
      </c>
      <c r="Y611" s="145">
        <f t="shared" si="738"/>
        <v>0</v>
      </c>
      <c r="Z611" s="147">
        <f t="shared" si="739"/>
        <v>0</v>
      </c>
      <c r="AA611" s="148">
        <f t="shared" si="740"/>
        <v>0</v>
      </c>
      <c r="AB611" s="149">
        <f t="shared" si="741"/>
        <v>4.57</v>
      </c>
      <c r="AC611" s="148">
        <f t="shared" si="742"/>
        <v>4.57</v>
      </c>
      <c r="AD611" s="148">
        <f t="shared" si="723"/>
        <v>0</v>
      </c>
      <c r="AE611" s="148">
        <f t="shared" si="743"/>
        <v>0.46294100000000005</v>
      </c>
      <c r="AF611" s="150">
        <f t="shared" si="744"/>
        <v>0.46294100000000005</v>
      </c>
      <c r="AG611" s="148">
        <f t="shared" si="745"/>
        <v>0</v>
      </c>
      <c r="AH611" s="148">
        <f t="shared" si="746"/>
        <v>4.1070590000000005</v>
      </c>
      <c r="AI611" s="150">
        <f t="shared" si="747"/>
        <v>4.1070590000000005</v>
      </c>
      <c r="AJ611" s="151" t="s">
        <v>60</v>
      </c>
    </row>
    <row r="612" spans="1:36" outlineLevel="3" x14ac:dyDescent="0.25">
      <c r="A612" s="143" t="s">
        <v>5636</v>
      </c>
      <c r="C612" s="135">
        <v>293.2</v>
      </c>
      <c r="L612" s="135">
        <v>311.39999999999998</v>
      </c>
      <c r="N612" s="135">
        <f t="shared" si="724"/>
        <v>0</v>
      </c>
      <c r="O612" s="135">
        <f t="shared" si="725"/>
        <v>604.59999999999991</v>
      </c>
      <c r="P612" s="135" t="s">
        <v>4320</v>
      </c>
      <c r="Q612" s="135">
        <f>VLOOKUP(P612,Factors!$E$6:$G$5649,3,FALSE)</f>
        <v>0.1013</v>
      </c>
      <c r="R612" s="144">
        <f t="shared" si="731"/>
        <v>0</v>
      </c>
      <c r="S612" s="145">
        <f t="shared" si="732"/>
        <v>0</v>
      </c>
      <c r="T612" s="146">
        <f t="shared" si="733"/>
        <v>0</v>
      </c>
      <c r="U612" s="144">
        <f t="shared" si="734"/>
        <v>0</v>
      </c>
      <c r="V612" s="145">
        <f t="shared" si="735"/>
        <v>0</v>
      </c>
      <c r="W612" s="147">
        <f t="shared" si="736"/>
        <v>0</v>
      </c>
      <c r="X612" s="144">
        <f t="shared" si="737"/>
        <v>0</v>
      </c>
      <c r="Y612" s="145">
        <f t="shared" si="738"/>
        <v>0</v>
      </c>
      <c r="Z612" s="147">
        <f t="shared" si="739"/>
        <v>0</v>
      </c>
      <c r="AA612" s="148">
        <f t="shared" si="740"/>
        <v>0</v>
      </c>
      <c r="AB612" s="149">
        <f t="shared" si="741"/>
        <v>604.59999999999991</v>
      </c>
      <c r="AC612" s="148">
        <f t="shared" si="742"/>
        <v>604.59999999999991</v>
      </c>
      <c r="AD612" s="148">
        <f t="shared" si="723"/>
        <v>0</v>
      </c>
      <c r="AE612" s="148">
        <f t="shared" si="743"/>
        <v>61.245979999999989</v>
      </c>
      <c r="AF612" s="150">
        <f t="shared" si="744"/>
        <v>61.245979999999989</v>
      </c>
      <c r="AG612" s="148">
        <f t="shared" si="745"/>
        <v>0</v>
      </c>
      <c r="AH612" s="148">
        <f t="shared" si="746"/>
        <v>543.35401999999988</v>
      </c>
      <c r="AI612" s="150">
        <f t="shared" si="747"/>
        <v>543.35401999999988</v>
      </c>
      <c r="AJ612" s="151" t="s">
        <v>60</v>
      </c>
    </row>
    <row r="613" spans="1:36" outlineLevel="2" x14ac:dyDescent="0.25">
      <c r="A613" s="143"/>
      <c r="N613" s="135">
        <f t="shared" si="724"/>
        <v>0</v>
      </c>
      <c r="O613" s="135">
        <f t="shared" si="725"/>
        <v>0</v>
      </c>
      <c r="R613" s="144">
        <f t="shared" ref="R613:AI613" si="748">SUBTOTAL(9,R606:R612)</f>
        <v>0</v>
      </c>
      <c r="S613" s="145">
        <f t="shared" si="748"/>
        <v>1058.32</v>
      </c>
      <c r="T613" s="146">
        <f t="shared" si="748"/>
        <v>1058.32</v>
      </c>
      <c r="U613" s="144">
        <f t="shared" si="748"/>
        <v>0</v>
      </c>
      <c r="V613" s="145">
        <f t="shared" si="748"/>
        <v>107.20781599999999</v>
      </c>
      <c r="W613" s="147">
        <f t="shared" si="748"/>
        <v>107.20781599999999</v>
      </c>
      <c r="X613" s="144">
        <f t="shared" si="748"/>
        <v>0</v>
      </c>
      <c r="Y613" s="145">
        <f t="shared" si="748"/>
        <v>951.11218400000007</v>
      </c>
      <c r="Z613" s="147">
        <f t="shared" si="748"/>
        <v>951.11218400000007</v>
      </c>
      <c r="AA613" s="148">
        <f t="shared" si="748"/>
        <v>0</v>
      </c>
      <c r="AB613" s="149">
        <f t="shared" si="748"/>
        <v>7500.6299999999992</v>
      </c>
      <c r="AC613" s="148">
        <f t="shared" si="748"/>
        <v>7500.6299999999992</v>
      </c>
      <c r="AD613" s="148">
        <f t="shared" si="723"/>
        <v>0</v>
      </c>
      <c r="AE613" s="148">
        <f t="shared" si="748"/>
        <v>759.81381900000008</v>
      </c>
      <c r="AF613" s="150">
        <f t="shared" si="748"/>
        <v>759.81381900000008</v>
      </c>
      <c r="AG613" s="148">
        <f t="shared" si="748"/>
        <v>0</v>
      </c>
      <c r="AH613" s="148">
        <f t="shared" si="748"/>
        <v>6740.8161809999992</v>
      </c>
      <c r="AI613" s="150">
        <f t="shared" si="748"/>
        <v>6740.8161809999992</v>
      </c>
      <c r="AJ613" s="163" t="s">
        <v>5736</v>
      </c>
    </row>
    <row r="614" spans="1:36" outlineLevel="3" x14ac:dyDescent="0.25">
      <c r="A614" s="143" t="s">
        <v>5636</v>
      </c>
      <c r="B614" s="135">
        <v>7281.05</v>
      </c>
      <c r="C614" s="135">
        <v>10651.6</v>
      </c>
      <c r="D614" s="135">
        <v>9200.1</v>
      </c>
      <c r="E614" s="135">
        <v>6205.72</v>
      </c>
      <c r="F614" s="135">
        <v>6737.01</v>
      </c>
      <c r="G614" s="135">
        <v>8823.7000000000007</v>
      </c>
      <c r="H614" s="135">
        <v>7955.56</v>
      </c>
      <c r="I614" s="135">
        <v>7062.76</v>
      </c>
      <c r="J614" s="135">
        <v>797.67</v>
      </c>
      <c r="K614" s="135">
        <v>8315.1</v>
      </c>
      <c r="L614" s="135">
        <v>5595.94</v>
      </c>
      <c r="M614" s="135">
        <v>3124.85</v>
      </c>
      <c r="N614" s="135">
        <f t="shared" si="724"/>
        <v>3124.85</v>
      </c>
      <c r="O614" s="135">
        <f t="shared" si="725"/>
        <v>81751.060000000012</v>
      </c>
      <c r="P614" s="135" t="s">
        <v>95</v>
      </c>
      <c r="Q614" s="135">
        <f>VLOOKUP(P614,Factors!$E$6:$G$5649,3,FALSE)</f>
        <v>0.1086</v>
      </c>
      <c r="R614" s="144">
        <f t="shared" ref="R614:R625" si="749">IF(LEFT(AJ614,6)="Direct", N614,0)</f>
        <v>0</v>
      </c>
      <c r="S614" s="145">
        <f t="shared" ref="S614:S625" si="750">N614-R614</f>
        <v>3124.85</v>
      </c>
      <c r="T614" s="146">
        <f t="shared" ref="T614:T625" si="751">R614+S614</f>
        <v>3124.85</v>
      </c>
      <c r="U614" s="144">
        <f t="shared" ref="U614:U625" si="752">IF(LEFT(AJ614,9)="direct-wa", N614,0)</f>
        <v>0</v>
      </c>
      <c r="V614" s="145">
        <f t="shared" ref="V614:V625" si="753">IF(LEFT(AJ614,9)="direct-wa",0,N614*Q614)</f>
        <v>339.35870999999997</v>
      </c>
      <c r="W614" s="147">
        <f t="shared" ref="W614:W625" si="754">U614+V614</f>
        <v>339.35870999999997</v>
      </c>
      <c r="X614" s="144">
        <f t="shared" ref="X614:X625" si="755">IF(LEFT(AJ614,9)="direct-or", N614,0)</f>
        <v>0</v>
      </c>
      <c r="Y614" s="145">
        <f t="shared" ref="Y614:Y625" si="756">IF(LEFT(AJ614,9)="direct-or",0,S614-V614)</f>
        <v>2785.4912899999999</v>
      </c>
      <c r="Z614" s="147">
        <f t="shared" ref="Z614:Z625" si="757">X614+Y614</f>
        <v>2785.4912899999999</v>
      </c>
      <c r="AA614" s="148">
        <f t="shared" ref="AA614:AA625" si="758">IF(LEFT(AJ614,6)="Direct", O614,0)</f>
        <v>0</v>
      </c>
      <c r="AB614" s="149">
        <f t="shared" ref="AB614:AB625" si="759">O614-AA614</f>
        <v>81751.060000000012</v>
      </c>
      <c r="AC614" s="148">
        <f t="shared" ref="AC614:AC625" si="760">AA614+AB614</f>
        <v>81751.060000000012</v>
      </c>
      <c r="AD614" s="148">
        <f t="shared" si="723"/>
        <v>0</v>
      </c>
      <c r="AE614" s="148">
        <f t="shared" ref="AE614:AE625" si="761">IF(LEFT(AJ614,9)="direct-wa",0,O614*Q614)</f>
        <v>8878.1651160000019</v>
      </c>
      <c r="AF614" s="150">
        <f t="shared" ref="AF614:AF625" si="762">AD614+AE614</f>
        <v>8878.1651160000019</v>
      </c>
      <c r="AG614" s="148">
        <f t="shared" ref="AG614:AG625" si="763">IF(LEFT(AJ614,9)="direct-or", O614,0)</f>
        <v>0</v>
      </c>
      <c r="AH614" s="148">
        <f t="shared" ref="AH614:AH625" si="764">IF(LEFT(AJ614,9)="direct-or",0,AC614-AF614)</f>
        <v>72872.894884000008</v>
      </c>
      <c r="AI614" s="150">
        <f t="shared" ref="AI614:AI625" si="765">AG614+AH614</f>
        <v>72872.894884000008</v>
      </c>
      <c r="AJ614" s="151" t="s">
        <v>96</v>
      </c>
    </row>
    <row r="615" spans="1:36" outlineLevel="3" x14ac:dyDescent="0.25">
      <c r="A615" s="143" t="s">
        <v>5636</v>
      </c>
      <c r="B615" s="135">
        <v>525.08000000000004</v>
      </c>
      <c r="C615" s="135">
        <v>3605.57</v>
      </c>
      <c r="D615" s="135">
        <v>3693.05</v>
      </c>
      <c r="E615" s="135">
        <v>1400.23</v>
      </c>
      <c r="F615" s="135">
        <v>2100.31</v>
      </c>
      <c r="G615" s="135">
        <v>1015.17</v>
      </c>
      <c r="H615" s="135">
        <v>490.08</v>
      </c>
      <c r="I615" s="135">
        <v>1345.53</v>
      </c>
      <c r="J615" s="135">
        <v>1350.75</v>
      </c>
      <c r="K615" s="135">
        <v>1295.22</v>
      </c>
      <c r="L615" s="135">
        <v>1050.17</v>
      </c>
      <c r="M615" s="135">
        <v>1057.22</v>
      </c>
      <c r="N615" s="135">
        <f t="shared" si="724"/>
        <v>1057.22</v>
      </c>
      <c r="O615" s="135">
        <f t="shared" si="725"/>
        <v>18928.380000000005</v>
      </c>
      <c r="P615" s="135" t="s">
        <v>369</v>
      </c>
      <c r="Q615" s="135">
        <f>VLOOKUP(P615,Factors!$E$6:$G$5649,3,FALSE)</f>
        <v>0.1086</v>
      </c>
      <c r="R615" s="144">
        <f t="shared" si="749"/>
        <v>0</v>
      </c>
      <c r="S615" s="145">
        <f t="shared" si="750"/>
        <v>1057.22</v>
      </c>
      <c r="T615" s="146">
        <f t="shared" si="751"/>
        <v>1057.22</v>
      </c>
      <c r="U615" s="144">
        <f t="shared" si="752"/>
        <v>0</v>
      </c>
      <c r="V615" s="145">
        <f t="shared" si="753"/>
        <v>114.814092</v>
      </c>
      <c r="W615" s="147">
        <f t="shared" si="754"/>
        <v>114.814092</v>
      </c>
      <c r="X615" s="144">
        <f t="shared" si="755"/>
        <v>0</v>
      </c>
      <c r="Y615" s="145">
        <f t="shared" si="756"/>
        <v>942.40590800000007</v>
      </c>
      <c r="Z615" s="147">
        <f t="shared" si="757"/>
        <v>942.40590800000007</v>
      </c>
      <c r="AA615" s="148">
        <f t="shared" si="758"/>
        <v>0</v>
      </c>
      <c r="AB615" s="149">
        <f t="shared" si="759"/>
        <v>18928.380000000005</v>
      </c>
      <c r="AC615" s="148">
        <f t="shared" si="760"/>
        <v>18928.380000000005</v>
      </c>
      <c r="AD615" s="148">
        <f t="shared" si="723"/>
        <v>0</v>
      </c>
      <c r="AE615" s="148">
        <f t="shared" si="761"/>
        <v>2055.6220680000006</v>
      </c>
      <c r="AF615" s="150">
        <f t="shared" si="762"/>
        <v>2055.6220680000006</v>
      </c>
      <c r="AG615" s="148">
        <f t="shared" si="763"/>
        <v>0</v>
      </c>
      <c r="AH615" s="148">
        <f t="shared" si="764"/>
        <v>16872.757932000004</v>
      </c>
      <c r="AI615" s="150">
        <f t="shared" si="765"/>
        <v>16872.757932000004</v>
      </c>
      <c r="AJ615" s="151" t="s">
        <v>96</v>
      </c>
    </row>
    <row r="616" spans="1:36" outlineLevel="3" x14ac:dyDescent="0.25">
      <c r="A616" s="143" t="s">
        <v>5636</v>
      </c>
      <c r="B616" s="135">
        <v>58.78</v>
      </c>
      <c r="C616" s="135">
        <v>235.12</v>
      </c>
      <c r="D616" s="135">
        <v>705.36</v>
      </c>
      <c r="E616" s="135">
        <v>352.68</v>
      </c>
      <c r="F616" s="135">
        <v>940.48</v>
      </c>
      <c r="G616" s="135">
        <v>1763.4</v>
      </c>
      <c r="H616" s="135">
        <v>1440.11</v>
      </c>
      <c r="I616" s="135">
        <v>764.14</v>
      </c>
      <c r="J616" s="135">
        <v>352.68</v>
      </c>
      <c r="K616" s="135">
        <v>176.34</v>
      </c>
      <c r="L616" s="135">
        <v>293.89999999999998</v>
      </c>
      <c r="M616" s="135">
        <v>1332.1</v>
      </c>
      <c r="N616" s="135">
        <f t="shared" si="724"/>
        <v>1332.1</v>
      </c>
      <c r="O616" s="135">
        <f t="shared" si="725"/>
        <v>8415.09</v>
      </c>
      <c r="P616" s="135" t="s">
        <v>1190</v>
      </c>
      <c r="Q616" s="135">
        <f>VLOOKUP(P616,Factors!$E$6:$G$5649,3,FALSE)</f>
        <v>0.1086</v>
      </c>
      <c r="R616" s="144">
        <f t="shared" si="749"/>
        <v>0</v>
      </c>
      <c r="S616" s="145">
        <f t="shared" si="750"/>
        <v>1332.1</v>
      </c>
      <c r="T616" s="146">
        <f t="shared" si="751"/>
        <v>1332.1</v>
      </c>
      <c r="U616" s="144">
        <f t="shared" si="752"/>
        <v>0</v>
      </c>
      <c r="V616" s="145">
        <f t="shared" si="753"/>
        <v>144.66605999999999</v>
      </c>
      <c r="W616" s="147">
        <f t="shared" si="754"/>
        <v>144.66605999999999</v>
      </c>
      <c r="X616" s="144">
        <f t="shared" si="755"/>
        <v>0</v>
      </c>
      <c r="Y616" s="145">
        <f t="shared" si="756"/>
        <v>1187.4339399999999</v>
      </c>
      <c r="Z616" s="147">
        <f t="shared" si="757"/>
        <v>1187.4339399999999</v>
      </c>
      <c r="AA616" s="148">
        <f t="shared" si="758"/>
        <v>0</v>
      </c>
      <c r="AB616" s="149">
        <f t="shared" si="759"/>
        <v>8415.09</v>
      </c>
      <c r="AC616" s="148">
        <f t="shared" si="760"/>
        <v>8415.09</v>
      </c>
      <c r="AD616" s="148">
        <f t="shared" si="723"/>
        <v>0</v>
      </c>
      <c r="AE616" s="148">
        <f t="shared" si="761"/>
        <v>913.87877400000002</v>
      </c>
      <c r="AF616" s="150">
        <f t="shared" si="762"/>
        <v>913.87877400000002</v>
      </c>
      <c r="AG616" s="148">
        <f t="shared" si="763"/>
        <v>0</v>
      </c>
      <c r="AH616" s="148">
        <f t="shared" si="764"/>
        <v>7501.2112260000004</v>
      </c>
      <c r="AI616" s="150">
        <f t="shared" si="765"/>
        <v>7501.2112260000004</v>
      </c>
      <c r="AJ616" s="151" t="s">
        <v>96</v>
      </c>
    </row>
    <row r="617" spans="1:36" outlineLevel="3" x14ac:dyDescent="0.25">
      <c r="A617" s="143" t="s">
        <v>5636</v>
      </c>
      <c r="B617" s="135">
        <v>1781.54</v>
      </c>
      <c r="C617" s="135">
        <v>3942.04</v>
      </c>
      <c r="D617" s="135">
        <v>5802.61</v>
      </c>
      <c r="E617" s="135">
        <v>2509.25</v>
      </c>
      <c r="F617" s="135">
        <v>5267.85</v>
      </c>
      <c r="G617" s="135">
        <v>13080.14</v>
      </c>
      <c r="H617" s="135">
        <v>5752.4</v>
      </c>
      <c r="I617" s="135">
        <v>8699.44</v>
      </c>
      <c r="J617" s="135">
        <v>10416.36</v>
      </c>
      <c r="K617" s="135">
        <v>1936.5</v>
      </c>
      <c r="L617" s="135">
        <v>10238.290000000001</v>
      </c>
      <c r="M617" s="135">
        <v>8066.33</v>
      </c>
      <c r="N617" s="135">
        <f t="shared" si="724"/>
        <v>8066.33</v>
      </c>
      <c r="O617" s="135">
        <f t="shared" si="725"/>
        <v>77492.750000000015</v>
      </c>
      <c r="P617" s="135" t="s">
        <v>1191</v>
      </c>
      <c r="Q617" s="135">
        <f>VLOOKUP(P617,Factors!$E$6:$G$5649,3,FALSE)</f>
        <v>0.1086</v>
      </c>
      <c r="R617" s="144">
        <f t="shared" si="749"/>
        <v>0</v>
      </c>
      <c r="S617" s="145">
        <f t="shared" si="750"/>
        <v>8066.33</v>
      </c>
      <c r="T617" s="146">
        <f t="shared" si="751"/>
        <v>8066.33</v>
      </c>
      <c r="U617" s="144">
        <f t="shared" si="752"/>
        <v>0</v>
      </c>
      <c r="V617" s="145">
        <f t="shared" si="753"/>
        <v>876.00343799999996</v>
      </c>
      <c r="W617" s="147">
        <f t="shared" si="754"/>
        <v>876.00343799999996</v>
      </c>
      <c r="X617" s="144">
        <f t="shared" si="755"/>
        <v>0</v>
      </c>
      <c r="Y617" s="145">
        <f t="shared" si="756"/>
        <v>7190.3265620000002</v>
      </c>
      <c r="Z617" s="147">
        <f t="shared" si="757"/>
        <v>7190.3265620000002</v>
      </c>
      <c r="AA617" s="148">
        <f t="shared" si="758"/>
        <v>0</v>
      </c>
      <c r="AB617" s="149">
        <f t="shared" si="759"/>
        <v>77492.750000000015</v>
      </c>
      <c r="AC617" s="148">
        <f t="shared" si="760"/>
        <v>77492.750000000015</v>
      </c>
      <c r="AD617" s="148">
        <f t="shared" si="723"/>
        <v>0</v>
      </c>
      <c r="AE617" s="148">
        <f t="shared" si="761"/>
        <v>8415.7126500000013</v>
      </c>
      <c r="AF617" s="150">
        <f t="shared" si="762"/>
        <v>8415.7126500000013</v>
      </c>
      <c r="AG617" s="148">
        <f t="shared" si="763"/>
        <v>0</v>
      </c>
      <c r="AH617" s="148">
        <f t="shared" si="764"/>
        <v>69077.037350000013</v>
      </c>
      <c r="AI617" s="150">
        <f t="shared" si="765"/>
        <v>69077.037350000013</v>
      </c>
      <c r="AJ617" s="151" t="s">
        <v>96</v>
      </c>
    </row>
    <row r="618" spans="1:36" outlineLevel="3" x14ac:dyDescent="0.25">
      <c r="A618" s="143" t="s">
        <v>5636</v>
      </c>
      <c r="L618" s="135">
        <v>11445.6</v>
      </c>
      <c r="M618" s="135">
        <v>0</v>
      </c>
      <c r="N618" s="135">
        <f t="shared" si="724"/>
        <v>0</v>
      </c>
      <c r="O618" s="135">
        <f t="shared" si="725"/>
        <v>11445.6</v>
      </c>
      <c r="P618" s="135" t="s">
        <v>1195</v>
      </c>
      <c r="Q618" s="135">
        <f>VLOOKUP(P618,Factors!$E$6:$G$5649,3,FALSE)</f>
        <v>0.1086</v>
      </c>
      <c r="R618" s="144">
        <f t="shared" si="749"/>
        <v>0</v>
      </c>
      <c r="S618" s="145">
        <f t="shared" si="750"/>
        <v>0</v>
      </c>
      <c r="T618" s="146">
        <f t="shared" si="751"/>
        <v>0</v>
      </c>
      <c r="U618" s="144">
        <f t="shared" si="752"/>
        <v>0</v>
      </c>
      <c r="V618" s="145">
        <f t="shared" si="753"/>
        <v>0</v>
      </c>
      <c r="W618" s="147">
        <f t="shared" si="754"/>
        <v>0</v>
      </c>
      <c r="X618" s="144">
        <f t="shared" si="755"/>
        <v>0</v>
      </c>
      <c r="Y618" s="145">
        <f t="shared" si="756"/>
        <v>0</v>
      </c>
      <c r="Z618" s="147">
        <f t="shared" si="757"/>
        <v>0</v>
      </c>
      <c r="AA618" s="148">
        <f t="shared" si="758"/>
        <v>0</v>
      </c>
      <c r="AB618" s="149">
        <f t="shared" si="759"/>
        <v>11445.6</v>
      </c>
      <c r="AC618" s="148">
        <f t="shared" si="760"/>
        <v>11445.6</v>
      </c>
      <c r="AD618" s="148">
        <f t="shared" si="723"/>
        <v>0</v>
      </c>
      <c r="AE618" s="148">
        <f t="shared" si="761"/>
        <v>1242.99216</v>
      </c>
      <c r="AF618" s="150">
        <f t="shared" si="762"/>
        <v>1242.99216</v>
      </c>
      <c r="AG618" s="148">
        <f t="shared" si="763"/>
        <v>0</v>
      </c>
      <c r="AH618" s="148">
        <f t="shared" si="764"/>
        <v>10202.607840000001</v>
      </c>
      <c r="AI618" s="150">
        <f t="shared" si="765"/>
        <v>10202.607840000001</v>
      </c>
      <c r="AJ618" s="151" t="s">
        <v>96</v>
      </c>
    </row>
    <row r="619" spans="1:36" outlineLevel="3" x14ac:dyDescent="0.25">
      <c r="A619" s="143" t="s">
        <v>5636</v>
      </c>
      <c r="G619" s="135">
        <v>-5510.89</v>
      </c>
      <c r="I619" s="135">
        <v>16.440000000000001</v>
      </c>
      <c r="J619" s="135">
        <v>92.9</v>
      </c>
      <c r="M619" s="135">
        <v>16.93</v>
      </c>
      <c r="N619" s="135">
        <f t="shared" si="724"/>
        <v>16.93</v>
      </c>
      <c r="O619" s="135">
        <f t="shared" si="725"/>
        <v>-5384.6200000000008</v>
      </c>
      <c r="P619" s="135" t="s">
        <v>5842</v>
      </c>
      <c r="Q619" s="135">
        <f>VLOOKUP(P619,Factors!$E$6:$G$5649,3,FALSE)</f>
        <v>0.1086</v>
      </c>
      <c r="R619" s="144">
        <f t="shared" si="749"/>
        <v>0</v>
      </c>
      <c r="S619" s="145">
        <f t="shared" si="750"/>
        <v>16.93</v>
      </c>
      <c r="T619" s="146">
        <f t="shared" si="751"/>
        <v>16.93</v>
      </c>
      <c r="U619" s="144">
        <f t="shared" si="752"/>
        <v>0</v>
      </c>
      <c r="V619" s="145">
        <f t="shared" si="753"/>
        <v>1.838598</v>
      </c>
      <c r="W619" s="147">
        <f t="shared" si="754"/>
        <v>1.838598</v>
      </c>
      <c r="X619" s="144">
        <f t="shared" si="755"/>
        <v>0</v>
      </c>
      <c r="Y619" s="145">
        <f t="shared" si="756"/>
        <v>15.091402</v>
      </c>
      <c r="Z619" s="147">
        <f t="shared" si="757"/>
        <v>15.091402</v>
      </c>
      <c r="AA619" s="148">
        <f t="shared" si="758"/>
        <v>0</v>
      </c>
      <c r="AB619" s="149">
        <f t="shared" si="759"/>
        <v>-5384.6200000000008</v>
      </c>
      <c r="AC619" s="148">
        <f t="shared" si="760"/>
        <v>-5384.6200000000008</v>
      </c>
      <c r="AD619" s="148">
        <f t="shared" si="723"/>
        <v>0</v>
      </c>
      <c r="AE619" s="148">
        <f t="shared" si="761"/>
        <v>-584.76973200000009</v>
      </c>
      <c r="AF619" s="150">
        <f t="shared" si="762"/>
        <v>-584.76973200000009</v>
      </c>
      <c r="AG619" s="148">
        <f t="shared" si="763"/>
        <v>0</v>
      </c>
      <c r="AH619" s="148">
        <f t="shared" si="764"/>
        <v>-4799.8502680000011</v>
      </c>
      <c r="AI619" s="150">
        <f t="shared" si="765"/>
        <v>-4799.8502680000011</v>
      </c>
      <c r="AJ619" s="151" t="s">
        <v>346</v>
      </c>
    </row>
    <row r="620" spans="1:36" outlineLevel="3" x14ac:dyDescent="0.25">
      <c r="A620" s="143" t="s">
        <v>5636</v>
      </c>
      <c r="B620" s="135">
        <v>130.66999999999999</v>
      </c>
      <c r="C620" s="135">
        <v>20.03</v>
      </c>
      <c r="D620" s="135">
        <v>51.64</v>
      </c>
      <c r="E620" s="135">
        <v>160.19</v>
      </c>
      <c r="F620" s="135">
        <v>26.09</v>
      </c>
      <c r="G620" s="135">
        <v>181.91</v>
      </c>
      <c r="I620" s="135">
        <v>17.87</v>
      </c>
      <c r="K620" s="135">
        <v>433.13</v>
      </c>
      <c r="L620" s="135">
        <v>124.41</v>
      </c>
      <c r="M620" s="135">
        <v>30.92</v>
      </c>
      <c r="N620" s="135">
        <f t="shared" si="724"/>
        <v>30.92</v>
      </c>
      <c r="O620" s="135">
        <f t="shared" si="725"/>
        <v>1176.8600000000001</v>
      </c>
      <c r="P620" s="135" t="s">
        <v>3316</v>
      </c>
      <c r="Q620" s="135">
        <f>VLOOKUP(P620,Factors!$E$6:$G$5649,3,FALSE)</f>
        <v>0.1086</v>
      </c>
      <c r="R620" s="144">
        <f t="shared" si="749"/>
        <v>0</v>
      </c>
      <c r="S620" s="145">
        <f t="shared" si="750"/>
        <v>30.92</v>
      </c>
      <c r="T620" s="146">
        <f t="shared" si="751"/>
        <v>30.92</v>
      </c>
      <c r="U620" s="144">
        <f t="shared" si="752"/>
        <v>0</v>
      </c>
      <c r="V620" s="145">
        <f t="shared" si="753"/>
        <v>3.3579120000000002</v>
      </c>
      <c r="W620" s="147">
        <f t="shared" si="754"/>
        <v>3.3579120000000002</v>
      </c>
      <c r="X620" s="144">
        <f t="shared" si="755"/>
        <v>0</v>
      </c>
      <c r="Y620" s="145">
        <f t="shared" si="756"/>
        <v>27.562088000000003</v>
      </c>
      <c r="Z620" s="147">
        <f t="shared" si="757"/>
        <v>27.562088000000003</v>
      </c>
      <c r="AA620" s="148">
        <f t="shared" si="758"/>
        <v>0</v>
      </c>
      <c r="AB620" s="149">
        <f t="shared" si="759"/>
        <v>1176.8600000000001</v>
      </c>
      <c r="AC620" s="148">
        <f t="shared" si="760"/>
        <v>1176.8600000000001</v>
      </c>
      <c r="AD620" s="148">
        <f t="shared" si="723"/>
        <v>0</v>
      </c>
      <c r="AE620" s="148">
        <f t="shared" si="761"/>
        <v>127.80699600000001</v>
      </c>
      <c r="AF620" s="150">
        <f t="shared" si="762"/>
        <v>127.80699600000001</v>
      </c>
      <c r="AG620" s="148">
        <f t="shared" si="763"/>
        <v>0</v>
      </c>
      <c r="AH620" s="148">
        <f t="shared" si="764"/>
        <v>1049.0530040000001</v>
      </c>
      <c r="AI620" s="150">
        <f t="shared" si="765"/>
        <v>1049.0530040000001</v>
      </c>
      <c r="AJ620" s="151" t="s">
        <v>96</v>
      </c>
    </row>
    <row r="621" spans="1:36" outlineLevel="3" x14ac:dyDescent="0.25">
      <c r="A621" s="143" t="s">
        <v>5636</v>
      </c>
      <c r="B621" s="135">
        <v>495.38</v>
      </c>
      <c r="C621" s="135">
        <v>207.78</v>
      </c>
      <c r="D621" s="135">
        <v>199.18</v>
      </c>
      <c r="E621" s="135">
        <v>370.44</v>
      </c>
      <c r="F621" s="135">
        <v>501.21</v>
      </c>
      <c r="G621" s="135">
        <v>402.68</v>
      </c>
      <c r="H621" s="135">
        <v>1420.36</v>
      </c>
      <c r="I621" s="135">
        <v>102.22</v>
      </c>
      <c r="J621" s="135">
        <v>946.91</v>
      </c>
      <c r="K621" s="135">
        <v>13.51</v>
      </c>
      <c r="M621" s="135">
        <v>169.3</v>
      </c>
      <c r="N621" s="135">
        <f t="shared" si="724"/>
        <v>169.3</v>
      </c>
      <c r="O621" s="135">
        <f t="shared" si="725"/>
        <v>4828.97</v>
      </c>
      <c r="P621" s="135" t="s">
        <v>3333</v>
      </c>
      <c r="Q621" s="135">
        <f>VLOOKUP(P621,Factors!$E$6:$G$5649,3,FALSE)</f>
        <v>0.1086</v>
      </c>
      <c r="R621" s="144">
        <f t="shared" si="749"/>
        <v>0</v>
      </c>
      <c r="S621" s="145">
        <f t="shared" si="750"/>
        <v>169.3</v>
      </c>
      <c r="T621" s="146">
        <f t="shared" si="751"/>
        <v>169.3</v>
      </c>
      <c r="U621" s="144">
        <f t="shared" si="752"/>
        <v>0</v>
      </c>
      <c r="V621" s="145">
        <f t="shared" si="753"/>
        <v>18.38598</v>
      </c>
      <c r="W621" s="147">
        <f t="shared" si="754"/>
        <v>18.38598</v>
      </c>
      <c r="X621" s="144">
        <f t="shared" si="755"/>
        <v>0</v>
      </c>
      <c r="Y621" s="145">
        <f t="shared" si="756"/>
        <v>150.91402000000002</v>
      </c>
      <c r="Z621" s="147">
        <f t="shared" si="757"/>
        <v>150.91402000000002</v>
      </c>
      <c r="AA621" s="148">
        <f t="shared" si="758"/>
        <v>0</v>
      </c>
      <c r="AB621" s="149">
        <f t="shared" si="759"/>
        <v>4828.97</v>
      </c>
      <c r="AC621" s="148">
        <f t="shared" si="760"/>
        <v>4828.97</v>
      </c>
      <c r="AD621" s="148">
        <f t="shared" si="723"/>
        <v>0</v>
      </c>
      <c r="AE621" s="148">
        <f t="shared" si="761"/>
        <v>524.42614200000003</v>
      </c>
      <c r="AF621" s="150">
        <f t="shared" si="762"/>
        <v>524.42614200000003</v>
      </c>
      <c r="AG621" s="148">
        <f t="shared" si="763"/>
        <v>0</v>
      </c>
      <c r="AH621" s="148">
        <f t="shared" si="764"/>
        <v>4304.543858</v>
      </c>
      <c r="AI621" s="150">
        <f t="shared" si="765"/>
        <v>4304.543858</v>
      </c>
      <c r="AJ621" s="151" t="s">
        <v>96</v>
      </c>
    </row>
    <row r="622" spans="1:36" outlineLevel="3" x14ac:dyDescent="0.25">
      <c r="A622" s="143" t="s">
        <v>5636</v>
      </c>
      <c r="K622" s="135">
        <v>30.01</v>
      </c>
      <c r="N622" s="135">
        <f t="shared" si="724"/>
        <v>0</v>
      </c>
      <c r="O622" s="135">
        <f t="shared" si="725"/>
        <v>30.01</v>
      </c>
      <c r="P622" s="135" t="s">
        <v>5913</v>
      </c>
      <c r="Q622" s="135">
        <f>VLOOKUP(P622,Factors!$E$6:$G$5649,3,FALSE)</f>
        <v>0.1086</v>
      </c>
      <c r="R622" s="144">
        <f t="shared" si="749"/>
        <v>0</v>
      </c>
      <c r="S622" s="145">
        <f t="shared" si="750"/>
        <v>0</v>
      </c>
      <c r="T622" s="146">
        <f t="shared" si="751"/>
        <v>0</v>
      </c>
      <c r="U622" s="144">
        <f t="shared" si="752"/>
        <v>0</v>
      </c>
      <c r="V622" s="145">
        <f t="shared" si="753"/>
        <v>0</v>
      </c>
      <c r="W622" s="147">
        <f t="shared" si="754"/>
        <v>0</v>
      </c>
      <c r="X622" s="144">
        <f t="shared" si="755"/>
        <v>0</v>
      </c>
      <c r="Y622" s="145">
        <f t="shared" si="756"/>
        <v>0</v>
      </c>
      <c r="Z622" s="147">
        <f t="shared" si="757"/>
        <v>0</v>
      </c>
      <c r="AA622" s="148">
        <f t="shared" si="758"/>
        <v>0</v>
      </c>
      <c r="AB622" s="149">
        <f t="shared" si="759"/>
        <v>30.01</v>
      </c>
      <c r="AC622" s="148">
        <f t="shared" si="760"/>
        <v>30.01</v>
      </c>
      <c r="AD622" s="148">
        <f t="shared" si="723"/>
        <v>0</v>
      </c>
      <c r="AE622" s="148">
        <f t="shared" si="761"/>
        <v>3.2590860000000004</v>
      </c>
      <c r="AF622" s="150">
        <f t="shared" si="762"/>
        <v>3.2590860000000004</v>
      </c>
      <c r="AG622" s="148">
        <f t="shared" si="763"/>
        <v>0</v>
      </c>
      <c r="AH622" s="148">
        <f t="shared" si="764"/>
        <v>26.750914000000002</v>
      </c>
      <c r="AI622" s="150">
        <f t="shared" si="765"/>
        <v>26.750914000000002</v>
      </c>
      <c r="AJ622" s="151" t="s">
        <v>346</v>
      </c>
    </row>
    <row r="623" spans="1:36" outlineLevel="3" x14ac:dyDescent="0.25">
      <c r="A623" s="143" t="s">
        <v>5636</v>
      </c>
      <c r="D623" s="135">
        <v>5811.6</v>
      </c>
      <c r="E623" s="135">
        <v>7070.78</v>
      </c>
      <c r="F623" s="135">
        <v>5811.6</v>
      </c>
      <c r="G623" s="135">
        <v>8136.24</v>
      </c>
      <c r="H623" s="135">
        <v>408.87</v>
      </c>
      <c r="N623" s="135">
        <f t="shared" si="724"/>
        <v>0</v>
      </c>
      <c r="O623" s="135">
        <f t="shared" si="725"/>
        <v>27239.09</v>
      </c>
      <c r="P623" s="135" t="s">
        <v>5698</v>
      </c>
      <c r="Q623" s="135">
        <f>VLOOKUP(P623,Factors!$E$6:$G$5649,3,FALSE)</f>
        <v>0.1086</v>
      </c>
      <c r="R623" s="144">
        <f t="shared" si="749"/>
        <v>0</v>
      </c>
      <c r="S623" s="145">
        <f t="shared" si="750"/>
        <v>0</v>
      </c>
      <c r="T623" s="146">
        <f t="shared" si="751"/>
        <v>0</v>
      </c>
      <c r="U623" s="144">
        <f t="shared" si="752"/>
        <v>0</v>
      </c>
      <c r="V623" s="145">
        <f t="shared" si="753"/>
        <v>0</v>
      </c>
      <c r="W623" s="147">
        <f t="shared" si="754"/>
        <v>0</v>
      </c>
      <c r="X623" s="144">
        <f t="shared" si="755"/>
        <v>0</v>
      </c>
      <c r="Y623" s="145">
        <f t="shared" si="756"/>
        <v>0</v>
      </c>
      <c r="Z623" s="147">
        <f t="shared" si="757"/>
        <v>0</v>
      </c>
      <c r="AA623" s="148">
        <f t="shared" si="758"/>
        <v>0</v>
      </c>
      <c r="AB623" s="149">
        <f t="shared" si="759"/>
        <v>27239.09</v>
      </c>
      <c r="AC623" s="148">
        <f t="shared" si="760"/>
        <v>27239.09</v>
      </c>
      <c r="AD623" s="148">
        <f t="shared" si="723"/>
        <v>0</v>
      </c>
      <c r="AE623" s="148">
        <f t="shared" si="761"/>
        <v>2958.1651740000002</v>
      </c>
      <c r="AF623" s="150">
        <f t="shared" si="762"/>
        <v>2958.1651740000002</v>
      </c>
      <c r="AG623" s="148">
        <f t="shared" si="763"/>
        <v>0</v>
      </c>
      <c r="AH623" s="148">
        <f t="shared" si="764"/>
        <v>24280.924825999999</v>
      </c>
      <c r="AI623" s="150">
        <f t="shared" si="765"/>
        <v>24280.924825999999</v>
      </c>
      <c r="AJ623" s="151" t="s">
        <v>346</v>
      </c>
    </row>
    <row r="624" spans="1:36" outlineLevel="3" x14ac:dyDescent="0.25">
      <c r="A624" s="143" t="s">
        <v>5636</v>
      </c>
      <c r="B624" s="135">
        <v>108235.37</v>
      </c>
      <c r="C624" s="135">
        <v>105690.71</v>
      </c>
      <c r="D624" s="135">
        <v>106882.04</v>
      </c>
      <c r="E624" s="135">
        <v>98187.06</v>
      </c>
      <c r="F624" s="135">
        <v>84363.13</v>
      </c>
      <c r="G624" s="135">
        <v>81161.539999999994</v>
      </c>
      <c r="H624" s="135">
        <v>93630.57</v>
      </c>
      <c r="I624" s="135">
        <v>101342.83</v>
      </c>
      <c r="J624" s="135">
        <v>96839.89</v>
      </c>
      <c r="K624" s="135">
        <v>72519.97</v>
      </c>
      <c r="L624" s="135">
        <v>86450.5</v>
      </c>
      <c r="M624" s="135">
        <v>71900.490000000005</v>
      </c>
      <c r="N624" s="135">
        <f t="shared" si="724"/>
        <v>71900.490000000005</v>
      </c>
      <c r="O624" s="135">
        <f t="shared" si="725"/>
        <v>1107204.0999999999</v>
      </c>
      <c r="P624" s="135" t="s">
        <v>3379</v>
      </c>
      <c r="Q624" s="135">
        <f>VLOOKUP(P624,Factors!$E$6:$G$5649,3,FALSE)</f>
        <v>0.1086</v>
      </c>
      <c r="R624" s="144">
        <f t="shared" si="749"/>
        <v>0</v>
      </c>
      <c r="S624" s="145">
        <f t="shared" si="750"/>
        <v>71900.490000000005</v>
      </c>
      <c r="T624" s="146">
        <f t="shared" si="751"/>
        <v>71900.490000000005</v>
      </c>
      <c r="U624" s="144">
        <f t="shared" si="752"/>
        <v>0</v>
      </c>
      <c r="V624" s="145">
        <f t="shared" si="753"/>
        <v>7808.3932140000006</v>
      </c>
      <c r="W624" s="147">
        <f t="shared" si="754"/>
        <v>7808.3932140000006</v>
      </c>
      <c r="X624" s="144">
        <f t="shared" si="755"/>
        <v>0</v>
      </c>
      <c r="Y624" s="145">
        <f t="shared" si="756"/>
        <v>64092.096786000002</v>
      </c>
      <c r="Z624" s="147">
        <f t="shared" si="757"/>
        <v>64092.096786000002</v>
      </c>
      <c r="AA624" s="148">
        <f t="shared" si="758"/>
        <v>0</v>
      </c>
      <c r="AB624" s="149">
        <f t="shared" si="759"/>
        <v>1107204.0999999999</v>
      </c>
      <c r="AC624" s="148">
        <f t="shared" si="760"/>
        <v>1107204.0999999999</v>
      </c>
      <c r="AD624" s="148">
        <f t="shared" si="723"/>
        <v>0</v>
      </c>
      <c r="AE624" s="148">
        <f t="shared" si="761"/>
        <v>120242.36525999999</v>
      </c>
      <c r="AF624" s="150">
        <f t="shared" si="762"/>
        <v>120242.36525999999</v>
      </c>
      <c r="AG624" s="148">
        <f t="shared" si="763"/>
        <v>0</v>
      </c>
      <c r="AH624" s="148">
        <f t="shared" si="764"/>
        <v>986961.73473999987</v>
      </c>
      <c r="AI624" s="150">
        <f t="shared" si="765"/>
        <v>986961.73473999987</v>
      </c>
      <c r="AJ624" s="151" t="s">
        <v>96</v>
      </c>
    </row>
    <row r="625" spans="1:36" outlineLevel="3" x14ac:dyDescent="0.25">
      <c r="A625" s="143" t="s">
        <v>5636</v>
      </c>
      <c r="D625" s="135">
        <v>82.56</v>
      </c>
      <c r="I625" s="135">
        <v>17.420000000000002</v>
      </c>
      <c r="J625" s="135">
        <v>0</v>
      </c>
      <c r="N625" s="135">
        <f t="shared" si="724"/>
        <v>0</v>
      </c>
      <c r="O625" s="135">
        <f t="shared" si="725"/>
        <v>99.98</v>
      </c>
      <c r="P625" s="135" t="s">
        <v>5568</v>
      </c>
      <c r="Q625" s="135">
        <f>VLOOKUP(P625,Factors!$E$6:$G$5649,3,FALSE)</f>
        <v>0.1086</v>
      </c>
      <c r="R625" s="144">
        <f t="shared" si="749"/>
        <v>0</v>
      </c>
      <c r="S625" s="145">
        <f t="shared" si="750"/>
        <v>0</v>
      </c>
      <c r="T625" s="146">
        <f t="shared" si="751"/>
        <v>0</v>
      </c>
      <c r="U625" s="144">
        <f t="shared" si="752"/>
        <v>0</v>
      </c>
      <c r="V625" s="145">
        <f t="shared" si="753"/>
        <v>0</v>
      </c>
      <c r="W625" s="147">
        <f t="shared" si="754"/>
        <v>0</v>
      </c>
      <c r="X625" s="144">
        <f t="shared" si="755"/>
        <v>0</v>
      </c>
      <c r="Y625" s="145">
        <f t="shared" si="756"/>
        <v>0</v>
      </c>
      <c r="Z625" s="147">
        <f t="shared" si="757"/>
        <v>0</v>
      </c>
      <c r="AA625" s="148">
        <f t="shared" si="758"/>
        <v>0</v>
      </c>
      <c r="AB625" s="149">
        <f t="shared" si="759"/>
        <v>99.98</v>
      </c>
      <c r="AC625" s="148">
        <f t="shared" si="760"/>
        <v>99.98</v>
      </c>
      <c r="AD625" s="148">
        <f t="shared" si="723"/>
        <v>0</v>
      </c>
      <c r="AE625" s="148">
        <f t="shared" si="761"/>
        <v>10.857828000000001</v>
      </c>
      <c r="AF625" s="150">
        <f t="shared" si="762"/>
        <v>10.857828000000001</v>
      </c>
      <c r="AG625" s="148">
        <f t="shared" si="763"/>
        <v>0</v>
      </c>
      <c r="AH625" s="148">
        <f t="shared" si="764"/>
        <v>89.122172000000006</v>
      </c>
      <c r="AI625" s="150">
        <f t="shared" si="765"/>
        <v>89.122172000000006</v>
      </c>
      <c r="AJ625" s="151" t="s">
        <v>346</v>
      </c>
    </row>
    <row r="626" spans="1:36" outlineLevel="2" x14ac:dyDescent="0.25">
      <c r="A626" s="143"/>
      <c r="N626" s="135">
        <f t="shared" si="724"/>
        <v>0</v>
      </c>
      <c r="O626" s="135">
        <f t="shared" si="725"/>
        <v>0</v>
      </c>
      <c r="R626" s="144">
        <f t="shared" ref="R626:AI626" si="766">SUBTOTAL(9,R614:R625)</f>
        <v>0</v>
      </c>
      <c r="S626" s="145">
        <f t="shared" si="766"/>
        <v>85698.14</v>
      </c>
      <c r="T626" s="146">
        <f t="shared" si="766"/>
        <v>85698.14</v>
      </c>
      <c r="U626" s="144">
        <f t="shared" si="766"/>
        <v>0</v>
      </c>
      <c r="V626" s="145">
        <f t="shared" si="766"/>
        <v>9306.8180040000007</v>
      </c>
      <c r="W626" s="147">
        <f t="shared" si="766"/>
        <v>9306.8180040000007</v>
      </c>
      <c r="X626" s="144">
        <f t="shared" si="766"/>
        <v>0</v>
      </c>
      <c r="Y626" s="145">
        <f t="shared" si="766"/>
        <v>76391.321995999999</v>
      </c>
      <c r="Z626" s="147">
        <f t="shared" si="766"/>
        <v>76391.321995999999</v>
      </c>
      <c r="AA626" s="148">
        <f t="shared" si="766"/>
        <v>0</v>
      </c>
      <c r="AB626" s="149">
        <f t="shared" si="766"/>
        <v>1333227.2699999998</v>
      </c>
      <c r="AC626" s="148">
        <f t="shared" si="766"/>
        <v>1333227.2699999998</v>
      </c>
      <c r="AD626" s="148">
        <f t="shared" si="723"/>
        <v>0</v>
      </c>
      <c r="AE626" s="148">
        <f t="shared" si="766"/>
        <v>144788.48152200002</v>
      </c>
      <c r="AF626" s="150">
        <f t="shared" si="766"/>
        <v>144788.48152200002</v>
      </c>
      <c r="AG626" s="148">
        <f t="shared" si="766"/>
        <v>0</v>
      </c>
      <c r="AH626" s="148">
        <f t="shared" si="766"/>
        <v>1188438.7884779999</v>
      </c>
      <c r="AI626" s="150">
        <f t="shared" si="766"/>
        <v>1188438.7884779999</v>
      </c>
      <c r="AJ626" s="163" t="s">
        <v>5738</v>
      </c>
    </row>
    <row r="627" spans="1:36" outlineLevel="3" x14ac:dyDescent="0.25">
      <c r="A627" s="143" t="s">
        <v>5636</v>
      </c>
      <c r="B627" s="135">
        <v>7650.93</v>
      </c>
      <c r="C627" s="135">
        <v>6249.94</v>
      </c>
      <c r="D627" s="135">
        <v>6897.92</v>
      </c>
      <c r="E627" s="135">
        <v>7613.89</v>
      </c>
      <c r="F627" s="135">
        <v>12262.2</v>
      </c>
      <c r="G627" s="135">
        <v>-7320.68</v>
      </c>
      <c r="H627" s="135">
        <v>3652.01</v>
      </c>
      <c r="I627" s="135">
        <v>3665.04</v>
      </c>
      <c r="J627" s="135">
        <v>2172.44</v>
      </c>
      <c r="K627" s="135">
        <v>4116.01</v>
      </c>
      <c r="L627" s="135">
        <v>7814.08</v>
      </c>
      <c r="M627" s="135">
        <v>969.6</v>
      </c>
      <c r="N627" s="135">
        <f t="shared" si="724"/>
        <v>969.6</v>
      </c>
      <c r="O627" s="135">
        <f t="shared" si="725"/>
        <v>55743.380000000012</v>
      </c>
      <c r="P627" s="135" t="s">
        <v>1201</v>
      </c>
      <c r="Q627" s="135">
        <f>VLOOKUP(P627,Factors!$E$6:$G$5649,3,FALSE)</f>
        <v>9.7000000000000003E-2</v>
      </c>
      <c r="R627" s="144">
        <f>IF(LEFT(AJ627,6)="Direct", N627,0)</f>
        <v>0</v>
      </c>
      <c r="S627" s="145">
        <f>N627-R627</f>
        <v>969.6</v>
      </c>
      <c r="T627" s="146">
        <f>R627+S627</f>
        <v>969.6</v>
      </c>
      <c r="U627" s="144">
        <f>IF(LEFT(AJ627,9)="direct-wa", N627,0)</f>
        <v>0</v>
      </c>
      <c r="V627" s="145">
        <f>IF(LEFT(AJ627,9)="direct-wa",0,N627*Q627)</f>
        <v>94.051200000000009</v>
      </c>
      <c r="W627" s="147">
        <f>U627+V627</f>
        <v>94.051200000000009</v>
      </c>
      <c r="X627" s="144">
        <f>IF(LEFT(AJ627,9)="direct-or", N627,0)</f>
        <v>0</v>
      </c>
      <c r="Y627" s="145">
        <f>IF(LEFT(AJ627,9)="direct-or",0,S627-V627)</f>
        <v>875.54880000000003</v>
      </c>
      <c r="Z627" s="147">
        <f>X627+Y627</f>
        <v>875.54880000000003</v>
      </c>
      <c r="AA627" s="148">
        <f>IF(LEFT(AJ627,6)="Direct", O627,0)</f>
        <v>0</v>
      </c>
      <c r="AB627" s="149">
        <f>O627-AA627</f>
        <v>55743.380000000012</v>
      </c>
      <c r="AC627" s="148">
        <f>AA627+AB627</f>
        <v>55743.380000000012</v>
      </c>
      <c r="AD627" s="148">
        <f t="shared" si="723"/>
        <v>0</v>
      </c>
      <c r="AE627" s="148">
        <f>IF(LEFT(AJ627,9)="direct-wa",0,O627*Q627)</f>
        <v>5407.107860000001</v>
      </c>
      <c r="AF627" s="150">
        <f>AD627+AE627</f>
        <v>5407.107860000001</v>
      </c>
      <c r="AG627" s="148">
        <f>IF(LEFT(AJ627,9)="direct-or", O627,0)</f>
        <v>0</v>
      </c>
      <c r="AH627" s="148">
        <f>IF(LEFT(AJ627,9)="direct-or",0,AC627-AF627)</f>
        <v>50336.272140000008</v>
      </c>
      <c r="AI627" s="150">
        <f>AG627+AH627</f>
        <v>50336.272140000008</v>
      </c>
      <c r="AJ627" s="151" t="s">
        <v>52</v>
      </c>
    </row>
    <row r="628" spans="1:36" outlineLevel="2" x14ac:dyDescent="0.25">
      <c r="A628" s="143"/>
      <c r="N628" s="135">
        <f t="shared" si="724"/>
        <v>0</v>
      </c>
      <c r="O628" s="135">
        <f t="shared" si="725"/>
        <v>0</v>
      </c>
      <c r="R628" s="144">
        <f t="shared" ref="R628:AI628" si="767">SUBTOTAL(9,R627:R627)</f>
        <v>0</v>
      </c>
      <c r="S628" s="145">
        <f t="shared" si="767"/>
        <v>969.6</v>
      </c>
      <c r="T628" s="146">
        <f t="shared" si="767"/>
        <v>969.6</v>
      </c>
      <c r="U628" s="144">
        <f t="shared" si="767"/>
        <v>0</v>
      </c>
      <c r="V628" s="145">
        <f t="shared" si="767"/>
        <v>94.051200000000009</v>
      </c>
      <c r="W628" s="147">
        <f t="shared" si="767"/>
        <v>94.051200000000009</v>
      </c>
      <c r="X628" s="144">
        <f t="shared" si="767"/>
        <v>0</v>
      </c>
      <c r="Y628" s="145">
        <f t="shared" si="767"/>
        <v>875.54880000000003</v>
      </c>
      <c r="Z628" s="147">
        <f t="shared" si="767"/>
        <v>875.54880000000003</v>
      </c>
      <c r="AA628" s="148">
        <f t="shared" si="767"/>
        <v>0</v>
      </c>
      <c r="AB628" s="149">
        <f t="shared" si="767"/>
        <v>55743.380000000012</v>
      </c>
      <c r="AC628" s="148">
        <f t="shared" si="767"/>
        <v>55743.380000000012</v>
      </c>
      <c r="AD628" s="148">
        <f t="shared" si="723"/>
        <v>0</v>
      </c>
      <c r="AE628" s="148">
        <f t="shared" si="767"/>
        <v>5407.107860000001</v>
      </c>
      <c r="AF628" s="150">
        <f t="shared" si="767"/>
        <v>5407.107860000001</v>
      </c>
      <c r="AG628" s="148">
        <f t="shared" si="767"/>
        <v>0</v>
      </c>
      <c r="AH628" s="148">
        <f t="shared" si="767"/>
        <v>50336.272140000008</v>
      </c>
      <c r="AI628" s="150">
        <f t="shared" si="767"/>
        <v>50336.272140000008</v>
      </c>
      <c r="AJ628" s="163" t="s">
        <v>5750</v>
      </c>
    </row>
    <row r="629" spans="1:36" outlineLevel="3" x14ac:dyDescent="0.25">
      <c r="A629" s="143" t="s">
        <v>5636</v>
      </c>
      <c r="B629" s="135">
        <v>58164.22</v>
      </c>
      <c r="C629" s="135">
        <v>39545.480000000003</v>
      </c>
      <c r="D629" s="135">
        <v>3800.37</v>
      </c>
      <c r="E629" s="135">
        <v>979.33</v>
      </c>
      <c r="F629" s="135">
        <v>36360.9</v>
      </c>
      <c r="G629" s="135">
        <v>6236.77</v>
      </c>
      <c r="H629" s="135">
        <v>6680.47</v>
      </c>
      <c r="I629" s="135">
        <v>494.33</v>
      </c>
      <c r="J629" s="135">
        <v>2033.1</v>
      </c>
      <c r="K629" s="135">
        <v>19450.59</v>
      </c>
      <c r="L629" s="135">
        <v>1551.58</v>
      </c>
      <c r="M629" s="135">
        <v>10145.27</v>
      </c>
      <c r="N629" s="135">
        <f t="shared" si="724"/>
        <v>10145.27</v>
      </c>
      <c r="O629" s="135">
        <f t="shared" si="725"/>
        <v>185442.40999999997</v>
      </c>
      <c r="P629" s="135" t="s">
        <v>1202</v>
      </c>
      <c r="Q629" s="135">
        <f>VLOOKUP(P629,Factors!$E$6:$G$5649,3,FALSE)</f>
        <v>7.7100000000000002E-2</v>
      </c>
      <c r="R629" s="144">
        <f>IF(LEFT(AJ629,6)="Direct", N629,0)</f>
        <v>0</v>
      </c>
      <c r="S629" s="145">
        <f>N629-R629</f>
        <v>10145.27</v>
      </c>
      <c r="T629" s="146">
        <f>R629+S629</f>
        <v>10145.27</v>
      </c>
      <c r="U629" s="144">
        <f>IF(LEFT(AJ629,9)="direct-wa", N629,0)</f>
        <v>0</v>
      </c>
      <c r="V629" s="145">
        <f>IF(LEFT(AJ629,9)="direct-wa",0,N629*Q629)</f>
        <v>782.20031700000004</v>
      </c>
      <c r="W629" s="147">
        <f>U629+V629</f>
        <v>782.20031700000004</v>
      </c>
      <c r="X629" s="144">
        <f>IF(LEFT(AJ629,9)="direct-or", N629,0)</f>
        <v>0</v>
      </c>
      <c r="Y629" s="145">
        <f>IF(LEFT(AJ629,9)="direct-or",0,S629-V629)</f>
        <v>9363.0696829999997</v>
      </c>
      <c r="Z629" s="147">
        <f>X629+Y629</f>
        <v>9363.0696829999997</v>
      </c>
      <c r="AA629" s="148">
        <f>IF(LEFT(AJ629,6)="Direct", O629,0)</f>
        <v>0</v>
      </c>
      <c r="AB629" s="149">
        <f>O629-AA629</f>
        <v>185442.40999999997</v>
      </c>
      <c r="AC629" s="148">
        <f>AA629+AB629</f>
        <v>185442.40999999997</v>
      </c>
      <c r="AD629" s="148">
        <f t="shared" si="723"/>
        <v>0</v>
      </c>
      <c r="AE629" s="148">
        <f>IF(LEFT(AJ629,9)="direct-wa",0,O629*Q629)</f>
        <v>14297.609810999998</v>
      </c>
      <c r="AF629" s="150">
        <f>AD629+AE629</f>
        <v>14297.609810999998</v>
      </c>
      <c r="AG629" s="148">
        <f>IF(LEFT(AJ629,9)="direct-or", O629,0)</f>
        <v>0</v>
      </c>
      <c r="AH629" s="148">
        <f>IF(LEFT(AJ629,9)="direct-or",0,AC629-AF629)</f>
        <v>171144.80018899997</v>
      </c>
      <c r="AI629" s="150">
        <f>AG629+AH629</f>
        <v>171144.80018899997</v>
      </c>
      <c r="AJ629" s="151" t="s">
        <v>55</v>
      </c>
    </row>
    <row r="630" spans="1:36" outlineLevel="2" x14ac:dyDescent="0.25">
      <c r="A630" s="143"/>
      <c r="N630" s="135">
        <f t="shared" si="724"/>
        <v>0</v>
      </c>
      <c r="O630" s="135">
        <f t="shared" si="725"/>
        <v>0</v>
      </c>
      <c r="R630" s="144">
        <f t="shared" ref="R630:AI630" si="768">SUBTOTAL(9,R629:R629)</f>
        <v>0</v>
      </c>
      <c r="S630" s="145">
        <f t="shared" si="768"/>
        <v>10145.27</v>
      </c>
      <c r="T630" s="146">
        <f t="shared" si="768"/>
        <v>10145.27</v>
      </c>
      <c r="U630" s="144">
        <f t="shared" si="768"/>
        <v>0</v>
      </c>
      <c r="V630" s="145">
        <f t="shared" si="768"/>
        <v>782.20031700000004</v>
      </c>
      <c r="W630" s="147">
        <f t="shared" si="768"/>
        <v>782.20031700000004</v>
      </c>
      <c r="X630" s="144">
        <f t="shared" si="768"/>
        <v>0</v>
      </c>
      <c r="Y630" s="145">
        <f t="shared" si="768"/>
        <v>9363.0696829999997</v>
      </c>
      <c r="Z630" s="147">
        <f t="shared" si="768"/>
        <v>9363.0696829999997</v>
      </c>
      <c r="AA630" s="148">
        <f t="shared" si="768"/>
        <v>0</v>
      </c>
      <c r="AB630" s="149">
        <f t="shared" si="768"/>
        <v>185442.40999999997</v>
      </c>
      <c r="AC630" s="148">
        <f t="shared" si="768"/>
        <v>185442.40999999997</v>
      </c>
      <c r="AD630" s="148">
        <f t="shared" si="723"/>
        <v>0</v>
      </c>
      <c r="AE630" s="148">
        <f t="shared" si="768"/>
        <v>14297.609810999998</v>
      </c>
      <c r="AF630" s="150">
        <f t="shared" si="768"/>
        <v>14297.609810999998</v>
      </c>
      <c r="AG630" s="148">
        <f t="shared" si="768"/>
        <v>0</v>
      </c>
      <c r="AH630" s="148">
        <f t="shared" si="768"/>
        <v>171144.80018899997</v>
      </c>
      <c r="AI630" s="150">
        <f t="shared" si="768"/>
        <v>171144.80018899997</v>
      </c>
      <c r="AJ630" s="163" t="s">
        <v>5744</v>
      </c>
    </row>
    <row r="631" spans="1:36" outlineLevel="3" x14ac:dyDescent="0.25">
      <c r="A631" s="143" t="s">
        <v>5636</v>
      </c>
      <c r="B631" s="135">
        <v>21663.4</v>
      </c>
      <c r="C631" s="135">
        <v>26565.759999999998</v>
      </c>
      <c r="D631" s="135">
        <v>24542.18</v>
      </c>
      <c r="E631" s="135">
        <v>25163.32</v>
      </c>
      <c r="F631" s="135">
        <v>13691.91</v>
      </c>
      <c r="G631" s="135">
        <v>20502.060000000001</v>
      </c>
      <c r="H631" s="135">
        <v>24850.71</v>
      </c>
      <c r="I631" s="135">
        <v>30370.71</v>
      </c>
      <c r="J631" s="135">
        <v>26053.279999999999</v>
      </c>
      <c r="K631" s="135">
        <v>25641.8</v>
      </c>
      <c r="L631" s="135">
        <v>22905.65</v>
      </c>
      <c r="M631" s="135">
        <v>18600.14</v>
      </c>
      <c r="N631" s="135">
        <f t="shared" si="724"/>
        <v>18600.14</v>
      </c>
      <c r="O631" s="135">
        <f t="shared" si="725"/>
        <v>280550.92</v>
      </c>
      <c r="P631" s="135" t="s">
        <v>1186</v>
      </c>
      <c r="Q631" s="135">
        <f>VLOOKUP(P631,Factors!$E$6:$G$5649,3,FALSE)</f>
        <v>0.10979999999999999</v>
      </c>
      <c r="R631" s="144">
        <f>IF(LEFT(AJ631,6)="Direct", N631,0)</f>
        <v>0</v>
      </c>
      <c r="S631" s="145">
        <f>N631-R631</f>
        <v>18600.14</v>
      </c>
      <c r="T631" s="146">
        <f>R631+S631</f>
        <v>18600.14</v>
      </c>
      <c r="U631" s="144">
        <f>IF(LEFT(AJ631,9)="direct-wa", N631,0)</f>
        <v>0</v>
      </c>
      <c r="V631" s="145">
        <f>IF(LEFT(AJ631,9)="direct-wa",0,N631*Q631)</f>
        <v>2042.2953719999998</v>
      </c>
      <c r="W631" s="147">
        <f>U631+V631</f>
        <v>2042.2953719999998</v>
      </c>
      <c r="X631" s="144">
        <f>IF(LEFT(AJ631,9)="direct-or", N631,0)</f>
        <v>0</v>
      </c>
      <c r="Y631" s="145">
        <f>IF(LEFT(AJ631,9)="direct-or",0,S631-V631)</f>
        <v>16557.844627999999</v>
      </c>
      <c r="Z631" s="147">
        <f>X631+Y631</f>
        <v>16557.844627999999</v>
      </c>
      <c r="AA631" s="148">
        <f>IF(LEFT(AJ631,6)="Direct", O631,0)</f>
        <v>0</v>
      </c>
      <c r="AB631" s="149">
        <f>O631-AA631</f>
        <v>280550.92</v>
      </c>
      <c r="AC631" s="148">
        <f>AA631+AB631</f>
        <v>280550.92</v>
      </c>
      <c r="AD631" s="148">
        <f t="shared" si="723"/>
        <v>0</v>
      </c>
      <c r="AE631" s="148">
        <f>IF(LEFT(AJ631,9)="direct-wa",0,O631*Q631)</f>
        <v>30804.491015999996</v>
      </c>
      <c r="AF631" s="150">
        <f>AD631+AE631</f>
        <v>30804.491015999996</v>
      </c>
      <c r="AG631" s="148">
        <f>IF(LEFT(AJ631,9)="direct-or", O631,0)</f>
        <v>0</v>
      </c>
      <c r="AH631" s="148">
        <f>IF(LEFT(AJ631,9)="direct-or",0,AC631-AF631)</f>
        <v>249746.428984</v>
      </c>
      <c r="AI631" s="150">
        <f>AG631+AH631</f>
        <v>249746.428984</v>
      </c>
      <c r="AJ631" s="151" t="s">
        <v>49</v>
      </c>
    </row>
    <row r="632" spans="1:36" outlineLevel="3" x14ac:dyDescent="0.25">
      <c r="A632" s="143" t="s">
        <v>5636</v>
      </c>
      <c r="J632" s="135">
        <v>629</v>
      </c>
      <c r="N632" s="135">
        <f t="shared" si="724"/>
        <v>0</v>
      </c>
      <c r="O632" s="135">
        <f t="shared" si="725"/>
        <v>629</v>
      </c>
      <c r="P632" s="135" t="s">
        <v>1187</v>
      </c>
      <c r="Q632" s="135">
        <f>VLOOKUP(P632,Factors!$E$6:$G$5649,3,FALSE)</f>
        <v>0.10979999999999999</v>
      </c>
      <c r="R632" s="144">
        <f>IF(LEFT(AJ632,6)="Direct", N632,0)</f>
        <v>0</v>
      </c>
      <c r="S632" s="145">
        <f>N632-R632</f>
        <v>0</v>
      </c>
      <c r="T632" s="146">
        <f>R632+S632</f>
        <v>0</v>
      </c>
      <c r="U632" s="144">
        <f>IF(LEFT(AJ632,9)="direct-wa", N632,0)</f>
        <v>0</v>
      </c>
      <c r="V632" s="145">
        <f>IF(LEFT(AJ632,9)="direct-wa",0,N632*Q632)</f>
        <v>0</v>
      </c>
      <c r="W632" s="147">
        <f>U632+V632</f>
        <v>0</v>
      </c>
      <c r="X632" s="144">
        <f>IF(LEFT(AJ632,9)="direct-or", N632,0)</f>
        <v>0</v>
      </c>
      <c r="Y632" s="145">
        <f>IF(LEFT(AJ632,9)="direct-or",0,S632-V632)</f>
        <v>0</v>
      </c>
      <c r="Z632" s="147">
        <f>X632+Y632</f>
        <v>0</v>
      </c>
      <c r="AA632" s="148">
        <f>IF(LEFT(AJ632,6)="Direct", O632,0)</f>
        <v>0</v>
      </c>
      <c r="AB632" s="149">
        <f>O632-AA632</f>
        <v>629</v>
      </c>
      <c r="AC632" s="148">
        <f>AA632+AB632</f>
        <v>629</v>
      </c>
      <c r="AD632" s="148">
        <f t="shared" si="723"/>
        <v>0</v>
      </c>
      <c r="AE632" s="148">
        <f>IF(LEFT(AJ632,9)="direct-wa",0,O632*Q632)</f>
        <v>69.0642</v>
      </c>
      <c r="AF632" s="150">
        <f>AD632+AE632</f>
        <v>69.0642</v>
      </c>
      <c r="AG632" s="148">
        <f>IF(LEFT(AJ632,9)="direct-or", O632,0)</f>
        <v>0</v>
      </c>
      <c r="AH632" s="148">
        <f>IF(LEFT(AJ632,9)="direct-or",0,AC632-AF632)</f>
        <v>559.93579999999997</v>
      </c>
      <c r="AI632" s="150">
        <f>AG632+AH632</f>
        <v>559.93579999999997</v>
      </c>
      <c r="AJ632" s="151" t="s">
        <v>49</v>
      </c>
    </row>
    <row r="633" spans="1:36" outlineLevel="3" x14ac:dyDescent="0.25">
      <c r="A633" s="143" t="s">
        <v>5636</v>
      </c>
      <c r="E633" s="135">
        <v>1619.8</v>
      </c>
      <c r="F633" s="135">
        <v>1782.4</v>
      </c>
      <c r="G633" s="135">
        <v>996.8</v>
      </c>
      <c r="H633" s="135">
        <v>147.96</v>
      </c>
      <c r="I633" s="135">
        <v>124.6</v>
      </c>
      <c r="J633" s="135">
        <v>996.8</v>
      </c>
      <c r="N633" s="135">
        <f t="shared" si="724"/>
        <v>0</v>
      </c>
      <c r="O633" s="135">
        <f t="shared" si="725"/>
        <v>5668.3600000000006</v>
      </c>
      <c r="P633" s="135" t="s">
        <v>1203</v>
      </c>
      <c r="Q633" s="135">
        <f>VLOOKUP(P633,Factors!$E$6:$G$5649,3,FALSE)</f>
        <v>0.10979999999999999</v>
      </c>
      <c r="R633" s="144">
        <f>IF(LEFT(AJ633,6)="Direct", N633,0)</f>
        <v>0</v>
      </c>
      <c r="S633" s="145">
        <f>N633-R633</f>
        <v>0</v>
      </c>
      <c r="T633" s="146">
        <f>R633+S633</f>
        <v>0</v>
      </c>
      <c r="U633" s="144">
        <f>IF(LEFT(AJ633,9)="direct-wa", N633,0)</f>
        <v>0</v>
      </c>
      <c r="V633" s="145">
        <f>IF(LEFT(AJ633,9)="direct-wa",0,N633*Q633)</f>
        <v>0</v>
      </c>
      <c r="W633" s="147">
        <f>U633+V633</f>
        <v>0</v>
      </c>
      <c r="X633" s="144">
        <f>IF(LEFT(AJ633,9)="direct-or", N633,0)</f>
        <v>0</v>
      </c>
      <c r="Y633" s="145">
        <f>IF(LEFT(AJ633,9)="direct-or",0,S633-V633)</f>
        <v>0</v>
      </c>
      <c r="Z633" s="147">
        <f>X633+Y633</f>
        <v>0</v>
      </c>
      <c r="AA633" s="148">
        <f>IF(LEFT(AJ633,6)="Direct", O633,0)</f>
        <v>0</v>
      </c>
      <c r="AB633" s="149">
        <f>O633-AA633</f>
        <v>5668.3600000000006</v>
      </c>
      <c r="AC633" s="148">
        <f>AA633+AB633</f>
        <v>5668.3600000000006</v>
      </c>
      <c r="AD633" s="148">
        <f t="shared" si="723"/>
        <v>0</v>
      </c>
      <c r="AE633" s="148">
        <f>IF(LEFT(AJ633,9)="direct-wa",0,O633*Q633)</f>
        <v>622.38592800000004</v>
      </c>
      <c r="AF633" s="150">
        <f>AD633+AE633</f>
        <v>622.38592800000004</v>
      </c>
      <c r="AG633" s="148">
        <f>IF(LEFT(AJ633,9)="direct-or", O633,0)</f>
        <v>0</v>
      </c>
      <c r="AH633" s="148">
        <f>IF(LEFT(AJ633,9)="direct-or",0,AC633-AF633)</f>
        <v>5045.9740720000009</v>
      </c>
      <c r="AI633" s="150">
        <f>AG633+AH633</f>
        <v>5045.9740720000009</v>
      </c>
      <c r="AJ633" s="151" t="s">
        <v>49</v>
      </c>
    </row>
    <row r="634" spans="1:36" outlineLevel="3" x14ac:dyDescent="0.25">
      <c r="A634" s="143" t="s">
        <v>5636</v>
      </c>
      <c r="D634" s="135">
        <v>207.24</v>
      </c>
      <c r="H634" s="135">
        <v>0</v>
      </c>
      <c r="N634" s="135">
        <f t="shared" si="724"/>
        <v>0</v>
      </c>
      <c r="O634" s="135">
        <f t="shared" si="725"/>
        <v>207.24</v>
      </c>
      <c r="P634" s="135" t="s">
        <v>3327</v>
      </c>
      <c r="Q634" s="135">
        <f>VLOOKUP(P634,Factors!$E$6:$G$5649,3,FALSE)</f>
        <v>0.10979999999999999</v>
      </c>
      <c r="R634" s="144">
        <f>IF(LEFT(AJ634,6)="Direct", N634,0)</f>
        <v>0</v>
      </c>
      <c r="S634" s="145">
        <f>N634-R634</f>
        <v>0</v>
      </c>
      <c r="T634" s="146">
        <f>R634+S634</f>
        <v>0</v>
      </c>
      <c r="U634" s="144">
        <f>IF(LEFT(AJ634,9)="direct-wa", N634,0)</f>
        <v>0</v>
      </c>
      <c r="V634" s="145">
        <f>IF(LEFT(AJ634,9)="direct-wa",0,N634*Q634)</f>
        <v>0</v>
      </c>
      <c r="W634" s="147">
        <f>U634+V634</f>
        <v>0</v>
      </c>
      <c r="X634" s="144">
        <f>IF(LEFT(AJ634,9)="direct-or", N634,0)</f>
        <v>0</v>
      </c>
      <c r="Y634" s="145">
        <f>IF(LEFT(AJ634,9)="direct-or",0,S634-V634)</f>
        <v>0</v>
      </c>
      <c r="Z634" s="147">
        <f>X634+Y634</f>
        <v>0</v>
      </c>
      <c r="AA634" s="148">
        <f>IF(LEFT(AJ634,6)="Direct", O634,0)</f>
        <v>0</v>
      </c>
      <c r="AB634" s="149">
        <f>O634-AA634</f>
        <v>207.24</v>
      </c>
      <c r="AC634" s="148">
        <f>AA634+AB634</f>
        <v>207.24</v>
      </c>
      <c r="AD634" s="148">
        <f t="shared" si="723"/>
        <v>0</v>
      </c>
      <c r="AE634" s="148">
        <f>IF(LEFT(AJ634,9)="direct-wa",0,O634*Q634)</f>
        <v>22.754951999999999</v>
      </c>
      <c r="AF634" s="150">
        <f>AD634+AE634</f>
        <v>22.754951999999999</v>
      </c>
      <c r="AG634" s="148">
        <f>IF(LEFT(AJ634,9)="direct-or", O634,0)</f>
        <v>0</v>
      </c>
      <c r="AH634" s="148">
        <f>IF(LEFT(AJ634,9)="direct-or",0,AC634-AF634)</f>
        <v>184.48504800000001</v>
      </c>
      <c r="AI634" s="150">
        <f>AG634+AH634</f>
        <v>184.48504800000001</v>
      </c>
      <c r="AJ634" s="151" t="s">
        <v>49</v>
      </c>
    </row>
    <row r="635" spans="1:36" outlineLevel="3" x14ac:dyDescent="0.25">
      <c r="A635" s="143" t="s">
        <v>5636</v>
      </c>
      <c r="B635" s="135">
        <v>974.24</v>
      </c>
      <c r="C635" s="135">
        <v>1089.8399999999999</v>
      </c>
      <c r="D635" s="135">
        <v>42.06</v>
      </c>
      <c r="E635" s="135">
        <v>14.02</v>
      </c>
      <c r="I635" s="135">
        <v>473.45</v>
      </c>
      <c r="J635" s="135">
        <v>40.51</v>
      </c>
      <c r="L635" s="135">
        <v>557.62</v>
      </c>
      <c r="N635" s="135">
        <f t="shared" si="724"/>
        <v>0</v>
      </c>
      <c r="O635" s="135">
        <f t="shared" si="725"/>
        <v>3191.74</v>
      </c>
      <c r="P635" s="135" t="s">
        <v>3341</v>
      </c>
      <c r="Q635" s="135">
        <f>VLOOKUP(P635,Factors!$E$6:$G$5649,3,FALSE)</f>
        <v>0.10979999999999999</v>
      </c>
      <c r="R635" s="144">
        <f>IF(LEFT(AJ635,6)="Direct", N635,0)</f>
        <v>0</v>
      </c>
      <c r="S635" s="145">
        <f>N635-R635</f>
        <v>0</v>
      </c>
      <c r="T635" s="146">
        <f>R635+S635</f>
        <v>0</v>
      </c>
      <c r="U635" s="144">
        <f>IF(LEFT(AJ635,9)="direct-wa", N635,0)</f>
        <v>0</v>
      </c>
      <c r="V635" s="145">
        <f>IF(LEFT(AJ635,9)="direct-wa",0,N635*Q635)</f>
        <v>0</v>
      </c>
      <c r="W635" s="147">
        <f>U635+V635</f>
        <v>0</v>
      </c>
      <c r="X635" s="144">
        <f>IF(LEFT(AJ635,9)="direct-or", N635,0)</f>
        <v>0</v>
      </c>
      <c r="Y635" s="145">
        <f>IF(LEFT(AJ635,9)="direct-or",0,S635-V635)</f>
        <v>0</v>
      </c>
      <c r="Z635" s="147">
        <f>X635+Y635</f>
        <v>0</v>
      </c>
      <c r="AA635" s="148">
        <f>IF(LEFT(AJ635,6)="Direct", O635,0)</f>
        <v>0</v>
      </c>
      <c r="AB635" s="149">
        <f>O635-AA635</f>
        <v>3191.74</v>
      </c>
      <c r="AC635" s="148">
        <f>AA635+AB635</f>
        <v>3191.74</v>
      </c>
      <c r="AD635" s="148">
        <f t="shared" si="723"/>
        <v>0</v>
      </c>
      <c r="AE635" s="148">
        <f>IF(LEFT(AJ635,9)="direct-wa",0,O635*Q635)</f>
        <v>350.45305199999996</v>
      </c>
      <c r="AF635" s="150">
        <f>AD635+AE635</f>
        <v>350.45305199999996</v>
      </c>
      <c r="AG635" s="148">
        <f>IF(LEFT(AJ635,9)="direct-or", O635,0)</f>
        <v>0</v>
      </c>
      <c r="AH635" s="148">
        <f>IF(LEFT(AJ635,9)="direct-or",0,AC635-AF635)</f>
        <v>2841.2869479999999</v>
      </c>
      <c r="AI635" s="150">
        <f>AG635+AH635</f>
        <v>2841.2869479999999</v>
      </c>
      <c r="AJ635" s="151" t="s">
        <v>49</v>
      </c>
    </row>
    <row r="636" spans="1:36" outlineLevel="2" x14ac:dyDescent="0.25">
      <c r="A636" s="143"/>
      <c r="N636" s="135">
        <f t="shared" si="724"/>
        <v>0</v>
      </c>
      <c r="O636" s="135">
        <f t="shared" si="725"/>
        <v>0</v>
      </c>
      <c r="R636" s="144">
        <f t="shared" ref="R636:AI636" si="769">SUBTOTAL(9,R631:R635)</f>
        <v>0</v>
      </c>
      <c r="S636" s="145">
        <f t="shared" si="769"/>
        <v>18600.14</v>
      </c>
      <c r="T636" s="146">
        <f t="shared" si="769"/>
        <v>18600.14</v>
      </c>
      <c r="U636" s="144">
        <f t="shared" si="769"/>
        <v>0</v>
      </c>
      <c r="V636" s="145">
        <f t="shared" si="769"/>
        <v>2042.2953719999998</v>
      </c>
      <c r="W636" s="147">
        <f t="shared" si="769"/>
        <v>2042.2953719999998</v>
      </c>
      <c r="X636" s="144">
        <f t="shared" si="769"/>
        <v>0</v>
      </c>
      <c r="Y636" s="145">
        <f t="shared" si="769"/>
        <v>16557.844627999999</v>
      </c>
      <c r="Z636" s="147">
        <f t="shared" si="769"/>
        <v>16557.844627999999</v>
      </c>
      <c r="AA636" s="148">
        <f t="shared" si="769"/>
        <v>0</v>
      </c>
      <c r="AB636" s="149">
        <f t="shared" si="769"/>
        <v>290247.25999999995</v>
      </c>
      <c r="AC636" s="148">
        <f t="shared" si="769"/>
        <v>290247.25999999995</v>
      </c>
      <c r="AD636" s="148">
        <f t="shared" si="723"/>
        <v>0</v>
      </c>
      <c r="AE636" s="148">
        <f t="shared" si="769"/>
        <v>31869.149147999997</v>
      </c>
      <c r="AF636" s="150">
        <f t="shared" si="769"/>
        <v>31869.149147999997</v>
      </c>
      <c r="AG636" s="148">
        <f t="shared" si="769"/>
        <v>0</v>
      </c>
      <c r="AH636" s="148">
        <f t="shared" si="769"/>
        <v>258378.11085200001</v>
      </c>
      <c r="AI636" s="150">
        <f t="shared" si="769"/>
        <v>258378.11085200001</v>
      </c>
      <c r="AJ636" s="163" t="s">
        <v>5745</v>
      </c>
    </row>
    <row r="637" spans="1:36" outlineLevel="3" x14ac:dyDescent="0.25">
      <c r="A637" s="143" t="s">
        <v>5636</v>
      </c>
      <c r="D637" s="135">
        <v>6.89</v>
      </c>
      <c r="G637" s="135">
        <v>7.31</v>
      </c>
      <c r="N637" s="135">
        <f t="shared" si="724"/>
        <v>0</v>
      </c>
      <c r="O637" s="135">
        <f t="shared" si="725"/>
        <v>14.2</v>
      </c>
      <c r="P637" s="135" t="s">
        <v>3755</v>
      </c>
      <c r="Q637" s="135">
        <f>VLOOKUP(P637,Factors!$E$6:$G$5649,3,FALSE)</f>
        <v>0</v>
      </c>
      <c r="R637" s="144">
        <f>IF(LEFT(AJ637,6)="Direct", N637,0)</f>
        <v>0</v>
      </c>
      <c r="S637" s="145">
        <f>N637-R637</f>
        <v>0</v>
      </c>
      <c r="T637" s="146">
        <f>R637+S637</f>
        <v>0</v>
      </c>
      <c r="U637" s="144">
        <f>IF(LEFT(AJ637,9)="direct-wa", N637,0)</f>
        <v>0</v>
      </c>
      <c r="V637" s="145">
        <f>IF(LEFT(AJ637,9)="direct-wa",0,N637*Q637)</f>
        <v>0</v>
      </c>
      <c r="W637" s="147">
        <f>U637+V637</f>
        <v>0</v>
      </c>
      <c r="X637" s="144">
        <f>IF(LEFT(AJ637,9)="direct-or", N637,0)</f>
        <v>0</v>
      </c>
      <c r="Y637" s="145">
        <f>IF(LEFT(AJ637,9)="direct-or",0,S637-V637)</f>
        <v>0</v>
      </c>
      <c r="Z637" s="147">
        <f>X637+Y637</f>
        <v>0</v>
      </c>
      <c r="AA637" s="148">
        <f>IF(LEFT(AJ637,6)="Direct", O637,0)</f>
        <v>14.2</v>
      </c>
      <c r="AB637" s="149">
        <f>O637-AA637</f>
        <v>0</v>
      </c>
      <c r="AC637" s="148">
        <f>AA637+AB637</f>
        <v>14.2</v>
      </c>
      <c r="AD637" s="148">
        <f t="shared" si="723"/>
        <v>0</v>
      </c>
      <c r="AE637" s="148">
        <f>IF(LEFT(AJ637,9)="direct-wa",0,O637*Q637)</f>
        <v>0</v>
      </c>
      <c r="AF637" s="150">
        <f>AD637+AE637</f>
        <v>0</v>
      </c>
      <c r="AG637" s="148">
        <f>IF(LEFT(AJ637,9)="direct-or", O637,0)</f>
        <v>14.2</v>
      </c>
      <c r="AH637" s="148">
        <f>IF(LEFT(AJ637,9)="direct-or",0,AC637-AF637)</f>
        <v>0</v>
      </c>
      <c r="AI637" s="150">
        <f>AG637+AH637</f>
        <v>14.2</v>
      </c>
      <c r="AJ637" s="151" t="s">
        <v>668</v>
      </c>
    </row>
    <row r="638" spans="1:36" outlineLevel="3" x14ac:dyDescent="0.25">
      <c r="A638" s="143" t="s">
        <v>5636</v>
      </c>
      <c r="D638" s="135">
        <v>124.6</v>
      </c>
      <c r="G638" s="135">
        <v>132.1</v>
      </c>
      <c r="N638" s="135">
        <f t="shared" si="724"/>
        <v>0</v>
      </c>
      <c r="O638" s="135">
        <f t="shared" si="725"/>
        <v>256.7</v>
      </c>
      <c r="P638" s="135" t="s">
        <v>3827</v>
      </c>
      <c r="Q638" s="135">
        <f>VLOOKUP(P638,Factors!$E$6:$G$5649,3,FALSE)</f>
        <v>0</v>
      </c>
      <c r="R638" s="144">
        <f>IF(LEFT(AJ638,6)="Direct", N638,0)</f>
        <v>0</v>
      </c>
      <c r="S638" s="145">
        <f>N638-R638</f>
        <v>0</v>
      </c>
      <c r="T638" s="146">
        <f>R638+S638</f>
        <v>0</v>
      </c>
      <c r="U638" s="144">
        <f>IF(LEFT(AJ638,9)="direct-wa", N638,0)</f>
        <v>0</v>
      </c>
      <c r="V638" s="145">
        <f>IF(LEFT(AJ638,9)="direct-wa",0,N638*Q638)</f>
        <v>0</v>
      </c>
      <c r="W638" s="147">
        <f>U638+V638</f>
        <v>0</v>
      </c>
      <c r="X638" s="144">
        <f>IF(LEFT(AJ638,9)="direct-or", N638,0)</f>
        <v>0</v>
      </c>
      <c r="Y638" s="145">
        <f>IF(LEFT(AJ638,9)="direct-or",0,S638-V638)</f>
        <v>0</v>
      </c>
      <c r="Z638" s="147">
        <f>X638+Y638</f>
        <v>0</v>
      </c>
      <c r="AA638" s="148">
        <f>IF(LEFT(AJ638,6)="Direct", O638,0)</f>
        <v>256.7</v>
      </c>
      <c r="AB638" s="149">
        <f>O638-AA638</f>
        <v>0</v>
      </c>
      <c r="AC638" s="148">
        <f>AA638+AB638</f>
        <v>256.7</v>
      </c>
      <c r="AD638" s="148">
        <f t="shared" si="723"/>
        <v>0</v>
      </c>
      <c r="AE638" s="148">
        <f>IF(LEFT(AJ638,9)="direct-wa",0,O638*Q638)</f>
        <v>0</v>
      </c>
      <c r="AF638" s="150">
        <f>AD638+AE638</f>
        <v>0</v>
      </c>
      <c r="AG638" s="148">
        <f>IF(LEFT(AJ638,9)="direct-or", O638,0)</f>
        <v>256.7</v>
      </c>
      <c r="AH638" s="148">
        <f>IF(LEFT(AJ638,9)="direct-or",0,AC638-AF638)</f>
        <v>0</v>
      </c>
      <c r="AI638" s="150">
        <f>AG638+AH638</f>
        <v>256.7</v>
      </c>
      <c r="AJ638" s="151" t="s">
        <v>105</v>
      </c>
    </row>
    <row r="639" spans="1:36" outlineLevel="3" x14ac:dyDescent="0.25">
      <c r="A639" s="143" t="s">
        <v>5636</v>
      </c>
      <c r="B639" s="135">
        <v>33.28</v>
      </c>
      <c r="C639" s="135">
        <v>33.28</v>
      </c>
      <c r="D639" s="135">
        <v>130</v>
      </c>
      <c r="E639" s="135">
        <v>36.28</v>
      </c>
      <c r="F639" s="135">
        <v>33.28</v>
      </c>
      <c r="G639" s="135">
        <v>41.6</v>
      </c>
      <c r="H639" s="135">
        <v>33.28</v>
      </c>
      <c r="I639" s="135">
        <v>33.28</v>
      </c>
      <c r="J639" s="135">
        <v>41.6</v>
      </c>
      <c r="K639" s="135">
        <v>33.28</v>
      </c>
      <c r="L639" s="135">
        <v>41.6</v>
      </c>
      <c r="M639" s="135">
        <v>33.28</v>
      </c>
      <c r="N639" s="135">
        <f t="shared" si="724"/>
        <v>33.28</v>
      </c>
      <c r="O639" s="135">
        <f t="shared" si="725"/>
        <v>524.04</v>
      </c>
      <c r="P639" s="135" t="s">
        <v>4053</v>
      </c>
      <c r="Q639" s="135">
        <f>VLOOKUP(P639,Factors!$E$6:$G$5649,3,FALSE)</f>
        <v>0</v>
      </c>
      <c r="R639" s="144">
        <f>IF(LEFT(AJ639,6)="Direct", N639,0)</f>
        <v>33.28</v>
      </c>
      <c r="S639" s="145">
        <f>N639-R639</f>
        <v>0</v>
      </c>
      <c r="T639" s="146">
        <f>R639+S639</f>
        <v>33.28</v>
      </c>
      <c r="U639" s="144">
        <f>IF(LEFT(AJ639,9)="direct-wa", N639,0)</f>
        <v>0</v>
      </c>
      <c r="V639" s="145">
        <f>IF(LEFT(AJ639,9)="direct-wa",0,N639*Q639)</f>
        <v>0</v>
      </c>
      <c r="W639" s="147">
        <f>U639+V639</f>
        <v>0</v>
      </c>
      <c r="X639" s="144">
        <f>IF(LEFT(AJ639,9)="direct-or", N639,0)</f>
        <v>33.28</v>
      </c>
      <c r="Y639" s="145">
        <f>IF(LEFT(AJ639,9)="direct-or",0,S639-V639)</f>
        <v>0</v>
      </c>
      <c r="Z639" s="147">
        <f>X639+Y639</f>
        <v>33.28</v>
      </c>
      <c r="AA639" s="148">
        <f>IF(LEFT(AJ639,6)="Direct", O639,0)</f>
        <v>524.04</v>
      </c>
      <c r="AB639" s="149">
        <f>O639-AA639</f>
        <v>0</v>
      </c>
      <c r="AC639" s="148">
        <f>AA639+AB639</f>
        <v>524.04</v>
      </c>
      <c r="AD639" s="148">
        <f t="shared" si="723"/>
        <v>0</v>
      </c>
      <c r="AE639" s="148">
        <f>IF(LEFT(AJ639,9)="direct-wa",0,O639*Q639)</f>
        <v>0</v>
      </c>
      <c r="AF639" s="150">
        <f>AD639+AE639</f>
        <v>0</v>
      </c>
      <c r="AG639" s="148">
        <f>IF(LEFT(AJ639,9)="direct-or", O639,0)</f>
        <v>524.04</v>
      </c>
      <c r="AH639" s="148">
        <f>IF(LEFT(AJ639,9)="direct-or",0,AC639-AF639)</f>
        <v>0</v>
      </c>
      <c r="AI639" s="150">
        <f>AG639+AH639</f>
        <v>524.04</v>
      </c>
      <c r="AJ639" s="151" t="s">
        <v>105</v>
      </c>
    </row>
    <row r="640" spans="1:36" outlineLevel="3" x14ac:dyDescent="0.25">
      <c r="A640" s="143" t="s">
        <v>5636</v>
      </c>
      <c r="H640" s="135">
        <v>418.88</v>
      </c>
      <c r="I640" s="135">
        <v>224.81</v>
      </c>
      <c r="N640" s="135">
        <f t="shared" si="724"/>
        <v>0</v>
      </c>
      <c r="O640" s="135">
        <f t="shared" si="725"/>
        <v>643.69000000000005</v>
      </c>
      <c r="P640" s="135" t="s">
        <v>5567</v>
      </c>
      <c r="Q640" s="135">
        <f>VLOOKUP(P640,Factors!$E$6:$G$5649,3,FALSE)</f>
        <v>0</v>
      </c>
      <c r="R640" s="144">
        <f>IF(LEFT(AJ640,6)="Direct", N640,0)</f>
        <v>0</v>
      </c>
      <c r="S640" s="145">
        <f>N640-R640</f>
        <v>0</v>
      </c>
      <c r="T640" s="146">
        <f>R640+S640</f>
        <v>0</v>
      </c>
      <c r="U640" s="144">
        <f>IF(LEFT(AJ640,9)="direct-wa", N640,0)</f>
        <v>0</v>
      </c>
      <c r="V640" s="145">
        <f>IF(LEFT(AJ640,9)="direct-wa",0,N640*Q640)</f>
        <v>0</v>
      </c>
      <c r="W640" s="147">
        <f>U640+V640</f>
        <v>0</v>
      </c>
      <c r="X640" s="144">
        <f>IF(LEFT(AJ640,9)="direct-or", N640,0)</f>
        <v>0</v>
      </c>
      <c r="Y640" s="145">
        <f>IF(LEFT(AJ640,9)="direct-or",0,S640-V640)</f>
        <v>0</v>
      </c>
      <c r="Z640" s="147">
        <f>X640+Y640</f>
        <v>0</v>
      </c>
      <c r="AA640" s="148">
        <f>IF(LEFT(AJ640,6)="Direct", O640,0)</f>
        <v>643.69000000000005</v>
      </c>
      <c r="AB640" s="149">
        <f>O640-AA640</f>
        <v>0</v>
      </c>
      <c r="AC640" s="148">
        <f>AA640+AB640</f>
        <v>643.69000000000005</v>
      </c>
      <c r="AD640" s="148">
        <f t="shared" si="723"/>
        <v>0</v>
      </c>
      <c r="AE640" s="148">
        <f>IF(LEFT(AJ640,9)="direct-wa",0,O640*Q640)</f>
        <v>0</v>
      </c>
      <c r="AF640" s="150">
        <f>AD640+AE640</f>
        <v>0</v>
      </c>
      <c r="AG640" s="148">
        <f>IF(LEFT(AJ640,9)="direct-or", O640,0)</f>
        <v>643.69000000000005</v>
      </c>
      <c r="AH640" s="148">
        <f>IF(LEFT(AJ640,9)="direct-or",0,AC640-AF640)</f>
        <v>0</v>
      </c>
      <c r="AI640" s="150">
        <f>AG640+AH640</f>
        <v>643.69000000000005</v>
      </c>
      <c r="AJ640" s="151" t="s">
        <v>668</v>
      </c>
    </row>
    <row r="641" spans="1:36" outlineLevel="2" x14ac:dyDescent="0.25">
      <c r="A641" s="143"/>
      <c r="N641" s="135">
        <f t="shared" si="724"/>
        <v>0</v>
      </c>
      <c r="O641" s="135">
        <f t="shared" si="725"/>
        <v>0</v>
      </c>
      <c r="R641" s="144">
        <f t="shared" ref="R641:AI641" si="770">SUBTOTAL(9,R637:R640)</f>
        <v>33.28</v>
      </c>
      <c r="S641" s="145">
        <f t="shared" si="770"/>
        <v>0</v>
      </c>
      <c r="T641" s="146">
        <f t="shared" si="770"/>
        <v>33.28</v>
      </c>
      <c r="U641" s="144">
        <f t="shared" si="770"/>
        <v>0</v>
      </c>
      <c r="V641" s="145">
        <f t="shared" si="770"/>
        <v>0</v>
      </c>
      <c r="W641" s="147">
        <f t="shared" si="770"/>
        <v>0</v>
      </c>
      <c r="X641" s="144">
        <f t="shared" si="770"/>
        <v>33.28</v>
      </c>
      <c r="Y641" s="145">
        <f t="shared" si="770"/>
        <v>0</v>
      </c>
      <c r="Z641" s="147">
        <f t="shared" si="770"/>
        <v>33.28</v>
      </c>
      <c r="AA641" s="148">
        <f t="shared" si="770"/>
        <v>1438.63</v>
      </c>
      <c r="AB641" s="149">
        <f t="shared" si="770"/>
        <v>0</v>
      </c>
      <c r="AC641" s="148">
        <f t="shared" si="770"/>
        <v>1438.63</v>
      </c>
      <c r="AD641" s="148">
        <f t="shared" si="723"/>
        <v>0</v>
      </c>
      <c r="AE641" s="148">
        <f t="shared" si="770"/>
        <v>0</v>
      </c>
      <c r="AF641" s="150">
        <f t="shared" si="770"/>
        <v>0</v>
      </c>
      <c r="AG641" s="148">
        <f t="shared" si="770"/>
        <v>1438.63</v>
      </c>
      <c r="AH641" s="148">
        <f t="shared" si="770"/>
        <v>0</v>
      </c>
      <c r="AI641" s="150">
        <f t="shared" si="770"/>
        <v>1438.63</v>
      </c>
      <c r="AJ641" s="163" t="s">
        <v>5754</v>
      </c>
    </row>
    <row r="642" spans="1:36" outlineLevel="3" x14ac:dyDescent="0.25">
      <c r="A642" s="143" t="s">
        <v>5636</v>
      </c>
      <c r="B642" s="135">
        <v>13885.47</v>
      </c>
      <c r="C642" s="135">
        <v>32365.95</v>
      </c>
      <c r="D642" s="135">
        <v>30145.53</v>
      </c>
      <c r="E642" s="135">
        <v>32893.449999999997</v>
      </c>
      <c r="F642" s="135">
        <v>33952.17</v>
      </c>
      <c r="G642" s="135">
        <v>15745.53</v>
      </c>
      <c r="H642" s="135">
        <v>16024.42</v>
      </c>
      <c r="I642" s="135">
        <v>6122.12</v>
      </c>
      <c r="J642" s="135">
        <v>20232.8</v>
      </c>
      <c r="K642" s="135">
        <v>26303.72</v>
      </c>
      <c r="L642" s="135">
        <v>31111.19</v>
      </c>
      <c r="M642" s="135">
        <v>7465.29</v>
      </c>
      <c r="N642" s="135">
        <f t="shared" si="724"/>
        <v>7465.29</v>
      </c>
      <c r="O642" s="135">
        <f t="shared" si="725"/>
        <v>266247.64</v>
      </c>
      <c r="P642" s="135" t="s">
        <v>88</v>
      </c>
      <c r="Q642" s="135">
        <f>VLOOKUP(P642,Factors!$E$6:$G$5649,3,FALSE)</f>
        <v>7.9699999999999993E-2</v>
      </c>
      <c r="R642" s="144">
        <f t="shared" ref="R642:R653" si="771">IF(LEFT(AJ642,6)="Direct", N642,0)</f>
        <v>0</v>
      </c>
      <c r="S642" s="145">
        <f t="shared" ref="S642:S653" si="772">N642-R642</f>
        <v>7465.29</v>
      </c>
      <c r="T642" s="146">
        <f t="shared" ref="T642:T653" si="773">R642+S642</f>
        <v>7465.29</v>
      </c>
      <c r="U642" s="144">
        <f t="shared" ref="U642:U653" si="774">IF(LEFT(AJ642,9)="direct-wa", N642,0)</f>
        <v>0</v>
      </c>
      <c r="V642" s="145">
        <f t="shared" ref="V642:V653" si="775">IF(LEFT(AJ642,9)="direct-wa",0,N642*Q642)</f>
        <v>594.98361299999999</v>
      </c>
      <c r="W642" s="147">
        <f t="shared" ref="W642:W653" si="776">U642+V642</f>
        <v>594.98361299999999</v>
      </c>
      <c r="X642" s="144">
        <f t="shared" ref="X642:X653" si="777">IF(LEFT(AJ642,9)="direct-or", N642,0)</f>
        <v>0</v>
      </c>
      <c r="Y642" s="145">
        <f t="shared" ref="Y642:Y653" si="778">IF(LEFT(AJ642,9)="direct-or",0,S642-V642)</f>
        <v>6870.3063869999996</v>
      </c>
      <c r="Z642" s="147">
        <f t="shared" ref="Z642:Z653" si="779">X642+Y642</f>
        <v>6870.3063869999996</v>
      </c>
      <c r="AA642" s="148">
        <f t="shared" ref="AA642:AA653" si="780">IF(LEFT(AJ642,6)="Direct", O642,0)</f>
        <v>0</v>
      </c>
      <c r="AB642" s="149">
        <f t="shared" ref="AB642:AB653" si="781">O642-AA642</f>
        <v>266247.64</v>
      </c>
      <c r="AC642" s="148">
        <f t="shared" ref="AC642:AC653" si="782">AA642+AB642</f>
        <v>266247.64</v>
      </c>
      <c r="AD642" s="148">
        <f t="shared" si="723"/>
        <v>0</v>
      </c>
      <c r="AE642" s="148">
        <f t="shared" ref="AE642:AE653" si="783">IF(LEFT(AJ642,9)="direct-wa",0,O642*Q642)</f>
        <v>21219.936908</v>
      </c>
      <c r="AF642" s="150">
        <f t="shared" ref="AF642:AF653" si="784">AD642+AE642</f>
        <v>21219.936908</v>
      </c>
      <c r="AG642" s="148">
        <f t="shared" ref="AG642:AG653" si="785">IF(LEFT(AJ642,9)="direct-or", O642,0)</f>
        <v>0</v>
      </c>
      <c r="AH642" s="148">
        <f t="shared" ref="AH642:AH653" si="786">IF(LEFT(AJ642,9)="direct-or",0,AC642-AF642)</f>
        <v>245027.70309200001</v>
      </c>
      <c r="AI642" s="150">
        <f t="shared" ref="AI642:AI653" si="787">AG642+AH642</f>
        <v>245027.70309200001</v>
      </c>
      <c r="AJ642" s="151" t="s">
        <v>54</v>
      </c>
    </row>
    <row r="643" spans="1:36" outlineLevel="3" x14ac:dyDescent="0.25">
      <c r="A643" s="143" t="s">
        <v>5636</v>
      </c>
      <c r="B643" s="135">
        <v>6115.01</v>
      </c>
      <c r="C643" s="135">
        <v>4652.82</v>
      </c>
      <c r="D643" s="135">
        <v>7172.67</v>
      </c>
      <c r="E643" s="135">
        <v>10104.17</v>
      </c>
      <c r="F643" s="135">
        <v>8989.94</v>
      </c>
      <c r="G643" s="135">
        <v>7188.09</v>
      </c>
      <c r="H643" s="135">
        <v>8947.32</v>
      </c>
      <c r="I643" s="135">
        <v>11977.72</v>
      </c>
      <c r="J643" s="135">
        <v>1329.01</v>
      </c>
      <c r="K643" s="135">
        <v>16071.62</v>
      </c>
      <c r="L643" s="135">
        <v>19485.169999999998</v>
      </c>
      <c r="M643" s="135">
        <v>23006.89</v>
      </c>
      <c r="N643" s="135">
        <f t="shared" si="724"/>
        <v>23006.89</v>
      </c>
      <c r="O643" s="135">
        <f t="shared" si="725"/>
        <v>125040.43</v>
      </c>
      <c r="P643" s="135" t="s">
        <v>97</v>
      </c>
      <c r="Q643" s="135">
        <f>VLOOKUP(P643,Factors!$E$6:$G$5649,3,FALSE)</f>
        <v>7.9699999999999993E-2</v>
      </c>
      <c r="R643" s="144">
        <f t="shared" si="771"/>
        <v>0</v>
      </c>
      <c r="S643" s="145">
        <f t="shared" si="772"/>
        <v>23006.89</v>
      </c>
      <c r="T643" s="146">
        <f t="shared" si="773"/>
        <v>23006.89</v>
      </c>
      <c r="U643" s="144">
        <f t="shared" si="774"/>
        <v>0</v>
      </c>
      <c r="V643" s="145">
        <f t="shared" si="775"/>
        <v>1833.6491329999999</v>
      </c>
      <c r="W643" s="147">
        <f t="shared" si="776"/>
        <v>1833.6491329999999</v>
      </c>
      <c r="X643" s="144">
        <f t="shared" si="777"/>
        <v>0</v>
      </c>
      <c r="Y643" s="145">
        <f t="shared" si="778"/>
        <v>21173.240867</v>
      </c>
      <c r="Z643" s="147">
        <f t="shared" si="779"/>
        <v>21173.240867</v>
      </c>
      <c r="AA643" s="148">
        <f t="shared" si="780"/>
        <v>0</v>
      </c>
      <c r="AB643" s="149">
        <f t="shared" si="781"/>
        <v>125040.43</v>
      </c>
      <c r="AC643" s="148">
        <f t="shared" si="782"/>
        <v>125040.43</v>
      </c>
      <c r="AD643" s="148">
        <f t="shared" si="723"/>
        <v>0</v>
      </c>
      <c r="AE643" s="148">
        <f t="shared" si="783"/>
        <v>9965.7222709999987</v>
      </c>
      <c r="AF643" s="150">
        <f t="shared" si="784"/>
        <v>9965.7222709999987</v>
      </c>
      <c r="AG643" s="148">
        <f t="shared" si="785"/>
        <v>0</v>
      </c>
      <c r="AH643" s="148">
        <f t="shared" si="786"/>
        <v>115074.70772899999</v>
      </c>
      <c r="AI643" s="150">
        <f t="shared" si="787"/>
        <v>115074.70772899999</v>
      </c>
      <c r="AJ643" s="151" t="s">
        <v>54</v>
      </c>
    </row>
    <row r="644" spans="1:36" outlineLevel="3" x14ac:dyDescent="0.25">
      <c r="A644" s="143" t="s">
        <v>5636</v>
      </c>
      <c r="B644" s="135">
        <v>2590.59</v>
      </c>
      <c r="D644" s="135">
        <v>280.04000000000002</v>
      </c>
      <c r="H644" s="135">
        <v>525.96</v>
      </c>
      <c r="I644" s="135">
        <v>292.01</v>
      </c>
      <c r="J644" s="135">
        <v>525.96</v>
      </c>
      <c r="K644" s="135">
        <v>502.3</v>
      </c>
      <c r="L644" s="135">
        <v>1224.0999999999999</v>
      </c>
      <c r="M644" s="135">
        <v>4730.1899999999996</v>
      </c>
      <c r="N644" s="135">
        <f t="shared" si="724"/>
        <v>4730.1899999999996</v>
      </c>
      <c r="O644" s="135">
        <f t="shared" si="725"/>
        <v>10671.150000000001</v>
      </c>
      <c r="P644" s="135" t="s">
        <v>107</v>
      </c>
      <c r="Q644" s="135">
        <f>VLOOKUP(P644,Factors!$E$6:$G$5649,3,FALSE)</f>
        <v>7.9699999999999993E-2</v>
      </c>
      <c r="R644" s="144">
        <f t="shared" si="771"/>
        <v>0</v>
      </c>
      <c r="S644" s="145">
        <f t="shared" si="772"/>
        <v>4730.1899999999996</v>
      </c>
      <c r="T644" s="146">
        <f t="shared" si="773"/>
        <v>4730.1899999999996</v>
      </c>
      <c r="U644" s="144">
        <f t="shared" si="774"/>
        <v>0</v>
      </c>
      <c r="V644" s="145">
        <f t="shared" si="775"/>
        <v>376.99614299999996</v>
      </c>
      <c r="W644" s="147">
        <f t="shared" si="776"/>
        <v>376.99614299999996</v>
      </c>
      <c r="X644" s="144">
        <f t="shared" si="777"/>
        <v>0</v>
      </c>
      <c r="Y644" s="145">
        <f t="shared" si="778"/>
        <v>4353.1938569999993</v>
      </c>
      <c r="Z644" s="147">
        <f t="shared" si="779"/>
        <v>4353.1938569999993</v>
      </c>
      <c r="AA644" s="148">
        <f t="shared" si="780"/>
        <v>0</v>
      </c>
      <c r="AB644" s="149">
        <f t="shared" si="781"/>
        <v>10671.150000000001</v>
      </c>
      <c r="AC644" s="148">
        <f t="shared" si="782"/>
        <v>10671.150000000001</v>
      </c>
      <c r="AD644" s="148">
        <f t="shared" si="723"/>
        <v>0</v>
      </c>
      <c r="AE644" s="148">
        <f t="shared" si="783"/>
        <v>850.49065500000006</v>
      </c>
      <c r="AF644" s="150">
        <f t="shared" si="784"/>
        <v>850.49065500000006</v>
      </c>
      <c r="AG644" s="148">
        <f t="shared" si="785"/>
        <v>0</v>
      </c>
      <c r="AH644" s="148">
        <f t="shared" si="786"/>
        <v>9820.6593450000018</v>
      </c>
      <c r="AI644" s="150">
        <f t="shared" si="787"/>
        <v>9820.6593450000018</v>
      </c>
      <c r="AJ644" s="151" t="s">
        <v>54</v>
      </c>
    </row>
    <row r="645" spans="1:36" outlineLevel="3" x14ac:dyDescent="0.25">
      <c r="A645" s="143" t="s">
        <v>5636</v>
      </c>
      <c r="B645" s="135">
        <v>5828.11</v>
      </c>
      <c r="C645" s="135">
        <v>504.35</v>
      </c>
      <c r="D645" s="135">
        <v>1390.31</v>
      </c>
      <c r="E645" s="135">
        <v>2500.58</v>
      </c>
      <c r="F645" s="135">
        <v>5465.07</v>
      </c>
      <c r="G645" s="135">
        <v>-390.24</v>
      </c>
      <c r="H645" s="135">
        <v>1835.78</v>
      </c>
      <c r="I645" s="135">
        <v>-1013.82</v>
      </c>
      <c r="J645" s="135">
        <v>5281.11</v>
      </c>
      <c r="K645" s="135">
        <v>3715.05</v>
      </c>
      <c r="L645" s="135">
        <v>2434.15</v>
      </c>
      <c r="M645" s="135">
        <v>-1985</v>
      </c>
      <c r="N645" s="135">
        <f t="shared" si="724"/>
        <v>-1985</v>
      </c>
      <c r="O645" s="135">
        <f t="shared" si="725"/>
        <v>25565.45</v>
      </c>
      <c r="P645" s="135" t="s">
        <v>119</v>
      </c>
      <c r="Q645" s="135">
        <f>VLOOKUP(P645,Factors!$E$6:$G$5649,3,FALSE)</f>
        <v>7.9699999999999993E-2</v>
      </c>
      <c r="R645" s="144">
        <f t="shared" si="771"/>
        <v>0</v>
      </c>
      <c r="S645" s="145">
        <f t="shared" si="772"/>
        <v>-1985</v>
      </c>
      <c r="T645" s="146">
        <f t="shared" si="773"/>
        <v>-1985</v>
      </c>
      <c r="U645" s="144">
        <f t="shared" si="774"/>
        <v>0</v>
      </c>
      <c r="V645" s="145">
        <f t="shared" si="775"/>
        <v>-158.2045</v>
      </c>
      <c r="W645" s="147">
        <f t="shared" si="776"/>
        <v>-158.2045</v>
      </c>
      <c r="X645" s="144">
        <f t="shared" si="777"/>
        <v>0</v>
      </c>
      <c r="Y645" s="145">
        <f t="shared" si="778"/>
        <v>-1826.7954999999999</v>
      </c>
      <c r="Z645" s="147">
        <f t="shared" si="779"/>
        <v>-1826.7954999999999</v>
      </c>
      <c r="AA645" s="148">
        <f t="shared" si="780"/>
        <v>0</v>
      </c>
      <c r="AB645" s="149">
        <f t="shared" si="781"/>
        <v>25565.45</v>
      </c>
      <c r="AC645" s="148">
        <f t="shared" si="782"/>
        <v>25565.45</v>
      </c>
      <c r="AD645" s="148">
        <f t="shared" si="723"/>
        <v>0</v>
      </c>
      <c r="AE645" s="148">
        <f t="shared" si="783"/>
        <v>2037.5663649999999</v>
      </c>
      <c r="AF645" s="150">
        <f t="shared" si="784"/>
        <v>2037.5663649999999</v>
      </c>
      <c r="AG645" s="148">
        <f t="shared" si="785"/>
        <v>0</v>
      </c>
      <c r="AH645" s="148">
        <f t="shared" si="786"/>
        <v>23527.883635000002</v>
      </c>
      <c r="AI645" s="150">
        <f t="shared" si="787"/>
        <v>23527.883635000002</v>
      </c>
      <c r="AJ645" s="151" t="s">
        <v>54</v>
      </c>
    </row>
    <row r="646" spans="1:36" outlineLevel="3" x14ac:dyDescent="0.25">
      <c r="A646" s="143" t="s">
        <v>5636</v>
      </c>
      <c r="B646" s="135">
        <v>4186.3900000000003</v>
      </c>
      <c r="C646" s="135">
        <v>1585.16</v>
      </c>
      <c r="D646" s="135">
        <v>5636.6</v>
      </c>
      <c r="E646" s="135">
        <v>3029.53</v>
      </c>
      <c r="F646" s="135">
        <v>600.86</v>
      </c>
      <c r="G646" s="135">
        <v>2579.86</v>
      </c>
      <c r="H646" s="135">
        <v>2180.7399999999998</v>
      </c>
      <c r="I646" s="135">
        <v>3078.96</v>
      </c>
      <c r="J646" s="135">
        <v>2200.0500000000002</v>
      </c>
      <c r="K646" s="135">
        <v>3187.98</v>
      </c>
      <c r="L646" s="135">
        <v>2422.11</v>
      </c>
      <c r="M646" s="135">
        <v>4495.4399999999996</v>
      </c>
      <c r="N646" s="135">
        <f t="shared" si="724"/>
        <v>4495.4399999999996</v>
      </c>
      <c r="O646" s="135">
        <f t="shared" si="725"/>
        <v>35183.68</v>
      </c>
      <c r="P646" s="135" t="s">
        <v>120</v>
      </c>
      <c r="Q646" s="135">
        <f>VLOOKUP(P646,Factors!$E$6:$G$5649,3,FALSE)</f>
        <v>7.9699999999999993E-2</v>
      </c>
      <c r="R646" s="144">
        <f t="shared" si="771"/>
        <v>0</v>
      </c>
      <c r="S646" s="145">
        <f t="shared" si="772"/>
        <v>4495.4399999999996</v>
      </c>
      <c r="T646" s="146">
        <f t="shared" si="773"/>
        <v>4495.4399999999996</v>
      </c>
      <c r="U646" s="144">
        <f t="shared" si="774"/>
        <v>0</v>
      </c>
      <c r="V646" s="145">
        <f t="shared" si="775"/>
        <v>358.28656799999993</v>
      </c>
      <c r="W646" s="147">
        <f t="shared" si="776"/>
        <v>358.28656799999993</v>
      </c>
      <c r="X646" s="144">
        <f t="shared" si="777"/>
        <v>0</v>
      </c>
      <c r="Y646" s="145">
        <f t="shared" si="778"/>
        <v>4137.1534320000001</v>
      </c>
      <c r="Z646" s="147">
        <f t="shared" si="779"/>
        <v>4137.1534320000001</v>
      </c>
      <c r="AA646" s="148">
        <f t="shared" si="780"/>
        <v>0</v>
      </c>
      <c r="AB646" s="149">
        <f t="shared" si="781"/>
        <v>35183.68</v>
      </c>
      <c r="AC646" s="148">
        <f t="shared" si="782"/>
        <v>35183.68</v>
      </c>
      <c r="AD646" s="148">
        <f t="shared" si="723"/>
        <v>0</v>
      </c>
      <c r="AE646" s="148">
        <f t="shared" si="783"/>
        <v>2804.1392959999998</v>
      </c>
      <c r="AF646" s="150">
        <f t="shared" si="784"/>
        <v>2804.1392959999998</v>
      </c>
      <c r="AG646" s="148">
        <f t="shared" si="785"/>
        <v>0</v>
      </c>
      <c r="AH646" s="148">
        <f t="shared" si="786"/>
        <v>32379.540703999999</v>
      </c>
      <c r="AI646" s="150">
        <f t="shared" si="787"/>
        <v>32379.540703999999</v>
      </c>
      <c r="AJ646" s="151" t="s">
        <v>54</v>
      </c>
    </row>
    <row r="647" spans="1:36" outlineLevel="3" x14ac:dyDescent="0.25">
      <c r="A647" s="143" t="s">
        <v>5636</v>
      </c>
      <c r="C647" s="135">
        <v>322.22000000000003</v>
      </c>
      <c r="D647" s="135">
        <v>1323.1</v>
      </c>
      <c r="E647" s="135">
        <v>702.41</v>
      </c>
      <c r="G647" s="135">
        <v>1397.38</v>
      </c>
      <c r="H647" s="135">
        <v>1117.02</v>
      </c>
      <c r="I647" s="135">
        <v>314.60000000000002</v>
      </c>
      <c r="J647" s="135">
        <v>558.51</v>
      </c>
      <c r="M647" s="135">
        <v>539.28</v>
      </c>
      <c r="N647" s="135">
        <f t="shared" si="724"/>
        <v>539.28</v>
      </c>
      <c r="O647" s="135">
        <f t="shared" si="725"/>
        <v>6274.52</v>
      </c>
      <c r="P647" s="135" t="s">
        <v>125</v>
      </c>
      <c r="Q647" s="135">
        <f>VLOOKUP(P647,Factors!$E$6:$G$5649,3,FALSE)</f>
        <v>7.9699999999999993E-2</v>
      </c>
      <c r="R647" s="144">
        <f t="shared" si="771"/>
        <v>0</v>
      </c>
      <c r="S647" s="145">
        <f t="shared" si="772"/>
        <v>539.28</v>
      </c>
      <c r="T647" s="146">
        <f t="shared" si="773"/>
        <v>539.28</v>
      </c>
      <c r="U647" s="144">
        <f t="shared" si="774"/>
        <v>0</v>
      </c>
      <c r="V647" s="145">
        <f t="shared" si="775"/>
        <v>42.980615999999991</v>
      </c>
      <c r="W647" s="147">
        <f t="shared" si="776"/>
        <v>42.980615999999991</v>
      </c>
      <c r="X647" s="144">
        <f t="shared" si="777"/>
        <v>0</v>
      </c>
      <c r="Y647" s="145">
        <f t="shared" si="778"/>
        <v>496.29938399999998</v>
      </c>
      <c r="Z647" s="147">
        <f t="shared" si="779"/>
        <v>496.29938399999998</v>
      </c>
      <c r="AA647" s="148">
        <f t="shared" si="780"/>
        <v>0</v>
      </c>
      <c r="AB647" s="149">
        <f t="shared" si="781"/>
        <v>6274.52</v>
      </c>
      <c r="AC647" s="148">
        <f t="shared" si="782"/>
        <v>6274.52</v>
      </c>
      <c r="AD647" s="148">
        <f t="shared" si="723"/>
        <v>0</v>
      </c>
      <c r="AE647" s="148">
        <f t="shared" si="783"/>
        <v>500.07924400000002</v>
      </c>
      <c r="AF647" s="150">
        <f t="shared" si="784"/>
        <v>500.07924400000002</v>
      </c>
      <c r="AG647" s="148">
        <f t="shared" si="785"/>
        <v>0</v>
      </c>
      <c r="AH647" s="148">
        <f t="shared" si="786"/>
        <v>5774.440756</v>
      </c>
      <c r="AI647" s="150">
        <f t="shared" si="787"/>
        <v>5774.440756</v>
      </c>
      <c r="AJ647" s="151" t="s">
        <v>54</v>
      </c>
    </row>
    <row r="648" spans="1:36" outlineLevel="3" x14ac:dyDescent="0.25">
      <c r="A648" s="143" t="s">
        <v>5636</v>
      </c>
      <c r="B648" s="135">
        <v>1728.74</v>
      </c>
      <c r="C648" s="135">
        <v>4608.62</v>
      </c>
      <c r="D648" s="135">
        <v>2733.57</v>
      </c>
      <c r="E648" s="135">
        <v>766.34</v>
      </c>
      <c r="F648" s="135">
        <v>4274.62</v>
      </c>
      <c r="G648" s="135">
        <v>3010.93</v>
      </c>
      <c r="I648" s="135">
        <v>2022.47</v>
      </c>
      <c r="J648" s="135">
        <v>2273.33</v>
      </c>
      <c r="K648" s="135">
        <v>16.98</v>
      </c>
      <c r="L648" s="135">
        <v>131.49</v>
      </c>
      <c r="M648" s="135">
        <v>152.18</v>
      </c>
      <c r="N648" s="135">
        <f t="shared" si="724"/>
        <v>152.18</v>
      </c>
      <c r="O648" s="135">
        <f t="shared" si="725"/>
        <v>21719.270000000004</v>
      </c>
      <c r="P648" s="135" t="s">
        <v>127</v>
      </c>
      <c r="Q648" s="135">
        <f>VLOOKUP(P648,Factors!$E$6:$G$5649,3,FALSE)</f>
        <v>7.9699999999999993E-2</v>
      </c>
      <c r="R648" s="144">
        <f t="shared" si="771"/>
        <v>0</v>
      </c>
      <c r="S648" s="145">
        <f t="shared" si="772"/>
        <v>152.18</v>
      </c>
      <c r="T648" s="146">
        <f t="shared" si="773"/>
        <v>152.18</v>
      </c>
      <c r="U648" s="144">
        <f t="shared" si="774"/>
        <v>0</v>
      </c>
      <c r="V648" s="145">
        <f t="shared" si="775"/>
        <v>12.128746</v>
      </c>
      <c r="W648" s="147">
        <f t="shared" si="776"/>
        <v>12.128746</v>
      </c>
      <c r="X648" s="144">
        <f t="shared" si="777"/>
        <v>0</v>
      </c>
      <c r="Y648" s="145">
        <f t="shared" si="778"/>
        <v>140.051254</v>
      </c>
      <c r="Z648" s="147">
        <f t="shared" si="779"/>
        <v>140.051254</v>
      </c>
      <c r="AA648" s="148">
        <f t="shared" si="780"/>
        <v>0</v>
      </c>
      <c r="AB648" s="149">
        <f t="shared" si="781"/>
        <v>21719.270000000004</v>
      </c>
      <c r="AC648" s="148">
        <f t="shared" si="782"/>
        <v>21719.270000000004</v>
      </c>
      <c r="AD648" s="148">
        <f t="shared" si="723"/>
        <v>0</v>
      </c>
      <c r="AE648" s="148">
        <f t="shared" si="783"/>
        <v>1731.0258190000002</v>
      </c>
      <c r="AF648" s="150">
        <f t="shared" si="784"/>
        <v>1731.0258190000002</v>
      </c>
      <c r="AG648" s="148">
        <f t="shared" si="785"/>
        <v>0</v>
      </c>
      <c r="AH648" s="148">
        <f t="shared" si="786"/>
        <v>19988.244181000005</v>
      </c>
      <c r="AI648" s="150">
        <f t="shared" si="787"/>
        <v>19988.244181000005</v>
      </c>
      <c r="AJ648" s="151" t="s">
        <v>54</v>
      </c>
    </row>
    <row r="649" spans="1:36" outlineLevel="3" x14ac:dyDescent="0.25">
      <c r="A649" s="143" t="s">
        <v>5636</v>
      </c>
      <c r="B649" s="135">
        <v>25717.67</v>
      </c>
      <c r="C649" s="135">
        <v>29517.360000000001</v>
      </c>
      <c r="D649" s="135">
        <v>33099.910000000003</v>
      </c>
      <c r="E649" s="135">
        <v>27520.06</v>
      </c>
      <c r="F649" s="135">
        <v>16094.46</v>
      </c>
      <c r="G649" s="135">
        <v>24880.34</v>
      </c>
      <c r="H649" s="135">
        <v>32066.78</v>
      </c>
      <c r="I649" s="135">
        <v>30976.880000000001</v>
      </c>
      <c r="J649" s="135">
        <v>38243.47</v>
      </c>
      <c r="K649" s="135">
        <v>20538.72</v>
      </c>
      <c r="L649" s="135">
        <v>30358.05</v>
      </c>
      <c r="M649" s="135">
        <v>22893.23</v>
      </c>
      <c r="N649" s="135">
        <f t="shared" si="724"/>
        <v>22893.23</v>
      </c>
      <c r="O649" s="135">
        <f t="shared" si="725"/>
        <v>331906.93</v>
      </c>
      <c r="P649" s="135" t="s">
        <v>132</v>
      </c>
      <c r="Q649" s="135">
        <f>VLOOKUP(P649,Factors!$E$6:$G$5649,3,FALSE)</f>
        <v>7.9699999999999993E-2</v>
      </c>
      <c r="R649" s="144">
        <f t="shared" si="771"/>
        <v>0</v>
      </c>
      <c r="S649" s="145">
        <f t="shared" si="772"/>
        <v>22893.23</v>
      </c>
      <c r="T649" s="146">
        <f t="shared" si="773"/>
        <v>22893.23</v>
      </c>
      <c r="U649" s="144">
        <f t="shared" si="774"/>
        <v>0</v>
      </c>
      <c r="V649" s="145">
        <f t="shared" si="775"/>
        <v>1824.5904309999999</v>
      </c>
      <c r="W649" s="147">
        <f t="shared" si="776"/>
        <v>1824.5904309999999</v>
      </c>
      <c r="X649" s="144">
        <f t="shared" si="777"/>
        <v>0</v>
      </c>
      <c r="Y649" s="145">
        <f t="shared" si="778"/>
        <v>21068.639568999999</v>
      </c>
      <c r="Z649" s="147">
        <f t="shared" si="779"/>
        <v>21068.639568999999</v>
      </c>
      <c r="AA649" s="148">
        <f t="shared" si="780"/>
        <v>0</v>
      </c>
      <c r="AB649" s="149">
        <f t="shared" si="781"/>
        <v>331906.93</v>
      </c>
      <c r="AC649" s="148">
        <f t="shared" si="782"/>
        <v>331906.93</v>
      </c>
      <c r="AD649" s="148">
        <f t="shared" ref="AD649:AD712" si="788">IF(LEFT(AJ649,9)="direct-wa", O649,0)</f>
        <v>0</v>
      </c>
      <c r="AE649" s="148">
        <f t="shared" si="783"/>
        <v>26452.982320999996</v>
      </c>
      <c r="AF649" s="150">
        <f t="shared" si="784"/>
        <v>26452.982320999996</v>
      </c>
      <c r="AG649" s="148">
        <f t="shared" si="785"/>
        <v>0</v>
      </c>
      <c r="AH649" s="148">
        <f t="shared" si="786"/>
        <v>305453.94767899998</v>
      </c>
      <c r="AI649" s="150">
        <f t="shared" si="787"/>
        <v>305453.94767899998</v>
      </c>
      <c r="AJ649" s="151" t="s">
        <v>54</v>
      </c>
    </row>
    <row r="650" spans="1:36" outlineLevel="3" x14ac:dyDescent="0.25">
      <c r="A650" s="143" t="s">
        <v>5636</v>
      </c>
      <c r="B650" s="135">
        <v>1497.85</v>
      </c>
      <c r="C650" s="135">
        <v>4480.2299999999996</v>
      </c>
      <c r="D650" s="135">
        <v>1914.07</v>
      </c>
      <c r="E650" s="135">
        <v>1497.51</v>
      </c>
      <c r="F650" s="135">
        <v>2408.7600000000002</v>
      </c>
      <c r="G650" s="135">
        <v>1369.38</v>
      </c>
      <c r="H650" s="135">
        <v>3342.61</v>
      </c>
      <c r="I650" s="135">
        <v>7150.83</v>
      </c>
      <c r="J650" s="135">
        <v>1031.2</v>
      </c>
      <c r="K650" s="135">
        <v>2989.75</v>
      </c>
      <c r="L650" s="135">
        <v>4513.1400000000003</v>
      </c>
      <c r="M650" s="135">
        <v>8923.73</v>
      </c>
      <c r="N650" s="135">
        <f t="shared" ref="N650:N713" si="789">M650</f>
        <v>8923.73</v>
      </c>
      <c r="O650" s="135">
        <f t="shared" ref="O650:O713" si="790">SUM(B650:M650)</f>
        <v>41119.06</v>
      </c>
      <c r="P650" s="135" t="s">
        <v>133</v>
      </c>
      <c r="Q650" s="135">
        <f>VLOOKUP(P650,Factors!$E$6:$G$5649,3,FALSE)</f>
        <v>7.9699999999999993E-2</v>
      </c>
      <c r="R650" s="144">
        <f t="shared" si="771"/>
        <v>0</v>
      </c>
      <c r="S650" s="145">
        <f t="shared" si="772"/>
        <v>8923.73</v>
      </c>
      <c r="T650" s="146">
        <f t="shared" si="773"/>
        <v>8923.73</v>
      </c>
      <c r="U650" s="144">
        <f t="shared" si="774"/>
        <v>0</v>
      </c>
      <c r="V650" s="145">
        <f t="shared" si="775"/>
        <v>711.22128099999986</v>
      </c>
      <c r="W650" s="147">
        <f t="shared" si="776"/>
        <v>711.22128099999986</v>
      </c>
      <c r="X650" s="144">
        <f t="shared" si="777"/>
        <v>0</v>
      </c>
      <c r="Y650" s="145">
        <f t="shared" si="778"/>
        <v>8212.5087189999995</v>
      </c>
      <c r="Z650" s="147">
        <f t="shared" si="779"/>
        <v>8212.5087189999995</v>
      </c>
      <c r="AA650" s="148">
        <f t="shared" si="780"/>
        <v>0</v>
      </c>
      <c r="AB650" s="149">
        <f t="shared" si="781"/>
        <v>41119.06</v>
      </c>
      <c r="AC650" s="148">
        <f t="shared" si="782"/>
        <v>41119.06</v>
      </c>
      <c r="AD650" s="148">
        <f t="shared" si="788"/>
        <v>0</v>
      </c>
      <c r="AE650" s="148">
        <f t="shared" si="783"/>
        <v>3277.1890819999994</v>
      </c>
      <c r="AF650" s="150">
        <f t="shared" si="784"/>
        <v>3277.1890819999994</v>
      </c>
      <c r="AG650" s="148">
        <f t="shared" si="785"/>
        <v>0</v>
      </c>
      <c r="AH650" s="148">
        <f t="shared" si="786"/>
        <v>37841.870918000001</v>
      </c>
      <c r="AI650" s="150">
        <f t="shared" si="787"/>
        <v>37841.870918000001</v>
      </c>
      <c r="AJ650" s="151" t="s">
        <v>54</v>
      </c>
    </row>
    <row r="651" spans="1:36" outlineLevel="3" x14ac:dyDescent="0.25">
      <c r="A651" s="143" t="s">
        <v>5636</v>
      </c>
      <c r="D651" s="135">
        <v>529.24</v>
      </c>
      <c r="K651" s="135">
        <v>87.13</v>
      </c>
      <c r="L651" s="135">
        <v>295.52999999999997</v>
      </c>
      <c r="N651" s="135">
        <f t="shared" si="789"/>
        <v>0</v>
      </c>
      <c r="O651" s="135">
        <f t="shared" si="790"/>
        <v>911.9</v>
      </c>
      <c r="P651" s="135" t="s">
        <v>169</v>
      </c>
      <c r="Q651" s="135">
        <f>VLOOKUP(P651,Factors!$E$6:$G$5649,3,FALSE)</f>
        <v>7.9699999999999993E-2</v>
      </c>
      <c r="R651" s="144">
        <f t="shared" si="771"/>
        <v>0</v>
      </c>
      <c r="S651" s="145">
        <f t="shared" si="772"/>
        <v>0</v>
      </c>
      <c r="T651" s="146">
        <f t="shared" si="773"/>
        <v>0</v>
      </c>
      <c r="U651" s="144">
        <f t="shared" si="774"/>
        <v>0</v>
      </c>
      <c r="V651" s="145">
        <f t="shared" si="775"/>
        <v>0</v>
      </c>
      <c r="W651" s="147">
        <f t="shared" si="776"/>
        <v>0</v>
      </c>
      <c r="X651" s="144">
        <f t="shared" si="777"/>
        <v>0</v>
      </c>
      <c r="Y651" s="145">
        <f t="shared" si="778"/>
        <v>0</v>
      </c>
      <c r="Z651" s="147">
        <f t="shared" si="779"/>
        <v>0</v>
      </c>
      <c r="AA651" s="148">
        <f t="shared" si="780"/>
        <v>0</v>
      </c>
      <c r="AB651" s="149">
        <f t="shared" si="781"/>
        <v>911.9</v>
      </c>
      <c r="AC651" s="148">
        <f t="shared" si="782"/>
        <v>911.9</v>
      </c>
      <c r="AD651" s="148">
        <f t="shared" si="788"/>
        <v>0</v>
      </c>
      <c r="AE651" s="148">
        <f t="shared" si="783"/>
        <v>72.678429999999992</v>
      </c>
      <c r="AF651" s="150">
        <f t="shared" si="784"/>
        <v>72.678429999999992</v>
      </c>
      <c r="AG651" s="148">
        <f t="shared" si="785"/>
        <v>0</v>
      </c>
      <c r="AH651" s="148">
        <f t="shared" si="786"/>
        <v>839.22156999999993</v>
      </c>
      <c r="AI651" s="150">
        <f t="shared" si="787"/>
        <v>839.22156999999993</v>
      </c>
      <c r="AJ651" s="151" t="s">
        <v>57</v>
      </c>
    </row>
    <row r="652" spans="1:36" outlineLevel="3" x14ac:dyDescent="0.25">
      <c r="A652" s="143" t="s">
        <v>5636</v>
      </c>
      <c r="B652" s="135">
        <v>498.4</v>
      </c>
      <c r="C652" s="135">
        <v>249.2</v>
      </c>
      <c r="D652" s="135">
        <v>872.2</v>
      </c>
      <c r="E652" s="135">
        <v>793.42</v>
      </c>
      <c r="F652" s="135">
        <v>1035.3499999999999</v>
      </c>
      <c r="G652" s="135">
        <v>1059.0999999999999</v>
      </c>
      <c r="H652" s="135">
        <v>2481.42</v>
      </c>
      <c r="I652" s="135">
        <v>809.9</v>
      </c>
      <c r="J652" s="135">
        <v>1121.4000000000001</v>
      </c>
      <c r="K652" s="135">
        <v>638.41999999999996</v>
      </c>
      <c r="L652" s="135">
        <v>685.3</v>
      </c>
      <c r="M652" s="135">
        <v>128.34</v>
      </c>
      <c r="N652" s="135">
        <f t="shared" si="789"/>
        <v>128.34</v>
      </c>
      <c r="O652" s="135">
        <f t="shared" si="790"/>
        <v>10372.449999999999</v>
      </c>
      <c r="P652" s="135" t="s">
        <v>4183</v>
      </c>
      <c r="Q652" s="135">
        <f>VLOOKUP(P652,Factors!$E$6:$G$5649,3,FALSE)</f>
        <v>7.9699999999999993E-2</v>
      </c>
      <c r="R652" s="144">
        <f t="shared" si="771"/>
        <v>0</v>
      </c>
      <c r="S652" s="145">
        <f t="shared" si="772"/>
        <v>128.34</v>
      </c>
      <c r="T652" s="146">
        <f t="shared" si="773"/>
        <v>128.34</v>
      </c>
      <c r="U652" s="144">
        <f t="shared" si="774"/>
        <v>0</v>
      </c>
      <c r="V652" s="145">
        <f t="shared" si="775"/>
        <v>10.228698</v>
      </c>
      <c r="W652" s="147">
        <f t="shared" si="776"/>
        <v>10.228698</v>
      </c>
      <c r="X652" s="144">
        <f t="shared" si="777"/>
        <v>0</v>
      </c>
      <c r="Y652" s="145">
        <f t="shared" si="778"/>
        <v>118.11130200000001</v>
      </c>
      <c r="Z652" s="147">
        <f t="shared" si="779"/>
        <v>118.11130200000001</v>
      </c>
      <c r="AA652" s="148">
        <f t="shared" si="780"/>
        <v>0</v>
      </c>
      <c r="AB652" s="149">
        <f t="shared" si="781"/>
        <v>10372.449999999999</v>
      </c>
      <c r="AC652" s="148">
        <f t="shared" si="782"/>
        <v>10372.449999999999</v>
      </c>
      <c r="AD652" s="148">
        <f t="shared" si="788"/>
        <v>0</v>
      </c>
      <c r="AE652" s="148">
        <f t="shared" si="783"/>
        <v>826.68426499999987</v>
      </c>
      <c r="AF652" s="150">
        <f t="shared" si="784"/>
        <v>826.68426499999987</v>
      </c>
      <c r="AG652" s="148">
        <f t="shared" si="785"/>
        <v>0</v>
      </c>
      <c r="AH652" s="148">
        <f t="shared" si="786"/>
        <v>9545.765734999999</v>
      </c>
      <c r="AI652" s="150">
        <f t="shared" si="787"/>
        <v>9545.765734999999</v>
      </c>
      <c r="AJ652" s="151" t="s">
        <v>54</v>
      </c>
    </row>
    <row r="653" spans="1:36" outlineLevel="3" x14ac:dyDescent="0.25">
      <c r="A653" s="143" t="s">
        <v>5636</v>
      </c>
      <c r="K653" s="135">
        <v>18.45</v>
      </c>
      <c r="N653" s="135">
        <f t="shared" si="789"/>
        <v>0</v>
      </c>
      <c r="O653" s="135">
        <f t="shared" si="790"/>
        <v>18.45</v>
      </c>
      <c r="P653" s="135" t="s">
        <v>5914</v>
      </c>
      <c r="Q653" s="135">
        <f>VLOOKUP(P653,Factors!$E$6:$G$5649,3,FALSE)</f>
        <v>7.9699999999999993E-2</v>
      </c>
      <c r="R653" s="144">
        <f t="shared" si="771"/>
        <v>0</v>
      </c>
      <c r="S653" s="145">
        <f t="shared" si="772"/>
        <v>0</v>
      </c>
      <c r="T653" s="146">
        <f t="shared" si="773"/>
        <v>0</v>
      </c>
      <c r="U653" s="144">
        <f t="shared" si="774"/>
        <v>0</v>
      </c>
      <c r="V653" s="145">
        <f t="shared" si="775"/>
        <v>0</v>
      </c>
      <c r="W653" s="147">
        <f t="shared" si="776"/>
        <v>0</v>
      </c>
      <c r="X653" s="144">
        <f t="shared" si="777"/>
        <v>0</v>
      </c>
      <c r="Y653" s="145">
        <f t="shared" si="778"/>
        <v>0</v>
      </c>
      <c r="Z653" s="147">
        <f t="shared" si="779"/>
        <v>0</v>
      </c>
      <c r="AA653" s="148">
        <f t="shared" si="780"/>
        <v>0</v>
      </c>
      <c r="AB653" s="149">
        <f t="shared" si="781"/>
        <v>18.45</v>
      </c>
      <c r="AC653" s="148">
        <f t="shared" si="782"/>
        <v>18.45</v>
      </c>
      <c r="AD653" s="148">
        <f t="shared" si="788"/>
        <v>0</v>
      </c>
      <c r="AE653" s="148">
        <f t="shared" si="783"/>
        <v>1.4704649999999999</v>
      </c>
      <c r="AF653" s="150">
        <f t="shared" si="784"/>
        <v>1.4704649999999999</v>
      </c>
      <c r="AG653" s="148">
        <f t="shared" si="785"/>
        <v>0</v>
      </c>
      <c r="AH653" s="148">
        <f t="shared" si="786"/>
        <v>16.979534999999998</v>
      </c>
      <c r="AI653" s="150">
        <f t="shared" si="787"/>
        <v>16.979534999999998</v>
      </c>
      <c r="AJ653" s="151" t="s">
        <v>54</v>
      </c>
    </row>
    <row r="654" spans="1:36" outlineLevel="2" x14ac:dyDescent="0.25">
      <c r="A654" s="143"/>
      <c r="N654" s="135">
        <f t="shared" si="789"/>
        <v>0</v>
      </c>
      <c r="O654" s="135">
        <f t="shared" si="790"/>
        <v>0</v>
      </c>
      <c r="R654" s="144">
        <f t="shared" ref="R654:AI654" si="791">SUBTOTAL(9,R642:R653)</f>
        <v>0</v>
      </c>
      <c r="S654" s="145">
        <f t="shared" si="791"/>
        <v>70349.569999999992</v>
      </c>
      <c r="T654" s="146">
        <f t="shared" si="791"/>
        <v>70349.569999999992</v>
      </c>
      <c r="U654" s="144">
        <f t="shared" si="791"/>
        <v>0</v>
      </c>
      <c r="V654" s="145">
        <f t="shared" si="791"/>
        <v>5606.8607289999991</v>
      </c>
      <c r="W654" s="147">
        <f t="shared" si="791"/>
        <v>5606.8607289999991</v>
      </c>
      <c r="X654" s="144">
        <f t="shared" si="791"/>
        <v>0</v>
      </c>
      <c r="Y654" s="145">
        <f t="shared" si="791"/>
        <v>64742.709270999992</v>
      </c>
      <c r="Z654" s="147">
        <f t="shared" si="791"/>
        <v>64742.709270999992</v>
      </c>
      <c r="AA654" s="148">
        <f t="shared" si="791"/>
        <v>0</v>
      </c>
      <c r="AB654" s="149">
        <f t="shared" si="791"/>
        <v>875030.93</v>
      </c>
      <c r="AC654" s="148">
        <f t="shared" si="791"/>
        <v>875030.93</v>
      </c>
      <c r="AD654" s="148">
        <f t="shared" si="788"/>
        <v>0</v>
      </c>
      <c r="AE654" s="148">
        <f t="shared" si="791"/>
        <v>69739.965121000016</v>
      </c>
      <c r="AF654" s="150">
        <f t="shared" si="791"/>
        <v>69739.965121000016</v>
      </c>
      <c r="AG654" s="148">
        <f t="shared" si="791"/>
        <v>0</v>
      </c>
      <c r="AH654" s="148">
        <f t="shared" si="791"/>
        <v>805290.96487899998</v>
      </c>
      <c r="AI654" s="150">
        <f t="shared" si="791"/>
        <v>805290.96487899998</v>
      </c>
      <c r="AJ654" s="163" t="s">
        <v>5741</v>
      </c>
    </row>
    <row r="655" spans="1:36" outlineLevel="3" x14ac:dyDescent="0.25">
      <c r="A655" s="143" t="s">
        <v>5636</v>
      </c>
      <c r="B655" s="135">
        <v>-75.06</v>
      </c>
      <c r="C655" s="135">
        <v>-251.97</v>
      </c>
      <c r="D655" s="135">
        <v>-242.58</v>
      </c>
      <c r="E655" s="135">
        <v>-285.31</v>
      </c>
      <c r="F655" s="135">
        <v>986.88</v>
      </c>
      <c r="G655" s="135">
        <v>-199.22</v>
      </c>
      <c r="H655" s="135">
        <v>-544.16999999999996</v>
      </c>
      <c r="I655" s="135">
        <v>2420.23</v>
      </c>
      <c r="J655" s="135">
        <v>4175.22</v>
      </c>
      <c r="K655" s="135">
        <v>-761.59</v>
      </c>
      <c r="L655" s="135">
        <v>479.52</v>
      </c>
      <c r="M655" s="135">
        <v>503.46</v>
      </c>
      <c r="N655" s="135">
        <f t="shared" si="789"/>
        <v>503.46</v>
      </c>
      <c r="O655" s="135">
        <f t="shared" si="790"/>
        <v>6205.4100000000008</v>
      </c>
      <c r="P655" s="135" t="s">
        <v>3565</v>
      </c>
      <c r="Q655" s="135">
        <f>VLOOKUP(P655,Factors!$E$6:$G$5649,3,FALSE)</f>
        <v>1.17E-2</v>
      </c>
      <c r="R655" s="144">
        <f>IF(LEFT(AJ655,6)="Direct", N655,0)</f>
        <v>0</v>
      </c>
      <c r="S655" s="145">
        <f>N655-R655</f>
        <v>503.46</v>
      </c>
      <c r="T655" s="146">
        <f>R655+S655</f>
        <v>503.46</v>
      </c>
      <c r="U655" s="144">
        <f>IF(LEFT(AJ655,9)="direct-wa", N655,0)</f>
        <v>0</v>
      </c>
      <c r="V655" s="145">
        <f>IF(LEFT(AJ655,9)="direct-wa",0,N655*Q655)</f>
        <v>5.8904819999999996</v>
      </c>
      <c r="W655" s="147">
        <f>U655+V655</f>
        <v>5.8904819999999996</v>
      </c>
      <c r="X655" s="144">
        <f>IF(LEFT(AJ655,9)="direct-or", N655,0)</f>
        <v>0</v>
      </c>
      <c r="Y655" s="145">
        <f>IF(LEFT(AJ655,9)="direct-or",0,S655-V655)</f>
        <v>497.56951799999996</v>
      </c>
      <c r="Z655" s="147">
        <f>X655+Y655</f>
        <v>497.56951799999996</v>
      </c>
      <c r="AA655" s="148">
        <f>IF(LEFT(AJ655,6)="Direct", O655,0)</f>
        <v>0</v>
      </c>
      <c r="AB655" s="149">
        <f>O655-AA655</f>
        <v>6205.4100000000008</v>
      </c>
      <c r="AC655" s="148">
        <f>AA655+AB655</f>
        <v>6205.4100000000008</v>
      </c>
      <c r="AD655" s="148">
        <f t="shared" si="788"/>
        <v>0</v>
      </c>
      <c r="AE655" s="148">
        <f>IF(LEFT(AJ655,9)="direct-wa",0,O655*Q655)</f>
        <v>72.603297000000012</v>
      </c>
      <c r="AF655" s="150">
        <f>AD655+AE655</f>
        <v>72.603297000000012</v>
      </c>
      <c r="AG655" s="148">
        <f>IF(LEFT(AJ655,9)="direct-or", O655,0)</f>
        <v>0</v>
      </c>
      <c r="AH655" s="148">
        <f>IF(LEFT(AJ655,9)="direct-or",0,AC655-AF655)</f>
        <v>6132.8067030000011</v>
      </c>
      <c r="AI655" s="150">
        <f>AG655+AH655</f>
        <v>6132.8067030000011</v>
      </c>
      <c r="AJ655" s="151" t="s">
        <v>5957</v>
      </c>
    </row>
    <row r="656" spans="1:36" outlineLevel="3" x14ac:dyDescent="0.25">
      <c r="A656" s="143" t="s">
        <v>5636</v>
      </c>
      <c r="B656" s="135">
        <v>-6694.23</v>
      </c>
      <c r="C656" s="135">
        <v>-1784.99</v>
      </c>
      <c r="D656" s="135">
        <v>-3416.73</v>
      </c>
      <c r="E656" s="135">
        <v>149.69999999999999</v>
      </c>
      <c r="F656" s="135">
        <v>320.62</v>
      </c>
      <c r="G656" s="135">
        <v>-1287.5999999999999</v>
      </c>
      <c r="H656" s="135">
        <v>1902.25</v>
      </c>
      <c r="I656" s="135">
        <v>-596.86</v>
      </c>
      <c r="J656" s="135">
        <v>2341.0300000000002</v>
      </c>
      <c r="K656" s="135">
        <v>12123.41</v>
      </c>
      <c r="L656" s="135">
        <v>6145.11</v>
      </c>
      <c r="M656" s="135">
        <v>-1492.26</v>
      </c>
      <c r="N656" s="135">
        <f t="shared" si="789"/>
        <v>-1492.26</v>
      </c>
      <c r="O656" s="135">
        <f t="shared" si="790"/>
        <v>7709.4500000000025</v>
      </c>
      <c r="P656" s="135" t="s">
        <v>3567</v>
      </c>
      <c r="Q656" s="135">
        <f>VLOOKUP(P656,Factors!$E$6:$G$5649,3,FALSE)</f>
        <v>1.17E-2</v>
      </c>
      <c r="R656" s="144">
        <f>IF(LEFT(AJ656,6)="Direct", N656,0)</f>
        <v>0</v>
      </c>
      <c r="S656" s="145">
        <f>N656-R656</f>
        <v>-1492.26</v>
      </c>
      <c r="T656" s="146">
        <f>R656+S656</f>
        <v>-1492.26</v>
      </c>
      <c r="U656" s="144">
        <f>IF(LEFT(AJ656,9)="direct-wa", N656,0)</f>
        <v>0</v>
      </c>
      <c r="V656" s="145">
        <f>IF(LEFT(AJ656,9)="direct-wa",0,N656*Q656)</f>
        <v>-17.459441999999999</v>
      </c>
      <c r="W656" s="147">
        <f>U656+V656</f>
        <v>-17.459441999999999</v>
      </c>
      <c r="X656" s="144">
        <f>IF(LEFT(AJ656,9)="direct-or", N656,0)</f>
        <v>0</v>
      </c>
      <c r="Y656" s="145">
        <f>IF(LEFT(AJ656,9)="direct-or",0,S656-V656)</f>
        <v>-1474.8005579999999</v>
      </c>
      <c r="Z656" s="147">
        <f>X656+Y656</f>
        <v>-1474.8005579999999</v>
      </c>
      <c r="AA656" s="148">
        <f>IF(LEFT(AJ656,6)="Direct", O656,0)</f>
        <v>0</v>
      </c>
      <c r="AB656" s="149">
        <f>O656-AA656</f>
        <v>7709.4500000000025</v>
      </c>
      <c r="AC656" s="148">
        <f>AA656+AB656</f>
        <v>7709.4500000000025</v>
      </c>
      <c r="AD656" s="148">
        <f t="shared" si="788"/>
        <v>0</v>
      </c>
      <c r="AE656" s="148">
        <f>IF(LEFT(AJ656,9)="direct-wa",0,O656*Q656)</f>
        <v>90.200565000000026</v>
      </c>
      <c r="AF656" s="150">
        <f>AD656+AE656</f>
        <v>90.200565000000026</v>
      </c>
      <c r="AG656" s="148">
        <f>IF(LEFT(AJ656,9)="direct-or", O656,0)</f>
        <v>0</v>
      </c>
      <c r="AH656" s="148">
        <f>IF(LEFT(AJ656,9)="direct-or",0,AC656-AF656)</f>
        <v>7619.2494350000024</v>
      </c>
      <c r="AI656" s="150">
        <f>AG656+AH656</f>
        <v>7619.2494350000024</v>
      </c>
      <c r="AJ656" s="151" t="s">
        <v>5957</v>
      </c>
    </row>
    <row r="657" spans="1:36" outlineLevel="3" x14ac:dyDescent="0.25">
      <c r="A657" s="143" t="s">
        <v>5636</v>
      </c>
      <c r="C657" s="135">
        <v>396.3</v>
      </c>
      <c r="D657" s="135">
        <v>396.3</v>
      </c>
      <c r="N657" s="135">
        <f t="shared" si="789"/>
        <v>0</v>
      </c>
      <c r="O657" s="135">
        <f t="shared" si="790"/>
        <v>792.6</v>
      </c>
      <c r="P657" s="135" t="s">
        <v>3568</v>
      </c>
      <c r="Q657" s="135">
        <f>VLOOKUP(P657,Factors!$E$6:$G$5649,3,FALSE)</f>
        <v>1.17E-2</v>
      </c>
      <c r="R657" s="144">
        <f>IF(LEFT(AJ657,6)="Direct", N657,0)</f>
        <v>0</v>
      </c>
      <c r="S657" s="145">
        <f>N657-R657</f>
        <v>0</v>
      </c>
      <c r="T657" s="146">
        <f>R657+S657</f>
        <v>0</v>
      </c>
      <c r="U657" s="144">
        <f>IF(LEFT(AJ657,9)="direct-wa", N657,0)</f>
        <v>0</v>
      </c>
      <c r="V657" s="145">
        <f>IF(LEFT(AJ657,9)="direct-wa",0,N657*Q657)</f>
        <v>0</v>
      </c>
      <c r="W657" s="147">
        <f>U657+V657</f>
        <v>0</v>
      </c>
      <c r="X657" s="144">
        <f>IF(LEFT(AJ657,9)="direct-or", N657,0)</f>
        <v>0</v>
      </c>
      <c r="Y657" s="145">
        <f>IF(LEFT(AJ657,9)="direct-or",0,S657-V657)</f>
        <v>0</v>
      </c>
      <c r="Z657" s="147">
        <f>X657+Y657</f>
        <v>0</v>
      </c>
      <c r="AA657" s="148">
        <f>IF(LEFT(AJ657,6)="Direct", O657,0)</f>
        <v>0</v>
      </c>
      <c r="AB657" s="149">
        <f>O657-AA657</f>
        <v>792.6</v>
      </c>
      <c r="AC657" s="148">
        <f>AA657+AB657</f>
        <v>792.6</v>
      </c>
      <c r="AD657" s="148">
        <f t="shared" si="788"/>
        <v>0</v>
      </c>
      <c r="AE657" s="148">
        <f>IF(LEFT(AJ657,9)="direct-wa",0,O657*Q657)</f>
        <v>9.2734199999999998</v>
      </c>
      <c r="AF657" s="150">
        <f>AD657+AE657</f>
        <v>9.2734199999999998</v>
      </c>
      <c r="AG657" s="148">
        <f>IF(LEFT(AJ657,9)="direct-or", O657,0)</f>
        <v>0</v>
      </c>
      <c r="AH657" s="148">
        <f>IF(LEFT(AJ657,9)="direct-or",0,AC657-AF657)</f>
        <v>783.32658000000004</v>
      </c>
      <c r="AI657" s="150">
        <f>AG657+AH657</f>
        <v>783.32658000000004</v>
      </c>
      <c r="AJ657" s="151" t="s">
        <v>5957</v>
      </c>
    </row>
    <row r="658" spans="1:36" outlineLevel="3" x14ac:dyDescent="0.25">
      <c r="A658" s="143" t="s">
        <v>5636</v>
      </c>
      <c r="I658" s="135">
        <v>355.11</v>
      </c>
      <c r="N658" s="135">
        <f t="shared" si="789"/>
        <v>0</v>
      </c>
      <c r="O658" s="135">
        <f t="shared" si="790"/>
        <v>355.11</v>
      </c>
      <c r="P658" s="135" t="s">
        <v>3573</v>
      </c>
      <c r="Q658" s="135">
        <f>VLOOKUP(P658,Factors!$E$6:$G$5649,3,FALSE)</f>
        <v>1.17E-2</v>
      </c>
      <c r="R658" s="144">
        <f>IF(LEFT(AJ658,6)="Direct", N658,0)</f>
        <v>0</v>
      </c>
      <c r="S658" s="145">
        <f>N658-R658</f>
        <v>0</v>
      </c>
      <c r="T658" s="146">
        <f>R658+S658</f>
        <v>0</v>
      </c>
      <c r="U658" s="144">
        <f>IF(LEFT(AJ658,9)="direct-wa", N658,0)</f>
        <v>0</v>
      </c>
      <c r="V658" s="145">
        <f>IF(LEFT(AJ658,9)="direct-wa",0,N658*Q658)</f>
        <v>0</v>
      </c>
      <c r="W658" s="147">
        <f>U658+V658</f>
        <v>0</v>
      </c>
      <c r="X658" s="144">
        <f>IF(LEFT(AJ658,9)="direct-or", N658,0)</f>
        <v>0</v>
      </c>
      <c r="Y658" s="145">
        <f>IF(LEFT(AJ658,9)="direct-or",0,S658-V658)</f>
        <v>0</v>
      </c>
      <c r="Z658" s="147">
        <f>X658+Y658</f>
        <v>0</v>
      </c>
      <c r="AA658" s="148">
        <f>IF(LEFT(AJ658,6)="Direct", O658,0)</f>
        <v>0</v>
      </c>
      <c r="AB658" s="149">
        <f>O658-AA658</f>
        <v>355.11</v>
      </c>
      <c r="AC658" s="148">
        <f>AA658+AB658</f>
        <v>355.11</v>
      </c>
      <c r="AD658" s="148">
        <f t="shared" si="788"/>
        <v>0</v>
      </c>
      <c r="AE658" s="148">
        <f>IF(LEFT(AJ658,9)="direct-wa",0,O658*Q658)</f>
        <v>4.1547870000000007</v>
      </c>
      <c r="AF658" s="150">
        <f>AD658+AE658</f>
        <v>4.1547870000000007</v>
      </c>
      <c r="AG658" s="148">
        <f>IF(LEFT(AJ658,9)="direct-or", O658,0)</f>
        <v>0</v>
      </c>
      <c r="AH658" s="148">
        <f>IF(LEFT(AJ658,9)="direct-or",0,AC658-AF658)</f>
        <v>350.95521300000001</v>
      </c>
      <c r="AI658" s="150">
        <f>AG658+AH658</f>
        <v>350.95521300000001</v>
      </c>
      <c r="AJ658" s="151" t="s">
        <v>5957</v>
      </c>
    </row>
    <row r="659" spans="1:36" outlineLevel="3" x14ac:dyDescent="0.25">
      <c r="A659" s="143" t="s">
        <v>5636</v>
      </c>
      <c r="B659" s="135">
        <v>125.5</v>
      </c>
      <c r="D659" s="135">
        <v>528.4</v>
      </c>
      <c r="L659" s="135">
        <v>70.48</v>
      </c>
      <c r="N659" s="135">
        <f t="shared" si="789"/>
        <v>0</v>
      </c>
      <c r="O659" s="135">
        <f t="shared" si="790"/>
        <v>724.38</v>
      </c>
      <c r="P659" s="135" t="s">
        <v>3577</v>
      </c>
      <c r="Q659" s="135">
        <f>VLOOKUP(P659,Factors!$E$6:$G$5649,3,FALSE)</f>
        <v>1.17E-2</v>
      </c>
      <c r="R659" s="144">
        <f>IF(LEFT(AJ659,6)="Direct", N659,0)</f>
        <v>0</v>
      </c>
      <c r="S659" s="145">
        <f>N659-R659</f>
        <v>0</v>
      </c>
      <c r="T659" s="146">
        <f>R659+S659</f>
        <v>0</v>
      </c>
      <c r="U659" s="144">
        <f>IF(LEFT(AJ659,9)="direct-wa", N659,0)</f>
        <v>0</v>
      </c>
      <c r="V659" s="145">
        <f>IF(LEFT(AJ659,9)="direct-wa",0,N659*Q659)</f>
        <v>0</v>
      </c>
      <c r="W659" s="147">
        <f>U659+V659</f>
        <v>0</v>
      </c>
      <c r="X659" s="144">
        <f>IF(LEFT(AJ659,9)="direct-or", N659,0)</f>
        <v>0</v>
      </c>
      <c r="Y659" s="145">
        <f>IF(LEFT(AJ659,9)="direct-or",0,S659-V659)</f>
        <v>0</v>
      </c>
      <c r="Z659" s="147">
        <f>X659+Y659</f>
        <v>0</v>
      </c>
      <c r="AA659" s="148">
        <f>IF(LEFT(AJ659,6)="Direct", O659,0)</f>
        <v>0</v>
      </c>
      <c r="AB659" s="149">
        <f>O659-AA659</f>
        <v>724.38</v>
      </c>
      <c r="AC659" s="148">
        <f>AA659+AB659</f>
        <v>724.38</v>
      </c>
      <c r="AD659" s="148">
        <f t="shared" si="788"/>
        <v>0</v>
      </c>
      <c r="AE659" s="148">
        <f>IF(LEFT(AJ659,9)="direct-wa",0,O659*Q659)</f>
        <v>8.4752460000000003</v>
      </c>
      <c r="AF659" s="150">
        <f>AD659+AE659</f>
        <v>8.4752460000000003</v>
      </c>
      <c r="AG659" s="148">
        <f>IF(LEFT(AJ659,9)="direct-or", O659,0)</f>
        <v>0</v>
      </c>
      <c r="AH659" s="148">
        <f>IF(LEFT(AJ659,9)="direct-or",0,AC659-AF659)</f>
        <v>715.90475400000003</v>
      </c>
      <c r="AI659" s="150">
        <f>AG659+AH659</f>
        <v>715.90475400000003</v>
      </c>
      <c r="AJ659" s="151" t="s">
        <v>5957</v>
      </c>
    </row>
    <row r="660" spans="1:36" outlineLevel="2" x14ac:dyDescent="0.25">
      <c r="A660" s="143"/>
      <c r="N660" s="135">
        <f t="shared" si="789"/>
        <v>0</v>
      </c>
      <c r="O660" s="135">
        <f t="shared" si="790"/>
        <v>0</v>
      </c>
      <c r="R660" s="144">
        <f t="shared" ref="R660:AI660" si="792">SUBTOTAL(9,R655:R659)</f>
        <v>0</v>
      </c>
      <c r="S660" s="145">
        <f t="shared" si="792"/>
        <v>-988.8</v>
      </c>
      <c r="T660" s="146">
        <f t="shared" si="792"/>
        <v>-988.8</v>
      </c>
      <c r="U660" s="144">
        <f t="shared" si="792"/>
        <v>0</v>
      </c>
      <c r="V660" s="145">
        <f t="shared" si="792"/>
        <v>-11.568960000000001</v>
      </c>
      <c r="W660" s="147">
        <f t="shared" si="792"/>
        <v>-11.568960000000001</v>
      </c>
      <c r="X660" s="144">
        <f t="shared" si="792"/>
        <v>0</v>
      </c>
      <c r="Y660" s="145">
        <f t="shared" si="792"/>
        <v>-977.23103999999989</v>
      </c>
      <c r="Z660" s="147">
        <f t="shared" si="792"/>
        <v>-977.23103999999989</v>
      </c>
      <c r="AA660" s="148">
        <f t="shared" si="792"/>
        <v>0</v>
      </c>
      <c r="AB660" s="149">
        <f t="shared" si="792"/>
        <v>15786.950000000004</v>
      </c>
      <c r="AC660" s="148">
        <f t="shared" si="792"/>
        <v>15786.950000000004</v>
      </c>
      <c r="AD660" s="148">
        <f t="shared" si="788"/>
        <v>0</v>
      </c>
      <c r="AE660" s="148">
        <f t="shared" si="792"/>
        <v>184.70731500000002</v>
      </c>
      <c r="AF660" s="150">
        <f t="shared" si="792"/>
        <v>184.70731500000002</v>
      </c>
      <c r="AG660" s="148">
        <f t="shared" si="792"/>
        <v>0</v>
      </c>
      <c r="AH660" s="148">
        <f t="shared" si="792"/>
        <v>15602.242685000003</v>
      </c>
      <c r="AI660" s="150">
        <f t="shared" si="792"/>
        <v>15602.242685000003</v>
      </c>
      <c r="AJ660" s="163" t="s">
        <v>5960</v>
      </c>
    </row>
    <row r="661" spans="1:36" outlineLevel="1" x14ac:dyDescent="0.25">
      <c r="A661" s="154" t="s">
        <v>5635</v>
      </c>
      <c r="B661" s="155"/>
      <c r="C661" s="155"/>
      <c r="D661" s="155"/>
      <c r="E661" s="155"/>
      <c r="F661" s="155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6">
        <f t="shared" ref="R661:AI661" si="793">SUBTOTAL(9,R606:R659)</f>
        <v>33.28</v>
      </c>
      <c r="S661" s="157">
        <f t="shared" si="793"/>
        <v>185832.24000000002</v>
      </c>
      <c r="T661" s="158">
        <f t="shared" si="793"/>
        <v>185865.52</v>
      </c>
      <c r="U661" s="156">
        <f t="shared" si="793"/>
        <v>0</v>
      </c>
      <c r="V661" s="157">
        <f t="shared" si="793"/>
        <v>17927.864478</v>
      </c>
      <c r="W661" s="159">
        <f t="shared" si="793"/>
        <v>17927.864478</v>
      </c>
      <c r="X661" s="156">
        <f t="shared" si="793"/>
        <v>33.28</v>
      </c>
      <c r="Y661" s="157">
        <f t="shared" si="793"/>
        <v>167904.37552200002</v>
      </c>
      <c r="Z661" s="159">
        <f t="shared" si="793"/>
        <v>167937.65552200002</v>
      </c>
      <c r="AA661" s="157">
        <f t="shared" si="793"/>
        <v>1438.63</v>
      </c>
      <c r="AB661" s="160">
        <f t="shared" si="793"/>
        <v>2762978.830000001</v>
      </c>
      <c r="AC661" s="157">
        <f t="shared" si="793"/>
        <v>2764417.4600000009</v>
      </c>
      <c r="AD661" s="157">
        <f t="shared" si="788"/>
        <v>0</v>
      </c>
      <c r="AE661" s="157">
        <f t="shared" si="793"/>
        <v>267046.83459599997</v>
      </c>
      <c r="AF661" s="161">
        <f t="shared" si="793"/>
        <v>267046.83459599997</v>
      </c>
      <c r="AG661" s="157">
        <f t="shared" si="793"/>
        <v>1438.63</v>
      </c>
      <c r="AH661" s="157">
        <f t="shared" si="793"/>
        <v>2495931.9954039999</v>
      </c>
      <c r="AI661" s="161">
        <f t="shared" si="793"/>
        <v>2497370.6254039998</v>
      </c>
      <c r="AJ661" s="162"/>
    </row>
    <row r="662" spans="1:36" outlineLevel="3" x14ac:dyDescent="0.25">
      <c r="A662" s="143" t="s">
        <v>5638</v>
      </c>
      <c r="B662" s="135">
        <v>1446.11</v>
      </c>
      <c r="C662" s="135">
        <v>1423.02</v>
      </c>
      <c r="D662" s="135">
        <v>1525.49</v>
      </c>
      <c r="E662" s="135">
        <v>1482.25</v>
      </c>
      <c r="F662" s="135">
        <v>1388.62</v>
      </c>
      <c r="G662" s="135">
        <v>1571.98</v>
      </c>
      <c r="H662" s="135">
        <v>1223.24</v>
      </c>
      <c r="I662" s="135">
        <v>1461.89</v>
      </c>
      <c r="J662" s="135">
        <v>1228.8800000000001</v>
      </c>
      <c r="K662" s="135">
        <v>1560.69</v>
      </c>
      <c r="L662" s="135">
        <v>1769.8</v>
      </c>
      <c r="M662" s="135">
        <v>722.47</v>
      </c>
      <c r="N662" s="135">
        <f t="shared" si="789"/>
        <v>722.47</v>
      </c>
      <c r="O662" s="135">
        <f t="shared" si="790"/>
        <v>16804.439999999999</v>
      </c>
      <c r="P662" s="135" t="s">
        <v>4544</v>
      </c>
      <c r="Q662" s="135">
        <f>VLOOKUP(P662,Factors!$E$6:$G$5649,3,FALSE)</f>
        <v>0.1013</v>
      </c>
      <c r="R662" s="144">
        <f>IF(LEFT(AJ662,6)="Direct", N662,0)</f>
        <v>0</v>
      </c>
      <c r="S662" s="145">
        <f>N662-R662</f>
        <v>722.47</v>
      </c>
      <c r="T662" s="146">
        <f>R662+S662</f>
        <v>722.47</v>
      </c>
      <c r="U662" s="144">
        <f>IF(LEFT(AJ662,9)="direct-wa", N662,0)</f>
        <v>0</v>
      </c>
      <c r="V662" s="145">
        <f>IF(LEFT(AJ662,9)="direct-wa",0,N662*Q662)</f>
        <v>73.186211</v>
      </c>
      <c r="W662" s="147">
        <f>U662+V662</f>
        <v>73.186211</v>
      </c>
      <c r="X662" s="144">
        <f>IF(LEFT(AJ662,9)="direct-or", N662,0)</f>
        <v>0</v>
      </c>
      <c r="Y662" s="145">
        <f>IF(LEFT(AJ662,9)="direct-or",0,S662-V662)</f>
        <v>649.28378900000007</v>
      </c>
      <c r="Z662" s="147">
        <f>X662+Y662</f>
        <v>649.28378900000007</v>
      </c>
      <c r="AA662" s="148">
        <f>IF(LEFT(AJ662,6)="Direct", O662,0)</f>
        <v>0</v>
      </c>
      <c r="AB662" s="149">
        <f>O662-AA662</f>
        <v>16804.439999999999</v>
      </c>
      <c r="AC662" s="148">
        <f>AA662+AB662</f>
        <v>16804.439999999999</v>
      </c>
      <c r="AD662" s="148">
        <f t="shared" si="788"/>
        <v>0</v>
      </c>
      <c r="AE662" s="148">
        <f>IF(LEFT(AJ662,9)="direct-wa",0,O662*Q662)</f>
        <v>1702.2897719999999</v>
      </c>
      <c r="AF662" s="150">
        <f>AD662+AE662</f>
        <v>1702.2897719999999</v>
      </c>
      <c r="AG662" s="148">
        <f>IF(LEFT(AJ662,9)="direct-or", O662,0)</f>
        <v>0</v>
      </c>
      <c r="AH662" s="148">
        <f>IF(LEFT(AJ662,9)="direct-or",0,AC662-AF662)</f>
        <v>15102.150227999999</v>
      </c>
      <c r="AI662" s="150">
        <f>AG662+AH662</f>
        <v>15102.150227999999</v>
      </c>
      <c r="AJ662" s="151" t="s">
        <v>60</v>
      </c>
    </row>
    <row r="663" spans="1:36" outlineLevel="2" x14ac:dyDescent="0.25">
      <c r="A663" s="143"/>
      <c r="N663" s="135">
        <f t="shared" si="789"/>
        <v>0</v>
      </c>
      <c r="O663" s="135">
        <f t="shared" si="790"/>
        <v>0</v>
      </c>
      <c r="R663" s="144">
        <f t="shared" ref="R663:AI663" si="794">SUBTOTAL(9,R662:R662)</f>
        <v>0</v>
      </c>
      <c r="S663" s="145">
        <f t="shared" si="794"/>
        <v>722.47</v>
      </c>
      <c r="T663" s="146">
        <f t="shared" si="794"/>
        <v>722.47</v>
      </c>
      <c r="U663" s="144">
        <f t="shared" si="794"/>
        <v>0</v>
      </c>
      <c r="V663" s="145">
        <f t="shared" si="794"/>
        <v>73.186211</v>
      </c>
      <c r="W663" s="147">
        <f t="shared" si="794"/>
        <v>73.186211</v>
      </c>
      <c r="X663" s="144">
        <f t="shared" si="794"/>
        <v>0</v>
      </c>
      <c r="Y663" s="145">
        <f t="shared" si="794"/>
        <v>649.28378900000007</v>
      </c>
      <c r="Z663" s="147">
        <f t="shared" si="794"/>
        <v>649.28378900000007</v>
      </c>
      <c r="AA663" s="148">
        <f t="shared" si="794"/>
        <v>0</v>
      </c>
      <c r="AB663" s="149">
        <f t="shared" si="794"/>
        <v>16804.439999999999</v>
      </c>
      <c r="AC663" s="148">
        <f t="shared" si="794"/>
        <v>16804.439999999999</v>
      </c>
      <c r="AD663" s="148">
        <f t="shared" si="788"/>
        <v>0</v>
      </c>
      <c r="AE663" s="148">
        <f t="shared" si="794"/>
        <v>1702.2897719999999</v>
      </c>
      <c r="AF663" s="150">
        <f t="shared" si="794"/>
        <v>1702.2897719999999</v>
      </c>
      <c r="AG663" s="148">
        <f t="shared" si="794"/>
        <v>0</v>
      </c>
      <c r="AH663" s="148">
        <f t="shared" si="794"/>
        <v>15102.150227999999</v>
      </c>
      <c r="AI663" s="150">
        <f t="shared" si="794"/>
        <v>15102.150227999999</v>
      </c>
      <c r="AJ663" s="163" t="s">
        <v>5736</v>
      </c>
    </row>
    <row r="664" spans="1:36" outlineLevel="3" x14ac:dyDescent="0.25">
      <c r="A664" s="143" t="s">
        <v>5638</v>
      </c>
      <c r="B664" s="135">
        <v>268.73</v>
      </c>
      <c r="C664" s="135">
        <v>463.03</v>
      </c>
      <c r="D664" s="135">
        <v>209.2</v>
      </c>
      <c r="E664" s="135">
        <v>836.14</v>
      </c>
      <c r="F664" s="135">
        <v>619.04999999999995</v>
      </c>
      <c r="G664" s="135">
        <v>582.78</v>
      </c>
      <c r="H664" s="135">
        <v>134.77000000000001</v>
      </c>
      <c r="I664" s="135">
        <v>196.78</v>
      </c>
      <c r="J664" s="135">
        <v>530.35</v>
      </c>
      <c r="K664" s="135">
        <v>224.84</v>
      </c>
      <c r="L664" s="135">
        <v>519.52</v>
      </c>
      <c r="M664" s="135">
        <v>155.41999999999999</v>
      </c>
      <c r="N664" s="135">
        <f t="shared" si="789"/>
        <v>155.41999999999999</v>
      </c>
      <c r="O664" s="135">
        <f t="shared" si="790"/>
        <v>4740.6099999999997</v>
      </c>
      <c r="P664" s="135" t="s">
        <v>3636</v>
      </c>
      <c r="Q664" s="135">
        <f>VLOOKUP(P664,Factors!$E$6:$G$5649,3,FALSE)</f>
        <v>1.17E-2</v>
      </c>
      <c r="R664" s="144">
        <f>IF(LEFT(AJ664,6)="Direct", N664,0)</f>
        <v>0</v>
      </c>
      <c r="S664" s="145">
        <f>N664-R664</f>
        <v>155.41999999999999</v>
      </c>
      <c r="T664" s="146">
        <f>R664+S664</f>
        <v>155.41999999999999</v>
      </c>
      <c r="U664" s="144">
        <f>IF(LEFT(AJ664,9)="direct-wa", N664,0)</f>
        <v>0</v>
      </c>
      <c r="V664" s="145">
        <f>IF(LEFT(AJ664,9)="direct-wa",0,N664*Q664)</f>
        <v>1.818414</v>
      </c>
      <c r="W664" s="147">
        <f>U664+V664</f>
        <v>1.818414</v>
      </c>
      <c r="X664" s="144">
        <f>IF(LEFT(AJ664,9)="direct-or", N664,0)</f>
        <v>0</v>
      </c>
      <c r="Y664" s="145">
        <f>IF(LEFT(AJ664,9)="direct-or",0,S664-V664)</f>
        <v>153.601586</v>
      </c>
      <c r="Z664" s="147">
        <f>X664+Y664</f>
        <v>153.601586</v>
      </c>
      <c r="AA664" s="148">
        <f>IF(LEFT(AJ664,6)="Direct", O664,0)</f>
        <v>0</v>
      </c>
      <c r="AB664" s="149">
        <f>O664-AA664</f>
        <v>4740.6099999999997</v>
      </c>
      <c r="AC664" s="148">
        <f>AA664+AB664</f>
        <v>4740.6099999999997</v>
      </c>
      <c r="AD664" s="148">
        <f t="shared" si="788"/>
        <v>0</v>
      </c>
      <c r="AE664" s="148">
        <f>IF(LEFT(AJ664,9)="direct-wa",0,O664*Q664)</f>
        <v>55.465136999999999</v>
      </c>
      <c r="AF664" s="150">
        <f>AD664+AE664</f>
        <v>55.465136999999999</v>
      </c>
      <c r="AG664" s="148">
        <f>IF(LEFT(AJ664,9)="direct-or", O664,0)</f>
        <v>0</v>
      </c>
      <c r="AH664" s="148">
        <f>IF(LEFT(AJ664,9)="direct-or",0,AC664-AF664)</f>
        <v>4685.1448629999995</v>
      </c>
      <c r="AI664" s="150">
        <f>AG664+AH664</f>
        <v>4685.1448629999995</v>
      </c>
      <c r="AJ664" s="151" t="s">
        <v>5957</v>
      </c>
    </row>
    <row r="665" spans="1:36" outlineLevel="2" x14ac:dyDescent="0.25">
      <c r="A665" s="143"/>
      <c r="N665" s="135">
        <f t="shared" si="789"/>
        <v>0</v>
      </c>
      <c r="O665" s="135">
        <f t="shared" si="790"/>
        <v>0</v>
      </c>
      <c r="R665" s="144">
        <f t="shared" ref="R665:AI665" si="795">SUBTOTAL(9,R664:R664)</f>
        <v>0</v>
      </c>
      <c r="S665" s="145">
        <f t="shared" si="795"/>
        <v>155.41999999999999</v>
      </c>
      <c r="T665" s="146">
        <f t="shared" si="795"/>
        <v>155.41999999999999</v>
      </c>
      <c r="U665" s="144">
        <f t="shared" si="795"/>
        <v>0</v>
      </c>
      <c r="V665" s="145">
        <f t="shared" si="795"/>
        <v>1.818414</v>
      </c>
      <c r="W665" s="147">
        <f t="shared" si="795"/>
        <v>1.818414</v>
      </c>
      <c r="X665" s="144">
        <f t="shared" si="795"/>
        <v>0</v>
      </c>
      <c r="Y665" s="145">
        <f t="shared" si="795"/>
        <v>153.601586</v>
      </c>
      <c r="Z665" s="147">
        <f t="shared" si="795"/>
        <v>153.601586</v>
      </c>
      <c r="AA665" s="148">
        <f t="shared" si="795"/>
        <v>0</v>
      </c>
      <c r="AB665" s="149">
        <f t="shared" si="795"/>
        <v>4740.6099999999997</v>
      </c>
      <c r="AC665" s="148">
        <f t="shared" si="795"/>
        <v>4740.6099999999997</v>
      </c>
      <c r="AD665" s="148">
        <f t="shared" si="788"/>
        <v>0</v>
      </c>
      <c r="AE665" s="148">
        <f t="shared" si="795"/>
        <v>55.465136999999999</v>
      </c>
      <c r="AF665" s="150">
        <f t="shared" si="795"/>
        <v>55.465136999999999</v>
      </c>
      <c r="AG665" s="148">
        <f t="shared" si="795"/>
        <v>0</v>
      </c>
      <c r="AH665" s="148">
        <f t="shared" si="795"/>
        <v>4685.1448629999995</v>
      </c>
      <c r="AI665" s="150">
        <f t="shared" si="795"/>
        <v>4685.1448629999995</v>
      </c>
      <c r="AJ665" s="163" t="s">
        <v>5960</v>
      </c>
    </row>
    <row r="666" spans="1:36" outlineLevel="1" x14ac:dyDescent="0.25">
      <c r="A666" s="154" t="s">
        <v>5637</v>
      </c>
      <c r="B666" s="155"/>
      <c r="C666" s="155"/>
      <c r="D666" s="155"/>
      <c r="E666" s="155"/>
      <c r="F666" s="155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6">
        <f t="shared" ref="R666:AI666" si="796">SUBTOTAL(9,R662:R664)</f>
        <v>0</v>
      </c>
      <c r="S666" s="157">
        <f t="shared" si="796"/>
        <v>877.89</v>
      </c>
      <c r="T666" s="158">
        <f t="shared" si="796"/>
        <v>877.89</v>
      </c>
      <c r="U666" s="156">
        <f t="shared" si="796"/>
        <v>0</v>
      </c>
      <c r="V666" s="157">
        <f t="shared" si="796"/>
        <v>75.004625000000004</v>
      </c>
      <c r="W666" s="159">
        <f t="shared" si="796"/>
        <v>75.004625000000004</v>
      </c>
      <c r="X666" s="156">
        <f t="shared" si="796"/>
        <v>0</v>
      </c>
      <c r="Y666" s="157">
        <f t="shared" si="796"/>
        <v>802.88537500000007</v>
      </c>
      <c r="Z666" s="159">
        <f t="shared" si="796"/>
        <v>802.88537500000007</v>
      </c>
      <c r="AA666" s="157">
        <f t="shared" si="796"/>
        <v>0</v>
      </c>
      <c r="AB666" s="160">
        <f t="shared" si="796"/>
        <v>21545.05</v>
      </c>
      <c r="AC666" s="157">
        <f t="shared" si="796"/>
        <v>21545.05</v>
      </c>
      <c r="AD666" s="157">
        <f t="shared" si="788"/>
        <v>0</v>
      </c>
      <c r="AE666" s="157">
        <f t="shared" si="796"/>
        <v>1757.7549089999998</v>
      </c>
      <c r="AF666" s="161">
        <f t="shared" si="796"/>
        <v>1757.7549089999998</v>
      </c>
      <c r="AG666" s="157">
        <f t="shared" si="796"/>
        <v>0</v>
      </c>
      <c r="AH666" s="157">
        <f t="shared" si="796"/>
        <v>19787.295091</v>
      </c>
      <c r="AI666" s="161">
        <f t="shared" si="796"/>
        <v>19787.295091</v>
      </c>
      <c r="AJ666" s="162"/>
    </row>
    <row r="667" spans="1:36" outlineLevel="3" x14ac:dyDescent="0.25">
      <c r="A667" s="143" t="s">
        <v>5640</v>
      </c>
      <c r="L667" s="135">
        <v>133.16</v>
      </c>
      <c r="N667" s="135">
        <f t="shared" si="789"/>
        <v>0</v>
      </c>
      <c r="O667" s="135">
        <f t="shared" si="790"/>
        <v>133.16</v>
      </c>
      <c r="P667" s="135" t="s">
        <v>4673</v>
      </c>
      <c r="Q667" s="135">
        <f>VLOOKUP(P667,Factors!$E$6:$G$5649,3,FALSE)</f>
        <v>0.1013</v>
      </c>
      <c r="R667" s="144">
        <f>IF(LEFT(AJ667,6)="Direct", N667,0)</f>
        <v>0</v>
      </c>
      <c r="S667" s="145">
        <f>N667-R667</f>
        <v>0</v>
      </c>
      <c r="T667" s="146">
        <f>R667+S667</f>
        <v>0</v>
      </c>
      <c r="U667" s="144">
        <f>IF(LEFT(AJ667,9)="direct-wa", N667,0)</f>
        <v>0</v>
      </c>
      <c r="V667" s="145">
        <f>IF(LEFT(AJ667,9)="direct-wa",0,N667*Q667)</f>
        <v>0</v>
      </c>
      <c r="W667" s="147">
        <f>U667+V667</f>
        <v>0</v>
      </c>
      <c r="X667" s="144">
        <f>IF(LEFT(AJ667,9)="direct-or", N667,0)</f>
        <v>0</v>
      </c>
      <c r="Y667" s="145">
        <f>IF(LEFT(AJ667,9)="direct-or",0,S667-V667)</f>
        <v>0</v>
      </c>
      <c r="Z667" s="147">
        <f>X667+Y667</f>
        <v>0</v>
      </c>
      <c r="AA667" s="148">
        <f>IF(LEFT(AJ667,6)="Direct", O667,0)</f>
        <v>0</v>
      </c>
      <c r="AB667" s="149">
        <f>O667-AA667</f>
        <v>133.16</v>
      </c>
      <c r="AC667" s="148">
        <f>AA667+AB667</f>
        <v>133.16</v>
      </c>
      <c r="AD667" s="148">
        <f t="shared" si="788"/>
        <v>0</v>
      </c>
      <c r="AE667" s="148">
        <f>IF(LEFT(AJ667,9)="direct-wa",0,O667*Q667)</f>
        <v>13.489108</v>
      </c>
      <c r="AF667" s="150">
        <f>AD667+AE667</f>
        <v>13.489108</v>
      </c>
      <c r="AG667" s="148">
        <f>IF(LEFT(AJ667,9)="direct-or", O667,0)</f>
        <v>0</v>
      </c>
      <c r="AH667" s="148">
        <f>IF(LEFT(AJ667,9)="direct-or",0,AC667-AF667)</f>
        <v>119.67089199999999</v>
      </c>
      <c r="AI667" s="150">
        <f>AG667+AH667</f>
        <v>119.67089199999999</v>
      </c>
      <c r="AJ667" s="151" t="s">
        <v>60</v>
      </c>
    </row>
    <row r="668" spans="1:36" outlineLevel="3" x14ac:dyDescent="0.25">
      <c r="A668" s="143" t="s">
        <v>5640</v>
      </c>
      <c r="F668" s="135">
        <v>257.63</v>
      </c>
      <c r="N668" s="135">
        <f t="shared" si="789"/>
        <v>0</v>
      </c>
      <c r="O668" s="135">
        <f t="shared" si="790"/>
        <v>257.63</v>
      </c>
      <c r="P668" s="135" t="s">
        <v>5843</v>
      </c>
      <c r="Q668" s="135">
        <f>VLOOKUP(P668,Factors!$E$6:$G$5649,3,FALSE)</f>
        <v>0.1013</v>
      </c>
      <c r="R668" s="144">
        <f>IF(LEFT(AJ668,6)="Direct", N668,0)</f>
        <v>0</v>
      </c>
      <c r="S668" s="145">
        <f>N668-R668</f>
        <v>0</v>
      </c>
      <c r="T668" s="146">
        <f>R668+S668</f>
        <v>0</v>
      </c>
      <c r="U668" s="144">
        <f>IF(LEFT(AJ668,9)="direct-wa", N668,0)</f>
        <v>0</v>
      </c>
      <c r="V668" s="145">
        <f>IF(LEFT(AJ668,9)="direct-wa",0,N668*Q668)</f>
        <v>0</v>
      </c>
      <c r="W668" s="147">
        <f>U668+V668</f>
        <v>0</v>
      </c>
      <c r="X668" s="144">
        <f>IF(LEFT(AJ668,9)="direct-or", N668,0)</f>
        <v>0</v>
      </c>
      <c r="Y668" s="145">
        <f>IF(LEFT(AJ668,9)="direct-or",0,S668-V668)</f>
        <v>0</v>
      </c>
      <c r="Z668" s="147">
        <f>X668+Y668</f>
        <v>0</v>
      </c>
      <c r="AA668" s="148">
        <f>IF(LEFT(AJ668,6)="Direct", O668,0)</f>
        <v>0</v>
      </c>
      <c r="AB668" s="149">
        <f>O668-AA668</f>
        <v>257.63</v>
      </c>
      <c r="AC668" s="148">
        <f>AA668+AB668</f>
        <v>257.63</v>
      </c>
      <c r="AD668" s="148">
        <f t="shared" si="788"/>
        <v>0</v>
      </c>
      <c r="AE668" s="148">
        <f>IF(LEFT(AJ668,9)="direct-wa",0,O668*Q668)</f>
        <v>26.097919000000001</v>
      </c>
      <c r="AF668" s="150">
        <f>AD668+AE668</f>
        <v>26.097919000000001</v>
      </c>
      <c r="AG668" s="148">
        <f>IF(LEFT(AJ668,9)="direct-or", O668,0)</f>
        <v>0</v>
      </c>
      <c r="AH668" s="148">
        <f>IF(LEFT(AJ668,9)="direct-or",0,AC668-AF668)</f>
        <v>231.53208100000001</v>
      </c>
      <c r="AI668" s="150">
        <f>AG668+AH668</f>
        <v>231.53208100000001</v>
      </c>
      <c r="AJ668" s="151" t="s">
        <v>60</v>
      </c>
    </row>
    <row r="669" spans="1:36" outlineLevel="2" x14ac:dyDescent="0.25">
      <c r="A669" s="143"/>
      <c r="N669" s="135">
        <f t="shared" si="789"/>
        <v>0</v>
      </c>
      <c r="O669" s="135">
        <f t="shared" si="790"/>
        <v>0</v>
      </c>
      <c r="R669" s="144">
        <f t="shared" ref="R669:AI669" si="797">SUBTOTAL(9,R667:R668)</f>
        <v>0</v>
      </c>
      <c r="S669" s="145">
        <f t="shared" si="797"/>
        <v>0</v>
      </c>
      <c r="T669" s="146">
        <f t="shared" si="797"/>
        <v>0</v>
      </c>
      <c r="U669" s="144">
        <f t="shared" si="797"/>
        <v>0</v>
      </c>
      <c r="V669" s="145">
        <f t="shared" si="797"/>
        <v>0</v>
      </c>
      <c r="W669" s="147">
        <f t="shared" si="797"/>
        <v>0</v>
      </c>
      <c r="X669" s="144">
        <f t="shared" si="797"/>
        <v>0</v>
      </c>
      <c r="Y669" s="145">
        <f t="shared" si="797"/>
        <v>0</v>
      </c>
      <c r="Z669" s="147">
        <f t="shared" si="797"/>
        <v>0</v>
      </c>
      <c r="AA669" s="148">
        <f t="shared" si="797"/>
        <v>0</v>
      </c>
      <c r="AB669" s="149">
        <f t="shared" si="797"/>
        <v>390.78999999999996</v>
      </c>
      <c r="AC669" s="148">
        <f t="shared" si="797"/>
        <v>390.78999999999996</v>
      </c>
      <c r="AD669" s="148">
        <f t="shared" si="788"/>
        <v>0</v>
      </c>
      <c r="AE669" s="148">
        <f t="shared" si="797"/>
        <v>39.587026999999999</v>
      </c>
      <c r="AF669" s="150">
        <f t="shared" si="797"/>
        <v>39.587026999999999</v>
      </c>
      <c r="AG669" s="148">
        <f t="shared" si="797"/>
        <v>0</v>
      </c>
      <c r="AH669" s="148">
        <f t="shared" si="797"/>
        <v>351.20297299999999</v>
      </c>
      <c r="AI669" s="150">
        <f t="shared" si="797"/>
        <v>351.20297299999999</v>
      </c>
      <c r="AJ669" s="163" t="s">
        <v>5736</v>
      </c>
    </row>
    <row r="670" spans="1:36" outlineLevel="3" x14ac:dyDescent="0.25">
      <c r="A670" s="143" t="s">
        <v>5640</v>
      </c>
      <c r="B670" s="135">
        <v>134789.17000000001</v>
      </c>
      <c r="C670" s="135">
        <v>128952.32000000001</v>
      </c>
      <c r="D670" s="135">
        <v>136072.20000000001</v>
      </c>
      <c r="E670" s="135">
        <v>128505.61</v>
      </c>
      <c r="F670" s="135">
        <v>127609.32</v>
      </c>
      <c r="G670" s="135">
        <v>124149.99</v>
      </c>
      <c r="H670" s="135">
        <v>119865.94</v>
      </c>
      <c r="I670" s="135">
        <v>133805.68</v>
      </c>
      <c r="J670" s="135">
        <v>125747.05</v>
      </c>
      <c r="K670" s="135">
        <v>137843.82999999999</v>
      </c>
      <c r="L670" s="135">
        <v>126599.19</v>
      </c>
      <c r="M670" s="135">
        <v>133379.47</v>
      </c>
      <c r="N670" s="135">
        <f t="shared" si="789"/>
        <v>133379.47</v>
      </c>
      <c r="O670" s="135">
        <f t="shared" si="790"/>
        <v>1557319.77</v>
      </c>
      <c r="P670" s="135" t="s">
        <v>3289</v>
      </c>
      <c r="Q670" s="135">
        <f>VLOOKUP(P670,Factors!$E$6:$G$5649,3,FALSE)</f>
        <v>0.1086</v>
      </c>
      <c r="R670" s="144">
        <f>IF(LEFT(AJ670,6)="Direct", N670,0)</f>
        <v>0</v>
      </c>
      <c r="S670" s="145">
        <f>N670-R670</f>
        <v>133379.47</v>
      </c>
      <c r="T670" s="146">
        <f>R670+S670</f>
        <v>133379.47</v>
      </c>
      <c r="U670" s="144">
        <f>IF(LEFT(AJ670,9)="direct-wa", N670,0)</f>
        <v>0</v>
      </c>
      <c r="V670" s="145">
        <f>IF(LEFT(AJ670,9)="direct-wa",0,N670*Q670)</f>
        <v>14485.010442000001</v>
      </c>
      <c r="W670" s="147">
        <f>U670+V670</f>
        <v>14485.010442000001</v>
      </c>
      <c r="X670" s="144">
        <f>IF(LEFT(AJ670,9)="direct-or", N670,0)</f>
        <v>0</v>
      </c>
      <c r="Y670" s="145">
        <f>IF(LEFT(AJ670,9)="direct-or",0,S670-V670)</f>
        <v>118894.459558</v>
      </c>
      <c r="Z670" s="147">
        <f>X670+Y670</f>
        <v>118894.459558</v>
      </c>
      <c r="AA670" s="148">
        <f>IF(LEFT(AJ670,6)="Direct", O670,0)</f>
        <v>0</v>
      </c>
      <c r="AB670" s="149">
        <f>O670-AA670</f>
        <v>1557319.77</v>
      </c>
      <c r="AC670" s="148">
        <f>AA670+AB670</f>
        <v>1557319.77</v>
      </c>
      <c r="AD670" s="148">
        <f t="shared" si="788"/>
        <v>0</v>
      </c>
      <c r="AE670" s="148">
        <f>IF(LEFT(AJ670,9)="direct-wa",0,O670*Q670)</f>
        <v>169124.92702200002</v>
      </c>
      <c r="AF670" s="150">
        <f>AD670+AE670</f>
        <v>169124.92702200002</v>
      </c>
      <c r="AG670" s="148">
        <f>IF(LEFT(AJ670,9)="direct-or", O670,0)</f>
        <v>0</v>
      </c>
      <c r="AH670" s="148">
        <f>IF(LEFT(AJ670,9)="direct-or",0,AC670-AF670)</f>
        <v>1388194.8429779999</v>
      </c>
      <c r="AI670" s="150">
        <f>AG670+AH670</f>
        <v>1388194.8429779999</v>
      </c>
      <c r="AJ670" s="151" t="s">
        <v>96</v>
      </c>
    </row>
    <row r="671" spans="1:36" outlineLevel="2" x14ac:dyDescent="0.25">
      <c r="A671" s="143"/>
      <c r="N671" s="135">
        <f t="shared" si="789"/>
        <v>0</v>
      </c>
      <c r="O671" s="135">
        <f t="shared" si="790"/>
        <v>0</v>
      </c>
      <c r="R671" s="144">
        <f t="shared" ref="R671:AI671" si="798">SUBTOTAL(9,R670:R670)</f>
        <v>0</v>
      </c>
      <c r="S671" s="145">
        <f t="shared" si="798"/>
        <v>133379.47</v>
      </c>
      <c r="T671" s="146">
        <f t="shared" si="798"/>
        <v>133379.47</v>
      </c>
      <c r="U671" s="144">
        <f t="shared" si="798"/>
        <v>0</v>
      </c>
      <c r="V671" s="145">
        <f t="shared" si="798"/>
        <v>14485.010442000001</v>
      </c>
      <c r="W671" s="147">
        <f t="shared" si="798"/>
        <v>14485.010442000001</v>
      </c>
      <c r="X671" s="144">
        <f t="shared" si="798"/>
        <v>0</v>
      </c>
      <c r="Y671" s="145">
        <f t="shared" si="798"/>
        <v>118894.459558</v>
      </c>
      <c r="Z671" s="147">
        <f t="shared" si="798"/>
        <v>118894.459558</v>
      </c>
      <c r="AA671" s="148">
        <f t="shared" si="798"/>
        <v>0</v>
      </c>
      <c r="AB671" s="149">
        <f t="shared" si="798"/>
        <v>1557319.77</v>
      </c>
      <c r="AC671" s="148">
        <f t="shared" si="798"/>
        <v>1557319.77</v>
      </c>
      <c r="AD671" s="148">
        <f t="shared" si="788"/>
        <v>0</v>
      </c>
      <c r="AE671" s="148">
        <f t="shared" si="798"/>
        <v>169124.92702200002</v>
      </c>
      <c r="AF671" s="150">
        <f t="shared" si="798"/>
        <v>169124.92702200002</v>
      </c>
      <c r="AG671" s="148">
        <f t="shared" si="798"/>
        <v>0</v>
      </c>
      <c r="AH671" s="148">
        <f t="shared" si="798"/>
        <v>1388194.8429779999</v>
      </c>
      <c r="AI671" s="150">
        <f t="shared" si="798"/>
        <v>1388194.8429779999</v>
      </c>
      <c r="AJ671" s="163" t="s">
        <v>5738</v>
      </c>
    </row>
    <row r="672" spans="1:36" outlineLevel="1" x14ac:dyDescent="0.25">
      <c r="A672" s="154" t="s">
        <v>5639</v>
      </c>
      <c r="B672" s="155"/>
      <c r="C672" s="155"/>
      <c r="D672" s="155"/>
      <c r="E672" s="155"/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6">
        <f t="shared" ref="R672:AI672" si="799">SUBTOTAL(9,R667:R670)</f>
        <v>0</v>
      </c>
      <c r="S672" s="157">
        <f t="shared" si="799"/>
        <v>133379.47</v>
      </c>
      <c r="T672" s="158">
        <f t="shared" si="799"/>
        <v>133379.47</v>
      </c>
      <c r="U672" s="156">
        <f t="shared" si="799"/>
        <v>0</v>
      </c>
      <c r="V672" s="157">
        <f t="shared" si="799"/>
        <v>14485.010442000001</v>
      </c>
      <c r="W672" s="159">
        <f t="shared" si="799"/>
        <v>14485.010442000001</v>
      </c>
      <c r="X672" s="156">
        <f t="shared" si="799"/>
        <v>0</v>
      </c>
      <c r="Y672" s="157">
        <f t="shared" si="799"/>
        <v>118894.459558</v>
      </c>
      <c r="Z672" s="159">
        <f t="shared" si="799"/>
        <v>118894.459558</v>
      </c>
      <c r="AA672" s="157">
        <f t="shared" si="799"/>
        <v>0</v>
      </c>
      <c r="AB672" s="160">
        <f t="shared" si="799"/>
        <v>1557710.56</v>
      </c>
      <c r="AC672" s="157">
        <f t="shared" si="799"/>
        <v>1557710.56</v>
      </c>
      <c r="AD672" s="157">
        <f t="shared" si="788"/>
        <v>0</v>
      </c>
      <c r="AE672" s="157">
        <f t="shared" si="799"/>
        <v>169164.51404900002</v>
      </c>
      <c r="AF672" s="161">
        <f t="shared" si="799"/>
        <v>169164.51404900002</v>
      </c>
      <c r="AG672" s="157">
        <f t="shared" si="799"/>
        <v>0</v>
      </c>
      <c r="AH672" s="157">
        <f t="shared" si="799"/>
        <v>1388546.0459509999</v>
      </c>
      <c r="AI672" s="161">
        <f t="shared" si="799"/>
        <v>1388546.0459509999</v>
      </c>
      <c r="AJ672" s="162"/>
    </row>
    <row r="673" spans="1:36" outlineLevel="3" x14ac:dyDescent="0.25">
      <c r="A673" s="143" t="s">
        <v>5642</v>
      </c>
      <c r="E673" s="135">
        <v>24</v>
      </c>
      <c r="N673" s="135">
        <f t="shared" si="789"/>
        <v>0</v>
      </c>
      <c r="O673" s="135">
        <f t="shared" si="790"/>
        <v>24</v>
      </c>
      <c r="P673" s="135" t="s">
        <v>3281</v>
      </c>
      <c r="Q673" s="135">
        <f>VLOOKUP(P673,Factors!$E$6:$G$5649,3,FALSE)</f>
        <v>0.1013</v>
      </c>
      <c r="R673" s="144">
        <f>IF(LEFT(AJ673,6)="Direct", N673,0)</f>
        <v>0</v>
      </c>
      <c r="S673" s="145">
        <f>N673-R673</f>
        <v>0</v>
      </c>
      <c r="T673" s="146">
        <f>R673+S673</f>
        <v>0</v>
      </c>
      <c r="U673" s="144">
        <f>IF(LEFT(AJ673,9)="direct-wa", N673,0)</f>
        <v>0</v>
      </c>
      <c r="V673" s="145">
        <f>IF(LEFT(AJ673,9)="direct-wa",0,N673*Q673)</f>
        <v>0</v>
      </c>
      <c r="W673" s="147">
        <f>U673+V673</f>
        <v>0</v>
      </c>
      <c r="X673" s="144">
        <f>IF(LEFT(AJ673,9)="direct-or", N673,0)</f>
        <v>0</v>
      </c>
      <c r="Y673" s="145">
        <f>IF(LEFT(AJ673,9)="direct-or",0,S673-V673)</f>
        <v>0</v>
      </c>
      <c r="Z673" s="147">
        <f>X673+Y673</f>
        <v>0</v>
      </c>
      <c r="AA673" s="148">
        <f>IF(LEFT(AJ673,6)="Direct", O673,0)</f>
        <v>0</v>
      </c>
      <c r="AB673" s="149">
        <f>O673-AA673</f>
        <v>24</v>
      </c>
      <c r="AC673" s="148">
        <f>AA673+AB673</f>
        <v>24</v>
      </c>
      <c r="AD673" s="148">
        <f t="shared" si="788"/>
        <v>0</v>
      </c>
      <c r="AE673" s="148">
        <f>IF(LEFT(AJ673,9)="direct-wa",0,O673*Q673)</f>
        <v>2.4312</v>
      </c>
      <c r="AF673" s="150">
        <f>AD673+AE673</f>
        <v>2.4312</v>
      </c>
      <c r="AG673" s="148">
        <f>IF(LEFT(AJ673,9)="direct-or", O673,0)</f>
        <v>0</v>
      </c>
      <c r="AH673" s="148">
        <f>IF(LEFT(AJ673,9)="direct-or",0,AC673-AF673)</f>
        <v>21.5688</v>
      </c>
      <c r="AI673" s="150">
        <f>AG673+AH673</f>
        <v>21.5688</v>
      </c>
      <c r="AJ673" s="151" t="s">
        <v>60</v>
      </c>
    </row>
    <row r="674" spans="1:36" outlineLevel="2" x14ac:dyDescent="0.25">
      <c r="A674" s="143"/>
      <c r="N674" s="135">
        <f t="shared" si="789"/>
        <v>0</v>
      </c>
      <c r="O674" s="135">
        <f t="shared" si="790"/>
        <v>0</v>
      </c>
      <c r="R674" s="144">
        <f t="shared" ref="R674:AI674" si="800">SUBTOTAL(9,R673:R673)</f>
        <v>0</v>
      </c>
      <c r="S674" s="145">
        <f t="shared" si="800"/>
        <v>0</v>
      </c>
      <c r="T674" s="146">
        <f t="shared" si="800"/>
        <v>0</v>
      </c>
      <c r="U674" s="144">
        <f t="shared" si="800"/>
        <v>0</v>
      </c>
      <c r="V674" s="145">
        <f t="shared" si="800"/>
        <v>0</v>
      </c>
      <c r="W674" s="147">
        <f t="shared" si="800"/>
        <v>0</v>
      </c>
      <c r="X674" s="144">
        <f t="shared" si="800"/>
        <v>0</v>
      </c>
      <c r="Y674" s="145">
        <f t="shared" si="800"/>
        <v>0</v>
      </c>
      <c r="Z674" s="147">
        <f t="shared" si="800"/>
        <v>0</v>
      </c>
      <c r="AA674" s="148">
        <f t="shared" si="800"/>
        <v>0</v>
      </c>
      <c r="AB674" s="149">
        <f t="shared" si="800"/>
        <v>24</v>
      </c>
      <c r="AC674" s="148">
        <f t="shared" si="800"/>
        <v>24</v>
      </c>
      <c r="AD674" s="148">
        <f t="shared" si="788"/>
        <v>0</v>
      </c>
      <c r="AE674" s="148">
        <f t="shared" si="800"/>
        <v>2.4312</v>
      </c>
      <c r="AF674" s="150">
        <f t="shared" si="800"/>
        <v>2.4312</v>
      </c>
      <c r="AG674" s="148">
        <f t="shared" si="800"/>
        <v>0</v>
      </c>
      <c r="AH674" s="148">
        <f t="shared" si="800"/>
        <v>21.5688</v>
      </c>
      <c r="AI674" s="150">
        <f t="shared" si="800"/>
        <v>21.5688</v>
      </c>
      <c r="AJ674" s="163" t="s">
        <v>5736</v>
      </c>
    </row>
    <row r="675" spans="1:36" outlineLevel="3" x14ac:dyDescent="0.25">
      <c r="A675" s="143" t="s">
        <v>5642</v>
      </c>
      <c r="B675" s="135">
        <v>4370.51</v>
      </c>
      <c r="C675" s="135">
        <v>7121.74</v>
      </c>
      <c r="D675" s="135">
        <v>7130.75</v>
      </c>
      <c r="E675" s="135">
        <v>8782.1299999999992</v>
      </c>
      <c r="F675" s="135">
        <v>4513.25</v>
      </c>
      <c r="G675" s="135">
        <v>9034.84</v>
      </c>
      <c r="H675" s="135">
        <v>5257.54</v>
      </c>
      <c r="I675" s="135">
        <v>10171.209999999999</v>
      </c>
      <c r="J675" s="135">
        <v>13356.22</v>
      </c>
      <c r="K675" s="135">
        <v>5980.44</v>
      </c>
      <c r="L675" s="135">
        <v>6380.83</v>
      </c>
      <c r="M675" s="135">
        <v>8602.42</v>
      </c>
      <c r="N675" s="135">
        <f t="shared" si="789"/>
        <v>8602.42</v>
      </c>
      <c r="O675" s="135">
        <f t="shared" si="790"/>
        <v>90701.88</v>
      </c>
      <c r="P675" s="135" t="s">
        <v>121</v>
      </c>
      <c r="Q675" s="135">
        <f>VLOOKUP(P675,Factors!$E$6:$G$5649,3,FALSE)</f>
        <v>0.1086</v>
      </c>
      <c r="R675" s="144">
        <f>IF(LEFT(AJ675,6)="Direct", N675,0)</f>
        <v>0</v>
      </c>
      <c r="S675" s="145">
        <f>N675-R675</f>
        <v>8602.42</v>
      </c>
      <c r="T675" s="146">
        <f>R675+S675</f>
        <v>8602.42</v>
      </c>
      <c r="U675" s="144">
        <f>IF(LEFT(AJ675,9)="direct-wa", N675,0)</f>
        <v>0</v>
      </c>
      <c r="V675" s="145">
        <f>IF(LEFT(AJ675,9)="direct-wa",0,N675*Q675)</f>
        <v>934.22281199999998</v>
      </c>
      <c r="W675" s="147">
        <f>U675+V675</f>
        <v>934.22281199999998</v>
      </c>
      <c r="X675" s="144">
        <f>IF(LEFT(AJ675,9)="direct-or", N675,0)</f>
        <v>0</v>
      </c>
      <c r="Y675" s="145">
        <f>IF(LEFT(AJ675,9)="direct-or",0,S675-V675)</f>
        <v>7668.1971880000001</v>
      </c>
      <c r="Z675" s="147">
        <f>X675+Y675</f>
        <v>7668.1971880000001</v>
      </c>
      <c r="AA675" s="148">
        <f>IF(LEFT(AJ675,6)="Direct", O675,0)</f>
        <v>0</v>
      </c>
      <c r="AB675" s="149">
        <f>O675-AA675</f>
        <v>90701.88</v>
      </c>
      <c r="AC675" s="148">
        <f>AA675+AB675</f>
        <v>90701.88</v>
      </c>
      <c r="AD675" s="148">
        <f t="shared" si="788"/>
        <v>0</v>
      </c>
      <c r="AE675" s="148">
        <f>IF(LEFT(AJ675,9)="direct-wa",0,O675*Q675)</f>
        <v>9850.2241680000006</v>
      </c>
      <c r="AF675" s="150">
        <f>AD675+AE675</f>
        <v>9850.2241680000006</v>
      </c>
      <c r="AG675" s="148">
        <f>IF(LEFT(AJ675,9)="direct-or", O675,0)</f>
        <v>0</v>
      </c>
      <c r="AH675" s="148">
        <f>IF(LEFT(AJ675,9)="direct-or",0,AC675-AF675)</f>
        <v>80851.655832000004</v>
      </c>
      <c r="AI675" s="150">
        <f>AG675+AH675</f>
        <v>80851.655832000004</v>
      </c>
      <c r="AJ675" s="151" t="s">
        <v>96</v>
      </c>
    </row>
    <row r="676" spans="1:36" outlineLevel="3" x14ac:dyDescent="0.25">
      <c r="A676" s="143" t="s">
        <v>5642</v>
      </c>
      <c r="J676" s="135">
        <v>60</v>
      </c>
      <c r="N676" s="135">
        <f t="shared" si="789"/>
        <v>0</v>
      </c>
      <c r="O676" s="135">
        <f t="shared" si="790"/>
        <v>60</v>
      </c>
      <c r="P676" s="135" t="s">
        <v>3255</v>
      </c>
      <c r="Q676" s="135">
        <f>VLOOKUP(P676,Factors!$E$6:$G$5649,3,FALSE)</f>
        <v>0.1086</v>
      </c>
      <c r="R676" s="144">
        <f>IF(LEFT(AJ676,6)="Direct", N676,0)</f>
        <v>0</v>
      </c>
      <c r="S676" s="145">
        <f>N676-R676</f>
        <v>0</v>
      </c>
      <c r="T676" s="146">
        <f>R676+S676</f>
        <v>0</v>
      </c>
      <c r="U676" s="144">
        <f>IF(LEFT(AJ676,9)="direct-wa", N676,0)</f>
        <v>0</v>
      </c>
      <c r="V676" s="145">
        <f>IF(LEFT(AJ676,9)="direct-wa",0,N676*Q676)</f>
        <v>0</v>
      </c>
      <c r="W676" s="147">
        <f>U676+V676</f>
        <v>0</v>
      </c>
      <c r="X676" s="144">
        <f>IF(LEFT(AJ676,9)="direct-or", N676,0)</f>
        <v>0</v>
      </c>
      <c r="Y676" s="145">
        <f>IF(LEFT(AJ676,9)="direct-or",0,S676-V676)</f>
        <v>0</v>
      </c>
      <c r="Z676" s="147">
        <f>X676+Y676</f>
        <v>0</v>
      </c>
      <c r="AA676" s="148">
        <f>IF(LEFT(AJ676,6)="Direct", O676,0)</f>
        <v>0</v>
      </c>
      <c r="AB676" s="149">
        <f>O676-AA676</f>
        <v>60</v>
      </c>
      <c r="AC676" s="148">
        <f>AA676+AB676</f>
        <v>60</v>
      </c>
      <c r="AD676" s="148">
        <f t="shared" si="788"/>
        <v>0</v>
      </c>
      <c r="AE676" s="148">
        <f>IF(LEFT(AJ676,9)="direct-wa",0,O676*Q676)</f>
        <v>6.516</v>
      </c>
      <c r="AF676" s="150">
        <f>AD676+AE676</f>
        <v>6.516</v>
      </c>
      <c r="AG676" s="148">
        <f>IF(LEFT(AJ676,9)="direct-or", O676,0)</f>
        <v>0</v>
      </c>
      <c r="AH676" s="148">
        <f>IF(LEFT(AJ676,9)="direct-or",0,AC676-AF676)</f>
        <v>53.484000000000002</v>
      </c>
      <c r="AI676" s="150">
        <f>AG676+AH676</f>
        <v>53.484000000000002</v>
      </c>
      <c r="AJ676" s="151" t="s">
        <v>96</v>
      </c>
    </row>
    <row r="677" spans="1:36" outlineLevel="3" x14ac:dyDescent="0.25">
      <c r="A677" s="143" t="s">
        <v>5642</v>
      </c>
      <c r="B677" s="135">
        <v>50437.88</v>
      </c>
      <c r="C677" s="135">
        <v>51732.959999999999</v>
      </c>
      <c r="D677" s="135">
        <v>56259.02</v>
      </c>
      <c r="E677" s="135">
        <v>52793.42</v>
      </c>
      <c r="F677" s="135">
        <v>51862.93</v>
      </c>
      <c r="G677" s="135">
        <v>57189.49</v>
      </c>
      <c r="H677" s="135">
        <v>57574.239999999998</v>
      </c>
      <c r="I677" s="135">
        <v>66595.12</v>
      </c>
      <c r="J677" s="135">
        <v>65120.28</v>
      </c>
      <c r="K677" s="135">
        <v>61227.8</v>
      </c>
      <c r="L677" s="135">
        <v>60473.64</v>
      </c>
      <c r="M677" s="135">
        <v>70585.259999999995</v>
      </c>
      <c r="N677" s="135">
        <f t="shared" si="789"/>
        <v>70585.259999999995</v>
      </c>
      <c r="O677" s="135">
        <f t="shared" si="790"/>
        <v>701852.04</v>
      </c>
      <c r="P677" s="135" t="s">
        <v>3334</v>
      </c>
      <c r="Q677" s="135">
        <f>VLOOKUP(P677,Factors!$E$6:$G$5649,3,FALSE)</f>
        <v>0.1086</v>
      </c>
      <c r="R677" s="144">
        <f>IF(LEFT(AJ677,6)="Direct", N677,0)</f>
        <v>0</v>
      </c>
      <c r="S677" s="145">
        <f>N677-R677</f>
        <v>70585.259999999995</v>
      </c>
      <c r="T677" s="146">
        <f>R677+S677</f>
        <v>70585.259999999995</v>
      </c>
      <c r="U677" s="144">
        <f>IF(LEFT(AJ677,9)="direct-wa", N677,0)</f>
        <v>0</v>
      </c>
      <c r="V677" s="145">
        <f>IF(LEFT(AJ677,9)="direct-wa",0,N677*Q677)</f>
        <v>7665.5592359999991</v>
      </c>
      <c r="W677" s="147">
        <f>U677+V677</f>
        <v>7665.5592359999991</v>
      </c>
      <c r="X677" s="144">
        <f>IF(LEFT(AJ677,9)="direct-or", N677,0)</f>
        <v>0</v>
      </c>
      <c r="Y677" s="145">
        <f>IF(LEFT(AJ677,9)="direct-or",0,S677-V677)</f>
        <v>62919.700763999994</v>
      </c>
      <c r="Z677" s="147">
        <f>X677+Y677</f>
        <v>62919.700763999994</v>
      </c>
      <c r="AA677" s="148">
        <f>IF(LEFT(AJ677,6)="Direct", O677,0)</f>
        <v>0</v>
      </c>
      <c r="AB677" s="149">
        <f>O677-AA677</f>
        <v>701852.04</v>
      </c>
      <c r="AC677" s="148">
        <f>AA677+AB677</f>
        <v>701852.04</v>
      </c>
      <c r="AD677" s="148">
        <f t="shared" si="788"/>
        <v>0</v>
      </c>
      <c r="AE677" s="148">
        <f>IF(LEFT(AJ677,9)="direct-wa",0,O677*Q677)</f>
        <v>76221.131544000003</v>
      </c>
      <c r="AF677" s="150">
        <f>AD677+AE677</f>
        <v>76221.131544000003</v>
      </c>
      <c r="AG677" s="148">
        <f>IF(LEFT(AJ677,9)="direct-or", O677,0)</f>
        <v>0</v>
      </c>
      <c r="AH677" s="148">
        <f>IF(LEFT(AJ677,9)="direct-or",0,AC677-AF677)</f>
        <v>625630.90845600003</v>
      </c>
      <c r="AI677" s="150">
        <f>AG677+AH677</f>
        <v>625630.90845600003</v>
      </c>
      <c r="AJ677" s="151" t="s">
        <v>96</v>
      </c>
    </row>
    <row r="678" spans="1:36" outlineLevel="3" x14ac:dyDescent="0.25">
      <c r="A678" s="143" t="s">
        <v>5642</v>
      </c>
      <c r="B678" s="135">
        <v>594.84</v>
      </c>
      <c r="D678" s="135">
        <v>470.24</v>
      </c>
      <c r="L678" s="135">
        <v>470.24</v>
      </c>
      <c r="M678" s="135">
        <v>484.4</v>
      </c>
      <c r="N678" s="135">
        <f t="shared" si="789"/>
        <v>484.4</v>
      </c>
      <c r="O678" s="135">
        <f t="shared" si="790"/>
        <v>2019.7199999999998</v>
      </c>
      <c r="P678" s="135" t="s">
        <v>4173</v>
      </c>
      <c r="Q678" s="135">
        <f>VLOOKUP(P678,Factors!$E$6:$G$5649,3,FALSE)</f>
        <v>0.1086</v>
      </c>
      <c r="R678" s="144">
        <f>IF(LEFT(AJ678,6)="Direct", N678,0)</f>
        <v>0</v>
      </c>
      <c r="S678" s="145">
        <f>N678-R678</f>
        <v>484.4</v>
      </c>
      <c r="T678" s="146">
        <f>R678+S678</f>
        <v>484.4</v>
      </c>
      <c r="U678" s="144">
        <f>IF(LEFT(AJ678,9)="direct-wa", N678,0)</f>
        <v>0</v>
      </c>
      <c r="V678" s="145">
        <f>IF(LEFT(AJ678,9)="direct-wa",0,N678*Q678)</f>
        <v>52.605840000000001</v>
      </c>
      <c r="W678" s="147">
        <f>U678+V678</f>
        <v>52.605840000000001</v>
      </c>
      <c r="X678" s="144">
        <f>IF(LEFT(AJ678,9)="direct-or", N678,0)</f>
        <v>0</v>
      </c>
      <c r="Y678" s="145">
        <f>IF(LEFT(AJ678,9)="direct-or",0,S678-V678)</f>
        <v>431.79415999999998</v>
      </c>
      <c r="Z678" s="147">
        <f>X678+Y678</f>
        <v>431.79415999999998</v>
      </c>
      <c r="AA678" s="148">
        <f>IF(LEFT(AJ678,6)="Direct", O678,0)</f>
        <v>0</v>
      </c>
      <c r="AB678" s="149">
        <f>O678-AA678</f>
        <v>2019.7199999999998</v>
      </c>
      <c r="AC678" s="148">
        <f>AA678+AB678</f>
        <v>2019.7199999999998</v>
      </c>
      <c r="AD678" s="148">
        <f t="shared" si="788"/>
        <v>0</v>
      </c>
      <c r="AE678" s="148">
        <f>IF(LEFT(AJ678,9)="direct-wa",0,O678*Q678)</f>
        <v>219.34159199999999</v>
      </c>
      <c r="AF678" s="150">
        <f>AD678+AE678</f>
        <v>219.34159199999999</v>
      </c>
      <c r="AG678" s="148">
        <f>IF(LEFT(AJ678,9)="direct-or", O678,0)</f>
        <v>0</v>
      </c>
      <c r="AH678" s="148">
        <f>IF(LEFT(AJ678,9)="direct-or",0,AC678-AF678)</f>
        <v>1800.3784079999998</v>
      </c>
      <c r="AI678" s="150">
        <f>AG678+AH678</f>
        <v>1800.3784079999998</v>
      </c>
      <c r="AJ678" s="151" t="s">
        <v>346</v>
      </c>
    </row>
    <row r="679" spans="1:36" outlineLevel="2" x14ac:dyDescent="0.25">
      <c r="A679" s="143"/>
      <c r="N679" s="135">
        <f t="shared" si="789"/>
        <v>0</v>
      </c>
      <c r="O679" s="135">
        <f t="shared" si="790"/>
        <v>0</v>
      </c>
      <c r="R679" s="144">
        <f t="shared" ref="R679:AI679" si="801">SUBTOTAL(9,R675:R678)</f>
        <v>0</v>
      </c>
      <c r="S679" s="145">
        <f t="shared" si="801"/>
        <v>79672.079999999987</v>
      </c>
      <c r="T679" s="146">
        <f t="shared" si="801"/>
        <v>79672.079999999987</v>
      </c>
      <c r="U679" s="144">
        <f t="shared" si="801"/>
        <v>0</v>
      </c>
      <c r="V679" s="145">
        <f t="shared" si="801"/>
        <v>8652.3878879999993</v>
      </c>
      <c r="W679" s="147">
        <f t="shared" si="801"/>
        <v>8652.3878879999993</v>
      </c>
      <c r="X679" s="144">
        <f t="shared" si="801"/>
        <v>0</v>
      </c>
      <c r="Y679" s="145">
        <f t="shared" si="801"/>
        <v>71019.692112000004</v>
      </c>
      <c r="Z679" s="147">
        <f t="shared" si="801"/>
        <v>71019.692112000004</v>
      </c>
      <c r="AA679" s="148">
        <f t="shared" si="801"/>
        <v>0</v>
      </c>
      <c r="AB679" s="149">
        <f t="shared" si="801"/>
        <v>794633.64</v>
      </c>
      <c r="AC679" s="148">
        <f t="shared" si="801"/>
        <v>794633.64</v>
      </c>
      <c r="AD679" s="148">
        <f t="shared" si="788"/>
        <v>0</v>
      </c>
      <c r="AE679" s="148">
        <f t="shared" si="801"/>
        <v>86297.213304000004</v>
      </c>
      <c r="AF679" s="150">
        <f t="shared" si="801"/>
        <v>86297.213304000004</v>
      </c>
      <c r="AG679" s="148">
        <f t="shared" si="801"/>
        <v>0</v>
      </c>
      <c r="AH679" s="148">
        <f t="shared" si="801"/>
        <v>708336.42669600004</v>
      </c>
      <c r="AI679" s="150">
        <f t="shared" si="801"/>
        <v>708336.42669600004</v>
      </c>
      <c r="AJ679" s="163" t="s">
        <v>5738</v>
      </c>
    </row>
    <row r="680" spans="1:36" outlineLevel="3" x14ac:dyDescent="0.25">
      <c r="A680" s="143" t="s">
        <v>5642</v>
      </c>
      <c r="H680" s="135">
        <v>2071.13</v>
      </c>
      <c r="M680" s="135">
        <v>59.74</v>
      </c>
      <c r="N680" s="135">
        <f t="shared" si="789"/>
        <v>59.74</v>
      </c>
      <c r="O680" s="135">
        <f t="shared" si="790"/>
        <v>2130.87</v>
      </c>
      <c r="P680" s="135" t="s">
        <v>4055</v>
      </c>
      <c r="Q680" s="135">
        <f>VLOOKUP(P680,Factors!$E$6:$G$5649,3,FALSE)</f>
        <v>0</v>
      </c>
      <c r="R680" s="144">
        <f>IF(LEFT(AJ680,6)="Direct", N680,0)</f>
        <v>59.74</v>
      </c>
      <c r="S680" s="145">
        <f>N680-R680</f>
        <v>0</v>
      </c>
      <c r="T680" s="146">
        <f>R680+S680</f>
        <v>59.74</v>
      </c>
      <c r="U680" s="144">
        <f>IF(LEFT(AJ680,9)="direct-wa", N680,0)</f>
        <v>0</v>
      </c>
      <c r="V680" s="145">
        <f>IF(LEFT(AJ680,9)="direct-wa",0,N680*Q680)</f>
        <v>0</v>
      </c>
      <c r="W680" s="147">
        <f>U680+V680</f>
        <v>0</v>
      </c>
      <c r="X680" s="144">
        <f>IF(LEFT(AJ680,9)="direct-or", N680,0)</f>
        <v>59.74</v>
      </c>
      <c r="Y680" s="145">
        <f>IF(LEFT(AJ680,9)="direct-or",0,S680-V680)</f>
        <v>0</v>
      </c>
      <c r="Z680" s="147">
        <f>X680+Y680</f>
        <v>59.74</v>
      </c>
      <c r="AA680" s="148">
        <f>IF(LEFT(AJ680,6)="Direct", O680,0)</f>
        <v>2130.87</v>
      </c>
      <c r="AB680" s="149">
        <f>O680-AA680</f>
        <v>0</v>
      </c>
      <c r="AC680" s="148">
        <f>AA680+AB680</f>
        <v>2130.87</v>
      </c>
      <c r="AD680" s="148">
        <f t="shared" si="788"/>
        <v>0</v>
      </c>
      <c r="AE680" s="148">
        <f>IF(LEFT(AJ680,9)="direct-wa",0,O680*Q680)</f>
        <v>0</v>
      </c>
      <c r="AF680" s="150">
        <f>AD680+AE680</f>
        <v>0</v>
      </c>
      <c r="AG680" s="148">
        <f>IF(LEFT(AJ680,9)="direct-or", O680,0)</f>
        <v>2130.87</v>
      </c>
      <c r="AH680" s="148">
        <f>IF(LEFT(AJ680,9)="direct-or",0,AC680-AF680)</f>
        <v>0</v>
      </c>
      <c r="AI680" s="150">
        <f>AG680+AH680</f>
        <v>2130.87</v>
      </c>
      <c r="AJ680" s="151" t="s">
        <v>105</v>
      </c>
    </row>
    <row r="681" spans="1:36" outlineLevel="2" x14ac:dyDescent="0.25">
      <c r="A681" s="143"/>
      <c r="N681" s="135">
        <f t="shared" si="789"/>
        <v>0</v>
      </c>
      <c r="O681" s="135">
        <f t="shared" si="790"/>
        <v>0</v>
      </c>
      <c r="R681" s="144">
        <f t="shared" ref="R681:AI681" si="802">SUBTOTAL(9,R680:R680)</f>
        <v>59.74</v>
      </c>
      <c r="S681" s="145">
        <f t="shared" si="802"/>
        <v>0</v>
      </c>
      <c r="T681" s="146">
        <f t="shared" si="802"/>
        <v>59.74</v>
      </c>
      <c r="U681" s="144">
        <f t="shared" si="802"/>
        <v>0</v>
      </c>
      <c r="V681" s="145">
        <f t="shared" si="802"/>
        <v>0</v>
      </c>
      <c r="W681" s="147">
        <f t="shared" si="802"/>
        <v>0</v>
      </c>
      <c r="X681" s="144">
        <f t="shared" si="802"/>
        <v>59.74</v>
      </c>
      <c r="Y681" s="145">
        <f t="shared" si="802"/>
        <v>0</v>
      </c>
      <c r="Z681" s="147">
        <f t="shared" si="802"/>
        <v>59.74</v>
      </c>
      <c r="AA681" s="148">
        <f t="shared" si="802"/>
        <v>2130.87</v>
      </c>
      <c r="AB681" s="149">
        <f t="shared" si="802"/>
        <v>0</v>
      </c>
      <c r="AC681" s="148">
        <f t="shared" si="802"/>
        <v>2130.87</v>
      </c>
      <c r="AD681" s="148">
        <f t="shared" si="788"/>
        <v>0</v>
      </c>
      <c r="AE681" s="148">
        <f t="shared" si="802"/>
        <v>0</v>
      </c>
      <c r="AF681" s="150">
        <f t="shared" si="802"/>
        <v>0</v>
      </c>
      <c r="AG681" s="148">
        <f t="shared" si="802"/>
        <v>2130.87</v>
      </c>
      <c r="AH681" s="148">
        <f t="shared" si="802"/>
        <v>0</v>
      </c>
      <c r="AI681" s="150">
        <f t="shared" si="802"/>
        <v>2130.87</v>
      </c>
      <c r="AJ681" s="163" t="s">
        <v>5737</v>
      </c>
    </row>
    <row r="682" spans="1:36" outlineLevel="1" x14ac:dyDescent="0.25">
      <c r="A682" s="154" t="s">
        <v>5641</v>
      </c>
      <c r="B682" s="155"/>
      <c r="C682" s="155"/>
      <c r="D682" s="155"/>
      <c r="E682" s="155"/>
      <c r="F682" s="155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6">
        <f t="shared" ref="R682:AI682" si="803">SUBTOTAL(9,R673:R680)</f>
        <v>59.74</v>
      </c>
      <c r="S682" s="157">
        <f t="shared" si="803"/>
        <v>79672.079999999987</v>
      </c>
      <c r="T682" s="158">
        <f t="shared" si="803"/>
        <v>79731.819999999992</v>
      </c>
      <c r="U682" s="156">
        <f t="shared" si="803"/>
        <v>0</v>
      </c>
      <c r="V682" s="157">
        <f t="shared" si="803"/>
        <v>8652.3878879999993</v>
      </c>
      <c r="W682" s="159">
        <f t="shared" si="803"/>
        <v>8652.3878879999993</v>
      </c>
      <c r="X682" s="156">
        <f t="shared" si="803"/>
        <v>59.74</v>
      </c>
      <c r="Y682" s="157">
        <f t="shared" si="803"/>
        <v>71019.692112000004</v>
      </c>
      <c r="Z682" s="159">
        <f t="shared" si="803"/>
        <v>71079.43211200001</v>
      </c>
      <c r="AA682" s="157">
        <f t="shared" si="803"/>
        <v>2130.87</v>
      </c>
      <c r="AB682" s="160">
        <f t="shared" si="803"/>
        <v>794657.64</v>
      </c>
      <c r="AC682" s="157">
        <f t="shared" si="803"/>
        <v>796788.51</v>
      </c>
      <c r="AD682" s="157">
        <f t="shared" si="788"/>
        <v>0</v>
      </c>
      <c r="AE682" s="157">
        <f t="shared" si="803"/>
        <v>86299.644503999996</v>
      </c>
      <c r="AF682" s="161">
        <f t="shared" si="803"/>
        <v>86299.644503999996</v>
      </c>
      <c r="AG682" s="157">
        <f t="shared" si="803"/>
        <v>2130.87</v>
      </c>
      <c r="AH682" s="157">
        <f t="shared" si="803"/>
        <v>708357.99549600005</v>
      </c>
      <c r="AI682" s="161">
        <f t="shared" si="803"/>
        <v>710488.86549600004</v>
      </c>
      <c r="AJ682" s="162"/>
    </row>
    <row r="683" spans="1:36" outlineLevel="3" x14ac:dyDescent="0.25">
      <c r="A683" s="143" t="s">
        <v>5644</v>
      </c>
      <c r="B683" s="135">
        <v>604.74</v>
      </c>
      <c r="M683" s="135">
        <v>28159</v>
      </c>
      <c r="N683" s="135">
        <f t="shared" si="789"/>
        <v>28159</v>
      </c>
      <c r="O683" s="135">
        <f t="shared" si="790"/>
        <v>28763.74</v>
      </c>
      <c r="P683" s="135" t="s">
        <v>3280</v>
      </c>
      <c r="Q683" s="135">
        <f>VLOOKUP(P683,Factors!$E$6:$G$5649,3,FALSE)</f>
        <v>0.1013</v>
      </c>
      <c r="R683" s="144">
        <f t="shared" ref="R683:R688" si="804">IF(LEFT(AJ683,6)="Direct", N683,0)</f>
        <v>0</v>
      </c>
      <c r="S683" s="145">
        <f t="shared" ref="S683:S688" si="805">N683-R683</f>
        <v>28159</v>
      </c>
      <c r="T683" s="146">
        <f t="shared" ref="T683:T688" si="806">R683+S683</f>
        <v>28159</v>
      </c>
      <c r="U683" s="144">
        <f t="shared" ref="U683:U688" si="807">IF(LEFT(AJ683,9)="direct-wa", N683,0)</f>
        <v>0</v>
      </c>
      <c r="V683" s="145">
        <f t="shared" ref="V683:V688" si="808">IF(LEFT(AJ683,9)="direct-wa",0,N683*Q683)</f>
        <v>2852.5066999999999</v>
      </c>
      <c r="W683" s="147">
        <f t="shared" ref="W683:W688" si="809">U683+V683</f>
        <v>2852.5066999999999</v>
      </c>
      <c r="X683" s="144">
        <f t="shared" ref="X683:X688" si="810">IF(LEFT(AJ683,9)="direct-or", N683,0)</f>
        <v>0</v>
      </c>
      <c r="Y683" s="145">
        <f t="shared" ref="Y683:Y688" si="811">IF(LEFT(AJ683,9)="direct-or",0,S683-V683)</f>
        <v>25306.493300000002</v>
      </c>
      <c r="Z683" s="147">
        <f t="shared" ref="Z683:Z688" si="812">X683+Y683</f>
        <v>25306.493300000002</v>
      </c>
      <c r="AA683" s="148">
        <f t="shared" ref="AA683:AA688" si="813">IF(LEFT(AJ683,6)="Direct", O683,0)</f>
        <v>0</v>
      </c>
      <c r="AB683" s="149">
        <f t="shared" ref="AB683:AB688" si="814">O683-AA683</f>
        <v>28763.74</v>
      </c>
      <c r="AC683" s="148">
        <f t="shared" ref="AC683:AC688" si="815">AA683+AB683</f>
        <v>28763.74</v>
      </c>
      <c r="AD683" s="148">
        <f t="shared" si="788"/>
        <v>0</v>
      </c>
      <c r="AE683" s="148">
        <f t="shared" ref="AE683:AE688" si="816">IF(LEFT(AJ683,9)="direct-wa",0,O683*Q683)</f>
        <v>2913.7668620000004</v>
      </c>
      <c r="AF683" s="150">
        <f t="shared" ref="AF683:AF688" si="817">AD683+AE683</f>
        <v>2913.7668620000004</v>
      </c>
      <c r="AG683" s="148">
        <f t="shared" ref="AG683:AG688" si="818">IF(LEFT(AJ683,9)="direct-or", O683,0)</f>
        <v>0</v>
      </c>
      <c r="AH683" s="148">
        <f t="shared" ref="AH683:AH688" si="819">IF(LEFT(AJ683,9)="direct-or",0,AC683-AF683)</f>
        <v>25849.973138000001</v>
      </c>
      <c r="AI683" s="150">
        <f t="shared" ref="AI683:AI688" si="820">AG683+AH683</f>
        <v>25849.973138000001</v>
      </c>
      <c r="AJ683" s="151" t="s">
        <v>60</v>
      </c>
    </row>
    <row r="684" spans="1:36" outlineLevel="3" x14ac:dyDescent="0.25">
      <c r="A684" s="143" t="s">
        <v>5644</v>
      </c>
      <c r="F684" s="135">
        <v>55.76</v>
      </c>
      <c r="N684" s="135">
        <f t="shared" si="789"/>
        <v>0</v>
      </c>
      <c r="O684" s="135">
        <f t="shared" si="790"/>
        <v>55.76</v>
      </c>
      <c r="P684" s="135" t="s">
        <v>3284</v>
      </c>
      <c r="Q684" s="135">
        <f>VLOOKUP(P684,Factors!$E$6:$G$5649,3,FALSE)</f>
        <v>0.1013</v>
      </c>
      <c r="R684" s="144">
        <f t="shared" si="804"/>
        <v>0</v>
      </c>
      <c r="S684" s="145">
        <f t="shared" si="805"/>
        <v>0</v>
      </c>
      <c r="T684" s="146">
        <f t="shared" si="806"/>
        <v>0</v>
      </c>
      <c r="U684" s="144">
        <f t="shared" si="807"/>
        <v>0</v>
      </c>
      <c r="V684" s="145">
        <f t="shared" si="808"/>
        <v>0</v>
      </c>
      <c r="W684" s="147">
        <f t="shared" si="809"/>
        <v>0</v>
      </c>
      <c r="X684" s="144">
        <f t="shared" si="810"/>
        <v>0</v>
      </c>
      <c r="Y684" s="145">
        <f t="shared" si="811"/>
        <v>0</v>
      </c>
      <c r="Z684" s="147">
        <f t="shared" si="812"/>
        <v>0</v>
      </c>
      <c r="AA684" s="148">
        <f t="shared" si="813"/>
        <v>0</v>
      </c>
      <c r="AB684" s="149">
        <f t="shared" si="814"/>
        <v>55.76</v>
      </c>
      <c r="AC684" s="148">
        <f t="shared" si="815"/>
        <v>55.76</v>
      </c>
      <c r="AD684" s="148">
        <f t="shared" si="788"/>
        <v>0</v>
      </c>
      <c r="AE684" s="148">
        <f t="shared" si="816"/>
        <v>5.6484879999999995</v>
      </c>
      <c r="AF684" s="150">
        <f t="shared" si="817"/>
        <v>5.6484879999999995</v>
      </c>
      <c r="AG684" s="148">
        <f t="shared" si="818"/>
        <v>0</v>
      </c>
      <c r="AH684" s="148">
        <f t="shared" si="819"/>
        <v>50.111511999999998</v>
      </c>
      <c r="AI684" s="150">
        <f t="shared" si="820"/>
        <v>50.111511999999998</v>
      </c>
      <c r="AJ684" s="151" t="s">
        <v>60</v>
      </c>
    </row>
    <row r="685" spans="1:36" outlineLevel="3" x14ac:dyDescent="0.25">
      <c r="A685" s="143" t="s">
        <v>5644</v>
      </c>
      <c r="D685" s="135">
        <v>9.7200000000000006</v>
      </c>
      <c r="N685" s="135">
        <f t="shared" si="789"/>
        <v>0</v>
      </c>
      <c r="O685" s="135">
        <f t="shared" si="790"/>
        <v>9.7200000000000006</v>
      </c>
      <c r="P685" s="135" t="s">
        <v>3796</v>
      </c>
      <c r="Q685" s="135">
        <f>VLOOKUP(P685,Factors!$E$6:$G$5649,3,FALSE)</f>
        <v>0.1013</v>
      </c>
      <c r="R685" s="144">
        <f t="shared" si="804"/>
        <v>0</v>
      </c>
      <c r="S685" s="145">
        <f t="shared" si="805"/>
        <v>0</v>
      </c>
      <c r="T685" s="146">
        <f t="shared" si="806"/>
        <v>0</v>
      </c>
      <c r="U685" s="144">
        <f t="shared" si="807"/>
        <v>0</v>
      </c>
      <c r="V685" s="145">
        <f t="shared" si="808"/>
        <v>0</v>
      </c>
      <c r="W685" s="147">
        <f t="shared" si="809"/>
        <v>0</v>
      </c>
      <c r="X685" s="144">
        <f t="shared" si="810"/>
        <v>0</v>
      </c>
      <c r="Y685" s="145">
        <f t="shared" si="811"/>
        <v>0</v>
      </c>
      <c r="Z685" s="147">
        <f t="shared" si="812"/>
        <v>0</v>
      </c>
      <c r="AA685" s="148">
        <f t="shared" si="813"/>
        <v>0</v>
      </c>
      <c r="AB685" s="149">
        <f t="shared" si="814"/>
        <v>9.7200000000000006</v>
      </c>
      <c r="AC685" s="148">
        <f t="shared" si="815"/>
        <v>9.7200000000000006</v>
      </c>
      <c r="AD685" s="148">
        <f t="shared" si="788"/>
        <v>0</v>
      </c>
      <c r="AE685" s="148">
        <f t="shared" si="816"/>
        <v>0.98463600000000007</v>
      </c>
      <c r="AF685" s="150">
        <f t="shared" si="817"/>
        <v>0.98463600000000007</v>
      </c>
      <c r="AG685" s="148">
        <f t="shared" si="818"/>
        <v>0</v>
      </c>
      <c r="AH685" s="148">
        <f t="shared" si="819"/>
        <v>8.7353640000000006</v>
      </c>
      <c r="AI685" s="150">
        <f t="shared" si="820"/>
        <v>8.7353640000000006</v>
      </c>
      <c r="AJ685" s="151" t="s">
        <v>60</v>
      </c>
    </row>
    <row r="686" spans="1:36" outlineLevel="3" x14ac:dyDescent="0.25">
      <c r="A686" s="143" t="s">
        <v>5644</v>
      </c>
      <c r="B686" s="135">
        <v>753.52</v>
      </c>
      <c r="C686" s="135">
        <v>521.08000000000004</v>
      </c>
      <c r="D686" s="135">
        <v>571.6</v>
      </c>
      <c r="E686" s="135">
        <v>550.45000000000005</v>
      </c>
      <c r="F686" s="135">
        <v>598.62</v>
      </c>
      <c r="G686" s="135">
        <v>382.2</v>
      </c>
      <c r="H686" s="135">
        <v>645</v>
      </c>
      <c r="I686" s="135">
        <v>827.57</v>
      </c>
      <c r="J686" s="135">
        <v>376.57</v>
      </c>
      <c r="K686" s="135">
        <v>468.92</v>
      </c>
      <c r="L686" s="135">
        <v>465.28</v>
      </c>
      <c r="M686" s="135">
        <v>555.32000000000005</v>
      </c>
      <c r="N686" s="135">
        <f t="shared" si="789"/>
        <v>555.32000000000005</v>
      </c>
      <c r="O686" s="135">
        <f t="shared" si="790"/>
        <v>6716.1299999999983</v>
      </c>
      <c r="P686" s="135" t="s">
        <v>4831</v>
      </c>
      <c r="Q686" s="135">
        <f>VLOOKUP(P686,Factors!$E$6:$G$5649,3,FALSE)</f>
        <v>0.1013</v>
      </c>
      <c r="R686" s="144">
        <f t="shared" si="804"/>
        <v>0</v>
      </c>
      <c r="S686" s="145">
        <f t="shared" si="805"/>
        <v>555.32000000000005</v>
      </c>
      <c r="T686" s="146">
        <f t="shared" si="806"/>
        <v>555.32000000000005</v>
      </c>
      <c r="U686" s="144">
        <f t="shared" si="807"/>
        <v>0</v>
      </c>
      <c r="V686" s="145">
        <f t="shared" si="808"/>
        <v>56.253916000000004</v>
      </c>
      <c r="W686" s="147">
        <f t="shared" si="809"/>
        <v>56.253916000000004</v>
      </c>
      <c r="X686" s="144">
        <f t="shared" si="810"/>
        <v>0</v>
      </c>
      <c r="Y686" s="145">
        <f t="shared" si="811"/>
        <v>499.06608400000005</v>
      </c>
      <c r="Z686" s="147">
        <f t="shared" si="812"/>
        <v>499.06608400000005</v>
      </c>
      <c r="AA686" s="148">
        <f t="shared" si="813"/>
        <v>0</v>
      </c>
      <c r="AB686" s="149">
        <f t="shared" si="814"/>
        <v>6716.1299999999983</v>
      </c>
      <c r="AC686" s="148">
        <f t="shared" si="815"/>
        <v>6716.1299999999983</v>
      </c>
      <c r="AD686" s="148">
        <f t="shared" si="788"/>
        <v>0</v>
      </c>
      <c r="AE686" s="148">
        <f t="shared" si="816"/>
        <v>680.34396899999979</v>
      </c>
      <c r="AF686" s="150">
        <f t="shared" si="817"/>
        <v>680.34396899999979</v>
      </c>
      <c r="AG686" s="148">
        <f t="shared" si="818"/>
        <v>0</v>
      </c>
      <c r="AH686" s="148">
        <f t="shared" si="819"/>
        <v>6035.7860309999987</v>
      </c>
      <c r="AI686" s="150">
        <f t="shared" si="820"/>
        <v>6035.7860309999987</v>
      </c>
      <c r="AJ686" s="151" t="s">
        <v>60</v>
      </c>
    </row>
    <row r="687" spans="1:36" outlineLevel="3" x14ac:dyDescent="0.25">
      <c r="A687" s="143" t="s">
        <v>5644</v>
      </c>
      <c r="B687" s="135">
        <v>35.270000000000003</v>
      </c>
      <c r="C687" s="135">
        <v>36.229999999999997</v>
      </c>
      <c r="D687" s="135">
        <v>98.34</v>
      </c>
      <c r="F687" s="135">
        <v>29.24</v>
      </c>
      <c r="H687" s="135">
        <v>167.61</v>
      </c>
      <c r="J687" s="135">
        <v>111.92</v>
      </c>
      <c r="K687" s="135">
        <v>53.16</v>
      </c>
      <c r="M687" s="135">
        <v>117.49</v>
      </c>
      <c r="N687" s="135">
        <f t="shared" si="789"/>
        <v>117.49</v>
      </c>
      <c r="O687" s="135">
        <f t="shared" si="790"/>
        <v>649.2600000000001</v>
      </c>
      <c r="P687" s="135" t="s">
        <v>4845</v>
      </c>
      <c r="Q687" s="135">
        <f>VLOOKUP(P687,Factors!$E$6:$G$5649,3,FALSE)</f>
        <v>0.1013</v>
      </c>
      <c r="R687" s="144">
        <f t="shared" si="804"/>
        <v>0</v>
      </c>
      <c r="S687" s="145">
        <f t="shared" si="805"/>
        <v>117.49</v>
      </c>
      <c r="T687" s="146">
        <f t="shared" si="806"/>
        <v>117.49</v>
      </c>
      <c r="U687" s="144">
        <f t="shared" si="807"/>
        <v>0</v>
      </c>
      <c r="V687" s="145">
        <f t="shared" si="808"/>
        <v>11.901736999999999</v>
      </c>
      <c r="W687" s="147">
        <f t="shared" si="809"/>
        <v>11.901736999999999</v>
      </c>
      <c r="X687" s="144">
        <f t="shared" si="810"/>
        <v>0</v>
      </c>
      <c r="Y687" s="145">
        <f t="shared" si="811"/>
        <v>105.588263</v>
      </c>
      <c r="Z687" s="147">
        <f t="shared" si="812"/>
        <v>105.588263</v>
      </c>
      <c r="AA687" s="148">
        <f t="shared" si="813"/>
        <v>0</v>
      </c>
      <c r="AB687" s="149">
        <f t="shared" si="814"/>
        <v>649.2600000000001</v>
      </c>
      <c r="AC687" s="148">
        <f t="shared" si="815"/>
        <v>649.2600000000001</v>
      </c>
      <c r="AD687" s="148">
        <f t="shared" si="788"/>
        <v>0</v>
      </c>
      <c r="AE687" s="148">
        <f t="shared" si="816"/>
        <v>65.770038000000014</v>
      </c>
      <c r="AF687" s="150">
        <f t="shared" si="817"/>
        <v>65.770038000000014</v>
      </c>
      <c r="AG687" s="148">
        <f t="shared" si="818"/>
        <v>0</v>
      </c>
      <c r="AH687" s="148">
        <f t="shared" si="819"/>
        <v>583.48996200000011</v>
      </c>
      <c r="AI687" s="150">
        <f t="shared" si="820"/>
        <v>583.48996200000011</v>
      </c>
      <c r="AJ687" s="151" t="s">
        <v>60</v>
      </c>
    </row>
    <row r="688" spans="1:36" outlineLevel="3" x14ac:dyDescent="0.25">
      <c r="A688" s="143" t="s">
        <v>5644</v>
      </c>
      <c r="B688" s="135">
        <v>11860.71</v>
      </c>
      <c r="C688" s="135">
        <v>12173.7</v>
      </c>
      <c r="D688" s="135">
        <v>11873.37</v>
      </c>
      <c r="E688" s="135">
        <v>85454.46</v>
      </c>
      <c r="F688" s="135">
        <v>-58236.26</v>
      </c>
      <c r="G688" s="135">
        <v>13466.4</v>
      </c>
      <c r="H688" s="135">
        <v>13036.35</v>
      </c>
      <c r="I688" s="135">
        <v>10542.45</v>
      </c>
      <c r="J688" s="135">
        <v>12017.5</v>
      </c>
      <c r="K688" s="135">
        <v>11458.02</v>
      </c>
      <c r="L688" s="135">
        <v>9314.9500000000007</v>
      </c>
      <c r="M688" s="135">
        <v>10392.58</v>
      </c>
      <c r="N688" s="135">
        <f t="shared" si="789"/>
        <v>10392.58</v>
      </c>
      <c r="O688" s="135">
        <f t="shared" si="790"/>
        <v>143354.23000000001</v>
      </c>
      <c r="P688" s="135" t="s">
        <v>4850</v>
      </c>
      <c r="Q688" s="135">
        <f>VLOOKUP(P688,Factors!$E$6:$G$5649,3,FALSE)</f>
        <v>0.1013</v>
      </c>
      <c r="R688" s="144">
        <f t="shared" si="804"/>
        <v>0</v>
      </c>
      <c r="S688" s="145">
        <f t="shared" si="805"/>
        <v>10392.58</v>
      </c>
      <c r="T688" s="146">
        <f t="shared" si="806"/>
        <v>10392.58</v>
      </c>
      <c r="U688" s="144">
        <f t="shared" si="807"/>
        <v>0</v>
      </c>
      <c r="V688" s="145">
        <f t="shared" si="808"/>
        <v>1052.768354</v>
      </c>
      <c r="W688" s="147">
        <f t="shared" si="809"/>
        <v>1052.768354</v>
      </c>
      <c r="X688" s="144">
        <f t="shared" si="810"/>
        <v>0</v>
      </c>
      <c r="Y688" s="145">
        <f t="shared" si="811"/>
        <v>9339.8116460000001</v>
      </c>
      <c r="Z688" s="147">
        <f t="shared" si="812"/>
        <v>9339.8116460000001</v>
      </c>
      <c r="AA688" s="148">
        <f t="shared" si="813"/>
        <v>0</v>
      </c>
      <c r="AB688" s="149">
        <f t="shared" si="814"/>
        <v>143354.23000000001</v>
      </c>
      <c r="AC688" s="148">
        <f t="shared" si="815"/>
        <v>143354.23000000001</v>
      </c>
      <c r="AD688" s="148">
        <f t="shared" si="788"/>
        <v>0</v>
      </c>
      <c r="AE688" s="148">
        <f t="shared" si="816"/>
        <v>14521.783499000001</v>
      </c>
      <c r="AF688" s="150">
        <f t="shared" si="817"/>
        <v>14521.783499000001</v>
      </c>
      <c r="AG688" s="148">
        <f t="shared" si="818"/>
        <v>0</v>
      </c>
      <c r="AH688" s="148">
        <f t="shared" si="819"/>
        <v>128832.44650100001</v>
      </c>
      <c r="AI688" s="150">
        <f t="shared" si="820"/>
        <v>128832.44650100001</v>
      </c>
      <c r="AJ688" s="151" t="s">
        <v>60</v>
      </c>
    </row>
    <row r="689" spans="1:36" outlineLevel="2" x14ac:dyDescent="0.25">
      <c r="A689" s="143"/>
      <c r="N689" s="135">
        <f t="shared" si="789"/>
        <v>0</v>
      </c>
      <c r="O689" s="135">
        <f t="shared" si="790"/>
        <v>0</v>
      </c>
      <c r="R689" s="144">
        <f t="shared" ref="R689:AI689" si="821">SUBTOTAL(9,R683:R688)</f>
        <v>0</v>
      </c>
      <c r="S689" s="145">
        <f t="shared" si="821"/>
        <v>39224.39</v>
      </c>
      <c r="T689" s="146">
        <f t="shared" si="821"/>
        <v>39224.39</v>
      </c>
      <c r="U689" s="144">
        <f t="shared" si="821"/>
        <v>0</v>
      </c>
      <c r="V689" s="145">
        <f t="shared" si="821"/>
        <v>3973.4307070000004</v>
      </c>
      <c r="W689" s="147">
        <f t="shared" si="821"/>
        <v>3973.4307070000004</v>
      </c>
      <c r="X689" s="144">
        <f t="shared" si="821"/>
        <v>0</v>
      </c>
      <c r="Y689" s="145">
        <f t="shared" si="821"/>
        <v>35250.959293</v>
      </c>
      <c r="Z689" s="147">
        <f t="shared" si="821"/>
        <v>35250.959293</v>
      </c>
      <c r="AA689" s="148">
        <f t="shared" si="821"/>
        <v>0</v>
      </c>
      <c r="AB689" s="149">
        <f t="shared" si="821"/>
        <v>179548.84000000003</v>
      </c>
      <c r="AC689" s="148">
        <f t="shared" si="821"/>
        <v>179548.84000000003</v>
      </c>
      <c r="AD689" s="148">
        <f t="shared" si="788"/>
        <v>0</v>
      </c>
      <c r="AE689" s="148">
        <f t="shared" si="821"/>
        <v>18188.297492000002</v>
      </c>
      <c r="AF689" s="150">
        <f t="shared" si="821"/>
        <v>18188.297492000002</v>
      </c>
      <c r="AG689" s="148">
        <f t="shared" si="821"/>
        <v>0</v>
      </c>
      <c r="AH689" s="148">
        <f t="shared" si="821"/>
        <v>161360.54250800001</v>
      </c>
      <c r="AI689" s="150">
        <f t="shared" si="821"/>
        <v>161360.54250800001</v>
      </c>
      <c r="AJ689" s="163" t="s">
        <v>5736</v>
      </c>
    </row>
    <row r="690" spans="1:36" outlineLevel="3" x14ac:dyDescent="0.25">
      <c r="A690" s="143" t="s">
        <v>5644</v>
      </c>
      <c r="B690" s="135">
        <v>192.53</v>
      </c>
      <c r="C690" s="135">
        <v>262.54000000000002</v>
      </c>
      <c r="D690" s="135">
        <v>315.04000000000002</v>
      </c>
      <c r="E690" s="135">
        <v>52.51</v>
      </c>
      <c r="F690" s="135">
        <v>210.03</v>
      </c>
      <c r="J690" s="135">
        <v>87.52</v>
      </c>
      <c r="K690" s="135">
        <v>70.02</v>
      </c>
      <c r="L690" s="135">
        <v>192.53</v>
      </c>
      <c r="M690" s="135">
        <v>198.28</v>
      </c>
      <c r="N690" s="135">
        <f t="shared" si="789"/>
        <v>198.28</v>
      </c>
      <c r="O690" s="135">
        <f t="shared" si="790"/>
        <v>1581</v>
      </c>
      <c r="P690" s="135" t="s">
        <v>370</v>
      </c>
      <c r="Q690" s="135">
        <f>VLOOKUP(P690,Factors!$E$6:$G$5649,3,FALSE)</f>
        <v>0.1086</v>
      </c>
      <c r="R690" s="144">
        <f t="shared" ref="R690:R698" si="822">IF(LEFT(AJ690,6)="Direct", N690,0)</f>
        <v>0</v>
      </c>
      <c r="S690" s="145">
        <f t="shared" ref="S690:S698" si="823">N690-R690</f>
        <v>198.28</v>
      </c>
      <c r="T690" s="146">
        <f t="shared" ref="T690:T698" si="824">R690+S690</f>
        <v>198.28</v>
      </c>
      <c r="U690" s="144">
        <f t="shared" ref="U690:U698" si="825">IF(LEFT(AJ690,9)="direct-wa", N690,0)</f>
        <v>0</v>
      </c>
      <c r="V690" s="145">
        <f t="shared" ref="V690:V698" si="826">IF(LEFT(AJ690,9)="direct-wa",0,N690*Q690)</f>
        <v>21.533208000000002</v>
      </c>
      <c r="W690" s="147">
        <f t="shared" ref="W690:W698" si="827">U690+V690</f>
        <v>21.533208000000002</v>
      </c>
      <c r="X690" s="144">
        <f t="shared" ref="X690:X698" si="828">IF(LEFT(AJ690,9)="direct-or", N690,0)</f>
        <v>0</v>
      </c>
      <c r="Y690" s="145">
        <f t="shared" ref="Y690:Y698" si="829">IF(LEFT(AJ690,9)="direct-or",0,S690-V690)</f>
        <v>176.746792</v>
      </c>
      <c r="Z690" s="147">
        <f t="shared" ref="Z690:Z698" si="830">X690+Y690</f>
        <v>176.746792</v>
      </c>
      <c r="AA690" s="148">
        <f t="shared" ref="AA690:AA698" si="831">IF(LEFT(AJ690,6)="Direct", O690,0)</f>
        <v>0</v>
      </c>
      <c r="AB690" s="149">
        <f t="shared" ref="AB690:AB698" si="832">O690-AA690</f>
        <v>1581</v>
      </c>
      <c r="AC690" s="148">
        <f t="shared" ref="AC690:AC698" si="833">AA690+AB690</f>
        <v>1581</v>
      </c>
      <c r="AD690" s="148">
        <f t="shared" si="788"/>
        <v>0</v>
      </c>
      <c r="AE690" s="148">
        <f t="shared" ref="AE690:AE698" si="834">IF(LEFT(AJ690,9)="direct-wa",0,O690*Q690)</f>
        <v>171.69659999999999</v>
      </c>
      <c r="AF690" s="150">
        <f t="shared" ref="AF690:AF698" si="835">AD690+AE690</f>
        <v>171.69659999999999</v>
      </c>
      <c r="AG690" s="148">
        <f t="shared" ref="AG690:AG698" si="836">IF(LEFT(AJ690,9)="direct-or", O690,0)</f>
        <v>0</v>
      </c>
      <c r="AH690" s="148">
        <f t="shared" ref="AH690:AH698" si="837">IF(LEFT(AJ690,9)="direct-or",0,AC690-AF690)</f>
        <v>1409.3034</v>
      </c>
      <c r="AI690" s="150">
        <f t="shared" ref="AI690:AI698" si="838">AG690+AH690</f>
        <v>1409.3034</v>
      </c>
      <c r="AJ690" s="151" t="s">
        <v>346</v>
      </c>
    </row>
    <row r="691" spans="1:36" outlineLevel="3" x14ac:dyDescent="0.25">
      <c r="A691" s="143" t="s">
        <v>5644</v>
      </c>
      <c r="B691" s="135">
        <v>900632.69</v>
      </c>
      <c r="C691" s="135">
        <v>848522.02</v>
      </c>
      <c r="D691" s="135">
        <v>778321.39</v>
      </c>
      <c r="E691" s="135">
        <v>1055792.24</v>
      </c>
      <c r="F691" s="135">
        <v>940783.25</v>
      </c>
      <c r="G691" s="135">
        <v>777946.22</v>
      </c>
      <c r="H691" s="135">
        <v>725243.48</v>
      </c>
      <c r="I691" s="135">
        <v>848596.47</v>
      </c>
      <c r="J691" s="135">
        <v>844704.69</v>
      </c>
      <c r="K691" s="135">
        <v>888729.84</v>
      </c>
      <c r="L691" s="135">
        <v>966211.13</v>
      </c>
      <c r="M691" s="135">
        <v>877300.65</v>
      </c>
      <c r="N691" s="135">
        <f t="shared" si="789"/>
        <v>877300.65</v>
      </c>
      <c r="O691" s="135">
        <f t="shared" si="790"/>
        <v>10452784.07</v>
      </c>
      <c r="P691" s="135" t="s">
        <v>3294</v>
      </c>
      <c r="Q691" s="135">
        <f>VLOOKUP(P691,Factors!$E$6:$G$5649,3,FALSE)</f>
        <v>0.1086</v>
      </c>
      <c r="R691" s="144">
        <f t="shared" si="822"/>
        <v>0</v>
      </c>
      <c r="S691" s="145">
        <f t="shared" si="823"/>
        <v>877300.65</v>
      </c>
      <c r="T691" s="146">
        <f t="shared" si="824"/>
        <v>877300.65</v>
      </c>
      <c r="U691" s="144">
        <f t="shared" si="825"/>
        <v>0</v>
      </c>
      <c r="V691" s="145">
        <f t="shared" si="826"/>
        <v>95274.850590000002</v>
      </c>
      <c r="W691" s="147">
        <f t="shared" si="827"/>
        <v>95274.850590000002</v>
      </c>
      <c r="X691" s="144">
        <f t="shared" si="828"/>
        <v>0</v>
      </c>
      <c r="Y691" s="145">
        <f t="shared" si="829"/>
        <v>782025.79940999998</v>
      </c>
      <c r="Z691" s="147">
        <f t="shared" si="830"/>
        <v>782025.79940999998</v>
      </c>
      <c r="AA691" s="148">
        <f t="shared" si="831"/>
        <v>0</v>
      </c>
      <c r="AB691" s="149">
        <f t="shared" si="832"/>
        <v>10452784.07</v>
      </c>
      <c r="AC691" s="148">
        <f t="shared" si="833"/>
        <v>10452784.07</v>
      </c>
      <c r="AD691" s="148">
        <f t="shared" si="788"/>
        <v>0</v>
      </c>
      <c r="AE691" s="148">
        <f t="shared" si="834"/>
        <v>1135172.3500020001</v>
      </c>
      <c r="AF691" s="150">
        <f t="shared" si="835"/>
        <v>1135172.3500020001</v>
      </c>
      <c r="AG691" s="148">
        <f t="shared" si="836"/>
        <v>0</v>
      </c>
      <c r="AH691" s="148">
        <f t="shared" si="837"/>
        <v>9317611.7199980002</v>
      </c>
      <c r="AI691" s="150">
        <f t="shared" si="838"/>
        <v>9317611.7199980002</v>
      </c>
      <c r="AJ691" s="151" t="s">
        <v>96</v>
      </c>
    </row>
    <row r="692" spans="1:36" outlineLevel="3" x14ac:dyDescent="0.25">
      <c r="A692" s="143" t="s">
        <v>5644</v>
      </c>
      <c r="H692" s="135">
        <v>15.06</v>
      </c>
      <c r="I692" s="135">
        <v>49.5</v>
      </c>
      <c r="J692" s="135">
        <v>166.96</v>
      </c>
      <c r="K692" s="135">
        <v>49.49</v>
      </c>
      <c r="L692" s="135">
        <v>224.43</v>
      </c>
      <c r="M692" s="135">
        <v>234.08</v>
      </c>
      <c r="N692" s="135">
        <f t="shared" si="789"/>
        <v>234.08</v>
      </c>
      <c r="O692" s="135">
        <f t="shared" si="790"/>
        <v>739.52</v>
      </c>
      <c r="P692" s="135" t="s">
        <v>3306</v>
      </c>
      <c r="Q692" s="135">
        <f>VLOOKUP(P692,Factors!$E$6:$G$5649,3,FALSE)</f>
        <v>0.1086</v>
      </c>
      <c r="R692" s="144">
        <f t="shared" si="822"/>
        <v>0</v>
      </c>
      <c r="S692" s="145">
        <f t="shared" si="823"/>
        <v>234.08</v>
      </c>
      <c r="T692" s="146">
        <f t="shared" si="824"/>
        <v>234.08</v>
      </c>
      <c r="U692" s="144">
        <f t="shared" si="825"/>
        <v>0</v>
      </c>
      <c r="V692" s="145">
        <f t="shared" si="826"/>
        <v>25.421088000000001</v>
      </c>
      <c r="W692" s="147">
        <f t="shared" si="827"/>
        <v>25.421088000000001</v>
      </c>
      <c r="X692" s="144">
        <f t="shared" si="828"/>
        <v>0</v>
      </c>
      <c r="Y692" s="145">
        <f t="shared" si="829"/>
        <v>208.65891200000002</v>
      </c>
      <c r="Z692" s="147">
        <f t="shared" si="830"/>
        <v>208.65891200000002</v>
      </c>
      <c r="AA692" s="148">
        <f t="shared" si="831"/>
        <v>0</v>
      </c>
      <c r="AB692" s="149">
        <f t="shared" si="832"/>
        <v>739.52</v>
      </c>
      <c r="AC692" s="148">
        <f t="shared" si="833"/>
        <v>739.52</v>
      </c>
      <c r="AD692" s="148">
        <f t="shared" si="788"/>
        <v>0</v>
      </c>
      <c r="AE692" s="148">
        <f t="shared" si="834"/>
        <v>80.311871999999994</v>
      </c>
      <c r="AF692" s="150">
        <f t="shared" si="835"/>
        <v>80.311871999999994</v>
      </c>
      <c r="AG692" s="148">
        <f t="shared" si="836"/>
        <v>0</v>
      </c>
      <c r="AH692" s="148">
        <f t="shared" si="837"/>
        <v>659.20812799999999</v>
      </c>
      <c r="AI692" s="150">
        <f t="shared" si="838"/>
        <v>659.20812799999999</v>
      </c>
      <c r="AJ692" s="151" t="s">
        <v>96</v>
      </c>
    </row>
    <row r="693" spans="1:36" outlineLevel="3" x14ac:dyDescent="0.25">
      <c r="A693" s="143" t="s">
        <v>5644</v>
      </c>
      <c r="B693" s="135">
        <v>152942.32999999999</v>
      </c>
      <c r="C693" s="135">
        <v>204256.54</v>
      </c>
      <c r="D693" s="135">
        <v>233131.5</v>
      </c>
      <c r="E693" s="135">
        <v>172742.01</v>
      </c>
      <c r="F693" s="135">
        <v>189122.9</v>
      </c>
      <c r="G693" s="135">
        <v>158948.47</v>
      </c>
      <c r="H693" s="135">
        <v>108589.8</v>
      </c>
      <c r="I693" s="135">
        <v>123189.09</v>
      </c>
      <c r="J693" s="135">
        <v>121367.92</v>
      </c>
      <c r="K693" s="135">
        <v>114759.55</v>
      </c>
      <c r="L693" s="135">
        <v>99956.04</v>
      </c>
      <c r="M693" s="135">
        <v>106871.06</v>
      </c>
      <c r="N693" s="135">
        <f t="shared" si="789"/>
        <v>106871.06</v>
      </c>
      <c r="O693" s="135">
        <f t="shared" si="790"/>
        <v>1785877.2100000002</v>
      </c>
      <c r="P693" s="135" t="s">
        <v>3380</v>
      </c>
      <c r="Q693" s="135">
        <f>VLOOKUP(P693,Factors!$E$6:$G$5649,3,FALSE)</f>
        <v>0.1086</v>
      </c>
      <c r="R693" s="144">
        <f t="shared" si="822"/>
        <v>0</v>
      </c>
      <c r="S693" s="145">
        <f t="shared" si="823"/>
        <v>106871.06</v>
      </c>
      <c r="T693" s="146">
        <f t="shared" si="824"/>
        <v>106871.06</v>
      </c>
      <c r="U693" s="144">
        <f t="shared" si="825"/>
        <v>0</v>
      </c>
      <c r="V693" s="145">
        <f t="shared" si="826"/>
        <v>11606.197115999999</v>
      </c>
      <c r="W693" s="147">
        <f t="shared" si="827"/>
        <v>11606.197115999999</v>
      </c>
      <c r="X693" s="144">
        <f t="shared" si="828"/>
        <v>0</v>
      </c>
      <c r="Y693" s="145">
        <f t="shared" si="829"/>
        <v>95264.862884000002</v>
      </c>
      <c r="Z693" s="147">
        <f t="shared" si="830"/>
        <v>95264.862884000002</v>
      </c>
      <c r="AA693" s="148">
        <f t="shared" si="831"/>
        <v>0</v>
      </c>
      <c r="AB693" s="149">
        <f t="shared" si="832"/>
        <v>1785877.2100000002</v>
      </c>
      <c r="AC693" s="148">
        <f t="shared" si="833"/>
        <v>1785877.2100000002</v>
      </c>
      <c r="AD693" s="148">
        <f t="shared" si="788"/>
        <v>0</v>
      </c>
      <c r="AE693" s="148">
        <f t="shared" si="834"/>
        <v>193946.26500600003</v>
      </c>
      <c r="AF693" s="150">
        <f t="shared" si="835"/>
        <v>193946.26500600003</v>
      </c>
      <c r="AG693" s="148">
        <f t="shared" si="836"/>
        <v>0</v>
      </c>
      <c r="AH693" s="148">
        <f t="shared" si="837"/>
        <v>1591930.9449940003</v>
      </c>
      <c r="AI693" s="150">
        <f t="shared" si="838"/>
        <v>1591930.9449940003</v>
      </c>
      <c r="AJ693" s="151" t="s">
        <v>96</v>
      </c>
    </row>
    <row r="694" spans="1:36" outlineLevel="3" x14ac:dyDescent="0.25">
      <c r="A694" s="143" t="s">
        <v>5644</v>
      </c>
      <c r="M694" s="135">
        <v>2174.4499999999998</v>
      </c>
      <c r="N694" s="135">
        <f t="shared" si="789"/>
        <v>2174.4499999999998</v>
      </c>
      <c r="O694" s="135">
        <f t="shared" si="790"/>
        <v>2174.4499999999998</v>
      </c>
      <c r="P694" s="135" t="s">
        <v>5915</v>
      </c>
      <c r="Q694" s="135">
        <f>VLOOKUP(P694,Factors!$E$6:$G$5649,3,FALSE)</f>
        <v>0.1086</v>
      </c>
      <c r="R694" s="144">
        <f t="shared" si="822"/>
        <v>0</v>
      </c>
      <c r="S694" s="145">
        <f t="shared" si="823"/>
        <v>2174.4499999999998</v>
      </c>
      <c r="T694" s="146">
        <f t="shared" si="824"/>
        <v>2174.4499999999998</v>
      </c>
      <c r="U694" s="144">
        <f t="shared" si="825"/>
        <v>0</v>
      </c>
      <c r="V694" s="145">
        <f t="shared" si="826"/>
        <v>236.14526999999998</v>
      </c>
      <c r="W694" s="147">
        <f t="shared" si="827"/>
        <v>236.14526999999998</v>
      </c>
      <c r="X694" s="144">
        <f t="shared" si="828"/>
        <v>0</v>
      </c>
      <c r="Y694" s="145">
        <f t="shared" si="829"/>
        <v>1938.3047299999998</v>
      </c>
      <c r="Z694" s="147">
        <f t="shared" si="830"/>
        <v>1938.3047299999998</v>
      </c>
      <c r="AA694" s="148">
        <f t="shared" si="831"/>
        <v>0</v>
      </c>
      <c r="AB694" s="149">
        <f t="shared" si="832"/>
        <v>2174.4499999999998</v>
      </c>
      <c r="AC694" s="148">
        <f t="shared" si="833"/>
        <v>2174.4499999999998</v>
      </c>
      <c r="AD694" s="148">
        <f t="shared" si="788"/>
        <v>0</v>
      </c>
      <c r="AE694" s="148">
        <f t="shared" si="834"/>
        <v>236.14526999999998</v>
      </c>
      <c r="AF694" s="150">
        <f t="shared" si="835"/>
        <v>236.14526999999998</v>
      </c>
      <c r="AG694" s="148">
        <f t="shared" si="836"/>
        <v>0</v>
      </c>
      <c r="AH694" s="148">
        <f t="shared" si="837"/>
        <v>1938.3047299999998</v>
      </c>
      <c r="AI694" s="150">
        <f t="shared" si="838"/>
        <v>1938.3047299999998</v>
      </c>
      <c r="AJ694" s="151" t="s">
        <v>346</v>
      </c>
    </row>
    <row r="695" spans="1:36" outlineLevel="3" x14ac:dyDescent="0.25">
      <c r="A695" s="143" t="s">
        <v>5644</v>
      </c>
      <c r="B695" s="135">
        <v>337128.7</v>
      </c>
      <c r="C695" s="135">
        <v>345571.42</v>
      </c>
      <c r="D695" s="135">
        <v>353979.93</v>
      </c>
      <c r="E695" s="135">
        <v>333909.99</v>
      </c>
      <c r="F695" s="135">
        <v>341566.79</v>
      </c>
      <c r="G695" s="135">
        <v>333338.13</v>
      </c>
      <c r="H695" s="135">
        <v>315943.73</v>
      </c>
      <c r="I695" s="135">
        <v>342246.34</v>
      </c>
      <c r="J695" s="135">
        <v>338786.74</v>
      </c>
      <c r="K695" s="135">
        <v>335199.87</v>
      </c>
      <c r="L695" s="135">
        <v>343527.51</v>
      </c>
      <c r="M695" s="135">
        <v>321017.87</v>
      </c>
      <c r="N695" s="135">
        <f t="shared" si="789"/>
        <v>321017.87</v>
      </c>
      <c r="O695" s="135">
        <f t="shared" si="790"/>
        <v>4042217.0199999996</v>
      </c>
      <c r="P695" s="135" t="s">
        <v>3507</v>
      </c>
      <c r="Q695" s="135">
        <f>VLOOKUP(P695,Factors!$E$6:$G$5649,3,FALSE)</f>
        <v>0.1086</v>
      </c>
      <c r="R695" s="144">
        <f t="shared" si="822"/>
        <v>0</v>
      </c>
      <c r="S695" s="145">
        <f t="shared" si="823"/>
        <v>321017.87</v>
      </c>
      <c r="T695" s="146">
        <f t="shared" si="824"/>
        <v>321017.87</v>
      </c>
      <c r="U695" s="144">
        <f t="shared" si="825"/>
        <v>0</v>
      </c>
      <c r="V695" s="145">
        <f t="shared" si="826"/>
        <v>34862.540681999999</v>
      </c>
      <c r="W695" s="147">
        <f t="shared" si="827"/>
        <v>34862.540681999999</v>
      </c>
      <c r="X695" s="144">
        <f t="shared" si="828"/>
        <v>0</v>
      </c>
      <c r="Y695" s="145">
        <f t="shared" si="829"/>
        <v>286155.329318</v>
      </c>
      <c r="Z695" s="147">
        <f t="shared" si="830"/>
        <v>286155.329318</v>
      </c>
      <c r="AA695" s="148">
        <f t="shared" si="831"/>
        <v>0</v>
      </c>
      <c r="AB695" s="149">
        <f t="shared" si="832"/>
        <v>4042217.0199999996</v>
      </c>
      <c r="AC695" s="148">
        <f t="shared" si="833"/>
        <v>4042217.0199999996</v>
      </c>
      <c r="AD695" s="148">
        <f t="shared" si="788"/>
        <v>0</v>
      </c>
      <c r="AE695" s="148">
        <f t="shared" si="834"/>
        <v>438984.76837199996</v>
      </c>
      <c r="AF695" s="150">
        <f t="shared" si="835"/>
        <v>438984.76837199996</v>
      </c>
      <c r="AG695" s="148">
        <f t="shared" si="836"/>
        <v>0</v>
      </c>
      <c r="AH695" s="148">
        <f t="shared" si="837"/>
        <v>3603232.2516279994</v>
      </c>
      <c r="AI695" s="150">
        <f t="shared" si="838"/>
        <v>3603232.2516279994</v>
      </c>
      <c r="AJ695" s="151" t="s">
        <v>346</v>
      </c>
    </row>
    <row r="696" spans="1:36" outlineLevel="3" x14ac:dyDescent="0.25">
      <c r="A696" s="143" t="s">
        <v>5644</v>
      </c>
      <c r="B696" s="135">
        <v>41730.870000000003</v>
      </c>
      <c r="C696" s="135">
        <v>43774.41</v>
      </c>
      <c r="D696" s="135">
        <v>52146.16</v>
      </c>
      <c r="E696" s="135">
        <v>49603.14</v>
      </c>
      <c r="F696" s="135">
        <v>52494.81</v>
      </c>
      <c r="G696" s="135">
        <v>45381.89</v>
      </c>
      <c r="H696" s="135">
        <v>48289.35</v>
      </c>
      <c r="I696" s="135">
        <v>45445.760000000002</v>
      </c>
      <c r="J696" s="135">
        <v>48861.37</v>
      </c>
      <c r="K696" s="135">
        <v>47234.400000000001</v>
      </c>
      <c r="L696" s="135">
        <v>45376.62</v>
      </c>
      <c r="M696" s="135">
        <v>48233.69</v>
      </c>
      <c r="N696" s="135">
        <f t="shared" si="789"/>
        <v>48233.69</v>
      </c>
      <c r="O696" s="135">
        <f t="shared" si="790"/>
        <v>568572.47</v>
      </c>
      <c r="P696" s="135" t="s">
        <v>3511</v>
      </c>
      <c r="Q696" s="135">
        <f>VLOOKUP(P696,Factors!$E$6:$G$5649,3,FALSE)</f>
        <v>0.1086</v>
      </c>
      <c r="R696" s="144">
        <f t="shared" si="822"/>
        <v>0</v>
      </c>
      <c r="S696" s="145">
        <f t="shared" si="823"/>
        <v>48233.69</v>
      </c>
      <c r="T696" s="146">
        <f t="shared" si="824"/>
        <v>48233.69</v>
      </c>
      <c r="U696" s="144">
        <f t="shared" si="825"/>
        <v>0</v>
      </c>
      <c r="V696" s="145">
        <f t="shared" si="826"/>
        <v>5238.1787340000001</v>
      </c>
      <c r="W696" s="147">
        <f t="shared" si="827"/>
        <v>5238.1787340000001</v>
      </c>
      <c r="X696" s="144">
        <f t="shared" si="828"/>
        <v>0</v>
      </c>
      <c r="Y696" s="145">
        <f t="shared" si="829"/>
        <v>42995.511266000001</v>
      </c>
      <c r="Z696" s="147">
        <f t="shared" si="830"/>
        <v>42995.511266000001</v>
      </c>
      <c r="AA696" s="148">
        <f t="shared" si="831"/>
        <v>0</v>
      </c>
      <c r="AB696" s="149">
        <f t="shared" si="832"/>
        <v>568572.47</v>
      </c>
      <c r="AC696" s="148">
        <f t="shared" si="833"/>
        <v>568572.47</v>
      </c>
      <c r="AD696" s="148">
        <f t="shared" si="788"/>
        <v>0</v>
      </c>
      <c r="AE696" s="148">
        <f t="shared" si="834"/>
        <v>61746.970241999996</v>
      </c>
      <c r="AF696" s="150">
        <f t="shared" si="835"/>
        <v>61746.970241999996</v>
      </c>
      <c r="AG696" s="148">
        <f t="shared" si="836"/>
        <v>0</v>
      </c>
      <c r="AH696" s="148">
        <f t="shared" si="837"/>
        <v>506825.49975799996</v>
      </c>
      <c r="AI696" s="150">
        <f t="shared" si="838"/>
        <v>506825.49975799996</v>
      </c>
      <c r="AJ696" s="151" t="s">
        <v>47</v>
      </c>
    </row>
    <row r="697" spans="1:36" outlineLevel="3" x14ac:dyDescent="0.25">
      <c r="A697" s="143" t="s">
        <v>5644</v>
      </c>
      <c r="B697" s="135">
        <v>16481.97</v>
      </c>
      <c r="C697" s="135">
        <v>21912.15</v>
      </c>
      <c r="D697" s="135">
        <v>19352.96</v>
      </c>
      <c r="E697" s="135">
        <v>14594.75</v>
      </c>
      <c r="F697" s="135">
        <v>17399.830000000002</v>
      </c>
      <c r="G697" s="135">
        <v>17030.22</v>
      </c>
      <c r="H697" s="135">
        <v>9663.73</v>
      </c>
      <c r="I697" s="135">
        <v>22565.73</v>
      </c>
      <c r="J697" s="135">
        <v>19470.84</v>
      </c>
      <c r="K697" s="135">
        <v>21357.16</v>
      </c>
      <c r="L697" s="135">
        <v>17642.79</v>
      </c>
      <c r="M697" s="135">
        <v>14305.16</v>
      </c>
      <c r="N697" s="135">
        <f t="shared" si="789"/>
        <v>14305.16</v>
      </c>
      <c r="O697" s="135">
        <f t="shared" si="790"/>
        <v>211777.29</v>
      </c>
      <c r="P697" s="135" t="s">
        <v>3518</v>
      </c>
      <c r="Q697" s="135">
        <f>VLOOKUP(P697,Factors!$E$6:$G$5649,3,FALSE)</f>
        <v>0.1086</v>
      </c>
      <c r="R697" s="144">
        <f t="shared" si="822"/>
        <v>0</v>
      </c>
      <c r="S697" s="145">
        <f t="shared" si="823"/>
        <v>14305.16</v>
      </c>
      <c r="T697" s="146">
        <f t="shared" si="824"/>
        <v>14305.16</v>
      </c>
      <c r="U697" s="144">
        <f t="shared" si="825"/>
        <v>0</v>
      </c>
      <c r="V697" s="145">
        <f t="shared" si="826"/>
        <v>1553.5403759999999</v>
      </c>
      <c r="W697" s="147">
        <f t="shared" si="827"/>
        <v>1553.5403759999999</v>
      </c>
      <c r="X697" s="144">
        <f t="shared" si="828"/>
        <v>0</v>
      </c>
      <c r="Y697" s="145">
        <f t="shared" si="829"/>
        <v>12751.619623999999</v>
      </c>
      <c r="Z697" s="147">
        <f t="shared" si="830"/>
        <v>12751.619623999999</v>
      </c>
      <c r="AA697" s="148">
        <f t="shared" si="831"/>
        <v>0</v>
      </c>
      <c r="AB697" s="149">
        <f t="shared" si="832"/>
        <v>211777.29</v>
      </c>
      <c r="AC697" s="148">
        <f t="shared" si="833"/>
        <v>211777.29</v>
      </c>
      <c r="AD697" s="148">
        <f t="shared" si="788"/>
        <v>0</v>
      </c>
      <c r="AE697" s="148">
        <f t="shared" si="834"/>
        <v>22999.013694000001</v>
      </c>
      <c r="AF697" s="150">
        <f t="shared" si="835"/>
        <v>22999.013694000001</v>
      </c>
      <c r="AG697" s="148">
        <f t="shared" si="836"/>
        <v>0</v>
      </c>
      <c r="AH697" s="148">
        <f t="shared" si="837"/>
        <v>188778.27630600001</v>
      </c>
      <c r="AI697" s="150">
        <f t="shared" si="838"/>
        <v>188778.27630600001</v>
      </c>
      <c r="AJ697" s="151" t="s">
        <v>96</v>
      </c>
    </row>
    <row r="698" spans="1:36" outlineLevel="3" x14ac:dyDescent="0.25">
      <c r="A698" s="143" t="s">
        <v>5644</v>
      </c>
      <c r="B698" s="135">
        <v>1183.7</v>
      </c>
      <c r="C698" s="135">
        <v>1401.75</v>
      </c>
      <c r="D698" s="135">
        <v>1246</v>
      </c>
      <c r="E698" s="135">
        <v>498.4</v>
      </c>
      <c r="F698" s="135">
        <v>778.75</v>
      </c>
      <c r="G698" s="135">
        <v>280.35000000000002</v>
      </c>
      <c r="H698" s="135">
        <v>736.74</v>
      </c>
      <c r="I698" s="135">
        <v>373.8</v>
      </c>
      <c r="J698" s="135">
        <v>872.2</v>
      </c>
      <c r="K698" s="135">
        <v>623</v>
      </c>
      <c r="M698" s="135">
        <v>385.02</v>
      </c>
      <c r="N698" s="135">
        <f t="shared" si="789"/>
        <v>385.02</v>
      </c>
      <c r="O698" s="135">
        <f t="shared" si="790"/>
        <v>8379.7099999999991</v>
      </c>
      <c r="P698" s="135" t="s">
        <v>4184</v>
      </c>
      <c r="Q698" s="135">
        <f>VLOOKUP(P698,Factors!$E$6:$G$5649,3,FALSE)</f>
        <v>0.1086</v>
      </c>
      <c r="R698" s="144">
        <f t="shared" si="822"/>
        <v>0</v>
      </c>
      <c r="S698" s="145">
        <f t="shared" si="823"/>
        <v>385.02</v>
      </c>
      <c r="T698" s="146">
        <f t="shared" si="824"/>
        <v>385.02</v>
      </c>
      <c r="U698" s="144">
        <f t="shared" si="825"/>
        <v>0</v>
      </c>
      <c r="V698" s="145">
        <f t="shared" si="826"/>
        <v>41.813172000000002</v>
      </c>
      <c r="W698" s="147">
        <f t="shared" si="827"/>
        <v>41.813172000000002</v>
      </c>
      <c r="X698" s="144">
        <f t="shared" si="828"/>
        <v>0</v>
      </c>
      <c r="Y698" s="145">
        <f t="shared" si="829"/>
        <v>343.20682799999997</v>
      </c>
      <c r="Z698" s="147">
        <f t="shared" si="830"/>
        <v>343.20682799999997</v>
      </c>
      <c r="AA698" s="148">
        <f t="shared" si="831"/>
        <v>0</v>
      </c>
      <c r="AB698" s="149">
        <f t="shared" si="832"/>
        <v>8379.7099999999991</v>
      </c>
      <c r="AC698" s="148">
        <f t="shared" si="833"/>
        <v>8379.7099999999991</v>
      </c>
      <c r="AD698" s="148">
        <f t="shared" si="788"/>
        <v>0</v>
      </c>
      <c r="AE698" s="148">
        <f t="shared" si="834"/>
        <v>910.03650599999992</v>
      </c>
      <c r="AF698" s="150">
        <f t="shared" si="835"/>
        <v>910.03650599999992</v>
      </c>
      <c r="AG698" s="148">
        <f t="shared" si="836"/>
        <v>0</v>
      </c>
      <c r="AH698" s="148">
        <f t="shared" si="837"/>
        <v>7469.6734939999988</v>
      </c>
      <c r="AI698" s="150">
        <f t="shared" si="838"/>
        <v>7469.6734939999988</v>
      </c>
      <c r="AJ698" s="151" t="s">
        <v>346</v>
      </c>
    </row>
    <row r="699" spans="1:36" outlineLevel="2" x14ac:dyDescent="0.25">
      <c r="A699" s="143"/>
      <c r="N699" s="135">
        <f t="shared" si="789"/>
        <v>0</v>
      </c>
      <c r="O699" s="135">
        <f t="shared" si="790"/>
        <v>0</v>
      </c>
      <c r="R699" s="144">
        <f t="shared" ref="R699:AI699" si="839">SUBTOTAL(9,R690:R698)</f>
        <v>0</v>
      </c>
      <c r="S699" s="145">
        <f t="shared" si="839"/>
        <v>1370720.26</v>
      </c>
      <c r="T699" s="146">
        <f t="shared" si="839"/>
        <v>1370720.26</v>
      </c>
      <c r="U699" s="144">
        <f t="shared" si="839"/>
        <v>0</v>
      </c>
      <c r="V699" s="145">
        <f t="shared" si="839"/>
        <v>148860.22023599996</v>
      </c>
      <c r="W699" s="147">
        <f t="shared" si="839"/>
        <v>148860.22023599996</v>
      </c>
      <c r="X699" s="144">
        <f t="shared" si="839"/>
        <v>0</v>
      </c>
      <c r="Y699" s="145">
        <f t="shared" si="839"/>
        <v>1221860.0397640001</v>
      </c>
      <c r="Z699" s="147">
        <f t="shared" si="839"/>
        <v>1221860.0397640001</v>
      </c>
      <c r="AA699" s="148">
        <f t="shared" si="839"/>
        <v>0</v>
      </c>
      <c r="AB699" s="149">
        <f t="shared" si="839"/>
        <v>17074102.739999998</v>
      </c>
      <c r="AC699" s="148">
        <f t="shared" si="839"/>
        <v>17074102.739999998</v>
      </c>
      <c r="AD699" s="148">
        <f t="shared" si="788"/>
        <v>0</v>
      </c>
      <c r="AE699" s="148">
        <f t="shared" si="839"/>
        <v>1854247.5575639999</v>
      </c>
      <c r="AF699" s="150">
        <f t="shared" si="839"/>
        <v>1854247.5575639999</v>
      </c>
      <c r="AG699" s="148">
        <f t="shared" si="839"/>
        <v>0</v>
      </c>
      <c r="AH699" s="148">
        <f t="shared" si="839"/>
        <v>15219855.182435999</v>
      </c>
      <c r="AI699" s="150">
        <f t="shared" si="839"/>
        <v>15219855.182435999</v>
      </c>
      <c r="AJ699" s="163" t="s">
        <v>5751</v>
      </c>
    </row>
    <row r="700" spans="1:36" outlineLevel="3" x14ac:dyDescent="0.25">
      <c r="A700" s="143" t="s">
        <v>5644</v>
      </c>
      <c r="B700" s="135">
        <v>27054.639999999999</v>
      </c>
      <c r="C700" s="135">
        <v>28965.66</v>
      </c>
      <c r="D700" s="135">
        <v>32606.400000000001</v>
      </c>
      <c r="E700" s="135">
        <v>30631.27</v>
      </c>
      <c r="F700" s="135">
        <v>32830.11</v>
      </c>
      <c r="G700" s="135">
        <v>35043.300000000003</v>
      </c>
      <c r="H700" s="135">
        <v>27118.37</v>
      </c>
      <c r="I700" s="135">
        <v>33868.04</v>
      </c>
      <c r="J700" s="135">
        <v>32325.040000000001</v>
      </c>
      <c r="K700" s="135">
        <v>32848.01</v>
      </c>
      <c r="L700" s="135">
        <v>32753.99</v>
      </c>
      <c r="M700" s="135">
        <v>29065.53</v>
      </c>
      <c r="N700" s="135">
        <f t="shared" si="789"/>
        <v>29065.53</v>
      </c>
      <c r="O700" s="135">
        <f t="shared" si="790"/>
        <v>375110.36</v>
      </c>
      <c r="P700" s="135" t="s">
        <v>435</v>
      </c>
      <c r="Q700" s="135">
        <f>VLOOKUP(P700,Factors!$E$6:$G$5649,3,FALSE)</f>
        <v>7.7100000000000002E-2</v>
      </c>
      <c r="R700" s="144">
        <f>IF(LEFT(AJ700,6)="Direct", N700,0)</f>
        <v>0</v>
      </c>
      <c r="S700" s="145">
        <f>N700-R700</f>
        <v>29065.53</v>
      </c>
      <c r="T700" s="146">
        <f>R700+S700</f>
        <v>29065.53</v>
      </c>
      <c r="U700" s="144">
        <f>IF(LEFT(AJ700,9)="direct-wa", N700,0)</f>
        <v>0</v>
      </c>
      <c r="V700" s="145">
        <f>IF(LEFT(AJ700,9)="direct-wa",0,N700*Q700)</f>
        <v>2240.9523629999999</v>
      </c>
      <c r="W700" s="147">
        <f>U700+V700</f>
        <v>2240.9523629999999</v>
      </c>
      <c r="X700" s="144">
        <f>IF(LEFT(AJ700,9)="direct-or", N700,0)</f>
        <v>0</v>
      </c>
      <c r="Y700" s="145">
        <f>IF(LEFT(AJ700,9)="direct-or",0,S700-V700)</f>
        <v>26824.577636999999</v>
      </c>
      <c r="Z700" s="147">
        <f>X700+Y700</f>
        <v>26824.577636999999</v>
      </c>
      <c r="AA700" s="148">
        <f>IF(LEFT(AJ700,6)="Direct", O700,0)</f>
        <v>0</v>
      </c>
      <c r="AB700" s="149">
        <f>O700-AA700</f>
        <v>375110.36</v>
      </c>
      <c r="AC700" s="148">
        <f>AA700+AB700</f>
        <v>375110.36</v>
      </c>
      <c r="AD700" s="148">
        <f t="shared" si="788"/>
        <v>0</v>
      </c>
      <c r="AE700" s="148">
        <f>IF(LEFT(AJ700,9)="direct-wa",0,O700*Q700)</f>
        <v>28921.008755999999</v>
      </c>
      <c r="AF700" s="150">
        <f>AD700+AE700</f>
        <v>28921.008755999999</v>
      </c>
      <c r="AG700" s="148">
        <f>IF(LEFT(AJ700,9)="direct-or", O700,0)</f>
        <v>0</v>
      </c>
      <c r="AH700" s="148">
        <f>IF(LEFT(AJ700,9)="direct-or",0,AC700-AF700)</f>
        <v>346189.35124399996</v>
      </c>
      <c r="AI700" s="150">
        <f>AG700+AH700</f>
        <v>346189.35124399996</v>
      </c>
      <c r="AJ700" s="151" t="s">
        <v>55</v>
      </c>
    </row>
    <row r="701" spans="1:36" outlineLevel="2" x14ac:dyDescent="0.25">
      <c r="A701" s="143"/>
      <c r="N701" s="135">
        <f t="shared" si="789"/>
        <v>0</v>
      </c>
      <c r="O701" s="135">
        <f t="shared" si="790"/>
        <v>0</v>
      </c>
      <c r="R701" s="144">
        <f t="shared" ref="R701:AI701" si="840">SUBTOTAL(9,R700:R700)</f>
        <v>0</v>
      </c>
      <c r="S701" s="145">
        <f t="shared" si="840"/>
        <v>29065.53</v>
      </c>
      <c r="T701" s="146">
        <f t="shared" si="840"/>
        <v>29065.53</v>
      </c>
      <c r="U701" s="144">
        <f t="shared" si="840"/>
        <v>0</v>
      </c>
      <c r="V701" s="145">
        <f t="shared" si="840"/>
        <v>2240.9523629999999</v>
      </c>
      <c r="W701" s="147">
        <f t="shared" si="840"/>
        <v>2240.9523629999999</v>
      </c>
      <c r="X701" s="144">
        <f t="shared" si="840"/>
        <v>0</v>
      </c>
      <c r="Y701" s="145">
        <f t="shared" si="840"/>
        <v>26824.577636999999</v>
      </c>
      <c r="Z701" s="147">
        <f t="shared" si="840"/>
        <v>26824.577636999999</v>
      </c>
      <c r="AA701" s="148">
        <f t="shared" si="840"/>
        <v>0</v>
      </c>
      <c r="AB701" s="149">
        <f t="shared" si="840"/>
        <v>375110.36</v>
      </c>
      <c r="AC701" s="148">
        <f t="shared" si="840"/>
        <v>375110.36</v>
      </c>
      <c r="AD701" s="148">
        <f t="shared" si="788"/>
        <v>0</v>
      </c>
      <c r="AE701" s="148">
        <f t="shared" si="840"/>
        <v>28921.008755999999</v>
      </c>
      <c r="AF701" s="150">
        <f t="shared" si="840"/>
        <v>28921.008755999999</v>
      </c>
      <c r="AG701" s="148">
        <f t="shared" si="840"/>
        <v>0</v>
      </c>
      <c r="AH701" s="148">
        <f t="shared" si="840"/>
        <v>346189.35124399996</v>
      </c>
      <c r="AI701" s="150">
        <f t="shared" si="840"/>
        <v>346189.35124399996</v>
      </c>
      <c r="AJ701" s="163" t="s">
        <v>5744</v>
      </c>
    </row>
    <row r="702" spans="1:36" outlineLevel="3" x14ac:dyDescent="0.25">
      <c r="A702" s="143" t="s">
        <v>5644</v>
      </c>
      <c r="I702" s="135">
        <v>192.42</v>
      </c>
      <c r="N702" s="135">
        <f t="shared" si="789"/>
        <v>0</v>
      </c>
      <c r="O702" s="135">
        <f t="shared" si="790"/>
        <v>192.42</v>
      </c>
      <c r="P702" s="135" t="s">
        <v>3655</v>
      </c>
      <c r="Q702" s="135">
        <f>VLOOKUP(P702,Factors!$E$6:$G$5649,3,FALSE)</f>
        <v>0</v>
      </c>
      <c r="R702" s="144">
        <f>IF(LEFT(AJ702,6)="Direct", N702,0)</f>
        <v>0</v>
      </c>
      <c r="S702" s="145">
        <f>N702-R702</f>
        <v>0</v>
      </c>
      <c r="T702" s="146">
        <f>R702+S702</f>
        <v>0</v>
      </c>
      <c r="U702" s="144">
        <f>IF(LEFT(AJ702,9)="direct-wa", N702,0)</f>
        <v>0</v>
      </c>
      <c r="V702" s="145">
        <f>IF(LEFT(AJ702,9)="direct-wa",0,N702*Q702)</f>
        <v>0</v>
      </c>
      <c r="W702" s="147">
        <f>U702+V702</f>
        <v>0</v>
      </c>
      <c r="X702" s="144">
        <f>IF(LEFT(AJ702,9)="direct-or", N702,0)</f>
        <v>0</v>
      </c>
      <c r="Y702" s="145">
        <f>IF(LEFT(AJ702,9)="direct-or",0,S702-V702)</f>
        <v>0</v>
      </c>
      <c r="Z702" s="147">
        <f>X702+Y702</f>
        <v>0</v>
      </c>
      <c r="AA702" s="148">
        <f>IF(LEFT(AJ702,6)="Direct", O702,0)</f>
        <v>192.42</v>
      </c>
      <c r="AB702" s="149">
        <f>O702-AA702</f>
        <v>0</v>
      </c>
      <c r="AC702" s="148">
        <f>AA702+AB702</f>
        <v>192.42</v>
      </c>
      <c r="AD702" s="148">
        <f t="shared" si="788"/>
        <v>0</v>
      </c>
      <c r="AE702" s="148">
        <f>IF(LEFT(AJ702,9)="direct-wa",0,O702*Q702)</f>
        <v>0</v>
      </c>
      <c r="AF702" s="150">
        <f>AD702+AE702</f>
        <v>0</v>
      </c>
      <c r="AG702" s="148">
        <f>IF(LEFT(AJ702,9)="direct-or", O702,0)</f>
        <v>192.42</v>
      </c>
      <c r="AH702" s="148">
        <f>IF(LEFT(AJ702,9)="direct-or",0,AC702-AF702)</f>
        <v>0</v>
      </c>
      <c r="AI702" s="150">
        <f>AG702+AH702</f>
        <v>192.42</v>
      </c>
      <c r="AJ702" s="151" t="s">
        <v>105</v>
      </c>
    </row>
    <row r="703" spans="1:36" outlineLevel="2" x14ac:dyDescent="0.25">
      <c r="A703" s="143"/>
      <c r="N703" s="135">
        <f t="shared" si="789"/>
        <v>0</v>
      </c>
      <c r="O703" s="135">
        <f t="shared" si="790"/>
        <v>0</v>
      </c>
      <c r="R703" s="144">
        <f t="shared" ref="R703:AI703" si="841">SUBTOTAL(9,R702:R702)</f>
        <v>0</v>
      </c>
      <c r="S703" s="145">
        <f t="shared" si="841"/>
        <v>0</v>
      </c>
      <c r="T703" s="146">
        <f t="shared" si="841"/>
        <v>0</v>
      </c>
      <c r="U703" s="144">
        <f t="shared" si="841"/>
        <v>0</v>
      </c>
      <c r="V703" s="145">
        <f t="shared" si="841"/>
        <v>0</v>
      </c>
      <c r="W703" s="147">
        <f t="shared" si="841"/>
        <v>0</v>
      </c>
      <c r="X703" s="144">
        <f t="shared" si="841"/>
        <v>0</v>
      </c>
      <c r="Y703" s="145">
        <f t="shared" si="841"/>
        <v>0</v>
      </c>
      <c r="Z703" s="147">
        <f t="shared" si="841"/>
        <v>0</v>
      </c>
      <c r="AA703" s="148">
        <f t="shared" si="841"/>
        <v>192.42</v>
      </c>
      <c r="AB703" s="149">
        <f t="shared" si="841"/>
        <v>0</v>
      </c>
      <c r="AC703" s="148">
        <f t="shared" si="841"/>
        <v>192.42</v>
      </c>
      <c r="AD703" s="148">
        <f t="shared" si="788"/>
        <v>0</v>
      </c>
      <c r="AE703" s="148">
        <f t="shared" si="841"/>
        <v>0</v>
      </c>
      <c r="AF703" s="150">
        <f t="shared" si="841"/>
        <v>0</v>
      </c>
      <c r="AG703" s="148">
        <f t="shared" si="841"/>
        <v>192.42</v>
      </c>
      <c r="AH703" s="148">
        <f t="shared" si="841"/>
        <v>0</v>
      </c>
      <c r="AI703" s="150">
        <f t="shared" si="841"/>
        <v>192.42</v>
      </c>
      <c r="AJ703" s="163" t="s">
        <v>5737</v>
      </c>
    </row>
    <row r="704" spans="1:36" outlineLevel="1" x14ac:dyDescent="0.25">
      <c r="A704" s="154" t="s">
        <v>5643</v>
      </c>
      <c r="B704" s="155"/>
      <c r="C704" s="155"/>
      <c r="D704" s="155"/>
      <c r="E704" s="155"/>
      <c r="F704" s="155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6">
        <f t="shared" ref="R704:AI704" si="842">SUBTOTAL(9,R683:R702)</f>
        <v>0</v>
      </c>
      <c r="S704" s="157">
        <f t="shared" si="842"/>
        <v>1439010.1799999997</v>
      </c>
      <c r="T704" s="158">
        <f t="shared" si="842"/>
        <v>1439010.1799999997</v>
      </c>
      <c r="U704" s="156">
        <f t="shared" si="842"/>
        <v>0</v>
      </c>
      <c r="V704" s="157">
        <f t="shared" si="842"/>
        <v>155074.60330599995</v>
      </c>
      <c r="W704" s="159">
        <f t="shared" si="842"/>
        <v>155074.60330599995</v>
      </c>
      <c r="X704" s="156">
        <f t="shared" si="842"/>
        <v>0</v>
      </c>
      <c r="Y704" s="157">
        <f t="shared" si="842"/>
        <v>1283935.576694</v>
      </c>
      <c r="Z704" s="159">
        <f t="shared" si="842"/>
        <v>1283935.576694</v>
      </c>
      <c r="AA704" s="157">
        <f t="shared" si="842"/>
        <v>192.42</v>
      </c>
      <c r="AB704" s="160">
        <f t="shared" si="842"/>
        <v>17628761.939999998</v>
      </c>
      <c r="AC704" s="157">
        <f t="shared" si="842"/>
        <v>17628954.359999999</v>
      </c>
      <c r="AD704" s="157">
        <f t="shared" si="788"/>
        <v>0</v>
      </c>
      <c r="AE704" s="157">
        <f t="shared" si="842"/>
        <v>1901356.863812</v>
      </c>
      <c r="AF704" s="161">
        <f t="shared" si="842"/>
        <v>1901356.863812</v>
      </c>
      <c r="AG704" s="157">
        <f t="shared" si="842"/>
        <v>192.42</v>
      </c>
      <c r="AH704" s="157">
        <f t="shared" si="842"/>
        <v>15727405.076187998</v>
      </c>
      <c r="AI704" s="161">
        <f t="shared" si="842"/>
        <v>15727597.496187998</v>
      </c>
      <c r="AJ704" s="162"/>
    </row>
    <row r="705" spans="1:36" outlineLevel="3" x14ac:dyDescent="0.25">
      <c r="A705" s="143" t="s">
        <v>5646</v>
      </c>
      <c r="D705" s="135">
        <v>15000</v>
      </c>
      <c r="J705" s="135">
        <v>28000</v>
      </c>
      <c r="M705" s="135">
        <v>473410</v>
      </c>
      <c r="N705" s="135">
        <f t="shared" si="789"/>
        <v>473410</v>
      </c>
      <c r="O705" s="135">
        <f t="shared" si="790"/>
        <v>516410</v>
      </c>
      <c r="P705" s="135" t="s">
        <v>5536</v>
      </c>
      <c r="Q705" s="135">
        <f>VLOOKUP(P705,Factors!$E$6:$G$5649,3,FALSE)</f>
        <v>0.1086</v>
      </c>
      <c r="R705" s="144">
        <f>IF(LEFT(AJ705,6)="Direct", N705,0)</f>
        <v>0</v>
      </c>
      <c r="S705" s="145">
        <f>N705-R705</f>
        <v>473410</v>
      </c>
      <c r="T705" s="146">
        <f>R705+S705</f>
        <v>473410</v>
      </c>
      <c r="U705" s="144">
        <f>IF(LEFT(AJ705,9)="direct-wa", N705,0)</f>
        <v>0</v>
      </c>
      <c r="V705" s="145">
        <f>IF(LEFT(AJ705,9)="direct-wa",0,N705*Q705)</f>
        <v>51412.326000000001</v>
      </c>
      <c r="W705" s="147">
        <f>U705+V705</f>
        <v>51412.326000000001</v>
      </c>
      <c r="X705" s="144">
        <f>IF(LEFT(AJ705,9)="direct-or", N705,0)</f>
        <v>0</v>
      </c>
      <c r="Y705" s="145">
        <f>IF(LEFT(AJ705,9)="direct-or",0,S705-V705)</f>
        <v>421997.674</v>
      </c>
      <c r="Z705" s="147">
        <f>X705+Y705</f>
        <v>421997.674</v>
      </c>
      <c r="AA705" s="148">
        <f>IF(LEFT(AJ705,6)="Direct", O705,0)</f>
        <v>0</v>
      </c>
      <c r="AB705" s="149">
        <f>O705-AA705</f>
        <v>516410</v>
      </c>
      <c r="AC705" s="148">
        <f>AA705+AB705</f>
        <v>516410</v>
      </c>
      <c r="AD705" s="148">
        <f t="shared" si="788"/>
        <v>0</v>
      </c>
      <c r="AE705" s="148">
        <f>IF(LEFT(AJ705,9)="direct-wa",0,O705*Q705)</f>
        <v>56082.126000000004</v>
      </c>
      <c r="AF705" s="150">
        <f>AD705+AE705</f>
        <v>56082.126000000004</v>
      </c>
      <c r="AG705" s="148">
        <f>IF(LEFT(AJ705,9)="direct-or", O705,0)</f>
        <v>0</v>
      </c>
      <c r="AH705" s="148">
        <f>IF(LEFT(AJ705,9)="direct-or",0,AC705-AF705)</f>
        <v>460327.87400000001</v>
      </c>
      <c r="AI705" s="150">
        <f>AG705+AH705</f>
        <v>460327.87400000001</v>
      </c>
      <c r="AJ705" s="151" t="s">
        <v>96</v>
      </c>
    </row>
    <row r="706" spans="1:36" outlineLevel="3" x14ac:dyDescent="0.25">
      <c r="A706" s="143" t="s">
        <v>5646</v>
      </c>
      <c r="B706" s="135">
        <v>-22763</v>
      </c>
      <c r="C706" s="135">
        <v>-9994</v>
      </c>
      <c r="D706" s="135">
        <v>-389</v>
      </c>
      <c r="E706" s="135">
        <v>-19334</v>
      </c>
      <c r="F706" s="135">
        <v>-6194</v>
      </c>
      <c r="G706" s="135">
        <v>-7157</v>
      </c>
      <c r="H706" s="135">
        <v>-2303</v>
      </c>
      <c r="I706" s="135">
        <v>-150</v>
      </c>
      <c r="J706" s="135">
        <v>4590</v>
      </c>
      <c r="K706" s="135">
        <v>19386</v>
      </c>
      <c r="L706" s="135">
        <v>23992</v>
      </c>
      <c r="M706" s="135">
        <v>47837</v>
      </c>
      <c r="N706" s="135">
        <f t="shared" si="789"/>
        <v>47837</v>
      </c>
      <c r="O706" s="135">
        <f t="shared" si="790"/>
        <v>27521</v>
      </c>
      <c r="P706" s="135" t="s">
        <v>5538</v>
      </c>
      <c r="Q706" s="135">
        <f>VLOOKUP(P706,Factors!$E$6:$G$5649,3,FALSE)</f>
        <v>0.1086</v>
      </c>
      <c r="R706" s="144">
        <f>IF(LEFT(AJ706,6)="Direct", N706,0)</f>
        <v>0</v>
      </c>
      <c r="S706" s="145">
        <f>N706-R706</f>
        <v>47837</v>
      </c>
      <c r="T706" s="146">
        <f>R706+S706</f>
        <v>47837</v>
      </c>
      <c r="U706" s="144">
        <f>IF(LEFT(AJ706,9)="direct-wa", N706,0)</f>
        <v>0</v>
      </c>
      <c r="V706" s="145">
        <f>IF(LEFT(AJ706,9)="direct-wa",0,N706*Q706)</f>
        <v>5195.0982000000004</v>
      </c>
      <c r="W706" s="147">
        <f>U706+V706</f>
        <v>5195.0982000000004</v>
      </c>
      <c r="X706" s="144">
        <f>IF(LEFT(AJ706,9)="direct-or", N706,0)</f>
        <v>0</v>
      </c>
      <c r="Y706" s="145">
        <f>IF(LEFT(AJ706,9)="direct-or",0,S706-V706)</f>
        <v>42641.9018</v>
      </c>
      <c r="Z706" s="147">
        <f>X706+Y706</f>
        <v>42641.9018</v>
      </c>
      <c r="AA706" s="148">
        <f>IF(LEFT(AJ706,6)="Direct", O706,0)</f>
        <v>0</v>
      </c>
      <c r="AB706" s="149">
        <f>O706-AA706</f>
        <v>27521</v>
      </c>
      <c r="AC706" s="148">
        <f>AA706+AB706</f>
        <v>27521</v>
      </c>
      <c r="AD706" s="148">
        <f t="shared" si="788"/>
        <v>0</v>
      </c>
      <c r="AE706" s="148">
        <f>IF(LEFT(AJ706,9)="direct-wa",0,O706*Q706)</f>
        <v>2988.7806</v>
      </c>
      <c r="AF706" s="150">
        <f>AD706+AE706</f>
        <v>2988.7806</v>
      </c>
      <c r="AG706" s="148">
        <f>IF(LEFT(AJ706,9)="direct-or", O706,0)</f>
        <v>0</v>
      </c>
      <c r="AH706" s="148">
        <f>IF(LEFT(AJ706,9)="direct-or",0,AC706-AF706)</f>
        <v>24532.219400000002</v>
      </c>
      <c r="AI706" s="150">
        <f>AG706+AH706</f>
        <v>24532.219400000002</v>
      </c>
      <c r="AJ706" s="151" t="s">
        <v>96</v>
      </c>
    </row>
    <row r="707" spans="1:36" outlineLevel="2" x14ac:dyDescent="0.25">
      <c r="A707" s="143"/>
      <c r="N707" s="135">
        <f t="shared" si="789"/>
        <v>0</v>
      </c>
      <c r="O707" s="135">
        <f t="shared" si="790"/>
        <v>0</v>
      </c>
      <c r="R707" s="144">
        <f t="shared" ref="R707:AI707" si="843">SUBTOTAL(9,R705:R706)</f>
        <v>0</v>
      </c>
      <c r="S707" s="145">
        <f t="shared" si="843"/>
        <v>521247</v>
      </c>
      <c r="T707" s="146">
        <f t="shared" si="843"/>
        <v>521247</v>
      </c>
      <c r="U707" s="144">
        <f t="shared" si="843"/>
        <v>0</v>
      </c>
      <c r="V707" s="145">
        <f t="shared" si="843"/>
        <v>56607.424200000001</v>
      </c>
      <c r="W707" s="147">
        <f t="shared" si="843"/>
        <v>56607.424200000001</v>
      </c>
      <c r="X707" s="144">
        <f t="shared" si="843"/>
        <v>0</v>
      </c>
      <c r="Y707" s="145">
        <f t="shared" si="843"/>
        <v>464639.57579999999</v>
      </c>
      <c r="Z707" s="147">
        <f t="shared" si="843"/>
        <v>464639.57579999999</v>
      </c>
      <c r="AA707" s="148">
        <f t="shared" si="843"/>
        <v>0</v>
      </c>
      <c r="AB707" s="149">
        <f t="shared" si="843"/>
        <v>543931</v>
      </c>
      <c r="AC707" s="148">
        <f t="shared" si="843"/>
        <v>543931</v>
      </c>
      <c r="AD707" s="148">
        <f t="shared" si="788"/>
        <v>0</v>
      </c>
      <c r="AE707" s="148">
        <f t="shared" si="843"/>
        <v>59070.906600000002</v>
      </c>
      <c r="AF707" s="150">
        <f t="shared" si="843"/>
        <v>59070.906600000002</v>
      </c>
      <c r="AG707" s="148">
        <f t="shared" si="843"/>
        <v>0</v>
      </c>
      <c r="AH707" s="148">
        <f t="shared" si="843"/>
        <v>484860.09340000001</v>
      </c>
      <c r="AI707" s="150">
        <f t="shared" si="843"/>
        <v>484860.09340000001</v>
      </c>
      <c r="AJ707" s="163" t="s">
        <v>5738</v>
      </c>
    </row>
    <row r="708" spans="1:36" outlineLevel="3" x14ac:dyDescent="0.25">
      <c r="A708" s="143" t="s">
        <v>5646</v>
      </c>
      <c r="B708" s="135">
        <v>14450.25</v>
      </c>
      <c r="C708" s="135">
        <v>10400.469999999999</v>
      </c>
      <c r="D708" s="135">
        <v>-5992.58</v>
      </c>
      <c r="E708" s="135">
        <v>7109.02</v>
      </c>
      <c r="F708" s="135">
        <v>4699.38</v>
      </c>
      <c r="G708" s="135">
        <v>-19549.79</v>
      </c>
      <c r="H708" s="135">
        <v>3292.46</v>
      </c>
      <c r="I708" s="135">
        <v>3051.81</v>
      </c>
      <c r="J708" s="135">
        <v>3227.29</v>
      </c>
      <c r="K708" s="135">
        <v>4206.25</v>
      </c>
      <c r="L708" s="135">
        <v>5714.78</v>
      </c>
      <c r="M708" s="135">
        <v>34200.47</v>
      </c>
      <c r="N708" s="135">
        <f t="shared" si="789"/>
        <v>34200.47</v>
      </c>
      <c r="O708" s="135">
        <f t="shared" si="790"/>
        <v>64809.81</v>
      </c>
      <c r="P708" s="135" t="s">
        <v>5533</v>
      </c>
      <c r="Q708" s="135">
        <f>VLOOKUP(P708,Factors!$E$6:$G$5649,3,FALSE)</f>
        <v>9.7000000000000003E-2</v>
      </c>
      <c r="R708" s="144">
        <f>IF(LEFT(AJ708,6)="Direct", N708,0)</f>
        <v>0</v>
      </c>
      <c r="S708" s="145">
        <f>N708-R708</f>
        <v>34200.47</v>
      </c>
      <c r="T708" s="146">
        <f>R708+S708</f>
        <v>34200.47</v>
      </c>
      <c r="U708" s="144">
        <f>IF(LEFT(AJ708,9)="direct-wa", N708,0)</f>
        <v>0</v>
      </c>
      <c r="V708" s="145">
        <f>IF(LEFT(AJ708,9)="direct-wa",0,N708*Q708)</f>
        <v>3317.4455900000003</v>
      </c>
      <c r="W708" s="147">
        <f>U708+V708</f>
        <v>3317.4455900000003</v>
      </c>
      <c r="X708" s="144">
        <f>IF(LEFT(AJ708,9)="direct-or", N708,0)</f>
        <v>0</v>
      </c>
      <c r="Y708" s="145">
        <f>IF(LEFT(AJ708,9)="direct-or",0,S708-V708)</f>
        <v>30883.024410000002</v>
      </c>
      <c r="Z708" s="147">
        <f>X708+Y708</f>
        <v>30883.024410000002</v>
      </c>
      <c r="AA708" s="148">
        <f>IF(LEFT(AJ708,6)="Direct", O708,0)</f>
        <v>0</v>
      </c>
      <c r="AB708" s="149">
        <f>O708-AA708</f>
        <v>64809.81</v>
      </c>
      <c r="AC708" s="148">
        <f>AA708+AB708</f>
        <v>64809.81</v>
      </c>
      <c r="AD708" s="148">
        <f t="shared" si="788"/>
        <v>0</v>
      </c>
      <c r="AE708" s="148">
        <f>IF(LEFT(AJ708,9)="direct-wa",0,O708*Q708)</f>
        <v>6286.5515699999996</v>
      </c>
      <c r="AF708" s="150">
        <f>AD708+AE708</f>
        <v>6286.5515699999996</v>
      </c>
      <c r="AG708" s="148">
        <f>IF(LEFT(AJ708,9)="direct-or", O708,0)</f>
        <v>0</v>
      </c>
      <c r="AH708" s="148">
        <f>IF(LEFT(AJ708,9)="direct-or",0,AC708-AF708)</f>
        <v>58523.258430000002</v>
      </c>
      <c r="AI708" s="150">
        <f>AG708+AH708</f>
        <v>58523.258430000002</v>
      </c>
      <c r="AJ708" s="151" t="s">
        <v>52</v>
      </c>
    </row>
    <row r="709" spans="1:36" outlineLevel="2" x14ac:dyDescent="0.25">
      <c r="A709" s="143"/>
      <c r="N709" s="135">
        <f t="shared" si="789"/>
        <v>0</v>
      </c>
      <c r="O709" s="135">
        <f t="shared" si="790"/>
        <v>0</v>
      </c>
      <c r="R709" s="144">
        <f t="shared" ref="R709:AI709" si="844">SUBTOTAL(9,R708:R708)</f>
        <v>0</v>
      </c>
      <c r="S709" s="145">
        <f t="shared" si="844"/>
        <v>34200.47</v>
      </c>
      <c r="T709" s="146">
        <f t="shared" si="844"/>
        <v>34200.47</v>
      </c>
      <c r="U709" s="144">
        <f t="shared" si="844"/>
        <v>0</v>
      </c>
      <c r="V709" s="145">
        <f t="shared" si="844"/>
        <v>3317.4455900000003</v>
      </c>
      <c r="W709" s="147">
        <f t="shared" si="844"/>
        <v>3317.4455900000003</v>
      </c>
      <c r="X709" s="144">
        <f t="shared" si="844"/>
        <v>0</v>
      </c>
      <c r="Y709" s="145">
        <f t="shared" si="844"/>
        <v>30883.024410000002</v>
      </c>
      <c r="Z709" s="147">
        <f t="shared" si="844"/>
        <v>30883.024410000002</v>
      </c>
      <c r="AA709" s="148">
        <f t="shared" si="844"/>
        <v>0</v>
      </c>
      <c r="AB709" s="149">
        <f t="shared" si="844"/>
        <v>64809.81</v>
      </c>
      <c r="AC709" s="148">
        <f t="shared" si="844"/>
        <v>64809.81</v>
      </c>
      <c r="AD709" s="148">
        <f t="shared" si="788"/>
        <v>0</v>
      </c>
      <c r="AE709" s="148">
        <f t="shared" si="844"/>
        <v>6286.5515699999996</v>
      </c>
      <c r="AF709" s="150">
        <f t="shared" si="844"/>
        <v>6286.5515699999996</v>
      </c>
      <c r="AG709" s="148">
        <f t="shared" si="844"/>
        <v>0</v>
      </c>
      <c r="AH709" s="148">
        <f t="shared" si="844"/>
        <v>58523.258430000002</v>
      </c>
      <c r="AI709" s="150">
        <f t="shared" si="844"/>
        <v>58523.258430000002</v>
      </c>
      <c r="AJ709" s="163" t="s">
        <v>5750</v>
      </c>
    </row>
    <row r="710" spans="1:36" outlineLevel="3" x14ac:dyDescent="0.25">
      <c r="A710" s="143" t="s">
        <v>5646</v>
      </c>
      <c r="B710" s="135">
        <v>1204.1099999999999</v>
      </c>
      <c r="C710" s="135">
        <v>1141.5899999999999</v>
      </c>
      <c r="D710" s="135">
        <v>103591.11</v>
      </c>
      <c r="E710" s="135">
        <v>980</v>
      </c>
      <c r="F710" s="135">
        <v>901.95</v>
      </c>
      <c r="G710" s="135">
        <v>357.71</v>
      </c>
      <c r="H710" s="135">
        <v>849.64</v>
      </c>
      <c r="I710" s="135">
        <v>866.54</v>
      </c>
      <c r="J710" s="135">
        <v>-8068.63</v>
      </c>
      <c r="K710" s="135">
        <v>1091.8499999999999</v>
      </c>
      <c r="L710" s="135">
        <v>1044.8800000000001</v>
      </c>
      <c r="M710" s="135">
        <v>16152.89</v>
      </c>
      <c r="N710" s="135">
        <f t="shared" si="789"/>
        <v>16152.89</v>
      </c>
      <c r="O710" s="135">
        <f t="shared" si="790"/>
        <v>120113.64</v>
      </c>
      <c r="P710" s="135" t="s">
        <v>5534</v>
      </c>
      <c r="Q710" s="135">
        <f>VLOOKUP(P710,Factors!$E$6:$G$5649,3,FALSE)</f>
        <v>7.7100000000000002E-2</v>
      </c>
      <c r="R710" s="144">
        <f>IF(LEFT(AJ710,6)="Direct", N710,0)</f>
        <v>0</v>
      </c>
      <c r="S710" s="145">
        <f>N710-R710</f>
        <v>16152.89</v>
      </c>
      <c r="T710" s="146">
        <f>R710+S710</f>
        <v>16152.89</v>
      </c>
      <c r="U710" s="144">
        <f>IF(LEFT(AJ710,9)="direct-wa", N710,0)</f>
        <v>0</v>
      </c>
      <c r="V710" s="145">
        <f>IF(LEFT(AJ710,9)="direct-wa",0,N710*Q710)</f>
        <v>1245.387819</v>
      </c>
      <c r="W710" s="147">
        <f>U710+V710</f>
        <v>1245.387819</v>
      </c>
      <c r="X710" s="144">
        <f>IF(LEFT(AJ710,9)="direct-or", N710,0)</f>
        <v>0</v>
      </c>
      <c r="Y710" s="145">
        <f>IF(LEFT(AJ710,9)="direct-or",0,S710-V710)</f>
        <v>14907.502181</v>
      </c>
      <c r="Z710" s="147">
        <f>X710+Y710</f>
        <v>14907.502181</v>
      </c>
      <c r="AA710" s="148">
        <f>IF(LEFT(AJ710,6)="Direct", O710,0)</f>
        <v>0</v>
      </c>
      <c r="AB710" s="149">
        <f>O710-AA710</f>
        <v>120113.64</v>
      </c>
      <c r="AC710" s="148">
        <f>AA710+AB710</f>
        <v>120113.64</v>
      </c>
      <c r="AD710" s="148">
        <f t="shared" si="788"/>
        <v>0</v>
      </c>
      <c r="AE710" s="148">
        <f>IF(LEFT(AJ710,9)="direct-wa",0,O710*Q710)</f>
        <v>9260.7616440000002</v>
      </c>
      <c r="AF710" s="150">
        <f>AD710+AE710</f>
        <v>9260.7616440000002</v>
      </c>
      <c r="AG710" s="148">
        <f>IF(LEFT(AJ710,9)="direct-or", O710,0)</f>
        <v>0</v>
      </c>
      <c r="AH710" s="148">
        <f>IF(LEFT(AJ710,9)="direct-or",0,AC710-AF710)</f>
        <v>110852.878356</v>
      </c>
      <c r="AI710" s="150">
        <f>AG710+AH710</f>
        <v>110852.878356</v>
      </c>
      <c r="AJ710" s="151" t="s">
        <v>55</v>
      </c>
    </row>
    <row r="711" spans="1:36" outlineLevel="3" x14ac:dyDescent="0.25">
      <c r="A711" s="143" t="s">
        <v>5646</v>
      </c>
      <c r="B711" s="135">
        <v>1204.4100000000001</v>
      </c>
      <c r="C711" s="135">
        <v>1173.1199999999999</v>
      </c>
      <c r="D711" s="135">
        <v>1141.1300000000001</v>
      </c>
      <c r="E711" s="135">
        <v>888.08</v>
      </c>
      <c r="F711" s="135">
        <v>862.38</v>
      </c>
      <c r="G711" s="135">
        <v>-32.68</v>
      </c>
      <c r="H711" s="135">
        <v>774.24</v>
      </c>
      <c r="I711" s="135">
        <v>820.17</v>
      </c>
      <c r="J711" s="135">
        <v>845.72</v>
      </c>
      <c r="K711" s="135">
        <v>982.24</v>
      </c>
      <c r="L711" s="135">
        <v>1016.65</v>
      </c>
      <c r="M711" s="135">
        <v>1203.53</v>
      </c>
      <c r="N711" s="135">
        <f t="shared" si="789"/>
        <v>1203.53</v>
      </c>
      <c r="O711" s="135">
        <f t="shared" si="790"/>
        <v>10878.99</v>
      </c>
      <c r="P711" s="135" t="s">
        <v>5535</v>
      </c>
      <c r="Q711" s="135">
        <f>VLOOKUP(P711,Factors!$E$6:$G$5649,3,FALSE)</f>
        <v>7.7100000000000002E-2</v>
      </c>
      <c r="R711" s="144">
        <f>IF(LEFT(AJ711,6)="Direct", N711,0)</f>
        <v>0</v>
      </c>
      <c r="S711" s="145">
        <f>N711-R711</f>
        <v>1203.53</v>
      </c>
      <c r="T711" s="146">
        <f>R711+S711</f>
        <v>1203.53</v>
      </c>
      <c r="U711" s="144">
        <f>IF(LEFT(AJ711,9)="direct-wa", N711,0)</f>
        <v>0</v>
      </c>
      <c r="V711" s="145">
        <f>IF(LEFT(AJ711,9)="direct-wa",0,N711*Q711)</f>
        <v>92.792163000000002</v>
      </c>
      <c r="W711" s="147">
        <f>U711+V711</f>
        <v>92.792163000000002</v>
      </c>
      <c r="X711" s="144">
        <f>IF(LEFT(AJ711,9)="direct-or", N711,0)</f>
        <v>0</v>
      </c>
      <c r="Y711" s="145">
        <f>IF(LEFT(AJ711,9)="direct-or",0,S711-V711)</f>
        <v>1110.7378369999999</v>
      </c>
      <c r="Z711" s="147">
        <f>X711+Y711</f>
        <v>1110.7378369999999</v>
      </c>
      <c r="AA711" s="148">
        <f>IF(LEFT(AJ711,6)="Direct", O711,0)</f>
        <v>0</v>
      </c>
      <c r="AB711" s="149">
        <f>O711-AA711</f>
        <v>10878.99</v>
      </c>
      <c r="AC711" s="148">
        <f>AA711+AB711</f>
        <v>10878.99</v>
      </c>
      <c r="AD711" s="148">
        <f t="shared" si="788"/>
        <v>0</v>
      </c>
      <c r="AE711" s="148">
        <f>IF(LEFT(AJ711,9)="direct-wa",0,O711*Q711)</f>
        <v>838.770129</v>
      </c>
      <c r="AF711" s="150">
        <f>AD711+AE711</f>
        <v>838.770129</v>
      </c>
      <c r="AG711" s="148">
        <f>IF(LEFT(AJ711,9)="direct-or", O711,0)</f>
        <v>0</v>
      </c>
      <c r="AH711" s="148">
        <f>IF(LEFT(AJ711,9)="direct-or",0,AC711-AF711)</f>
        <v>10040.219870999999</v>
      </c>
      <c r="AI711" s="150">
        <f>AG711+AH711</f>
        <v>10040.219870999999</v>
      </c>
      <c r="AJ711" s="151" t="s">
        <v>55</v>
      </c>
    </row>
    <row r="712" spans="1:36" outlineLevel="2" x14ac:dyDescent="0.25">
      <c r="A712" s="143"/>
      <c r="N712" s="135">
        <f t="shared" si="789"/>
        <v>0</v>
      </c>
      <c r="O712" s="135">
        <f t="shared" si="790"/>
        <v>0</v>
      </c>
      <c r="R712" s="144">
        <f t="shared" ref="R712:AI712" si="845">SUBTOTAL(9,R710:R711)</f>
        <v>0</v>
      </c>
      <c r="S712" s="145">
        <f t="shared" si="845"/>
        <v>17356.419999999998</v>
      </c>
      <c r="T712" s="146">
        <f t="shared" si="845"/>
        <v>17356.419999999998</v>
      </c>
      <c r="U712" s="144">
        <f t="shared" si="845"/>
        <v>0</v>
      </c>
      <c r="V712" s="145">
        <f t="shared" si="845"/>
        <v>1338.1799820000001</v>
      </c>
      <c r="W712" s="147">
        <f t="shared" si="845"/>
        <v>1338.1799820000001</v>
      </c>
      <c r="X712" s="144">
        <f t="shared" si="845"/>
        <v>0</v>
      </c>
      <c r="Y712" s="145">
        <f t="shared" si="845"/>
        <v>16018.240018</v>
      </c>
      <c r="Z712" s="147">
        <f t="shared" si="845"/>
        <v>16018.240018</v>
      </c>
      <c r="AA712" s="148">
        <f t="shared" si="845"/>
        <v>0</v>
      </c>
      <c r="AB712" s="149">
        <f t="shared" si="845"/>
        <v>130992.63</v>
      </c>
      <c r="AC712" s="148">
        <f t="shared" si="845"/>
        <v>130992.63</v>
      </c>
      <c r="AD712" s="148">
        <f t="shared" si="788"/>
        <v>0</v>
      </c>
      <c r="AE712" s="148">
        <f t="shared" si="845"/>
        <v>10099.531773000001</v>
      </c>
      <c r="AF712" s="150">
        <f t="shared" si="845"/>
        <v>10099.531773000001</v>
      </c>
      <c r="AG712" s="148">
        <f t="shared" si="845"/>
        <v>0</v>
      </c>
      <c r="AH712" s="148">
        <f t="shared" si="845"/>
        <v>120893.09822699999</v>
      </c>
      <c r="AI712" s="150">
        <f t="shared" si="845"/>
        <v>120893.09822699999</v>
      </c>
      <c r="AJ712" s="163" t="s">
        <v>5744</v>
      </c>
    </row>
    <row r="713" spans="1:36" outlineLevel="3" x14ac:dyDescent="0.25">
      <c r="A713" s="143" t="s">
        <v>5646</v>
      </c>
      <c r="B713" s="135">
        <v>151936.79</v>
      </c>
      <c r="C713" s="135">
        <v>111246.51</v>
      </c>
      <c r="D713" s="135">
        <v>86320.85</v>
      </c>
      <c r="E713" s="135">
        <v>71527.41</v>
      </c>
      <c r="F713" s="135">
        <v>45664.06</v>
      </c>
      <c r="G713" s="135">
        <v>-155421.17000000001</v>
      </c>
      <c r="H713" s="135">
        <v>27549.99</v>
      </c>
      <c r="I713" s="135">
        <v>25098.080000000002</v>
      </c>
      <c r="J713" s="135">
        <v>1786.67</v>
      </c>
      <c r="K713" s="135">
        <v>40087.26</v>
      </c>
      <c r="L713" s="135">
        <v>59180.88</v>
      </c>
      <c r="M713" s="135">
        <v>49890.19</v>
      </c>
      <c r="N713" s="135">
        <f t="shared" si="789"/>
        <v>49890.19</v>
      </c>
      <c r="O713" s="135">
        <f t="shared" si="790"/>
        <v>514867.52000000008</v>
      </c>
      <c r="P713" s="135" t="s">
        <v>5532</v>
      </c>
      <c r="Q713" s="135">
        <f>VLOOKUP(P713,Factors!$E$6:$G$5649,3,FALSE)</f>
        <v>0.10979999999999999</v>
      </c>
      <c r="R713" s="144">
        <f>IF(LEFT(AJ713,6)="Direct", N713,0)</f>
        <v>0</v>
      </c>
      <c r="S713" s="145">
        <f>N713-R713</f>
        <v>49890.19</v>
      </c>
      <c r="T713" s="146">
        <f>R713+S713</f>
        <v>49890.19</v>
      </c>
      <c r="U713" s="144">
        <f>IF(LEFT(AJ713,9)="direct-wa", N713,0)</f>
        <v>0</v>
      </c>
      <c r="V713" s="145">
        <f>IF(LEFT(AJ713,9)="direct-wa",0,N713*Q713)</f>
        <v>5477.9428619999999</v>
      </c>
      <c r="W713" s="147">
        <f>U713+V713</f>
        <v>5477.9428619999999</v>
      </c>
      <c r="X713" s="144">
        <f>IF(LEFT(AJ713,9)="direct-or", N713,0)</f>
        <v>0</v>
      </c>
      <c r="Y713" s="145">
        <f>IF(LEFT(AJ713,9)="direct-or",0,S713-V713)</f>
        <v>44412.247138000006</v>
      </c>
      <c r="Z713" s="147">
        <f>X713+Y713</f>
        <v>44412.247138000006</v>
      </c>
      <c r="AA713" s="148">
        <f>IF(LEFT(AJ713,6)="Direct", O713,0)</f>
        <v>0</v>
      </c>
      <c r="AB713" s="149">
        <f>O713-AA713</f>
        <v>514867.52000000008</v>
      </c>
      <c r="AC713" s="148">
        <f>AA713+AB713</f>
        <v>514867.52000000008</v>
      </c>
      <c r="AD713" s="148">
        <f t="shared" ref="AD713:AD776" si="846">IF(LEFT(AJ713,9)="direct-wa", O713,0)</f>
        <v>0</v>
      </c>
      <c r="AE713" s="148">
        <f>IF(LEFT(AJ713,9)="direct-wa",0,O713*Q713)</f>
        <v>56532.453696000004</v>
      </c>
      <c r="AF713" s="150">
        <f>AD713+AE713</f>
        <v>56532.453696000004</v>
      </c>
      <c r="AG713" s="148">
        <f>IF(LEFT(AJ713,9)="direct-or", O713,0)</f>
        <v>0</v>
      </c>
      <c r="AH713" s="148">
        <f>IF(LEFT(AJ713,9)="direct-or",0,AC713-AF713)</f>
        <v>458335.06630400009</v>
      </c>
      <c r="AI713" s="150">
        <f>AG713+AH713</f>
        <v>458335.06630400009</v>
      </c>
      <c r="AJ713" s="151" t="s">
        <v>49</v>
      </c>
    </row>
    <row r="714" spans="1:36" outlineLevel="2" x14ac:dyDescent="0.25">
      <c r="A714" s="143"/>
      <c r="N714" s="135">
        <f t="shared" ref="N714:N777" si="847">M714</f>
        <v>0</v>
      </c>
      <c r="O714" s="135">
        <f t="shared" ref="O714:O777" si="848">SUM(B714:M714)</f>
        <v>0</v>
      </c>
      <c r="R714" s="144">
        <f t="shared" ref="R714:AI714" si="849">SUBTOTAL(9,R713:R713)</f>
        <v>0</v>
      </c>
      <c r="S714" s="145">
        <f t="shared" si="849"/>
        <v>49890.19</v>
      </c>
      <c r="T714" s="146">
        <f t="shared" si="849"/>
        <v>49890.19</v>
      </c>
      <c r="U714" s="144">
        <f t="shared" si="849"/>
        <v>0</v>
      </c>
      <c r="V714" s="145">
        <f t="shared" si="849"/>
        <v>5477.9428619999999</v>
      </c>
      <c r="W714" s="147">
        <f t="shared" si="849"/>
        <v>5477.9428619999999</v>
      </c>
      <c r="X714" s="144">
        <f t="shared" si="849"/>
        <v>0</v>
      </c>
      <c r="Y714" s="145">
        <f t="shared" si="849"/>
        <v>44412.247138000006</v>
      </c>
      <c r="Z714" s="147">
        <f t="shared" si="849"/>
        <v>44412.247138000006</v>
      </c>
      <c r="AA714" s="148">
        <f t="shared" si="849"/>
        <v>0</v>
      </c>
      <c r="AB714" s="149">
        <f t="shared" si="849"/>
        <v>514867.52000000008</v>
      </c>
      <c r="AC714" s="148">
        <f t="shared" si="849"/>
        <v>514867.52000000008</v>
      </c>
      <c r="AD714" s="148">
        <f t="shared" si="846"/>
        <v>0</v>
      </c>
      <c r="AE714" s="148">
        <f t="shared" si="849"/>
        <v>56532.453696000004</v>
      </c>
      <c r="AF714" s="150">
        <f t="shared" si="849"/>
        <v>56532.453696000004</v>
      </c>
      <c r="AG714" s="148">
        <f t="shared" si="849"/>
        <v>0</v>
      </c>
      <c r="AH714" s="148">
        <f t="shared" si="849"/>
        <v>458335.06630400009</v>
      </c>
      <c r="AI714" s="150">
        <f t="shared" si="849"/>
        <v>458335.06630400009</v>
      </c>
      <c r="AJ714" s="163" t="s">
        <v>5745</v>
      </c>
    </row>
    <row r="715" spans="1:36" outlineLevel="3" x14ac:dyDescent="0.25">
      <c r="A715" s="143" t="s">
        <v>5646</v>
      </c>
      <c r="B715" s="135">
        <v>2527.35</v>
      </c>
      <c r="C715" s="135">
        <v>782.64</v>
      </c>
      <c r="D715" s="135">
        <v>-4068.55</v>
      </c>
      <c r="E715" s="135">
        <v>1147.77</v>
      </c>
      <c r="F715" s="135">
        <v>-3343.68</v>
      </c>
      <c r="L715" s="135">
        <v>7196.65</v>
      </c>
      <c r="M715" s="135">
        <v>-12395.92</v>
      </c>
      <c r="N715" s="135">
        <f t="shared" si="847"/>
        <v>-12395.92</v>
      </c>
      <c r="O715" s="135">
        <f t="shared" si="848"/>
        <v>-8153.7400000000007</v>
      </c>
      <c r="P715" s="135" t="s">
        <v>5537</v>
      </c>
      <c r="Q715" s="135">
        <f>VLOOKUP(P715,Factors!$E$6:$G$5649,3,FALSE)</f>
        <v>0</v>
      </c>
      <c r="R715" s="144">
        <f>IF(LEFT(AJ715,6)="Direct", N715,0)</f>
        <v>-12395.92</v>
      </c>
      <c r="S715" s="145">
        <f>N715-R715</f>
        <v>0</v>
      </c>
      <c r="T715" s="146">
        <f>R715+S715</f>
        <v>-12395.92</v>
      </c>
      <c r="U715" s="144">
        <f>IF(LEFT(AJ715,9)="direct-wa", N715,0)</f>
        <v>0</v>
      </c>
      <c r="V715" s="145">
        <f>IF(LEFT(AJ715,9)="direct-wa",0,N715*Q715)</f>
        <v>0</v>
      </c>
      <c r="W715" s="147">
        <f>U715+V715</f>
        <v>0</v>
      </c>
      <c r="X715" s="144">
        <f>IF(LEFT(AJ715,9)="direct-or", N715,0)</f>
        <v>-12395.92</v>
      </c>
      <c r="Y715" s="145">
        <f>IF(LEFT(AJ715,9)="direct-or",0,S715-V715)</f>
        <v>0</v>
      </c>
      <c r="Z715" s="147">
        <f>X715+Y715</f>
        <v>-12395.92</v>
      </c>
      <c r="AA715" s="148">
        <f>IF(LEFT(AJ715,6)="Direct", O715,0)</f>
        <v>-8153.7400000000007</v>
      </c>
      <c r="AB715" s="149">
        <f>O715-AA715</f>
        <v>0</v>
      </c>
      <c r="AC715" s="148">
        <f>AA715+AB715</f>
        <v>-8153.7400000000007</v>
      </c>
      <c r="AD715" s="148">
        <f t="shared" si="846"/>
        <v>0</v>
      </c>
      <c r="AE715" s="148">
        <f>IF(LEFT(AJ715,9)="direct-wa",0,O715*Q715)</f>
        <v>0</v>
      </c>
      <c r="AF715" s="150">
        <f>AD715+AE715</f>
        <v>0</v>
      </c>
      <c r="AG715" s="148">
        <f>IF(LEFT(AJ715,9)="direct-or", O715,0)</f>
        <v>-8153.7400000000007</v>
      </c>
      <c r="AH715" s="148">
        <f>IF(LEFT(AJ715,9)="direct-or",0,AC715-AF715)</f>
        <v>0</v>
      </c>
      <c r="AI715" s="150">
        <f>AG715+AH715</f>
        <v>-8153.7400000000007</v>
      </c>
      <c r="AJ715" s="151" t="s">
        <v>105</v>
      </c>
    </row>
    <row r="716" spans="1:36" outlineLevel="2" x14ac:dyDescent="0.25">
      <c r="A716" s="143"/>
      <c r="N716" s="135">
        <f t="shared" si="847"/>
        <v>0</v>
      </c>
      <c r="O716" s="135">
        <f t="shared" si="848"/>
        <v>0</v>
      </c>
      <c r="R716" s="144">
        <f t="shared" ref="R716:AI716" si="850">SUBTOTAL(9,R715:R715)</f>
        <v>-12395.92</v>
      </c>
      <c r="S716" s="145">
        <f t="shared" si="850"/>
        <v>0</v>
      </c>
      <c r="T716" s="146">
        <f t="shared" si="850"/>
        <v>-12395.92</v>
      </c>
      <c r="U716" s="144">
        <f t="shared" si="850"/>
        <v>0</v>
      </c>
      <c r="V716" s="145">
        <f t="shared" si="850"/>
        <v>0</v>
      </c>
      <c r="W716" s="147">
        <f t="shared" si="850"/>
        <v>0</v>
      </c>
      <c r="X716" s="144">
        <f t="shared" si="850"/>
        <v>-12395.92</v>
      </c>
      <c r="Y716" s="145">
        <f t="shared" si="850"/>
        <v>0</v>
      </c>
      <c r="Z716" s="147">
        <f t="shared" si="850"/>
        <v>-12395.92</v>
      </c>
      <c r="AA716" s="148">
        <f t="shared" si="850"/>
        <v>-8153.7400000000007</v>
      </c>
      <c r="AB716" s="149">
        <f t="shared" si="850"/>
        <v>0</v>
      </c>
      <c r="AC716" s="148">
        <f t="shared" si="850"/>
        <v>-8153.7400000000007</v>
      </c>
      <c r="AD716" s="148">
        <f t="shared" si="846"/>
        <v>0</v>
      </c>
      <c r="AE716" s="148">
        <f t="shared" si="850"/>
        <v>0</v>
      </c>
      <c r="AF716" s="150">
        <f t="shared" si="850"/>
        <v>0</v>
      </c>
      <c r="AG716" s="148">
        <f t="shared" si="850"/>
        <v>-8153.7400000000007</v>
      </c>
      <c r="AH716" s="148">
        <f t="shared" si="850"/>
        <v>0</v>
      </c>
      <c r="AI716" s="150">
        <f t="shared" si="850"/>
        <v>-8153.7400000000007</v>
      </c>
      <c r="AJ716" s="163" t="s">
        <v>5737</v>
      </c>
    </row>
    <row r="717" spans="1:36" outlineLevel="1" x14ac:dyDescent="0.25">
      <c r="A717" s="154" t="s">
        <v>5645</v>
      </c>
      <c r="B717" s="155"/>
      <c r="C717" s="155"/>
      <c r="D717" s="155"/>
      <c r="E717" s="155"/>
      <c r="F717" s="155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6">
        <f t="shared" ref="R717:AI717" si="851">SUBTOTAL(9,R705:R715)</f>
        <v>-12395.92</v>
      </c>
      <c r="S717" s="157">
        <f t="shared" si="851"/>
        <v>622694.08000000007</v>
      </c>
      <c r="T717" s="158">
        <f t="shared" si="851"/>
        <v>610298.16</v>
      </c>
      <c r="U717" s="156">
        <f t="shared" si="851"/>
        <v>0</v>
      </c>
      <c r="V717" s="157">
        <f t="shared" si="851"/>
        <v>66740.992634000009</v>
      </c>
      <c r="W717" s="159">
        <f t="shared" si="851"/>
        <v>66740.992634000009</v>
      </c>
      <c r="X717" s="156">
        <f t="shared" si="851"/>
        <v>-12395.92</v>
      </c>
      <c r="Y717" s="157">
        <f t="shared" si="851"/>
        <v>555953.08736600005</v>
      </c>
      <c r="Z717" s="159">
        <f t="shared" si="851"/>
        <v>543557.16736600001</v>
      </c>
      <c r="AA717" s="157">
        <f t="shared" si="851"/>
        <v>-8153.7400000000007</v>
      </c>
      <c r="AB717" s="160">
        <f t="shared" si="851"/>
        <v>1254600.9600000002</v>
      </c>
      <c r="AC717" s="157">
        <f t="shared" si="851"/>
        <v>1246447.2200000002</v>
      </c>
      <c r="AD717" s="157">
        <f t="shared" si="846"/>
        <v>0</v>
      </c>
      <c r="AE717" s="157">
        <f t="shared" si="851"/>
        <v>131989.443639</v>
      </c>
      <c r="AF717" s="161">
        <f t="shared" si="851"/>
        <v>131989.443639</v>
      </c>
      <c r="AG717" s="157">
        <f t="shared" si="851"/>
        <v>-8153.7400000000007</v>
      </c>
      <c r="AH717" s="157">
        <f t="shared" si="851"/>
        <v>1122611.516361</v>
      </c>
      <c r="AI717" s="161">
        <f t="shared" si="851"/>
        <v>1114457.776361</v>
      </c>
      <c r="AJ717" s="162"/>
    </row>
    <row r="718" spans="1:36" outlineLevel="3" x14ac:dyDescent="0.25">
      <c r="A718" s="143" t="s">
        <v>5648</v>
      </c>
      <c r="B718" s="135">
        <v>67.930000000000007</v>
      </c>
      <c r="C718" s="135">
        <v>146.24</v>
      </c>
      <c r="D718" s="135">
        <v>152.61000000000001</v>
      </c>
      <c r="E718" s="135">
        <v>648.78</v>
      </c>
      <c r="F718" s="135">
        <v>355.78</v>
      </c>
      <c r="G718" s="135">
        <v>236.38</v>
      </c>
      <c r="I718" s="135">
        <v>200.69</v>
      </c>
      <c r="J718" s="135">
        <v>184.19</v>
      </c>
      <c r="K718" s="135">
        <v>155.80000000000001</v>
      </c>
      <c r="L718" s="135">
        <v>130.99</v>
      </c>
      <c r="M718" s="135">
        <v>68.069999999999993</v>
      </c>
      <c r="N718" s="135">
        <f t="shared" si="847"/>
        <v>68.069999999999993</v>
      </c>
      <c r="O718" s="135">
        <f t="shared" si="848"/>
        <v>2347.4600000000005</v>
      </c>
      <c r="P718" s="135" t="s">
        <v>468</v>
      </c>
      <c r="Q718" s="135">
        <f>VLOOKUP(P718,Factors!$E$6:$G$5649,3,FALSE)</f>
        <v>0.10979999999999999</v>
      </c>
      <c r="R718" s="144">
        <f>IF(LEFT(AJ718,6)="Direct", N718,0)</f>
        <v>0</v>
      </c>
      <c r="S718" s="145">
        <f>N718-R718</f>
        <v>68.069999999999993</v>
      </c>
      <c r="T718" s="146">
        <f>R718+S718</f>
        <v>68.069999999999993</v>
      </c>
      <c r="U718" s="144">
        <f>IF(LEFT(AJ718,9)="direct-wa", N718,0)</f>
        <v>0</v>
      </c>
      <c r="V718" s="145">
        <f>IF(LEFT(AJ718,9)="direct-wa",0,N718*Q718)</f>
        <v>7.4740859999999989</v>
      </c>
      <c r="W718" s="147">
        <f>U718+V718</f>
        <v>7.4740859999999989</v>
      </c>
      <c r="X718" s="144">
        <f>IF(LEFT(AJ718,9)="direct-or", N718,0)</f>
        <v>0</v>
      </c>
      <c r="Y718" s="145">
        <f>IF(LEFT(AJ718,9)="direct-or",0,S718-V718)</f>
        <v>60.595913999999993</v>
      </c>
      <c r="Z718" s="147">
        <f>X718+Y718</f>
        <v>60.595913999999993</v>
      </c>
      <c r="AA718" s="148">
        <f>IF(LEFT(AJ718,6)="Direct", O718,0)</f>
        <v>0</v>
      </c>
      <c r="AB718" s="149">
        <f>O718-AA718</f>
        <v>2347.4600000000005</v>
      </c>
      <c r="AC718" s="148">
        <f>AA718+AB718</f>
        <v>2347.4600000000005</v>
      </c>
      <c r="AD718" s="148">
        <f t="shared" si="846"/>
        <v>0</v>
      </c>
      <c r="AE718" s="148">
        <f>IF(LEFT(AJ718,9)="direct-wa",0,O718*Q718)</f>
        <v>257.75110800000004</v>
      </c>
      <c r="AF718" s="150">
        <f>AD718+AE718</f>
        <v>257.75110800000004</v>
      </c>
      <c r="AG718" s="148">
        <f>IF(LEFT(AJ718,9)="direct-or", O718,0)</f>
        <v>0</v>
      </c>
      <c r="AH718" s="148">
        <f>IF(LEFT(AJ718,9)="direct-or",0,AC718-AF718)</f>
        <v>2089.7088920000006</v>
      </c>
      <c r="AI718" s="150">
        <f>AG718+AH718</f>
        <v>2089.7088920000006</v>
      </c>
      <c r="AJ718" s="151" t="s">
        <v>49</v>
      </c>
    </row>
    <row r="719" spans="1:36" outlineLevel="2" x14ac:dyDescent="0.25">
      <c r="A719" s="143"/>
      <c r="N719" s="135">
        <f t="shared" si="847"/>
        <v>0</v>
      </c>
      <c r="O719" s="135">
        <f t="shared" si="848"/>
        <v>0</v>
      </c>
      <c r="R719" s="144">
        <f t="shared" ref="R719:AI719" si="852">SUBTOTAL(9,R718:R718)</f>
        <v>0</v>
      </c>
      <c r="S719" s="145">
        <f t="shared" si="852"/>
        <v>68.069999999999993</v>
      </c>
      <c r="T719" s="146">
        <f t="shared" si="852"/>
        <v>68.069999999999993</v>
      </c>
      <c r="U719" s="144">
        <f t="shared" si="852"/>
        <v>0</v>
      </c>
      <c r="V719" s="145">
        <f t="shared" si="852"/>
        <v>7.4740859999999989</v>
      </c>
      <c r="W719" s="147">
        <f t="shared" si="852"/>
        <v>7.4740859999999989</v>
      </c>
      <c r="X719" s="144">
        <f t="shared" si="852"/>
        <v>0</v>
      </c>
      <c r="Y719" s="145">
        <f t="shared" si="852"/>
        <v>60.595913999999993</v>
      </c>
      <c r="Z719" s="147">
        <f t="shared" si="852"/>
        <v>60.595913999999993</v>
      </c>
      <c r="AA719" s="148">
        <f t="shared" si="852"/>
        <v>0</v>
      </c>
      <c r="AB719" s="149">
        <f t="shared" si="852"/>
        <v>2347.4600000000005</v>
      </c>
      <c r="AC719" s="148">
        <f t="shared" si="852"/>
        <v>2347.4600000000005</v>
      </c>
      <c r="AD719" s="148">
        <f t="shared" si="846"/>
        <v>0</v>
      </c>
      <c r="AE719" s="148">
        <f t="shared" si="852"/>
        <v>257.75110800000004</v>
      </c>
      <c r="AF719" s="150">
        <f t="shared" si="852"/>
        <v>257.75110800000004</v>
      </c>
      <c r="AG719" s="148">
        <f t="shared" si="852"/>
        <v>0</v>
      </c>
      <c r="AH719" s="148">
        <f t="shared" si="852"/>
        <v>2089.7088920000006</v>
      </c>
      <c r="AI719" s="150">
        <f t="shared" si="852"/>
        <v>2089.7088920000006</v>
      </c>
      <c r="AJ719" s="163" t="s">
        <v>5745</v>
      </c>
    </row>
    <row r="720" spans="1:36" outlineLevel="1" x14ac:dyDescent="0.25">
      <c r="A720" s="154" t="s">
        <v>5647</v>
      </c>
      <c r="B720" s="155"/>
      <c r="C720" s="155"/>
      <c r="D720" s="155"/>
      <c r="E720" s="155"/>
      <c r="F720" s="155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6">
        <f t="shared" ref="R720:AI720" si="853">SUBTOTAL(9,R718:R718)</f>
        <v>0</v>
      </c>
      <c r="S720" s="157">
        <f t="shared" si="853"/>
        <v>68.069999999999993</v>
      </c>
      <c r="T720" s="158">
        <f t="shared" si="853"/>
        <v>68.069999999999993</v>
      </c>
      <c r="U720" s="156">
        <f t="shared" si="853"/>
        <v>0</v>
      </c>
      <c r="V720" s="157">
        <f t="shared" si="853"/>
        <v>7.4740859999999989</v>
      </c>
      <c r="W720" s="159">
        <f t="shared" si="853"/>
        <v>7.4740859999999989</v>
      </c>
      <c r="X720" s="156">
        <f t="shared" si="853"/>
        <v>0</v>
      </c>
      <c r="Y720" s="157">
        <f t="shared" si="853"/>
        <v>60.595913999999993</v>
      </c>
      <c r="Z720" s="159">
        <f t="shared" si="853"/>
        <v>60.595913999999993</v>
      </c>
      <c r="AA720" s="157">
        <f t="shared" si="853"/>
        <v>0</v>
      </c>
      <c r="AB720" s="160">
        <f t="shared" si="853"/>
        <v>2347.4600000000005</v>
      </c>
      <c r="AC720" s="157">
        <f t="shared" si="853"/>
        <v>2347.4600000000005</v>
      </c>
      <c r="AD720" s="157">
        <f t="shared" si="846"/>
        <v>0</v>
      </c>
      <c r="AE720" s="157">
        <f t="shared" si="853"/>
        <v>257.75110800000004</v>
      </c>
      <c r="AF720" s="161">
        <f t="shared" si="853"/>
        <v>257.75110800000004</v>
      </c>
      <c r="AG720" s="157">
        <f t="shared" si="853"/>
        <v>0</v>
      </c>
      <c r="AH720" s="157">
        <f t="shared" si="853"/>
        <v>2089.7088920000006</v>
      </c>
      <c r="AI720" s="161">
        <f t="shared" si="853"/>
        <v>2089.7088920000006</v>
      </c>
      <c r="AJ720" s="162"/>
    </row>
    <row r="721" spans="1:36" outlineLevel="3" x14ac:dyDescent="0.25">
      <c r="A721" s="143" t="s">
        <v>5650</v>
      </c>
      <c r="M721" s="135">
        <v>-2639.21</v>
      </c>
      <c r="N721" s="135">
        <f t="shared" si="847"/>
        <v>-2639.21</v>
      </c>
      <c r="O721" s="135">
        <f t="shared" si="848"/>
        <v>-2639.21</v>
      </c>
      <c r="P721" s="135" t="s">
        <v>3798</v>
      </c>
      <c r="Q721" s="135">
        <f>VLOOKUP(P721,Factors!$E$6:$G$5649,3,FALSE)</f>
        <v>0.1013</v>
      </c>
      <c r="R721" s="144">
        <f>IF(LEFT(AJ721,6)="Direct", N721,0)</f>
        <v>0</v>
      </c>
      <c r="S721" s="145">
        <f>N721-R721</f>
        <v>-2639.21</v>
      </c>
      <c r="T721" s="146">
        <f>R721+S721</f>
        <v>-2639.21</v>
      </c>
      <c r="U721" s="144">
        <f>IF(LEFT(AJ721,9)="direct-wa", N721,0)</f>
        <v>0</v>
      </c>
      <c r="V721" s="145">
        <f>IF(LEFT(AJ721,9)="direct-wa",0,N721*Q721)</f>
        <v>-267.35197299999999</v>
      </c>
      <c r="W721" s="147">
        <f>U721+V721</f>
        <v>-267.35197299999999</v>
      </c>
      <c r="X721" s="144">
        <f>IF(LEFT(AJ721,9)="direct-or", N721,0)</f>
        <v>0</v>
      </c>
      <c r="Y721" s="145">
        <f>IF(LEFT(AJ721,9)="direct-or",0,S721-V721)</f>
        <v>-2371.8580270000002</v>
      </c>
      <c r="Z721" s="147">
        <f>X721+Y721</f>
        <v>-2371.8580270000002</v>
      </c>
      <c r="AA721" s="148">
        <f>IF(LEFT(AJ721,6)="Direct", O721,0)</f>
        <v>0</v>
      </c>
      <c r="AB721" s="149">
        <f>O721-AA721</f>
        <v>-2639.21</v>
      </c>
      <c r="AC721" s="148">
        <f>AA721+AB721</f>
        <v>-2639.21</v>
      </c>
      <c r="AD721" s="148">
        <f t="shared" si="846"/>
        <v>0</v>
      </c>
      <c r="AE721" s="148">
        <f>IF(LEFT(AJ721,9)="direct-wa",0,O721*Q721)</f>
        <v>-267.35197299999999</v>
      </c>
      <c r="AF721" s="150">
        <f>AD721+AE721</f>
        <v>-267.35197299999999</v>
      </c>
      <c r="AG721" s="148">
        <f>IF(LEFT(AJ721,9)="direct-or", O721,0)</f>
        <v>0</v>
      </c>
      <c r="AH721" s="148">
        <f>IF(LEFT(AJ721,9)="direct-or",0,AC721-AF721)</f>
        <v>-2371.8580270000002</v>
      </c>
      <c r="AI721" s="150">
        <f>AG721+AH721</f>
        <v>-2371.8580270000002</v>
      </c>
      <c r="AJ721" s="151" t="s">
        <v>60</v>
      </c>
    </row>
    <row r="722" spans="1:36" outlineLevel="3" x14ac:dyDescent="0.25">
      <c r="A722" s="143" t="s">
        <v>5650</v>
      </c>
      <c r="C722" s="135">
        <v>235.7</v>
      </c>
      <c r="F722" s="135">
        <v>86.84</v>
      </c>
      <c r="N722" s="135">
        <f t="shared" si="847"/>
        <v>0</v>
      </c>
      <c r="O722" s="135">
        <f t="shared" si="848"/>
        <v>322.53999999999996</v>
      </c>
      <c r="P722" s="135" t="s">
        <v>4202</v>
      </c>
      <c r="Q722" s="135">
        <f>VLOOKUP(P722,Factors!$E$6:$G$5649,3,FALSE)</f>
        <v>0.1013</v>
      </c>
      <c r="R722" s="144">
        <f>IF(LEFT(AJ722,6)="Direct", N722,0)</f>
        <v>0</v>
      </c>
      <c r="S722" s="145">
        <f>N722-R722</f>
        <v>0</v>
      </c>
      <c r="T722" s="146">
        <f>R722+S722</f>
        <v>0</v>
      </c>
      <c r="U722" s="144">
        <f>IF(LEFT(AJ722,9)="direct-wa", N722,0)</f>
        <v>0</v>
      </c>
      <c r="V722" s="145">
        <f>IF(LEFT(AJ722,9)="direct-wa",0,N722*Q722)</f>
        <v>0</v>
      </c>
      <c r="W722" s="147">
        <f>U722+V722</f>
        <v>0</v>
      </c>
      <c r="X722" s="144">
        <f>IF(LEFT(AJ722,9)="direct-or", N722,0)</f>
        <v>0</v>
      </c>
      <c r="Y722" s="145">
        <f>IF(LEFT(AJ722,9)="direct-or",0,S722-V722)</f>
        <v>0</v>
      </c>
      <c r="Z722" s="147">
        <f>X722+Y722</f>
        <v>0</v>
      </c>
      <c r="AA722" s="148">
        <f>IF(LEFT(AJ722,6)="Direct", O722,0)</f>
        <v>0</v>
      </c>
      <c r="AB722" s="149">
        <f>O722-AA722</f>
        <v>322.53999999999996</v>
      </c>
      <c r="AC722" s="148">
        <f>AA722+AB722</f>
        <v>322.53999999999996</v>
      </c>
      <c r="AD722" s="148">
        <f t="shared" si="846"/>
        <v>0</v>
      </c>
      <c r="AE722" s="148">
        <f>IF(LEFT(AJ722,9)="direct-wa",0,O722*Q722)</f>
        <v>32.673302</v>
      </c>
      <c r="AF722" s="150">
        <f>AD722+AE722</f>
        <v>32.673302</v>
      </c>
      <c r="AG722" s="148">
        <f>IF(LEFT(AJ722,9)="direct-or", O722,0)</f>
        <v>0</v>
      </c>
      <c r="AH722" s="148">
        <f>IF(LEFT(AJ722,9)="direct-or",0,AC722-AF722)</f>
        <v>289.86669799999999</v>
      </c>
      <c r="AI722" s="150">
        <f>AG722+AH722</f>
        <v>289.86669799999999</v>
      </c>
      <c r="AJ722" s="151" t="s">
        <v>60</v>
      </c>
    </row>
    <row r="723" spans="1:36" outlineLevel="3" x14ac:dyDescent="0.25">
      <c r="A723" s="143" t="s">
        <v>5650</v>
      </c>
      <c r="M723" s="135">
        <v>332.6</v>
      </c>
      <c r="N723" s="135">
        <f t="shared" si="847"/>
        <v>332.6</v>
      </c>
      <c r="O723" s="135">
        <f t="shared" si="848"/>
        <v>332.6</v>
      </c>
      <c r="P723" s="135" t="s">
        <v>4887</v>
      </c>
      <c r="Q723" s="135">
        <f>VLOOKUP(P723,Factors!$E$6:$G$5649,3,FALSE)</f>
        <v>0.1013</v>
      </c>
      <c r="R723" s="144">
        <f>IF(LEFT(AJ723,6)="Direct", N723,0)</f>
        <v>0</v>
      </c>
      <c r="S723" s="145">
        <f>N723-R723</f>
        <v>332.6</v>
      </c>
      <c r="T723" s="146">
        <f>R723+S723</f>
        <v>332.6</v>
      </c>
      <c r="U723" s="144">
        <f>IF(LEFT(AJ723,9)="direct-wa", N723,0)</f>
        <v>0</v>
      </c>
      <c r="V723" s="145">
        <f>IF(LEFT(AJ723,9)="direct-wa",0,N723*Q723)</f>
        <v>33.69238</v>
      </c>
      <c r="W723" s="147">
        <f>U723+V723</f>
        <v>33.69238</v>
      </c>
      <c r="X723" s="144">
        <f>IF(LEFT(AJ723,9)="direct-or", N723,0)</f>
        <v>0</v>
      </c>
      <c r="Y723" s="145">
        <f>IF(LEFT(AJ723,9)="direct-or",0,S723-V723)</f>
        <v>298.90762000000001</v>
      </c>
      <c r="Z723" s="147">
        <f>X723+Y723</f>
        <v>298.90762000000001</v>
      </c>
      <c r="AA723" s="148">
        <f>IF(LEFT(AJ723,6)="Direct", O723,0)</f>
        <v>0</v>
      </c>
      <c r="AB723" s="149">
        <f>O723-AA723</f>
        <v>332.6</v>
      </c>
      <c r="AC723" s="148">
        <f>AA723+AB723</f>
        <v>332.6</v>
      </c>
      <c r="AD723" s="148">
        <f t="shared" si="846"/>
        <v>0</v>
      </c>
      <c r="AE723" s="148">
        <f>IF(LEFT(AJ723,9)="direct-wa",0,O723*Q723)</f>
        <v>33.69238</v>
      </c>
      <c r="AF723" s="150">
        <f>AD723+AE723</f>
        <v>33.69238</v>
      </c>
      <c r="AG723" s="148">
        <f>IF(LEFT(AJ723,9)="direct-or", O723,0)</f>
        <v>0</v>
      </c>
      <c r="AH723" s="148">
        <f>IF(LEFT(AJ723,9)="direct-or",0,AC723-AF723)</f>
        <v>298.90762000000001</v>
      </c>
      <c r="AI723" s="150">
        <f>AG723+AH723</f>
        <v>298.90762000000001</v>
      </c>
      <c r="AJ723" s="151" t="s">
        <v>60</v>
      </c>
    </row>
    <row r="724" spans="1:36" outlineLevel="2" x14ac:dyDescent="0.25">
      <c r="A724" s="143"/>
      <c r="N724" s="135">
        <f t="shared" si="847"/>
        <v>0</v>
      </c>
      <c r="O724" s="135">
        <f t="shared" si="848"/>
        <v>0</v>
      </c>
      <c r="R724" s="144">
        <f t="shared" ref="R724:AI724" si="854">SUBTOTAL(9,R721:R723)</f>
        <v>0</v>
      </c>
      <c r="S724" s="145">
        <f t="shared" si="854"/>
        <v>-2306.61</v>
      </c>
      <c r="T724" s="146">
        <f t="shared" si="854"/>
        <v>-2306.61</v>
      </c>
      <c r="U724" s="144">
        <f t="shared" si="854"/>
        <v>0</v>
      </c>
      <c r="V724" s="145">
        <f t="shared" si="854"/>
        <v>-233.65959299999997</v>
      </c>
      <c r="W724" s="147">
        <f t="shared" si="854"/>
        <v>-233.65959299999997</v>
      </c>
      <c r="X724" s="144">
        <f t="shared" si="854"/>
        <v>0</v>
      </c>
      <c r="Y724" s="145">
        <f t="shared" si="854"/>
        <v>-2072.9504070000003</v>
      </c>
      <c r="Z724" s="147">
        <f t="shared" si="854"/>
        <v>-2072.9504070000003</v>
      </c>
      <c r="AA724" s="148">
        <f t="shared" si="854"/>
        <v>0</v>
      </c>
      <c r="AB724" s="149">
        <f t="shared" si="854"/>
        <v>-1984.0700000000002</v>
      </c>
      <c r="AC724" s="148">
        <f t="shared" si="854"/>
        <v>-1984.0700000000002</v>
      </c>
      <c r="AD724" s="148">
        <f t="shared" si="846"/>
        <v>0</v>
      </c>
      <c r="AE724" s="148">
        <f t="shared" si="854"/>
        <v>-200.98629099999999</v>
      </c>
      <c r="AF724" s="150">
        <f t="shared" si="854"/>
        <v>-200.98629099999999</v>
      </c>
      <c r="AG724" s="148">
        <f t="shared" si="854"/>
        <v>0</v>
      </c>
      <c r="AH724" s="148">
        <f t="shared" si="854"/>
        <v>-1783.0837090000005</v>
      </c>
      <c r="AI724" s="150">
        <f t="shared" si="854"/>
        <v>-1783.0837090000005</v>
      </c>
      <c r="AJ724" s="163" t="s">
        <v>5736</v>
      </c>
    </row>
    <row r="725" spans="1:36" outlineLevel="3" x14ac:dyDescent="0.25">
      <c r="A725" s="143" t="s">
        <v>5650</v>
      </c>
      <c r="D725" s="135">
        <v>828.7</v>
      </c>
      <c r="J725" s="135">
        <v>415.7</v>
      </c>
      <c r="N725" s="135">
        <f t="shared" si="847"/>
        <v>0</v>
      </c>
      <c r="O725" s="135">
        <f t="shared" si="848"/>
        <v>1244.4000000000001</v>
      </c>
      <c r="P725" s="135" t="s">
        <v>400</v>
      </c>
      <c r="Q725" s="135">
        <f>VLOOKUP(P725,Factors!$E$6:$G$5649,3,FALSE)</f>
        <v>0.1086</v>
      </c>
      <c r="R725" s="144">
        <f t="shared" ref="R725:R739" si="855">IF(LEFT(AJ725,6)="Direct", N725,0)</f>
        <v>0</v>
      </c>
      <c r="S725" s="145">
        <f t="shared" ref="S725:S739" si="856">N725-R725</f>
        <v>0</v>
      </c>
      <c r="T725" s="146">
        <f t="shared" ref="T725:T739" si="857">R725+S725</f>
        <v>0</v>
      </c>
      <c r="U725" s="144">
        <f t="shared" ref="U725:U739" si="858">IF(LEFT(AJ725,9)="direct-wa", N725,0)</f>
        <v>0</v>
      </c>
      <c r="V725" s="145">
        <f t="shared" ref="V725:V739" si="859">IF(LEFT(AJ725,9)="direct-wa",0,N725*Q725)</f>
        <v>0</v>
      </c>
      <c r="W725" s="147">
        <f t="shared" ref="W725:W739" si="860">U725+V725</f>
        <v>0</v>
      </c>
      <c r="X725" s="144">
        <f t="shared" ref="X725:X739" si="861">IF(LEFT(AJ725,9)="direct-or", N725,0)</f>
        <v>0</v>
      </c>
      <c r="Y725" s="145">
        <f t="shared" ref="Y725:Y739" si="862">IF(LEFT(AJ725,9)="direct-or",0,S725-V725)</f>
        <v>0</v>
      </c>
      <c r="Z725" s="147">
        <f t="shared" ref="Z725:Z739" si="863">X725+Y725</f>
        <v>0</v>
      </c>
      <c r="AA725" s="148">
        <f t="shared" ref="AA725:AA739" si="864">IF(LEFT(AJ725,6)="Direct", O725,0)</f>
        <v>0</v>
      </c>
      <c r="AB725" s="149">
        <f t="shared" ref="AB725:AB739" si="865">O725-AA725</f>
        <v>1244.4000000000001</v>
      </c>
      <c r="AC725" s="148">
        <f t="shared" ref="AC725:AC739" si="866">AA725+AB725</f>
        <v>1244.4000000000001</v>
      </c>
      <c r="AD725" s="148">
        <f t="shared" si="846"/>
        <v>0</v>
      </c>
      <c r="AE725" s="148">
        <f t="shared" ref="AE725:AE739" si="867">IF(LEFT(AJ725,9)="direct-wa",0,O725*Q725)</f>
        <v>135.14184</v>
      </c>
      <c r="AF725" s="150">
        <f t="shared" ref="AF725:AF739" si="868">AD725+AE725</f>
        <v>135.14184</v>
      </c>
      <c r="AG725" s="148">
        <f t="shared" ref="AG725:AG739" si="869">IF(LEFT(AJ725,9)="direct-or", O725,0)</f>
        <v>0</v>
      </c>
      <c r="AH725" s="148">
        <f t="shared" ref="AH725:AH739" si="870">IF(LEFT(AJ725,9)="direct-or",0,AC725-AF725)</f>
        <v>1109.2581600000001</v>
      </c>
      <c r="AI725" s="150">
        <f t="shared" ref="AI725:AI739" si="871">AG725+AH725</f>
        <v>1109.2581600000001</v>
      </c>
      <c r="AJ725" s="151" t="s">
        <v>96</v>
      </c>
    </row>
    <row r="726" spans="1:36" outlineLevel="3" x14ac:dyDescent="0.25">
      <c r="A726" s="143" t="s">
        <v>5650</v>
      </c>
      <c r="C726" s="135">
        <v>15</v>
      </c>
      <c r="N726" s="135">
        <f t="shared" si="847"/>
        <v>0</v>
      </c>
      <c r="O726" s="135">
        <f t="shared" si="848"/>
        <v>15</v>
      </c>
      <c r="P726" s="135" t="s">
        <v>458</v>
      </c>
      <c r="Q726" s="135">
        <f>VLOOKUP(P726,Factors!$E$6:$G$5649,3,FALSE)</f>
        <v>0.1086</v>
      </c>
      <c r="R726" s="144">
        <f t="shared" si="855"/>
        <v>0</v>
      </c>
      <c r="S726" s="145">
        <f t="shared" si="856"/>
        <v>0</v>
      </c>
      <c r="T726" s="146">
        <f t="shared" si="857"/>
        <v>0</v>
      </c>
      <c r="U726" s="144">
        <f t="shared" si="858"/>
        <v>0</v>
      </c>
      <c r="V726" s="145">
        <f t="shared" si="859"/>
        <v>0</v>
      </c>
      <c r="W726" s="147">
        <f t="shared" si="860"/>
        <v>0</v>
      </c>
      <c r="X726" s="144">
        <f t="shared" si="861"/>
        <v>0</v>
      </c>
      <c r="Y726" s="145">
        <f t="shared" si="862"/>
        <v>0</v>
      </c>
      <c r="Z726" s="147">
        <f t="shared" si="863"/>
        <v>0</v>
      </c>
      <c r="AA726" s="148">
        <f t="shared" si="864"/>
        <v>0</v>
      </c>
      <c r="AB726" s="149">
        <f t="shared" si="865"/>
        <v>15</v>
      </c>
      <c r="AC726" s="148">
        <f t="shared" si="866"/>
        <v>15</v>
      </c>
      <c r="AD726" s="148">
        <f t="shared" si="846"/>
        <v>0</v>
      </c>
      <c r="AE726" s="148">
        <f t="shared" si="867"/>
        <v>1.629</v>
      </c>
      <c r="AF726" s="150">
        <f t="shared" si="868"/>
        <v>1.629</v>
      </c>
      <c r="AG726" s="148">
        <f t="shared" si="869"/>
        <v>0</v>
      </c>
      <c r="AH726" s="148">
        <f t="shared" si="870"/>
        <v>13.371</v>
      </c>
      <c r="AI726" s="150">
        <f t="shared" si="871"/>
        <v>13.371</v>
      </c>
      <c r="AJ726" s="151" t="s">
        <v>96</v>
      </c>
    </row>
    <row r="727" spans="1:36" outlineLevel="3" x14ac:dyDescent="0.25">
      <c r="A727" s="143" t="s">
        <v>5650</v>
      </c>
      <c r="C727" s="135">
        <v>167.4</v>
      </c>
      <c r="L727" s="135">
        <v>393.46</v>
      </c>
      <c r="N727" s="135">
        <f t="shared" si="847"/>
        <v>0</v>
      </c>
      <c r="O727" s="135">
        <f t="shared" si="848"/>
        <v>560.86</v>
      </c>
      <c r="P727" s="135" t="s">
        <v>513</v>
      </c>
      <c r="Q727" s="135">
        <f>VLOOKUP(P727,Factors!$E$6:$G$5649,3,FALSE)</f>
        <v>0.1086</v>
      </c>
      <c r="R727" s="144">
        <f t="shared" si="855"/>
        <v>0</v>
      </c>
      <c r="S727" s="145">
        <f t="shared" si="856"/>
        <v>0</v>
      </c>
      <c r="T727" s="146">
        <f t="shared" si="857"/>
        <v>0</v>
      </c>
      <c r="U727" s="144">
        <f t="shared" si="858"/>
        <v>0</v>
      </c>
      <c r="V727" s="145">
        <f t="shared" si="859"/>
        <v>0</v>
      </c>
      <c r="W727" s="147">
        <f t="shared" si="860"/>
        <v>0</v>
      </c>
      <c r="X727" s="144">
        <f t="shared" si="861"/>
        <v>0</v>
      </c>
      <c r="Y727" s="145">
        <f t="shared" si="862"/>
        <v>0</v>
      </c>
      <c r="Z727" s="147">
        <f t="shared" si="863"/>
        <v>0</v>
      </c>
      <c r="AA727" s="148">
        <f t="shared" si="864"/>
        <v>0</v>
      </c>
      <c r="AB727" s="149">
        <f t="shared" si="865"/>
        <v>560.86</v>
      </c>
      <c r="AC727" s="148">
        <f t="shared" si="866"/>
        <v>560.86</v>
      </c>
      <c r="AD727" s="148">
        <f t="shared" si="846"/>
        <v>0</v>
      </c>
      <c r="AE727" s="148">
        <f t="shared" si="867"/>
        <v>60.909396000000001</v>
      </c>
      <c r="AF727" s="150">
        <f t="shared" si="868"/>
        <v>60.909396000000001</v>
      </c>
      <c r="AG727" s="148">
        <f t="shared" si="869"/>
        <v>0</v>
      </c>
      <c r="AH727" s="148">
        <f t="shared" si="870"/>
        <v>499.950604</v>
      </c>
      <c r="AI727" s="150">
        <f t="shared" si="871"/>
        <v>499.950604</v>
      </c>
      <c r="AJ727" s="151" t="s">
        <v>96</v>
      </c>
    </row>
    <row r="728" spans="1:36" outlineLevel="3" x14ac:dyDescent="0.25">
      <c r="A728" s="143" t="s">
        <v>5650</v>
      </c>
      <c r="B728" s="135">
        <v>12639.38</v>
      </c>
      <c r="C728" s="135">
        <v>18992.77</v>
      </c>
      <c r="D728" s="135">
        <v>10913.59</v>
      </c>
      <c r="E728" s="135">
        <v>17396.53</v>
      </c>
      <c r="F728" s="135">
        <v>18832.78</v>
      </c>
      <c r="G728" s="135">
        <v>18419.71</v>
      </c>
      <c r="H728" s="135">
        <v>20371.71</v>
      </c>
      <c r="I728" s="135">
        <v>14866.16</v>
      </c>
      <c r="J728" s="135">
        <v>14750.97</v>
      </c>
      <c r="K728" s="135">
        <v>15495.36</v>
      </c>
      <c r="L728" s="135">
        <v>21224.75</v>
      </c>
      <c r="M728" s="135">
        <v>44233.41</v>
      </c>
      <c r="N728" s="135">
        <f t="shared" si="847"/>
        <v>44233.41</v>
      </c>
      <c r="O728" s="135">
        <f t="shared" si="848"/>
        <v>228137.12000000002</v>
      </c>
      <c r="P728" s="135" t="s">
        <v>526</v>
      </c>
      <c r="Q728" s="135">
        <f>VLOOKUP(P728,Factors!$E$6:$G$5649,3,FALSE)</f>
        <v>0.1086</v>
      </c>
      <c r="R728" s="144">
        <f t="shared" si="855"/>
        <v>0</v>
      </c>
      <c r="S728" s="145">
        <f t="shared" si="856"/>
        <v>44233.41</v>
      </c>
      <c r="T728" s="146">
        <f t="shared" si="857"/>
        <v>44233.41</v>
      </c>
      <c r="U728" s="144">
        <f t="shared" si="858"/>
        <v>0</v>
      </c>
      <c r="V728" s="145">
        <f t="shared" si="859"/>
        <v>4803.7483260000008</v>
      </c>
      <c r="W728" s="147">
        <f t="shared" si="860"/>
        <v>4803.7483260000008</v>
      </c>
      <c r="X728" s="144">
        <f t="shared" si="861"/>
        <v>0</v>
      </c>
      <c r="Y728" s="145">
        <f t="shared" si="862"/>
        <v>39429.661674000003</v>
      </c>
      <c r="Z728" s="147">
        <f t="shared" si="863"/>
        <v>39429.661674000003</v>
      </c>
      <c r="AA728" s="148">
        <f t="shared" si="864"/>
        <v>0</v>
      </c>
      <c r="AB728" s="149">
        <f t="shared" si="865"/>
        <v>228137.12000000002</v>
      </c>
      <c r="AC728" s="148">
        <f t="shared" si="866"/>
        <v>228137.12000000002</v>
      </c>
      <c r="AD728" s="148">
        <f t="shared" si="846"/>
        <v>0</v>
      </c>
      <c r="AE728" s="148">
        <f t="shared" si="867"/>
        <v>24775.691232000005</v>
      </c>
      <c r="AF728" s="150">
        <f t="shared" si="868"/>
        <v>24775.691232000005</v>
      </c>
      <c r="AG728" s="148">
        <f t="shared" si="869"/>
        <v>0</v>
      </c>
      <c r="AH728" s="148">
        <f t="shared" si="870"/>
        <v>203361.42876800001</v>
      </c>
      <c r="AI728" s="150">
        <f t="shared" si="871"/>
        <v>203361.42876800001</v>
      </c>
      <c r="AJ728" s="151" t="s">
        <v>96</v>
      </c>
    </row>
    <row r="729" spans="1:36" outlineLevel="3" x14ac:dyDescent="0.25">
      <c r="A729" s="143" t="s">
        <v>5650</v>
      </c>
      <c r="B729" s="135">
        <v>4756.5200000000004</v>
      </c>
      <c r="C729" s="135">
        <v>4542.08</v>
      </c>
      <c r="D729" s="135">
        <v>4019.29</v>
      </c>
      <c r="E729" s="135">
        <v>5407.88</v>
      </c>
      <c r="F729" s="135">
        <v>3804.16</v>
      </c>
      <c r="G729" s="135">
        <v>4784.59</v>
      </c>
      <c r="H729" s="135">
        <v>7101.2</v>
      </c>
      <c r="I729" s="135">
        <v>6811.15</v>
      </c>
      <c r="J729" s="135">
        <v>6412.11</v>
      </c>
      <c r="K729" s="135">
        <v>5732.01</v>
      </c>
      <c r="L729" s="135">
        <v>5133.6499999999996</v>
      </c>
      <c r="M729" s="135">
        <v>4740.42</v>
      </c>
      <c r="N729" s="135">
        <f t="shared" si="847"/>
        <v>4740.42</v>
      </c>
      <c r="O729" s="135">
        <f t="shared" si="848"/>
        <v>63245.060000000005</v>
      </c>
      <c r="P729" s="135" t="s">
        <v>542</v>
      </c>
      <c r="Q729" s="135">
        <f>VLOOKUP(P729,Factors!$E$6:$G$5649,3,FALSE)</f>
        <v>0.1086</v>
      </c>
      <c r="R729" s="144">
        <f t="shared" si="855"/>
        <v>0</v>
      </c>
      <c r="S729" s="145">
        <f t="shared" si="856"/>
        <v>4740.42</v>
      </c>
      <c r="T729" s="146">
        <f t="shared" si="857"/>
        <v>4740.42</v>
      </c>
      <c r="U729" s="144">
        <f t="shared" si="858"/>
        <v>0</v>
      </c>
      <c r="V729" s="145">
        <f t="shared" si="859"/>
        <v>514.80961200000002</v>
      </c>
      <c r="W729" s="147">
        <f t="shared" si="860"/>
        <v>514.80961200000002</v>
      </c>
      <c r="X729" s="144">
        <f t="shared" si="861"/>
        <v>0</v>
      </c>
      <c r="Y729" s="145">
        <f t="shared" si="862"/>
        <v>4225.6103880000001</v>
      </c>
      <c r="Z729" s="147">
        <f t="shared" si="863"/>
        <v>4225.6103880000001</v>
      </c>
      <c r="AA729" s="148">
        <f t="shared" si="864"/>
        <v>0</v>
      </c>
      <c r="AB729" s="149">
        <f t="shared" si="865"/>
        <v>63245.060000000005</v>
      </c>
      <c r="AC729" s="148">
        <f t="shared" si="866"/>
        <v>63245.060000000005</v>
      </c>
      <c r="AD729" s="148">
        <f t="shared" si="846"/>
        <v>0</v>
      </c>
      <c r="AE729" s="148">
        <f t="shared" si="867"/>
        <v>6868.4135160000005</v>
      </c>
      <c r="AF729" s="150">
        <f t="shared" si="868"/>
        <v>6868.4135160000005</v>
      </c>
      <c r="AG729" s="148">
        <f t="shared" si="869"/>
        <v>0</v>
      </c>
      <c r="AH729" s="148">
        <f t="shared" si="870"/>
        <v>56376.646484000004</v>
      </c>
      <c r="AI729" s="150">
        <f t="shared" si="871"/>
        <v>56376.646484000004</v>
      </c>
      <c r="AJ729" s="151" t="s">
        <v>96</v>
      </c>
    </row>
    <row r="730" spans="1:36" outlineLevel="3" x14ac:dyDescent="0.25">
      <c r="A730" s="143" t="s">
        <v>5650</v>
      </c>
      <c r="B730" s="135">
        <v>4520.68</v>
      </c>
      <c r="C730" s="135">
        <v>4077.16</v>
      </c>
      <c r="D730" s="135">
        <v>3606.2</v>
      </c>
      <c r="E730" s="135">
        <v>3613.14</v>
      </c>
      <c r="F730" s="135">
        <v>1828.59</v>
      </c>
      <c r="G730" s="135">
        <v>6370.89</v>
      </c>
      <c r="H730" s="135">
        <v>6178.31</v>
      </c>
      <c r="I730" s="135">
        <v>-3005.92</v>
      </c>
      <c r="J730" s="135">
        <v>5372.71</v>
      </c>
      <c r="K730" s="135">
        <v>-286.5</v>
      </c>
      <c r="L730" s="135">
        <v>3644.65</v>
      </c>
      <c r="M730" s="135">
        <v>4006.15</v>
      </c>
      <c r="N730" s="135">
        <f t="shared" si="847"/>
        <v>4006.15</v>
      </c>
      <c r="O730" s="135">
        <f t="shared" si="848"/>
        <v>39926.060000000005</v>
      </c>
      <c r="P730" s="135" t="s">
        <v>544</v>
      </c>
      <c r="Q730" s="135">
        <f>VLOOKUP(P730,Factors!$E$6:$G$5649,3,FALSE)</f>
        <v>0.1086</v>
      </c>
      <c r="R730" s="144">
        <f t="shared" si="855"/>
        <v>0</v>
      </c>
      <c r="S730" s="145">
        <f t="shared" si="856"/>
        <v>4006.15</v>
      </c>
      <c r="T730" s="146">
        <f t="shared" si="857"/>
        <v>4006.15</v>
      </c>
      <c r="U730" s="144">
        <f t="shared" si="858"/>
        <v>0</v>
      </c>
      <c r="V730" s="145">
        <f t="shared" si="859"/>
        <v>435.06789000000003</v>
      </c>
      <c r="W730" s="147">
        <f t="shared" si="860"/>
        <v>435.06789000000003</v>
      </c>
      <c r="X730" s="144">
        <f t="shared" si="861"/>
        <v>0</v>
      </c>
      <c r="Y730" s="145">
        <f t="shared" si="862"/>
        <v>3571.0821100000003</v>
      </c>
      <c r="Z730" s="147">
        <f t="shared" si="863"/>
        <v>3571.0821100000003</v>
      </c>
      <c r="AA730" s="148">
        <f t="shared" si="864"/>
        <v>0</v>
      </c>
      <c r="AB730" s="149">
        <f t="shared" si="865"/>
        <v>39926.060000000005</v>
      </c>
      <c r="AC730" s="148">
        <f t="shared" si="866"/>
        <v>39926.060000000005</v>
      </c>
      <c r="AD730" s="148">
        <f t="shared" si="846"/>
        <v>0</v>
      </c>
      <c r="AE730" s="148">
        <f t="shared" si="867"/>
        <v>4335.9701160000004</v>
      </c>
      <c r="AF730" s="150">
        <f t="shared" si="868"/>
        <v>4335.9701160000004</v>
      </c>
      <c r="AG730" s="148">
        <f t="shared" si="869"/>
        <v>0</v>
      </c>
      <c r="AH730" s="148">
        <f t="shared" si="870"/>
        <v>35590.089884000001</v>
      </c>
      <c r="AI730" s="150">
        <f t="shared" si="871"/>
        <v>35590.089884000001</v>
      </c>
      <c r="AJ730" s="151" t="s">
        <v>96</v>
      </c>
    </row>
    <row r="731" spans="1:36" outlineLevel="3" x14ac:dyDescent="0.25">
      <c r="A731" s="143" t="s">
        <v>5650</v>
      </c>
      <c r="B731" s="135">
        <v>-202.3</v>
      </c>
      <c r="C731" s="135">
        <v>7621.6</v>
      </c>
      <c r="D731" s="135">
        <v>7489.87</v>
      </c>
      <c r="E731" s="135">
        <v>-605.70000000000005</v>
      </c>
      <c r="F731" s="135">
        <v>19960.3</v>
      </c>
      <c r="G731" s="135">
        <v>-15393.24</v>
      </c>
      <c r="H731" s="135">
        <v>10593.2</v>
      </c>
      <c r="I731" s="135">
        <v>7736.77</v>
      </c>
      <c r="J731" s="135">
        <v>244.75</v>
      </c>
      <c r="K731" s="135">
        <v>3974</v>
      </c>
      <c r="L731" s="135">
        <v>145.9</v>
      </c>
      <c r="M731" s="135">
        <v>-6642.8</v>
      </c>
      <c r="N731" s="135">
        <f t="shared" si="847"/>
        <v>-6642.8</v>
      </c>
      <c r="O731" s="135">
        <f t="shared" si="848"/>
        <v>34922.35</v>
      </c>
      <c r="P731" s="135" t="s">
        <v>551</v>
      </c>
      <c r="Q731" s="135">
        <f>VLOOKUP(P731,Factors!$E$6:$G$5649,3,FALSE)</f>
        <v>0.1086</v>
      </c>
      <c r="R731" s="144">
        <f t="shared" si="855"/>
        <v>0</v>
      </c>
      <c r="S731" s="145">
        <f t="shared" si="856"/>
        <v>-6642.8</v>
      </c>
      <c r="T731" s="146">
        <f t="shared" si="857"/>
        <v>-6642.8</v>
      </c>
      <c r="U731" s="144">
        <f t="shared" si="858"/>
        <v>0</v>
      </c>
      <c r="V731" s="145">
        <f t="shared" si="859"/>
        <v>-721.40808000000004</v>
      </c>
      <c r="W731" s="147">
        <f t="shared" si="860"/>
        <v>-721.40808000000004</v>
      </c>
      <c r="X731" s="144">
        <f t="shared" si="861"/>
        <v>0</v>
      </c>
      <c r="Y731" s="145">
        <f t="shared" si="862"/>
        <v>-5921.39192</v>
      </c>
      <c r="Z731" s="147">
        <f t="shared" si="863"/>
        <v>-5921.39192</v>
      </c>
      <c r="AA731" s="148">
        <f t="shared" si="864"/>
        <v>0</v>
      </c>
      <c r="AB731" s="149">
        <f t="shared" si="865"/>
        <v>34922.35</v>
      </c>
      <c r="AC731" s="148">
        <f t="shared" si="866"/>
        <v>34922.35</v>
      </c>
      <c r="AD731" s="148">
        <f t="shared" si="846"/>
        <v>0</v>
      </c>
      <c r="AE731" s="148">
        <f t="shared" si="867"/>
        <v>3792.5672099999997</v>
      </c>
      <c r="AF731" s="150">
        <f t="shared" si="868"/>
        <v>3792.5672099999997</v>
      </c>
      <c r="AG731" s="148">
        <f t="shared" si="869"/>
        <v>0</v>
      </c>
      <c r="AH731" s="148">
        <f t="shared" si="870"/>
        <v>31129.782789999997</v>
      </c>
      <c r="AI731" s="150">
        <f t="shared" si="871"/>
        <v>31129.782789999997</v>
      </c>
      <c r="AJ731" s="151" t="s">
        <v>96</v>
      </c>
    </row>
    <row r="732" spans="1:36" outlineLevel="3" x14ac:dyDescent="0.25">
      <c r="A732" s="143" t="s">
        <v>5650</v>
      </c>
      <c r="B732" s="135">
        <v>7574.73</v>
      </c>
      <c r="C732" s="135">
        <v>8587.1</v>
      </c>
      <c r="D732" s="135">
        <v>8022.69</v>
      </c>
      <c r="E732" s="135">
        <v>8664.3799999999992</v>
      </c>
      <c r="F732" s="135">
        <v>5536.94</v>
      </c>
      <c r="G732" s="135">
        <v>10084.1</v>
      </c>
      <c r="H732" s="135">
        <v>7275.14</v>
      </c>
      <c r="I732" s="135">
        <v>7669.66</v>
      </c>
      <c r="J732" s="135">
        <v>9377.58</v>
      </c>
      <c r="K732" s="135">
        <v>9912.36</v>
      </c>
      <c r="L732" s="135">
        <v>9043.16</v>
      </c>
      <c r="M732" s="135">
        <v>10500.7</v>
      </c>
      <c r="N732" s="135">
        <f t="shared" si="847"/>
        <v>10500.7</v>
      </c>
      <c r="O732" s="135">
        <f t="shared" si="848"/>
        <v>102248.54000000001</v>
      </c>
      <c r="P732" s="135" t="s">
        <v>590</v>
      </c>
      <c r="Q732" s="135">
        <f>VLOOKUP(P732,Factors!$E$6:$G$5649,3,FALSE)</f>
        <v>0.1086</v>
      </c>
      <c r="R732" s="144">
        <f t="shared" si="855"/>
        <v>0</v>
      </c>
      <c r="S732" s="145">
        <f t="shared" si="856"/>
        <v>10500.7</v>
      </c>
      <c r="T732" s="146">
        <f t="shared" si="857"/>
        <v>10500.7</v>
      </c>
      <c r="U732" s="144">
        <f t="shared" si="858"/>
        <v>0</v>
      </c>
      <c r="V732" s="145">
        <f t="shared" si="859"/>
        <v>1140.3760200000002</v>
      </c>
      <c r="W732" s="147">
        <f t="shared" si="860"/>
        <v>1140.3760200000002</v>
      </c>
      <c r="X732" s="144">
        <f t="shared" si="861"/>
        <v>0</v>
      </c>
      <c r="Y732" s="145">
        <f t="shared" si="862"/>
        <v>9360.323980000001</v>
      </c>
      <c r="Z732" s="147">
        <f t="shared" si="863"/>
        <v>9360.323980000001</v>
      </c>
      <c r="AA732" s="148">
        <f t="shared" si="864"/>
        <v>0</v>
      </c>
      <c r="AB732" s="149">
        <f t="shared" si="865"/>
        <v>102248.54000000001</v>
      </c>
      <c r="AC732" s="148">
        <f t="shared" si="866"/>
        <v>102248.54000000001</v>
      </c>
      <c r="AD732" s="148">
        <f t="shared" si="846"/>
        <v>0</v>
      </c>
      <c r="AE732" s="148">
        <f t="shared" si="867"/>
        <v>11104.191444000002</v>
      </c>
      <c r="AF732" s="150">
        <f t="shared" si="868"/>
        <v>11104.191444000002</v>
      </c>
      <c r="AG732" s="148">
        <f t="shared" si="869"/>
        <v>0</v>
      </c>
      <c r="AH732" s="148">
        <f t="shared" si="870"/>
        <v>91144.348556000012</v>
      </c>
      <c r="AI732" s="150">
        <f t="shared" si="871"/>
        <v>91144.348556000012</v>
      </c>
      <c r="AJ732" s="151" t="s">
        <v>96</v>
      </c>
    </row>
    <row r="733" spans="1:36" outlineLevel="3" x14ac:dyDescent="0.25">
      <c r="A733" s="143" t="s">
        <v>5650</v>
      </c>
      <c r="B733" s="135">
        <v>6510.45</v>
      </c>
      <c r="C733" s="135">
        <v>5961.93</v>
      </c>
      <c r="D733" s="135">
        <v>6733.75</v>
      </c>
      <c r="E733" s="135">
        <v>7560.15</v>
      </c>
      <c r="F733" s="135">
        <v>5247.5</v>
      </c>
      <c r="G733" s="135">
        <v>9775.5499999999993</v>
      </c>
      <c r="H733" s="135">
        <v>6341.67</v>
      </c>
      <c r="I733" s="135">
        <v>7267.22</v>
      </c>
      <c r="J733" s="135">
        <v>7850.65</v>
      </c>
      <c r="K733" s="135">
        <v>6919.25</v>
      </c>
      <c r="L733" s="135">
        <v>8650.34</v>
      </c>
      <c r="M733" s="135">
        <v>8344.82</v>
      </c>
      <c r="N733" s="135">
        <f t="shared" si="847"/>
        <v>8344.82</v>
      </c>
      <c r="O733" s="135">
        <f t="shared" si="848"/>
        <v>87163.28</v>
      </c>
      <c r="P733" s="135" t="s">
        <v>592</v>
      </c>
      <c r="Q733" s="135">
        <f>VLOOKUP(P733,Factors!$E$6:$G$5649,3,FALSE)</f>
        <v>0.1086</v>
      </c>
      <c r="R733" s="144">
        <f t="shared" si="855"/>
        <v>0</v>
      </c>
      <c r="S733" s="145">
        <f t="shared" si="856"/>
        <v>8344.82</v>
      </c>
      <c r="T733" s="146">
        <f t="shared" si="857"/>
        <v>8344.82</v>
      </c>
      <c r="U733" s="144">
        <f t="shared" si="858"/>
        <v>0</v>
      </c>
      <c r="V733" s="145">
        <f t="shared" si="859"/>
        <v>906.24745199999995</v>
      </c>
      <c r="W733" s="147">
        <f t="shared" si="860"/>
        <v>906.24745199999995</v>
      </c>
      <c r="X733" s="144">
        <f t="shared" si="861"/>
        <v>0</v>
      </c>
      <c r="Y733" s="145">
        <f t="shared" si="862"/>
        <v>7438.5725480000001</v>
      </c>
      <c r="Z733" s="147">
        <f t="shared" si="863"/>
        <v>7438.5725480000001</v>
      </c>
      <c r="AA733" s="148">
        <f t="shared" si="864"/>
        <v>0</v>
      </c>
      <c r="AB733" s="149">
        <f t="shared" si="865"/>
        <v>87163.28</v>
      </c>
      <c r="AC733" s="148">
        <f t="shared" si="866"/>
        <v>87163.28</v>
      </c>
      <c r="AD733" s="148">
        <f t="shared" si="846"/>
        <v>0</v>
      </c>
      <c r="AE733" s="148">
        <f t="shared" si="867"/>
        <v>9465.9322080000002</v>
      </c>
      <c r="AF733" s="150">
        <f t="shared" si="868"/>
        <v>9465.9322080000002</v>
      </c>
      <c r="AG733" s="148">
        <f t="shared" si="869"/>
        <v>0</v>
      </c>
      <c r="AH733" s="148">
        <f t="shared" si="870"/>
        <v>77697.347792</v>
      </c>
      <c r="AI733" s="150">
        <f t="shared" si="871"/>
        <v>77697.347792</v>
      </c>
      <c r="AJ733" s="151" t="s">
        <v>96</v>
      </c>
    </row>
    <row r="734" spans="1:36" outlineLevel="3" x14ac:dyDescent="0.25">
      <c r="A734" s="143" t="s">
        <v>5650</v>
      </c>
      <c r="B734" s="135">
        <v>30.5</v>
      </c>
      <c r="C734" s="135">
        <v>107.13</v>
      </c>
      <c r="D734" s="135">
        <v>26.17</v>
      </c>
      <c r="E734" s="135">
        <v>450</v>
      </c>
      <c r="G734" s="135">
        <v>49.4</v>
      </c>
      <c r="H734" s="135">
        <v>68.75</v>
      </c>
      <c r="I734" s="135">
        <v>187.79</v>
      </c>
      <c r="J734" s="135">
        <v>173.17</v>
      </c>
      <c r="K734" s="135">
        <v>26.17</v>
      </c>
      <c r="L734" s="135">
        <v>15.26</v>
      </c>
      <c r="M734" s="135">
        <v>44.38</v>
      </c>
      <c r="N734" s="135">
        <f t="shared" si="847"/>
        <v>44.38</v>
      </c>
      <c r="O734" s="135">
        <f t="shared" si="848"/>
        <v>1178.72</v>
      </c>
      <c r="P734" s="135" t="s">
        <v>679</v>
      </c>
      <c r="Q734" s="135">
        <f>VLOOKUP(P734,Factors!$E$6:$G$5649,3,FALSE)</f>
        <v>0.1086</v>
      </c>
      <c r="R734" s="144">
        <f t="shared" si="855"/>
        <v>0</v>
      </c>
      <c r="S734" s="145">
        <f t="shared" si="856"/>
        <v>44.38</v>
      </c>
      <c r="T734" s="146">
        <f t="shared" si="857"/>
        <v>44.38</v>
      </c>
      <c r="U734" s="144">
        <f t="shared" si="858"/>
        <v>0</v>
      </c>
      <c r="V734" s="145">
        <f t="shared" si="859"/>
        <v>4.8196680000000001</v>
      </c>
      <c r="W734" s="147">
        <f t="shared" si="860"/>
        <v>4.8196680000000001</v>
      </c>
      <c r="X734" s="144">
        <f t="shared" si="861"/>
        <v>0</v>
      </c>
      <c r="Y734" s="145">
        <f t="shared" si="862"/>
        <v>39.560332000000002</v>
      </c>
      <c r="Z734" s="147">
        <f t="shared" si="863"/>
        <v>39.560332000000002</v>
      </c>
      <c r="AA734" s="148">
        <f t="shared" si="864"/>
        <v>0</v>
      </c>
      <c r="AB734" s="149">
        <f t="shared" si="865"/>
        <v>1178.72</v>
      </c>
      <c r="AC734" s="148">
        <f t="shared" si="866"/>
        <v>1178.72</v>
      </c>
      <c r="AD734" s="148">
        <f t="shared" si="846"/>
        <v>0</v>
      </c>
      <c r="AE734" s="148">
        <f t="shared" si="867"/>
        <v>128.00899200000001</v>
      </c>
      <c r="AF734" s="150">
        <f t="shared" si="868"/>
        <v>128.00899200000001</v>
      </c>
      <c r="AG734" s="148">
        <f t="shared" si="869"/>
        <v>0</v>
      </c>
      <c r="AH734" s="148">
        <f t="shared" si="870"/>
        <v>1050.711008</v>
      </c>
      <c r="AI734" s="150">
        <f t="shared" si="871"/>
        <v>1050.711008</v>
      </c>
      <c r="AJ734" s="151" t="s">
        <v>96</v>
      </c>
    </row>
    <row r="735" spans="1:36" outlineLevel="3" x14ac:dyDescent="0.25">
      <c r="A735" s="143" t="s">
        <v>5650</v>
      </c>
      <c r="M735" s="135">
        <v>79.38</v>
      </c>
      <c r="N735" s="135">
        <f t="shared" si="847"/>
        <v>79.38</v>
      </c>
      <c r="O735" s="135">
        <f t="shared" si="848"/>
        <v>79.38</v>
      </c>
      <c r="P735" s="135" t="s">
        <v>5916</v>
      </c>
      <c r="Q735" s="135">
        <f>VLOOKUP(P735,Factors!$E$6:$G$5649,3,FALSE)</f>
        <v>0.1086</v>
      </c>
      <c r="R735" s="144">
        <f t="shared" si="855"/>
        <v>0</v>
      </c>
      <c r="S735" s="145">
        <f t="shared" si="856"/>
        <v>79.38</v>
      </c>
      <c r="T735" s="146">
        <f t="shared" si="857"/>
        <v>79.38</v>
      </c>
      <c r="U735" s="144">
        <f t="shared" si="858"/>
        <v>0</v>
      </c>
      <c r="V735" s="145">
        <f t="shared" si="859"/>
        <v>8.6206680000000002</v>
      </c>
      <c r="W735" s="147">
        <f t="shared" si="860"/>
        <v>8.6206680000000002</v>
      </c>
      <c r="X735" s="144">
        <f t="shared" si="861"/>
        <v>0</v>
      </c>
      <c r="Y735" s="145">
        <f t="shared" si="862"/>
        <v>70.759332000000001</v>
      </c>
      <c r="Z735" s="147">
        <f t="shared" si="863"/>
        <v>70.759332000000001</v>
      </c>
      <c r="AA735" s="148">
        <f t="shared" si="864"/>
        <v>0</v>
      </c>
      <c r="AB735" s="149">
        <f t="shared" si="865"/>
        <v>79.38</v>
      </c>
      <c r="AC735" s="148">
        <f t="shared" si="866"/>
        <v>79.38</v>
      </c>
      <c r="AD735" s="148">
        <f t="shared" si="846"/>
        <v>0</v>
      </c>
      <c r="AE735" s="148">
        <f t="shared" si="867"/>
        <v>8.6206680000000002</v>
      </c>
      <c r="AF735" s="150">
        <f t="shared" si="868"/>
        <v>8.6206680000000002</v>
      </c>
      <c r="AG735" s="148">
        <f t="shared" si="869"/>
        <v>0</v>
      </c>
      <c r="AH735" s="148">
        <f t="shared" si="870"/>
        <v>70.759332000000001</v>
      </c>
      <c r="AI735" s="150">
        <f t="shared" si="871"/>
        <v>70.759332000000001</v>
      </c>
      <c r="AJ735" s="151" t="s">
        <v>346</v>
      </c>
    </row>
    <row r="736" spans="1:36" outlineLevel="3" x14ac:dyDescent="0.25">
      <c r="A736" s="143" t="s">
        <v>5650</v>
      </c>
      <c r="I736" s="135">
        <v>2598.9</v>
      </c>
      <c r="J736" s="135">
        <v>26663.26</v>
      </c>
      <c r="K736" s="135">
        <v>2032.91</v>
      </c>
      <c r="L736" s="135">
        <v>992</v>
      </c>
      <c r="M736" s="135">
        <v>1354.95</v>
      </c>
      <c r="N736" s="135">
        <f t="shared" si="847"/>
        <v>1354.95</v>
      </c>
      <c r="O736" s="135">
        <f t="shared" si="848"/>
        <v>33642.019999999997</v>
      </c>
      <c r="P736" s="135" t="s">
        <v>3917</v>
      </c>
      <c r="Q736" s="135">
        <f>VLOOKUP(P736,Factors!$E$6:$G$5649,3,FALSE)</f>
        <v>0.1086</v>
      </c>
      <c r="R736" s="144">
        <f t="shared" si="855"/>
        <v>0</v>
      </c>
      <c r="S736" s="145">
        <f t="shared" si="856"/>
        <v>1354.95</v>
      </c>
      <c r="T736" s="146">
        <f t="shared" si="857"/>
        <v>1354.95</v>
      </c>
      <c r="U736" s="144">
        <f t="shared" si="858"/>
        <v>0</v>
      </c>
      <c r="V736" s="145">
        <f t="shared" si="859"/>
        <v>147.14757</v>
      </c>
      <c r="W736" s="147">
        <f t="shared" si="860"/>
        <v>147.14757</v>
      </c>
      <c r="X736" s="144">
        <f t="shared" si="861"/>
        <v>0</v>
      </c>
      <c r="Y736" s="145">
        <f t="shared" si="862"/>
        <v>1207.80243</v>
      </c>
      <c r="Z736" s="147">
        <f t="shared" si="863"/>
        <v>1207.80243</v>
      </c>
      <c r="AA736" s="148">
        <f t="shared" si="864"/>
        <v>0</v>
      </c>
      <c r="AB736" s="149">
        <f t="shared" si="865"/>
        <v>33642.019999999997</v>
      </c>
      <c r="AC736" s="148">
        <f t="shared" si="866"/>
        <v>33642.019999999997</v>
      </c>
      <c r="AD736" s="148">
        <f t="shared" si="846"/>
        <v>0</v>
      </c>
      <c r="AE736" s="148">
        <f t="shared" si="867"/>
        <v>3653.5233719999997</v>
      </c>
      <c r="AF736" s="150">
        <f t="shared" si="868"/>
        <v>3653.5233719999997</v>
      </c>
      <c r="AG736" s="148">
        <f t="shared" si="869"/>
        <v>0</v>
      </c>
      <c r="AH736" s="148">
        <f t="shared" si="870"/>
        <v>29988.496627999997</v>
      </c>
      <c r="AI736" s="150">
        <f t="shared" si="871"/>
        <v>29988.496627999997</v>
      </c>
      <c r="AJ736" s="151" t="s">
        <v>96</v>
      </c>
    </row>
    <row r="737" spans="1:36" outlineLevel="3" x14ac:dyDescent="0.25">
      <c r="A737" s="143" t="s">
        <v>5650</v>
      </c>
      <c r="J737" s="135">
        <v>656.8</v>
      </c>
      <c r="K737" s="135">
        <v>3310.23</v>
      </c>
      <c r="L737" s="135">
        <v>3310.23</v>
      </c>
      <c r="M737" s="135">
        <v>3152.6</v>
      </c>
      <c r="N737" s="135">
        <f t="shared" si="847"/>
        <v>3152.6</v>
      </c>
      <c r="O737" s="135">
        <f t="shared" si="848"/>
        <v>10429.86</v>
      </c>
      <c r="P737" s="135" t="s">
        <v>3919</v>
      </c>
      <c r="Q737" s="135">
        <f>VLOOKUP(P737,Factors!$E$6:$G$5649,3,FALSE)</f>
        <v>0.1086</v>
      </c>
      <c r="R737" s="144">
        <f t="shared" si="855"/>
        <v>0</v>
      </c>
      <c r="S737" s="145">
        <f t="shared" si="856"/>
        <v>3152.6</v>
      </c>
      <c r="T737" s="146">
        <f t="shared" si="857"/>
        <v>3152.6</v>
      </c>
      <c r="U737" s="144">
        <f t="shared" si="858"/>
        <v>0</v>
      </c>
      <c r="V737" s="145">
        <f t="shared" si="859"/>
        <v>342.37236000000001</v>
      </c>
      <c r="W737" s="147">
        <f t="shared" si="860"/>
        <v>342.37236000000001</v>
      </c>
      <c r="X737" s="144">
        <f t="shared" si="861"/>
        <v>0</v>
      </c>
      <c r="Y737" s="145">
        <f t="shared" si="862"/>
        <v>2810.2276400000001</v>
      </c>
      <c r="Z737" s="147">
        <f t="shared" si="863"/>
        <v>2810.2276400000001</v>
      </c>
      <c r="AA737" s="148">
        <f t="shared" si="864"/>
        <v>0</v>
      </c>
      <c r="AB737" s="149">
        <f t="shared" si="865"/>
        <v>10429.86</v>
      </c>
      <c r="AC737" s="148">
        <f t="shared" si="866"/>
        <v>10429.86</v>
      </c>
      <c r="AD737" s="148">
        <f t="shared" si="846"/>
        <v>0</v>
      </c>
      <c r="AE737" s="148">
        <f t="shared" si="867"/>
        <v>1132.6827960000001</v>
      </c>
      <c r="AF737" s="150">
        <f t="shared" si="868"/>
        <v>1132.6827960000001</v>
      </c>
      <c r="AG737" s="148">
        <f t="shared" si="869"/>
        <v>0</v>
      </c>
      <c r="AH737" s="148">
        <f t="shared" si="870"/>
        <v>9297.1772039999996</v>
      </c>
      <c r="AI737" s="150">
        <f t="shared" si="871"/>
        <v>9297.1772039999996</v>
      </c>
      <c r="AJ737" s="151" t="s">
        <v>96</v>
      </c>
    </row>
    <row r="738" spans="1:36" outlineLevel="3" x14ac:dyDescent="0.25">
      <c r="A738" s="143" t="s">
        <v>5650</v>
      </c>
      <c r="M738" s="135">
        <v>6.78</v>
      </c>
      <c r="N738" s="135">
        <f t="shared" si="847"/>
        <v>6.78</v>
      </c>
      <c r="O738" s="135">
        <f t="shared" si="848"/>
        <v>6.78</v>
      </c>
      <c r="P738" s="135" t="s">
        <v>5917</v>
      </c>
      <c r="Q738" s="135">
        <f>VLOOKUP(P738,Factors!$E$6:$G$5649,3,FALSE)</f>
        <v>0.1086</v>
      </c>
      <c r="R738" s="144">
        <f t="shared" si="855"/>
        <v>0</v>
      </c>
      <c r="S738" s="145">
        <f t="shared" si="856"/>
        <v>6.78</v>
      </c>
      <c r="T738" s="146">
        <f t="shared" si="857"/>
        <v>6.78</v>
      </c>
      <c r="U738" s="144">
        <f t="shared" si="858"/>
        <v>0</v>
      </c>
      <c r="V738" s="145">
        <f t="shared" si="859"/>
        <v>0.73630800000000007</v>
      </c>
      <c r="W738" s="147">
        <f t="shared" si="860"/>
        <v>0.73630800000000007</v>
      </c>
      <c r="X738" s="144">
        <f t="shared" si="861"/>
        <v>0</v>
      </c>
      <c r="Y738" s="145">
        <f t="shared" si="862"/>
        <v>6.0436920000000001</v>
      </c>
      <c r="Z738" s="147">
        <f t="shared" si="863"/>
        <v>6.0436920000000001</v>
      </c>
      <c r="AA738" s="148">
        <f t="shared" si="864"/>
        <v>0</v>
      </c>
      <c r="AB738" s="149">
        <f t="shared" si="865"/>
        <v>6.78</v>
      </c>
      <c r="AC738" s="148">
        <f t="shared" si="866"/>
        <v>6.78</v>
      </c>
      <c r="AD738" s="148">
        <f t="shared" si="846"/>
        <v>0</v>
      </c>
      <c r="AE738" s="148">
        <f t="shared" si="867"/>
        <v>0.73630800000000007</v>
      </c>
      <c r="AF738" s="150">
        <f t="shared" si="868"/>
        <v>0.73630800000000007</v>
      </c>
      <c r="AG738" s="148">
        <f t="shared" si="869"/>
        <v>0</v>
      </c>
      <c r="AH738" s="148">
        <f t="shared" si="870"/>
        <v>6.0436920000000001</v>
      </c>
      <c r="AI738" s="150">
        <f t="shared" si="871"/>
        <v>6.0436920000000001</v>
      </c>
      <c r="AJ738" s="151" t="s">
        <v>346</v>
      </c>
    </row>
    <row r="739" spans="1:36" outlineLevel="3" x14ac:dyDescent="0.25">
      <c r="A739" s="143" t="s">
        <v>5650</v>
      </c>
      <c r="E739" s="135">
        <v>1001.26</v>
      </c>
      <c r="F739" s="135">
        <v>16193.49</v>
      </c>
      <c r="G739" s="135">
        <v>39998.97</v>
      </c>
      <c r="H739" s="135">
        <v>24077.96</v>
      </c>
      <c r="I739" s="135">
        <v>18947.759999999998</v>
      </c>
      <c r="J739" s="135">
        <v>-11361.08</v>
      </c>
      <c r="K739" s="135">
        <v>84777.56</v>
      </c>
      <c r="L739" s="135">
        <v>33271.25</v>
      </c>
      <c r="M739" s="135">
        <v>203573.78</v>
      </c>
      <c r="N739" s="135">
        <f t="shared" si="847"/>
        <v>203573.78</v>
      </c>
      <c r="O739" s="135">
        <f t="shared" si="848"/>
        <v>410480.94999999995</v>
      </c>
      <c r="P739" s="135" t="s">
        <v>4894</v>
      </c>
      <c r="Q739" s="135">
        <f>VLOOKUP(P739,Factors!$E$6:$G$5649,3,FALSE)</f>
        <v>0.1086</v>
      </c>
      <c r="R739" s="144">
        <f t="shared" si="855"/>
        <v>0</v>
      </c>
      <c r="S739" s="145">
        <f t="shared" si="856"/>
        <v>203573.78</v>
      </c>
      <c r="T739" s="146">
        <f t="shared" si="857"/>
        <v>203573.78</v>
      </c>
      <c r="U739" s="144">
        <f t="shared" si="858"/>
        <v>0</v>
      </c>
      <c r="V739" s="145">
        <f t="shared" si="859"/>
        <v>22108.112508000002</v>
      </c>
      <c r="W739" s="147">
        <f t="shared" si="860"/>
        <v>22108.112508000002</v>
      </c>
      <c r="X739" s="144">
        <f t="shared" si="861"/>
        <v>0</v>
      </c>
      <c r="Y739" s="145">
        <f t="shared" si="862"/>
        <v>181465.66749200001</v>
      </c>
      <c r="Z739" s="147">
        <f t="shared" si="863"/>
        <v>181465.66749200001</v>
      </c>
      <c r="AA739" s="148">
        <f t="shared" si="864"/>
        <v>0</v>
      </c>
      <c r="AB739" s="149">
        <f t="shared" si="865"/>
        <v>410480.94999999995</v>
      </c>
      <c r="AC739" s="148">
        <f t="shared" si="866"/>
        <v>410480.94999999995</v>
      </c>
      <c r="AD739" s="148">
        <f t="shared" si="846"/>
        <v>0</v>
      </c>
      <c r="AE739" s="148">
        <f t="shared" si="867"/>
        <v>44578.231169999999</v>
      </c>
      <c r="AF739" s="150">
        <f t="shared" si="868"/>
        <v>44578.231169999999</v>
      </c>
      <c r="AG739" s="148">
        <f t="shared" si="869"/>
        <v>0</v>
      </c>
      <c r="AH739" s="148">
        <f t="shared" si="870"/>
        <v>365902.71882999997</v>
      </c>
      <c r="AI739" s="150">
        <f t="shared" si="871"/>
        <v>365902.71882999997</v>
      </c>
      <c r="AJ739" s="151" t="s">
        <v>96</v>
      </c>
    </row>
    <row r="740" spans="1:36" outlineLevel="2" x14ac:dyDescent="0.25">
      <c r="A740" s="143"/>
      <c r="N740" s="135">
        <f t="shared" si="847"/>
        <v>0</v>
      </c>
      <c r="O740" s="135">
        <f t="shared" si="848"/>
        <v>0</v>
      </c>
      <c r="R740" s="144">
        <f t="shared" ref="R740:AI740" si="872">SUBTOTAL(9,R725:R739)</f>
        <v>0</v>
      </c>
      <c r="S740" s="145">
        <f t="shared" si="872"/>
        <v>273394.57</v>
      </c>
      <c r="T740" s="146">
        <f t="shared" si="872"/>
        <v>273394.57</v>
      </c>
      <c r="U740" s="144">
        <f t="shared" si="872"/>
        <v>0</v>
      </c>
      <c r="V740" s="145">
        <f t="shared" si="872"/>
        <v>29690.650302000002</v>
      </c>
      <c r="W740" s="147">
        <f t="shared" si="872"/>
        <v>29690.650302000002</v>
      </c>
      <c r="X740" s="144">
        <f t="shared" si="872"/>
        <v>0</v>
      </c>
      <c r="Y740" s="145">
        <f t="shared" si="872"/>
        <v>243703.91969800001</v>
      </c>
      <c r="Z740" s="147">
        <f t="shared" si="872"/>
        <v>243703.91969800001</v>
      </c>
      <c r="AA740" s="148">
        <f t="shared" si="872"/>
        <v>0</v>
      </c>
      <c r="AB740" s="149">
        <f t="shared" si="872"/>
        <v>1013280.38</v>
      </c>
      <c r="AC740" s="148">
        <f t="shared" si="872"/>
        <v>1013280.38</v>
      </c>
      <c r="AD740" s="148">
        <f t="shared" si="846"/>
        <v>0</v>
      </c>
      <c r="AE740" s="148">
        <f t="shared" si="872"/>
        <v>110042.24926800001</v>
      </c>
      <c r="AF740" s="150">
        <f t="shared" si="872"/>
        <v>110042.24926800001</v>
      </c>
      <c r="AG740" s="148">
        <f t="shared" si="872"/>
        <v>0</v>
      </c>
      <c r="AH740" s="148">
        <f t="shared" si="872"/>
        <v>903238.13073199987</v>
      </c>
      <c r="AI740" s="150">
        <f t="shared" si="872"/>
        <v>903238.13073199987</v>
      </c>
      <c r="AJ740" s="163" t="s">
        <v>5738</v>
      </c>
    </row>
    <row r="741" spans="1:36" outlineLevel="3" x14ac:dyDescent="0.25">
      <c r="A741" s="143" t="s">
        <v>5650</v>
      </c>
      <c r="B741" s="135">
        <v>63571.040000000001</v>
      </c>
      <c r="C741" s="135">
        <v>73172.91</v>
      </c>
      <c r="D741" s="135">
        <v>74738.55</v>
      </c>
      <c r="E741" s="135">
        <v>73736.2</v>
      </c>
      <c r="F741" s="135">
        <v>73668.08</v>
      </c>
      <c r="G741" s="135">
        <v>75034.75</v>
      </c>
      <c r="H741" s="135">
        <v>68232.47</v>
      </c>
      <c r="I741" s="135">
        <v>77213.2</v>
      </c>
      <c r="J741" s="135">
        <v>69135.56</v>
      </c>
      <c r="K741" s="135">
        <v>73445.48</v>
      </c>
      <c r="L741" s="135">
        <v>66200.179999999993</v>
      </c>
      <c r="M741" s="135">
        <v>81397.899999999994</v>
      </c>
      <c r="N741" s="135">
        <f t="shared" si="847"/>
        <v>81397.899999999994</v>
      </c>
      <c r="O741" s="135">
        <f t="shared" si="848"/>
        <v>869546.32</v>
      </c>
      <c r="P741" s="135" t="s">
        <v>394</v>
      </c>
      <c r="Q741" s="135">
        <f>VLOOKUP(P741,Factors!$E$6:$G$5649,3,FALSE)</f>
        <v>7.7100000000000002E-2</v>
      </c>
      <c r="R741" s="144">
        <f>IF(LEFT(AJ741,6)="Direct", N741,0)</f>
        <v>0</v>
      </c>
      <c r="S741" s="145">
        <f>N741-R741</f>
        <v>81397.899999999994</v>
      </c>
      <c r="T741" s="146">
        <f>R741+S741</f>
        <v>81397.899999999994</v>
      </c>
      <c r="U741" s="144">
        <f>IF(LEFT(AJ741,9)="direct-wa", N741,0)</f>
        <v>0</v>
      </c>
      <c r="V741" s="145">
        <f>IF(LEFT(AJ741,9)="direct-wa",0,N741*Q741)</f>
        <v>6275.7780899999998</v>
      </c>
      <c r="W741" s="147">
        <f>U741+V741</f>
        <v>6275.7780899999998</v>
      </c>
      <c r="X741" s="144">
        <f>IF(LEFT(AJ741,9)="direct-or", N741,0)</f>
        <v>0</v>
      </c>
      <c r="Y741" s="145">
        <f>IF(LEFT(AJ741,9)="direct-or",0,S741-V741)</f>
        <v>75122.121909999987</v>
      </c>
      <c r="Z741" s="147">
        <f>X741+Y741</f>
        <v>75122.121909999987</v>
      </c>
      <c r="AA741" s="148">
        <f>IF(LEFT(AJ741,6)="Direct", O741,0)</f>
        <v>0</v>
      </c>
      <c r="AB741" s="149">
        <f>O741-AA741</f>
        <v>869546.32</v>
      </c>
      <c r="AC741" s="148">
        <f>AA741+AB741</f>
        <v>869546.32</v>
      </c>
      <c r="AD741" s="148">
        <f t="shared" si="846"/>
        <v>0</v>
      </c>
      <c r="AE741" s="148">
        <f>IF(LEFT(AJ741,9)="direct-wa",0,O741*Q741)</f>
        <v>67042.021271999998</v>
      </c>
      <c r="AF741" s="150">
        <f>AD741+AE741</f>
        <v>67042.021271999998</v>
      </c>
      <c r="AG741" s="148">
        <f>IF(LEFT(AJ741,9)="direct-or", O741,0)</f>
        <v>0</v>
      </c>
      <c r="AH741" s="148">
        <f>IF(LEFT(AJ741,9)="direct-or",0,AC741-AF741)</f>
        <v>802504.29872799991</v>
      </c>
      <c r="AI741" s="150">
        <f>AG741+AH741</f>
        <v>802504.29872799991</v>
      </c>
      <c r="AJ741" s="151" t="s">
        <v>55</v>
      </c>
    </row>
    <row r="742" spans="1:36" outlineLevel="3" x14ac:dyDescent="0.25">
      <c r="A742" s="143" t="s">
        <v>5650</v>
      </c>
      <c r="B742" s="135">
        <v>5721.85</v>
      </c>
      <c r="C742" s="135">
        <v>6223.26</v>
      </c>
      <c r="D742" s="135">
        <v>6367.38</v>
      </c>
      <c r="E742" s="135">
        <v>6671.91</v>
      </c>
      <c r="F742" s="135">
        <v>6855.96</v>
      </c>
      <c r="G742" s="135">
        <v>6626.19</v>
      </c>
      <c r="H742" s="135">
        <v>6040.31</v>
      </c>
      <c r="I742" s="135">
        <v>7173.19</v>
      </c>
      <c r="J742" s="135">
        <v>6114.86</v>
      </c>
      <c r="K742" s="135">
        <v>5076.66</v>
      </c>
      <c r="L742" s="135">
        <v>6741.48</v>
      </c>
      <c r="M742" s="135">
        <v>5458.87</v>
      </c>
      <c r="N742" s="135">
        <f t="shared" si="847"/>
        <v>5458.87</v>
      </c>
      <c r="O742" s="135">
        <f t="shared" si="848"/>
        <v>75071.92</v>
      </c>
      <c r="P742" s="135" t="s">
        <v>440</v>
      </c>
      <c r="Q742" s="135">
        <f>VLOOKUP(P742,Factors!$E$6:$G$5649,3,FALSE)</f>
        <v>7.7100000000000002E-2</v>
      </c>
      <c r="R742" s="144">
        <f>IF(LEFT(AJ742,6)="Direct", N742,0)</f>
        <v>0</v>
      </c>
      <c r="S742" s="145">
        <f>N742-R742</f>
        <v>5458.87</v>
      </c>
      <c r="T742" s="146">
        <f>R742+S742</f>
        <v>5458.87</v>
      </c>
      <c r="U742" s="144">
        <f>IF(LEFT(AJ742,9)="direct-wa", N742,0)</f>
        <v>0</v>
      </c>
      <c r="V742" s="145">
        <f>IF(LEFT(AJ742,9)="direct-wa",0,N742*Q742)</f>
        <v>420.87887699999999</v>
      </c>
      <c r="W742" s="147">
        <f>U742+V742</f>
        <v>420.87887699999999</v>
      </c>
      <c r="X742" s="144">
        <f>IF(LEFT(AJ742,9)="direct-or", N742,0)</f>
        <v>0</v>
      </c>
      <c r="Y742" s="145">
        <f>IF(LEFT(AJ742,9)="direct-or",0,S742-V742)</f>
        <v>5037.9911229999998</v>
      </c>
      <c r="Z742" s="147">
        <f>X742+Y742</f>
        <v>5037.9911229999998</v>
      </c>
      <c r="AA742" s="148">
        <f>IF(LEFT(AJ742,6)="Direct", O742,0)</f>
        <v>0</v>
      </c>
      <c r="AB742" s="149">
        <f>O742-AA742</f>
        <v>75071.92</v>
      </c>
      <c r="AC742" s="148">
        <f>AA742+AB742</f>
        <v>75071.92</v>
      </c>
      <c r="AD742" s="148">
        <f t="shared" si="846"/>
        <v>0</v>
      </c>
      <c r="AE742" s="148">
        <f>IF(LEFT(AJ742,9)="direct-wa",0,O742*Q742)</f>
        <v>5788.045032</v>
      </c>
      <c r="AF742" s="150">
        <f>AD742+AE742</f>
        <v>5788.045032</v>
      </c>
      <c r="AG742" s="148">
        <f>IF(LEFT(AJ742,9)="direct-or", O742,0)</f>
        <v>0</v>
      </c>
      <c r="AH742" s="148">
        <f>IF(LEFT(AJ742,9)="direct-or",0,AC742-AF742)</f>
        <v>69283.874968000004</v>
      </c>
      <c r="AI742" s="150">
        <f>AG742+AH742</f>
        <v>69283.874968000004</v>
      </c>
      <c r="AJ742" s="151" t="s">
        <v>55</v>
      </c>
    </row>
    <row r="743" spans="1:36" outlineLevel="2" x14ac:dyDescent="0.25">
      <c r="A743" s="143"/>
      <c r="N743" s="135">
        <f t="shared" si="847"/>
        <v>0</v>
      </c>
      <c r="O743" s="135">
        <f t="shared" si="848"/>
        <v>0</v>
      </c>
      <c r="R743" s="144">
        <f t="shared" ref="R743:AI743" si="873">SUBTOTAL(9,R741:R742)</f>
        <v>0</v>
      </c>
      <c r="S743" s="145">
        <f t="shared" si="873"/>
        <v>86856.76999999999</v>
      </c>
      <c r="T743" s="146">
        <f t="shared" si="873"/>
        <v>86856.76999999999</v>
      </c>
      <c r="U743" s="144">
        <f t="shared" si="873"/>
        <v>0</v>
      </c>
      <c r="V743" s="145">
        <f t="shared" si="873"/>
        <v>6696.6569669999999</v>
      </c>
      <c r="W743" s="147">
        <f t="shared" si="873"/>
        <v>6696.6569669999999</v>
      </c>
      <c r="X743" s="144">
        <f t="shared" si="873"/>
        <v>0</v>
      </c>
      <c r="Y743" s="145">
        <f t="shared" si="873"/>
        <v>80160.113032999987</v>
      </c>
      <c r="Z743" s="147">
        <f t="shared" si="873"/>
        <v>80160.113032999987</v>
      </c>
      <c r="AA743" s="148">
        <f t="shared" si="873"/>
        <v>0</v>
      </c>
      <c r="AB743" s="149">
        <f t="shared" si="873"/>
        <v>944618.24</v>
      </c>
      <c r="AC743" s="148">
        <f t="shared" si="873"/>
        <v>944618.24</v>
      </c>
      <c r="AD743" s="148">
        <f t="shared" si="846"/>
        <v>0</v>
      </c>
      <c r="AE743" s="148">
        <f t="shared" si="873"/>
        <v>72830.066303999993</v>
      </c>
      <c r="AF743" s="150">
        <f t="shared" si="873"/>
        <v>72830.066303999993</v>
      </c>
      <c r="AG743" s="148">
        <f t="shared" si="873"/>
        <v>0</v>
      </c>
      <c r="AH743" s="148">
        <f t="shared" si="873"/>
        <v>871788.1736959999</v>
      </c>
      <c r="AI743" s="150">
        <f t="shared" si="873"/>
        <v>871788.1736959999</v>
      </c>
      <c r="AJ743" s="163" t="s">
        <v>5744</v>
      </c>
    </row>
    <row r="744" spans="1:36" outlineLevel="3" x14ac:dyDescent="0.25">
      <c r="A744" s="143" t="s">
        <v>5650</v>
      </c>
      <c r="B744" s="135">
        <v>4958.59</v>
      </c>
      <c r="C744" s="135">
        <v>10395.61</v>
      </c>
      <c r="D744" s="135">
        <v>5970.62</v>
      </c>
      <c r="E744" s="135">
        <v>7147.35</v>
      </c>
      <c r="F744" s="135">
        <v>8644.5400000000009</v>
      </c>
      <c r="G744" s="135">
        <v>5381.92</v>
      </c>
      <c r="H744" s="135">
        <v>7820.47</v>
      </c>
      <c r="I744" s="135">
        <v>6880.88</v>
      </c>
      <c r="J744" s="135">
        <v>8569.06</v>
      </c>
      <c r="K744" s="135">
        <v>4871.6899999999996</v>
      </c>
      <c r="L744" s="135">
        <v>7271.82</v>
      </c>
      <c r="M744" s="135">
        <v>9065.02</v>
      </c>
      <c r="N744" s="135">
        <f t="shared" si="847"/>
        <v>9065.02</v>
      </c>
      <c r="O744" s="135">
        <f t="shared" si="848"/>
        <v>86977.569999999992</v>
      </c>
      <c r="P744" s="135" t="s">
        <v>503</v>
      </c>
      <c r="Q744" s="135">
        <f>VLOOKUP(P744,Factors!$E$6:$G$5649,3,FALSE)</f>
        <v>0.10979999999999999</v>
      </c>
      <c r="R744" s="144">
        <f>IF(LEFT(AJ744,6)="Direct", N744,0)</f>
        <v>0</v>
      </c>
      <c r="S744" s="145">
        <f>N744-R744</f>
        <v>9065.02</v>
      </c>
      <c r="T744" s="146">
        <f>R744+S744</f>
        <v>9065.02</v>
      </c>
      <c r="U744" s="144">
        <f>IF(LEFT(AJ744,9)="direct-wa", N744,0)</f>
        <v>0</v>
      </c>
      <c r="V744" s="145">
        <f>IF(LEFT(AJ744,9)="direct-wa",0,N744*Q744)</f>
        <v>995.33919600000002</v>
      </c>
      <c r="W744" s="147">
        <f>U744+V744</f>
        <v>995.33919600000002</v>
      </c>
      <c r="X744" s="144">
        <f>IF(LEFT(AJ744,9)="direct-or", N744,0)</f>
        <v>0</v>
      </c>
      <c r="Y744" s="145">
        <f>IF(LEFT(AJ744,9)="direct-or",0,S744-V744)</f>
        <v>8069.6808040000005</v>
      </c>
      <c r="Z744" s="147">
        <f>X744+Y744</f>
        <v>8069.6808040000005</v>
      </c>
      <c r="AA744" s="148">
        <f>IF(LEFT(AJ744,6)="Direct", O744,0)</f>
        <v>0</v>
      </c>
      <c r="AB744" s="149">
        <f>O744-AA744</f>
        <v>86977.569999999992</v>
      </c>
      <c r="AC744" s="148">
        <f>AA744+AB744</f>
        <v>86977.569999999992</v>
      </c>
      <c r="AD744" s="148">
        <f t="shared" si="846"/>
        <v>0</v>
      </c>
      <c r="AE744" s="148">
        <f>IF(LEFT(AJ744,9)="direct-wa",0,O744*Q744)</f>
        <v>9550.1371859999981</v>
      </c>
      <c r="AF744" s="150">
        <f>AD744+AE744</f>
        <v>9550.1371859999981</v>
      </c>
      <c r="AG744" s="148">
        <f>IF(LEFT(AJ744,9)="direct-or", O744,0)</f>
        <v>0</v>
      </c>
      <c r="AH744" s="148">
        <f>IF(LEFT(AJ744,9)="direct-or",0,AC744-AF744)</f>
        <v>77427.432814</v>
      </c>
      <c r="AI744" s="150">
        <f>AG744+AH744</f>
        <v>77427.432814</v>
      </c>
      <c r="AJ744" s="151" t="s">
        <v>49</v>
      </c>
    </row>
    <row r="745" spans="1:36" outlineLevel="3" x14ac:dyDescent="0.25">
      <c r="A745" s="143" t="s">
        <v>5650</v>
      </c>
      <c r="B745" s="135">
        <v>4225.13</v>
      </c>
      <c r="C745" s="135">
        <v>9310.31</v>
      </c>
      <c r="D745" s="135">
        <v>3150.57</v>
      </c>
      <c r="E745" s="135">
        <v>5461.5</v>
      </c>
      <c r="F745" s="135">
        <v>7659.8</v>
      </c>
      <c r="G745" s="135">
        <v>3105.63</v>
      </c>
      <c r="H745" s="135">
        <v>7053.12</v>
      </c>
      <c r="I745" s="135">
        <v>4298.26</v>
      </c>
      <c r="J745" s="135">
        <v>6338.32</v>
      </c>
      <c r="K745" s="135">
        <v>3157.91</v>
      </c>
      <c r="L745" s="135">
        <v>5607.91</v>
      </c>
      <c r="M745" s="135">
        <v>7401.1</v>
      </c>
      <c r="N745" s="135">
        <f t="shared" si="847"/>
        <v>7401.1</v>
      </c>
      <c r="O745" s="135">
        <f t="shared" si="848"/>
        <v>66769.560000000012</v>
      </c>
      <c r="P745" s="135" t="s">
        <v>505</v>
      </c>
      <c r="Q745" s="135">
        <f>VLOOKUP(P745,Factors!$E$6:$G$5649,3,FALSE)</f>
        <v>0.10979999999999999</v>
      </c>
      <c r="R745" s="144">
        <f>IF(LEFT(AJ745,6)="Direct", N745,0)</f>
        <v>0</v>
      </c>
      <c r="S745" s="145">
        <f>N745-R745</f>
        <v>7401.1</v>
      </c>
      <c r="T745" s="146">
        <f>R745+S745</f>
        <v>7401.1</v>
      </c>
      <c r="U745" s="144">
        <f>IF(LEFT(AJ745,9)="direct-wa", N745,0)</f>
        <v>0</v>
      </c>
      <c r="V745" s="145">
        <f>IF(LEFT(AJ745,9)="direct-wa",0,N745*Q745)</f>
        <v>812.64077999999995</v>
      </c>
      <c r="W745" s="147">
        <f>U745+V745</f>
        <v>812.64077999999995</v>
      </c>
      <c r="X745" s="144">
        <f>IF(LEFT(AJ745,9)="direct-or", N745,0)</f>
        <v>0</v>
      </c>
      <c r="Y745" s="145">
        <f>IF(LEFT(AJ745,9)="direct-or",0,S745-V745)</f>
        <v>6588.4592200000006</v>
      </c>
      <c r="Z745" s="147">
        <f>X745+Y745</f>
        <v>6588.4592200000006</v>
      </c>
      <c r="AA745" s="148">
        <f>IF(LEFT(AJ745,6)="Direct", O745,0)</f>
        <v>0</v>
      </c>
      <c r="AB745" s="149">
        <f>O745-AA745</f>
        <v>66769.560000000012</v>
      </c>
      <c r="AC745" s="148">
        <f>AA745+AB745</f>
        <v>66769.560000000012</v>
      </c>
      <c r="AD745" s="148">
        <f t="shared" si="846"/>
        <v>0</v>
      </c>
      <c r="AE745" s="148">
        <f>IF(LEFT(AJ745,9)="direct-wa",0,O745*Q745)</f>
        <v>7331.2976880000006</v>
      </c>
      <c r="AF745" s="150">
        <f>AD745+AE745</f>
        <v>7331.2976880000006</v>
      </c>
      <c r="AG745" s="148">
        <f>IF(LEFT(AJ745,9)="direct-or", O745,0)</f>
        <v>0</v>
      </c>
      <c r="AH745" s="148">
        <f>IF(LEFT(AJ745,9)="direct-or",0,AC745-AF745)</f>
        <v>59438.262312000013</v>
      </c>
      <c r="AI745" s="150">
        <f>AG745+AH745</f>
        <v>59438.262312000013</v>
      </c>
      <c r="AJ745" s="151" t="s">
        <v>49</v>
      </c>
    </row>
    <row r="746" spans="1:36" outlineLevel="3" x14ac:dyDescent="0.25">
      <c r="A746" s="143" t="s">
        <v>5650</v>
      </c>
      <c r="B746" s="135">
        <v>16143.04</v>
      </c>
      <c r="C746" s="135">
        <v>4100</v>
      </c>
      <c r="D746" s="135">
        <v>26710.46</v>
      </c>
      <c r="E746" s="135">
        <v>80170.75</v>
      </c>
      <c r="F746" s="135">
        <v>43959.65</v>
      </c>
      <c r="G746" s="135">
        <v>41105.269999999997</v>
      </c>
      <c r="H746" s="135">
        <v>41284.35</v>
      </c>
      <c r="I746" s="135">
        <v>30156.75</v>
      </c>
      <c r="J746" s="135">
        <v>54857.9</v>
      </c>
      <c r="K746" s="135">
        <v>32447.87</v>
      </c>
      <c r="L746" s="135">
        <v>23743.85</v>
      </c>
      <c r="M746" s="135">
        <v>10302.719999999999</v>
      </c>
      <c r="N746" s="135">
        <f t="shared" si="847"/>
        <v>10302.719999999999</v>
      </c>
      <c r="O746" s="135">
        <f t="shared" si="848"/>
        <v>404982.61</v>
      </c>
      <c r="P746" s="135" t="s">
        <v>877</v>
      </c>
      <c r="Q746" s="135">
        <f>VLOOKUP(P746,Factors!$E$6:$G$5649,3,FALSE)</f>
        <v>0.10979999999999999</v>
      </c>
      <c r="R746" s="144">
        <f>IF(LEFT(AJ746,6)="Direct", N746,0)</f>
        <v>0</v>
      </c>
      <c r="S746" s="145">
        <f>N746-R746</f>
        <v>10302.719999999999</v>
      </c>
      <c r="T746" s="146">
        <f>R746+S746</f>
        <v>10302.719999999999</v>
      </c>
      <c r="U746" s="144">
        <f>IF(LEFT(AJ746,9)="direct-wa", N746,0)</f>
        <v>0</v>
      </c>
      <c r="V746" s="145">
        <f>IF(LEFT(AJ746,9)="direct-wa",0,N746*Q746)</f>
        <v>1131.2386559999998</v>
      </c>
      <c r="W746" s="147">
        <f>U746+V746</f>
        <v>1131.2386559999998</v>
      </c>
      <c r="X746" s="144">
        <f>IF(LEFT(AJ746,9)="direct-or", N746,0)</f>
        <v>0</v>
      </c>
      <c r="Y746" s="145">
        <f>IF(LEFT(AJ746,9)="direct-or",0,S746-V746)</f>
        <v>9171.4813439999998</v>
      </c>
      <c r="Z746" s="147">
        <f>X746+Y746</f>
        <v>9171.4813439999998</v>
      </c>
      <c r="AA746" s="148">
        <f>IF(LEFT(AJ746,6)="Direct", O746,0)</f>
        <v>0</v>
      </c>
      <c r="AB746" s="149">
        <f>O746-AA746</f>
        <v>404982.61</v>
      </c>
      <c r="AC746" s="148">
        <f>AA746+AB746</f>
        <v>404982.61</v>
      </c>
      <c r="AD746" s="148">
        <f t="shared" si="846"/>
        <v>0</v>
      </c>
      <c r="AE746" s="148">
        <f>IF(LEFT(AJ746,9)="direct-wa",0,O746*Q746)</f>
        <v>44467.090577999996</v>
      </c>
      <c r="AF746" s="150">
        <f>AD746+AE746</f>
        <v>44467.090577999996</v>
      </c>
      <c r="AG746" s="148">
        <f>IF(LEFT(AJ746,9)="direct-or", O746,0)</f>
        <v>0</v>
      </c>
      <c r="AH746" s="148">
        <f>IF(LEFT(AJ746,9)="direct-or",0,AC746-AF746)</f>
        <v>360515.51942199998</v>
      </c>
      <c r="AI746" s="150">
        <f>AG746+AH746</f>
        <v>360515.51942199998</v>
      </c>
      <c r="AJ746" s="151" t="s">
        <v>49</v>
      </c>
    </row>
    <row r="747" spans="1:36" outlineLevel="3" x14ac:dyDescent="0.25">
      <c r="A747" s="143" t="s">
        <v>5650</v>
      </c>
      <c r="B747" s="135">
        <v>-28197.96</v>
      </c>
      <c r="C747" s="135">
        <v>-16470.439999999999</v>
      </c>
      <c r="D747" s="135">
        <v>-40910.660000000003</v>
      </c>
      <c r="E747" s="135">
        <v>-92698.53</v>
      </c>
      <c r="F747" s="135">
        <v>-56227.18</v>
      </c>
      <c r="G747" s="135">
        <v>-53667.76</v>
      </c>
      <c r="H747" s="135">
        <v>-52805.94</v>
      </c>
      <c r="I747" s="135">
        <v>-43066.2</v>
      </c>
      <c r="J747" s="135">
        <v>-66466.210000000006</v>
      </c>
      <c r="K747" s="135">
        <v>-43551.25</v>
      </c>
      <c r="L747" s="135">
        <v>-36653.29</v>
      </c>
      <c r="M747" s="135">
        <v>-25883.86</v>
      </c>
      <c r="N747" s="135">
        <f t="shared" si="847"/>
        <v>-25883.86</v>
      </c>
      <c r="O747" s="135">
        <f t="shared" si="848"/>
        <v>-556599.28</v>
      </c>
      <c r="P747" s="135" t="s">
        <v>878</v>
      </c>
      <c r="Q747" s="135">
        <f>VLOOKUP(P747,Factors!$E$6:$G$5649,3,FALSE)</f>
        <v>0.10979999999999999</v>
      </c>
      <c r="R747" s="144">
        <f>IF(LEFT(AJ747,6)="Direct", N747,0)</f>
        <v>0</v>
      </c>
      <c r="S747" s="145">
        <f>N747-R747</f>
        <v>-25883.86</v>
      </c>
      <c r="T747" s="146">
        <f>R747+S747</f>
        <v>-25883.86</v>
      </c>
      <c r="U747" s="144">
        <f>IF(LEFT(AJ747,9)="direct-wa", N747,0)</f>
        <v>0</v>
      </c>
      <c r="V747" s="145">
        <f>IF(LEFT(AJ747,9)="direct-wa",0,N747*Q747)</f>
        <v>-2842.0478279999998</v>
      </c>
      <c r="W747" s="147">
        <f>U747+V747</f>
        <v>-2842.0478279999998</v>
      </c>
      <c r="X747" s="144">
        <f>IF(LEFT(AJ747,9)="direct-or", N747,0)</f>
        <v>0</v>
      </c>
      <c r="Y747" s="145">
        <f>IF(LEFT(AJ747,9)="direct-or",0,S747-V747)</f>
        <v>-23041.812172000002</v>
      </c>
      <c r="Z747" s="147">
        <f>X747+Y747</f>
        <v>-23041.812172000002</v>
      </c>
      <c r="AA747" s="148">
        <f>IF(LEFT(AJ747,6)="Direct", O747,0)</f>
        <v>0</v>
      </c>
      <c r="AB747" s="149">
        <f>O747-AA747</f>
        <v>-556599.28</v>
      </c>
      <c r="AC747" s="148">
        <f>AA747+AB747</f>
        <v>-556599.28</v>
      </c>
      <c r="AD747" s="148">
        <f t="shared" si="846"/>
        <v>0</v>
      </c>
      <c r="AE747" s="148">
        <f>IF(LEFT(AJ747,9)="direct-wa",0,O747*Q747)</f>
        <v>-61114.600943999998</v>
      </c>
      <c r="AF747" s="150">
        <f>AD747+AE747</f>
        <v>-61114.600943999998</v>
      </c>
      <c r="AG747" s="148">
        <f>IF(LEFT(AJ747,9)="direct-or", O747,0)</f>
        <v>0</v>
      </c>
      <c r="AH747" s="148">
        <f>IF(LEFT(AJ747,9)="direct-or",0,AC747-AF747)</f>
        <v>-495484.67905600002</v>
      </c>
      <c r="AI747" s="150">
        <f>AG747+AH747</f>
        <v>-495484.67905600002</v>
      </c>
      <c r="AJ747" s="151" t="s">
        <v>49</v>
      </c>
    </row>
    <row r="748" spans="1:36" outlineLevel="3" x14ac:dyDescent="0.25">
      <c r="A748" s="143" t="s">
        <v>5650</v>
      </c>
      <c r="D748" s="135">
        <v>386.7</v>
      </c>
      <c r="N748" s="135">
        <f t="shared" si="847"/>
        <v>0</v>
      </c>
      <c r="O748" s="135">
        <f t="shared" si="848"/>
        <v>386.7</v>
      </c>
      <c r="P748" s="135" t="s">
        <v>4214</v>
      </c>
      <c r="Q748" s="135">
        <f>VLOOKUP(P748,Factors!$E$6:$G$5649,3,FALSE)</f>
        <v>0.10979999999999999</v>
      </c>
      <c r="R748" s="144">
        <f>IF(LEFT(AJ748,6)="Direct", N748,0)</f>
        <v>0</v>
      </c>
      <c r="S748" s="145">
        <f>N748-R748</f>
        <v>0</v>
      </c>
      <c r="T748" s="146">
        <f>R748+S748</f>
        <v>0</v>
      </c>
      <c r="U748" s="144">
        <f>IF(LEFT(AJ748,9)="direct-wa", N748,0)</f>
        <v>0</v>
      </c>
      <c r="V748" s="145">
        <f>IF(LEFT(AJ748,9)="direct-wa",0,N748*Q748)</f>
        <v>0</v>
      </c>
      <c r="W748" s="147">
        <f>U748+V748</f>
        <v>0</v>
      </c>
      <c r="X748" s="144">
        <f>IF(LEFT(AJ748,9)="direct-or", N748,0)</f>
        <v>0</v>
      </c>
      <c r="Y748" s="145">
        <f>IF(LEFT(AJ748,9)="direct-or",0,S748-V748)</f>
        <v>0</v>
      </c>
      <c r="Z748" s="147">
        <f>X748+Y748</f>
        <v>0</v>
      </c>
      <c r="AA748" s="148">
        <f>IF(LEFT(AJ748,6)="Direct", O748,0)</f>
        <v>0</v>
      </c>
      <c r="AB748" s="149">
        <f>O748-AA748</f>
        <v>386.7</v>
      </c>
      <c r="AC748" s="148">
        <f>AA748+AB748</f>
        <v>386.7</v>
      </c>
      <c r="AD748" s="148">
        <f t="shared" si="846"/>
        <v>0</v>
      </c>
      <c r="AE748" s="148">
        <f>IF(LEFT(AJ748,9)="direct-wa",0,O748*Q748)</f>
        <v>42.45966</v>
      </c>
      <c r="AF748" s="150">
        <f>AD748+AE748</f>
        <v>42.45966</v>
      </c>
      <c r="AG748" s="148">
        <f>IF(LEFT(AJ748,9)="direct-or", O748,0)</f>
        <v>0</v>
      </c>
      <c r="AH748" s="148">
        <f>IF(LEFT(AJ748,9)="direct-or",0,AC748-AF748)</f>
        <v>344.24034</v>
      </c>
      <c r="AI748" s="150">
        <f>AG748+AH748</f>
        <v>344.24034</v>
      </c>
      <c r="AJ748" s="151" t="s">
        <v>49</v>
      </c>
    </row>
    <row r="749" spans="1:36" outlineLevel="2" x14ac:dyDescent="0.25">
      <c r="A749" s="143"/>
      <c r="N749" s="135">
        <f t="shared" si="847"/>
        <v>0</v>
      </c>
      <c r="O749" s="135">
        <f t="shared" si="848"/>
        <v>0</v>
      </c>
      <c r="R749" s="144">
        <f t="shared" ref="R749:AI749" si="874">SUBTOTAL(9,R744:R748)</f>
        <v>0</v>
      </c>
      <c r="S749" s="145">
        <f t="shared" si="874"/>
        <v>884.9800000000032</v>
      </c>
      <c r="T749" s="146">
        <f t="shared" si="874"/>
        <v>884.9800000000032</v>
      </c>
      <c r="U749" s="144">
        <f t="shared" si="874"/>
        <v>0</v>
      </c>
      <c r="V749" s="145">
        <f t="shared" si="874"/>
        <v>97.170804000000317</v>
      </c>
      <c r="W749" s="147">
        <f t="shared" si="874"/>
        <v>97.170804000000317</v>
      </c>
      <c r="X749" s="144">
        <f t="shared" si="874"/>
        <v>0</v>
      </c>
      <c r="Y749" s="145">
        <f t="shared" si="874"/>
        <v>787.80919599999834</v>
      </c>
      <c r="Z749" s="147">
        <f t="shared" si="874"/>
        <v>787.80919599999834</v>
      </c>
      <c r="AA749" s="148">
        <f t="shared" si="874"/>
        <v>0</v>
      </c>
      <c r="AB749" s="149">
        <f t="shared" si="874"/>
        <v>2517.1599999999626</v>
      </c>
      <c r="AC749" s="148">
        <f t="shared" si="874"/>
        <v>2517.1599999999626</v>
      </c>
      <c r="AD749" s="148">
        <f t="shared" si="846"/>
        <v>0</v>
      </c>
      <c r="AE749" s="148">
        <f t="shared" si="874"/>
        <v>276.38416799999641</v>
      </c>
      <c r="AF749" s="150">
        <f t="shared" si="874"/>
        <v>276.38416799999641</v>
      </c>
      <c r="AG749" s="148">
        <f t="shared" si="874"/>
        <v>0</v>
      </c>
      <c r="AH749" s="148">
        <f t="shared" si="874"/>
        <v>2240.7758319999953</v>
      </c>
      <c r="AI749" s="150">
        <f t="shared" si="874"/>
        <v>2240.7758319999953</v>
      </c>
      <c r="AJ749" s="163" t="s">
        <v>5745</v>
      </c>
    </row>
    <row r="750" spans="1:36" outlineLevel="3" x14ac:dyDescent="0.25">
      <c r="A750" s="143" t="s">
        <v>5650</v>
      </c>
      <c r="G750" s="135">
        <v>850</v>
      </c>
      <c r="N750" s="135">
        <f t="shared" si="847"/>
        <v>0</v>
      </c>
      <c r="O750" s="135">
        <f t="shared" si="848"/>
        <v>850</v>
      </c>
      <c r="P750" s="135" t="s">
        <v>5844</v>
      </c>
      <c r="Q750" s="135">
        <f>VLOOKUP(P750,Factors!$E$6:$G$5649,3,FALSE)</f>
        <v>0</v>
      </c>
      <c r="R750" s="144">
        <f t="shared" ref="R750:R757" si="875">IF(LEFT(AJ750,6)="Direct", N750,0)</f>
        <v>0</v>
      </c>
      <c r="S750" s="145">
        <f t="shared" ref="S750:S757" si="876">N750-R750</f>
        <v>0</v>
      </c>
      <c r="T750" s="146">
        <f t="shared" ref="T750:T757" si="877">R750+S750</f>
        <v>0</v>
      </c>
      <c r="U750" s="144">
        <f t="shared" ref="U750:U757" si="878">IF(LEFT(AJ750,9)="direct-wa", N750,0)</f>
        <v>0</v>
      </c>
      <c r="V750" s="145">
        <f t="shared" ref="V750:V757" si="879">IF(LEFT(AJ750,9)="direct-wa",0,N750*Q750)</f>
        <v>0</v>
      </c>
      <c r="W750" s="147">
        <f t="shared" ref="W750:W757" si="880">U750+V750</f>
        <v>0</v>
      </c>
      <c r="X750" s="144">
        <f t="shared" ref="X750:X757" si="881">IF(LEFT(AJ750,9)="direct-or", N750,0)</f>
        <v>0</v>
      </c>
      <c r="Y750" s="145">
        <f t="shared" ref="Y750:Y757" si="882">IF(LEFT(AJ750,9)="direct-or",0,S750-V750)</f>
        <v>0</v>
      </c>
      <c r="Z750" s="147">
        <f t="shared" ref="Z750:Z757" si="883">X750+Y750</f>
        <v>0</v>
      </c>
      <c r="AA750" s="148">
        <f t="shared" ref="AA750:AA757" si="884">IF(LEFT(AJ750,6)="Direct", O750,0)</f>
        <v>850</v>
      </c>
      <c r="AB750" s="149">
        <f t="shared" ref="AB750:AB757" si="885">O750-AA750</f>
        <v>0</v>
      </c>
      <c r="AC750" s="148">
        <f t="shared" ref="AC750:AC757" si="886">AA750+AB750</f>
        <v>850</v>
      </c>
      <c r="AD750" s="148">
        <f t="shared" si="846"/>
        <v>0</v>
      </c>
      <c r="AE750" s="148">
        <f t="shared" ref="AE750:AE757" si="887">IF(LEFT(AJ750,9)="direct-wa",0,O750*Q750)</f>
        <v>0</v>
      </c>
      <c r="AF750" s="150">
        <f t="shared" ref="AF750:AF757" si="888">AD750+AE750</f>
        <v>0</v>
      </c>
      <c r="AG750" s="148">
        <f t="shared" ref="AG750:AG757" si="889">IF(LEFT(AJ750,9)="direct-or", O750,0)</f>
        <v>850</v>
      </c>
      <c r="AH750" s="148">
        <f t="shared" ref="AH750:AH757" si="890">IF(LEFT(AJ750,9)="direct-or",0,AC750-AF750)</f>
        <v>0</v>
      </c>
      <c r="AI750" s="150">
        <f t="shared" ref="AI750:AI757" si="891">AG750+AH750</f>
        <v>850</v>
      </c>
      <c r="AJ750" s="151" t="s">
        <v>668</v>
      </c>
    </row>
    <row r="751" spans="1:36" outlineLevel="3" x14ac:dyDescent="0.25">
      <c r="A751" s="143" t="s">
        <v>5650</v>
      </c>
      <c r="B751" s="135">
        <v>4659.12</v>
      </c>
      <c r="C751" s="135">
        <v>1836.98</v>
      </c>
      <c r="D751" s="135">
        <v>4070.41</v>
      </c>
      <c r="E751" s="135">
        <v>4115.7700000000004</v>
      </c>
      <c r="F751" s="135">
        <v>4003.01</v>
      </c>
      <c r="G751" s="135">
        <v>3666.83</v>
      </c>
      <c r="H751" s="135">
        <v>4103.1899999999996</v>
      </c>
      <c r="I751" s="135">
        <v>4200.3900000000003</v>
      </c>
      <c r="J751" s="135">
        <v>3989.64</v>
      </c>
      <c r="K751" s="135">
        <v>8808.6200000000008</v>
      </c>
      <c r="L751" s="135">
        <v>10013.06</v>
      </c>
      <c r="M751" s="135">
        <v>8617.5499999999993</v>
      </c>
      <c r="N751" s="135">
        <f t="shared" si="847"/>
        <v>8617.5499999999993</v>
      </c>
      <c r="O751" s="135">
        <f t="shared" si="848"/>
        <v>62084.570000000007</v>
      </c>
      <c r="P751" s="135" t="s">
        <v>865</v>
      </c>
      <c r="Q751" s="135">
        <f>VLOOKUP(P751,Factors!$E$6:$G$5649,3,FALSE)</f>
        <v>0</v>
      </c>
      <c r="R751" s="144">
        <f t="shared" si="875"/>
        <v>8617.5499999999993</v>
      </c>
      <c r="S751" s="145">
        <f t="shared" si="876"/>
        <v>0</v>
      </c>
      <c r="T751" s="146">
        <f t="shared" si="877"/>
        <v>8617.5499999999993</v>
      </c>
      <c r="U751" s="144">
        <f t="shared" si="878"/>
        <v>0</v>
      </c>
      <c r="V751" s="145">
        <f t="shared" si="879"/>
        <v>0</v>
      </c>
      <c r="W751" s="147">
        <f t="shared" si="880"/>
        <v>0</v>
      </c>
      <c r="X751" s="144">
        <f t="shared" si="881"/>
        <v>8617.5499999999993</v>
      </c>
      <c r="Y751" s="145">
        <f t="shared" si="882"/>
        <v>0</v>
      </c>
      <c r="Z751" s="147">
        <f t="shared" si="883"/>
        <v>8617.5499999999993</v>
      </c>
      <c r="AA751" s="148">
        <f t="shared" si="884"/>
        <v>62084.570000000007</v>
      </c>
      <c r="AB751" s="149">
        <f t="shared" si="885"/>
        <v>0</v>
      </c>
      <c r="AC751" s="148">
        <f t="shared" si="886"/>
        <v>62084.570000000007</v>
      </c>
      <c r="AD751" s="148">
        <f t="shared" si="846"/>
        <v>0</v>
      </c>
      <c r="AE751" s="148">
        <f t="shared" si="887"/>
        <v>0</v>
      </c>
      <c r="AF751" s="150">
        <f t="shared" si="888"/>
        <v>0</v>
      </c>
      <c r="AG751" s="148">
        <f t="shared" si="889"/>
        <v>62084.570000000007</v>
      </c>
      <c r="AH751" s="148">
        <f t="shared" si="890"/>
        <v>0</v>
      </c>
      <c r="AI751" s="150">
        <f t="shared" si="891"/>
        <v>62084.570000000007</v>
      </c>
      <c r="AJ751" s="151" t="s">
        <v>105</v>
      </c>
    </row>
    <row r="752" spans="1:36" outlineLevel="3" x14ac:dyDescent="0.25">
      <c r="A752" s="143" t="s">
        <v>5650</v>
      </c>
      <c r="B752" s="135">
        <v>12247.5</v>
      </c>
      <c r="C752" s="135">
        <v>30118.06</v>
      </c>
      <c r="D752" s="135">
        <v>40519.9</v>
      </c>
      <c r="E752" s="135">
        <v>86544.12</v>
      </c>
      <c r="F752" s="135">
        <v>180560.55</v>
      </c>
      <c r="G752" s="135">
        <v>153170.23000000001</v>
      </c>
      <c r="H752" s="135">
        <v>115275.24</v>
      </c>
      <c r="I752" s="135">
        <v>94541.54</v>
      </c>
      <c r="J752" s="135">
        <v>91372.84</v>
      </c>
      <c r="K752" s="135">
        <v>281560.38</v>
      </c>
      <c r="L752" s="135">
        <v>145962.75</v>
      </c>
      <c r="M752" s="135">
        <v>61311.82</v>
      </c>
      <c r="N752" s="135">
        <f t="shared" si="847"/>
        <v>61311.82</v>
      </c>
      <c r="O752" s="135">
        <f t="shared" si="848"/>
        <v>1293184.93</v>
      </c>
      <c r="P752" s="135" t="s">
        <v>866</v>
      </c>
      <c r="Q752" s="135">
        <f>VLOOKUP(P752,Factors!$E$6:$G$5649,3,FALSE)</f>
        <v>0</v>
      </c>
      <c r="R752" s="144">
        <f t="shared" si="875"/>
        <v>61311.82</v>
      </c>
      <c r="S752" s="145">
        <f t="shared" si="876"/>
        <v>0</v>
      </c>
      <c r="T752" s="146">
        <f t="shared" si="877"/>
        <v>61311.82</v>
      </c>
      <c r="U752" s="144">
        <f t="shared" si="878"/>
        <v>0</v>
      </c>
      <c r="V752" s="145">
        <f t="shared" si="879"/>
        <v>0</v>
      </c>
      <c r="W752" s="147">
        <f t="shared" si="880"/>
        <v>0</v>
      </c>
      <c r="X752" s="144">
        <f t="shared" si="881"/>
        <v>61311.82</v>
      </c>
      <c r="Y752" s="145">
        <f t="shared" si="882"/>
        <v>0</v>
      </c>
      <c r="Z752" s="147">
        <f t="shared" si="883"/>
        <v>61311.82</v>
      </c>
      <c r="AA752" s="148">
        <f t="shared" si="884"/>
        <v>1293184.93</v>
      </c>
      <c r="AB752" s="149">
        <f t="shared" si="885"/>
        <v>0</v>
      </c>
      <c r="AC752" s="148">
        <f t="shared" si="886"/>
        <v>1293184.93</v>
      </c>
      <c r="AD752" s="148">
        <f t="shared" si="846"/>
        <v>0</v>
      </c>
      <c r="AE752" s="148">
        <f t="shared" si="887"/>
        <v>0</v>
      </c>
      <c r="AF752" s="150">
        <f t="shared" si="888"/>
        <v>0</v>
      </c>
      <c r="AG752" s="148">
        <f t="shared" si="889"/>
        <v>1293184.93</v>
      </c>
      <c r="AH752" s="148">
        <f t="shared" si="890"/>
        <v>0</v>
      </c>
      <c r="AI752" s="150">
        <f t="shared" si="891"/>
        <v>1293184.93</v>
      </c>
      <c r="AJ752" s="151" t="s">
        <v>105</v>
      </c>
    </row>
    <row r="753" spans="1:36" outlineLevel="3" x14ac:dyDescent="0.25">
      <c r="A753" s="143" t="s">
        <v>5650</v>
      </c>
      <c r="B753" s="135">
        <v>675</v>
      </c>
      <c r="C753" s="135">
        <v>1575</v>
      </c>
      <c r="D753" s="135">
        <v>6000</v>
      </c>
      <c r="E753" s="135">
        <v>12000</v>
      </c>
      <c r="F753" s="135">
        <v>24000</v>
      </c>
      <c r="G753" s="135">
        <v>29794.87</v>
      </c>
      <c r="H753" s="135">
        <v>22500</v>
      </c>
      <c r="I753" s="135">
        <v>15250</v>
      </c>
      <c r="J753" s="135">
        <v>15750</v>
      </c>
      <c r="K753" s="135">
        <v>33000</v>
      </c>
      <c r="L753" s="135">
        <v>15750</v>
      </c>
      <c r="M753" s="135">
        <v>5775</v>
      </c>
      <c r="N753" s="135">
        <f t="shared" si="847"/>
        <v>5775</v>
      </c>
      <c r="O753" s="135">
        <f t="shared" si="848"/>
        <v>182069.87</v>
      </c>
      <c r="P753" s="135" t="s">
        <v>867</v>
      </c>
      <c r="Q753" s="135">
        <f>VLOOKUP(P753,Factors!$E$6:$G$5649,3,FALSE)</f>
        <v>0</v>
      </c>
      <c r="R753" s="144">
        <f t="shared" si="875"/>
        <v>5775</v>
      </c>
      <c r="S753" s="145">
        <f t="shared" si="876"/>
        <v>0</v>
      </c>
      <c r="T753" s="146">
        <f t="shared" si="877"/>
        <v>5775</v>
      </c>
      <c r="U753" s="144">
        <f t="shared" si="878"/>
        <v>0</v>
      </c>
      <c r="V753" s="145">
        <f t="shared" si="879"/>
        <v>0</v>
      </c>
      <c r="W753" s="147">
        <f t="shared" si="880"/>
        <v>0</v>
      </c>
      <c r="X753" s="144">
        <f t="shared" si="881"/>
        <v>5775</v>
      </c>
      <c r="Y753" s="145">
        <f t="shared" si="882"/>
        <v>0</v>
      </c>
      <c r="Z753" s="147">
        <f t="shared" si="883"/>
        <v>5775</v>
      </c>
      <c r="AA753" s="148">
        <f t="shared" si="884"/>
        <v>182069.87</v>
      </c>
      <c r="AB753" s="149">
        <f t="shared" si="885"/>
        <v>0</v>
      </c>
      <c r="AC753" s="148">
        <f t="shared" si="886"/>
        <v>182069.87</v>
      </c>
      <c r="AD753" s="148">
        <f t="shared" si="846"/>
        <v>0</v>
      </c>
      <c r="AE753" s="148">
        <f t="shared" si="887"/>
        <v>0</v>
      </c>
      <c r="AF753" s="150">
        <f t="shared" si="888"/>
        <v>0</v>
      </c>
      <c r="AG753" s="148">
        <f t="shared" si="889"/>
        <v>182069.87</v>
      </c>
      <c r="AH753" s="148">
        <f t="shared" si="890"/>
        <v>0</v>
      </c>
      <c r="AI753" s="150">
        <f t="shared" si="891"/>
        <v>182069.87</v>
      </c>
      <c r="AJ753" s="151" t="s">
        <v>105</v>
      </c>
    </row>
    <row r="754" spans="1:36" outlineLevel="3" x14ac:dyDescent="0.25">
      <c r="A754" s="143" t="s">
        <v>5650</v>
      </c>
      <c r="B754" s="135">
        <v>2120</v>
      </c>
      <c r="C754" s="135">
        <v>2200</v>
      </c>
      <c r="D754" s="135">
        <v>7765</v>
      </c>
      <c r="E754" s="135">
        <v>13438.99</v>
      </c>
      <c r="F754" s="135">
        <v>27447.200000000001</v>
      </c>
      <c r="G754" s="135">
        <v>30118.58</v>
      </c>
      <c r="H754" s="135">
        <v>17390.5</v>
      </c>
      <c r="I754" s="135">
        <v>12840.91</v>
      </c>
      <c r="J754" s="135">
        <v>18301.71</v>
      </c>
      <c r="K754" s="135">
        <v>41693.629999999997</v>
      </c>
      <c r="L754" s="135">
        <v>22000</v>
      </c>
      <c r="M754" s="135">
        <v>7560</v>
      </c>
      <c r="N754" s="135">
        <f t="shared" si="847"/>
        <v>7560</v>
      </c>
      <c r="O754" s="135">
        <f t="shared" si="848"/>
        <v>202876.52000000002</v>
      </c>
      <c r="P754" s="135" t="s">
        <v>868</v>
      </c>
      <c r="Q754" s="135">
        <f>VLOOKUP(P754,Factors!$E$6:$G$5649,3,FALSE)</f>
        <v>0</v>
      </c>
      <c r="R754" s="144">
        <f t="shared" si="875"/>
        <v>7560</v>
      </c>
      <c r="S754" s="145">
        <f t="shared" si="876"/>
        <v>0</v>
      </c>
      <c r="T754" s="146">
        <f t="shared" si="877"/>
        <v>7560</v>
      </c>
      <c r="U754" s="144">
        <f t="shared" si="878"/>
        <v>0</v>
      </c>
      <c r="V754" s="145">
        <f t="shared" si="879"/>
        <v>0</v>
      </c>
      <c r="W754" s="147">
        <f t="shared" si="880"/>
        <v>0</v>
      </c>
      <c r="X754" s="144">
        <f t="shared" si="881"/>
        <v>7560</v>
      </c>
      <c r="Y754" s="145">
        <f t="shared" si="882"/>
        <v>0</v>
      </c>
      <c r="Z754" s="147">
        <f t="shared" si="883"/>
        <v>7560</v>
      </c>
      <c r="AA754" s="148">
        <f t="shared" si="884"/>
        <v>202876.52000000002</v>
      </c>
      <c r="AB754" s="149">
        <f t="shared" si="885"/>
        <v>0</v>
      </c>
      <c r="AC754" s="148">
        <f t="shared" si="886"/>
        <v>202876.52000000002</v>
      </c>
      <c r="AD754" s="148">
        <f t="shared" si="846"/>
        <v>0</v>
      </c>
      <c r="AE754" s="148">
        <f t="shared" si="887"/>
        <v>0</v>
      </c>
      <c r="AF754" s="150">
        <f t="shared" si="888"/>
        <v>0</v>
      </c>
      <c r="AG754" s="148">
        <f t="shared" si="889"/>
        <v>202876.52000000002</v>
      </c>
      <c r="AH754" s="148">
        <f t="shared" si="890"/>
        <v>0</v>
      </c>
      <c r="AI754" s="150">
        <f t="shared" si="891"/>
        <v>202876.52000000002</v>
      </c>
      <c r="AJ754" s="151" t="s">
        <v>105</v>
      </c>
    </row>
    <row r="755" spans="1:36" outlineLevel="3" x14ac:dyDescent="0.25">
      <c r="A755" s="143" t="s">
        <v>5650</v>
      </c>
      <c r="D755" s="135">
        <v>6225</v>
      </c>
      <c r="E755" s="135">
        <v>13600</v>
      </c>
      <c r="F755" s="135">
        <v>23480</v>
      </c>
      <c r="G755" s="135">
        <v>25350</v>
      </c>
      <c r="H755" s="135">
        <v>19650</v>
      </c>
      <c r="I755" s="135">
        <v>13925</v>
      </c>
      <c r="J755" s="135">
        <v>16750</v>
      </c>
      <c r="K755" s="135">
        <v>37400</v>
      </c>
      <c r="L755" s="135">
        <v>17500</v>
      </c>
      <c r="M755" s="135">
        <v>5950</v>
      </c>
      <c r="N755" s="135">
        <f t="shared" si="847"/>
        <v>5950</v>
      </c>
      <c r="O755" s="135">
        <f t="shared" si="848"/>
        <v>179830</v>
      </c>
      <c r="P755" s="135" t="s">
        <v>870</v>
      </c>
      <c r="Q755" s="135">
        <f>VLOOKUP(P755,Factors!$E$6:$G$5649,3,FALSE)</f>
        <v>0</v>
      </c>
      <c r="R755" s="144">
        <f t="shared" si="875"/>
        <v>5950</v>
      </c>
      <c r="S755" s="145">
        <f t="shared" si="876"/>
        <v>0</v>
      </c>
      <c r="T755" s="146">
        <f t="shared" si="877"/>
        <v>5950</v>
      </c>
      <c r="U755" s="144">
        <f t="shared" si="878"/>
        <v>0</v>
      </c>
      <c r="V755" s="145">
        <f t="shared" si="879"/>
        <v>0</v>
      </c>
      <c r="W755" s="147">
        <f t="shared" si="880"/>
        <v>0</v>
      </c>
      <c r="X755" s="144">
        <f t="shared" si="881"/>
        <v>5950</v>
      </c>
      <c r="Y755" s="145">
        <f t="shared" si="882"/>
        <v>0</v>
      </c>
      <c r="Z755" s="147">
        <f t="shared" si="883"/>
        <v>5950</v>
      </c>
      <c r="AA755" s="148">
        <f t="shared" si="884"/>
        <v>179830</v>
      </c>
      <c r="AB755" s="149">
        <f t="shared" si="885"/>
        <v>0</v>
      </c>
      <c r="AC755" s="148">
        <f t="shared" si="886"/>
        <v>179830</v>
      </c>
      <c r="AD755" s="148">
        <f t="shared" si="846"/>
        <v>0</v>
      </c>
      <c r="AE755" s="148">
        <f t="shared" si="887"/>
        <v>0</v>
      </c>
      <c r="AF755" s="150">
        <f t="shared" si="888"/>
        <v>0</v>
      </c>
      <c r="AG755" s="148">
        <f t="shared" si="889"/>
        <v>179830</v>
      </c>
      <c r="AH755" s="148">
        <f t="shared" si="890"/>
        <v>0</v>
      </c>
      <c r="AI755" s="150">
        <f t="shared" si="891"/>
        <v>179830</v>
      </c>
      <c r="AJ755" s="151" t="s">
        <v>105</v>
      </c>
    </row>
    <row r="756" spans="1:36" outlineLevel="3" x14ac:dyDescent="0.25">
      <c r="A756" s="143" t="s">
        <v>5650</v>
      </c>
      <c r="B756" s="135">
        <v>-69939.45</v>
      </c>
      <c r="C756" s="135">
        <v>-36082.870000000003</v>
      </c>
      <c r="D756" s="135">
        <v>-65345.07</v>
      </c>
      <c r="E756" s="135">
        <v>-131281.03</v>
      </c>
      <c r="F756" s="135">
        <v>-384927.54</v>
      </c>
      <c r="G756" s="135">
        <v>-264954.89</v>
      </c>
      <c r="H756" s="135">
        <v>-190041.64</v>
      </c>
      <c r="I756" s="135">
        <v>-142143.01999999999</v>
      </c>
      <c r="J756" s="135">
        <v>-146799.01</v>
      </c>
      <c r="K756" s="135">
        <v>-415477.57</v>
      </c>
      <c r="L756" s="135">
        <v>-212664.93</v>
      </c>
      <c r="M756" s="135">
        <v>-89663.33</v>
      </c>
      <c r="N756" s="135">
        <f t="shared" si="847"/>
        <v>-89663.33</v>
      </c>
      <c r="O756" s="135">
        <f t="shared" si="848"/>
        <v>-2149320.35</v>
      </c>
      <c r="P756" s="135" t="s">
        <v>871</v>
      </c>
      <c r="Q756" s="135">
        <f>VLOOKUP(P756,Factors!$E$6:$G$5649,3,FALSE)</f>
        <v>0</v>
      </c>
      <c r="R756" s="144">
        <f t="shared" si="875"/>
        <v>-89663.33</v>
      </c>
      <c r="S756" s="145">
        <f t="shared" si="876"/>
        <v>0</v>
      </c>
      <c r="T756" s="146">
        <f t="shared" si="877"/>
        <v>-89663.33</v>
      </c>
      <c r="U756" s="144">
        <f t="shared" si="878"/>
        <v>0</v>
      </c>
      <c r="V756" s="145">
        <f t="shared" si="879"/>
        <v>0</v>
      </c>
      <c r="W756" s="147">
        <f t="shared" si="880"/>
        <v>0</v>
      </c>
      <c r="X756" s="144">
        <f t="shared" si="881"/>
        <v>-89663.33</v>
      </c>
      <c r="Y756" s="145">
        <f t="shared" si="882"/>
        <v>0</v>
      </c>
      <c r="Z756" s="147">
        <f t="shared" si="883"/>
        <v>-89663.33</v>
      </c>
      <c r="AA756" s="148">
        <f t="shared" si="884"/>
        <v>-2149320.35</v>
      </c>
      <c r="AB756" s="149">
        <f t="shared" si="885"/>
        <v>0</v>
      </c>
      <c r="AC756" s="148">
        <f t="shared" si="886"/>
        <v>-2149320.35</v>
      </c>
      <c r="AD756" s="148">
        <f t="shared" si="846"/>
        <v>0</v>
      </c>
      <c r="AE756" s="148">
        <f t="shared" si="887"/>
        <v>0</v>
      </c>
      <c r="AF756" s="150">
        <f t="shared" si="888"/>
        <v>0</v>
      </c>
      <c r="AG756" s="148">
        <f t="shared" si="889"/>
        <v>-2149320.35</v>
      </c>
      <c r="AH756" s="148">
        <f t="shared" si="890"/>
        <v>0</v>
      </c>
      <c r="AI756" s="150">
        <f t="shared" si="891"/>
        <v>-2149320.35</v>
      </c>
      <c r="AJ756" s="151" t="s">
        <v>105</v>
      </c>
    </row>
    <row r="757" spans="1:36" outlineLevel="3" x14ac:dyDescent="0.25">
      <c r="A757" s="143" t="s">
        <v>5650</v>
      </c>
      <c r="F757" s="135">
        <v>23603.56</v>
      </c>
      <c r="G757" s="135">
        <v>20967.990000000002</v>
      </c>
      <c r="H757" s="135">
        <v>9597.9</v>
      </c>
      <c r="N757" s="135">
        <f t="shared" si="847"/>
        <v>0</v>
      </c>
      <c r="O757" s="135">
        <f t="shared" si="848"/>
        <v>54169.450000000004</v>
      </c>
      <c r="P757" s="135" t="s">
        <v>874</v>
      </c>
      <c r="Q757" s="135">
        <f>VLOOKUP(P757,Factors!$E$6:$G$5649,3,FALSE)</f>
        <v>0</v>
      </c>
      <c r="R757" s="144">
        <f t="shared" si="875"/>
        <v>0</v>
      </c>
      <c r="S757" s="145">
        <f t="shared" si="876"/>
        <v>0</v>
      </c>
      <c r="T757" s="146">
        <f t="shared" si="877"/>
        <v>0</v>
      </c>
      <c r="U757" s="144">
        <f t="shared" si="878"/>
        <v>0</v>
      </c>
      <c r="V757" s="145">
        <f t="shared" si="879"/>
        <v>0</v>
      </c>
      <c r="W757" s="147">
        <f t="shared" si="880"/>
        <v>0</v>
      </c>
      <c r="X757" s="144">
        <f t="shared" si="881"/>
        <v>0</v>
      </c>
      <c r="Y757" s="145">
        <f t="shared" si="882"/>
        <v>0</v>
      </c>
      <c r="Z757" s="147">
        <f t="shared" si="883"/>
        <v>0</v>
      </c>
      <c r="AA757" s="148">
        <f t="shared" si="884"/>
        <v>54169.450000000004</v>
      </c>
      <c r="AB757" s="149">
        <f t="shared" si="885"/>
        <v>0</v>
      </c>
      <c r="AC757" s="148">
        <f t="shared" si="886"/>
        <v>54169.450000000004</v>
      </c>
      <c r="AD757" s="148">
        <f t="shared" si="846"/>
        <v>0</v>
      </c>
      <c r="AE757" s="148">
        <f t="shared" si="887"/>
        <v>0</v>
      </c>
      <c r="AF757" s="150">
        <f t="shared" si="888"/>
        <v>0</v>
      </c>
      <c r="AG757" s="148">
        <f t="shared" si="889"/>
        <v>54169.450000000004</v>
      </c>
      <c r="AH757" s="148">
        <f t="shared" si="890"/>
        <v>0</v>
      </c>
      <c r="AI757" s="150">
        <f t="shared" si="891"/>
        <v>54169.450000000004</v>
      </c>
      <c r="AJ757" s="151" t="s">
        <v>105</v>
      </c>
    </row>
    <row r="758" spans="1:36" outlineLevel="2" x14ac:dyDescent="0.25">
      <c r="A758" s="143"/>
      <c r="N758" s="135">
        <f t="shared" si="847"/>
        <v>0</v>
      </c>
      <c r="O758" s="135">
        <f t="shared" si="848"/>
        <v>0</v>
      </c>
      <c r="R758" s="144">
        <f t="shared" ref="R758:AI758" si="892">SUBTOTAL(9,R750:R757)</f>
        <v>-448.9600000000064</v>
      </c>
      <c r="S758" s="145">
        <f t="shared" si="892"/>
        <v>0</v>
      </c>
      <c r="T758" s="146">
        <f t="shared" si="892"/>
        <v>-448.9600000000064</v>
      </c>
      <c r="U758" s="144">
        <f t="shared" si="892"/>
        <v>0</v>
      </c>
      <c r="V758" s="145">
        <f t="shared" si="892"/>
        <v>0</v>
      </c>
      <c r="W758" s="147">
        <f t="shared" si="892"/>
        <v>0</v>
      </c>
      <c r="X758" s="144">
        <f t="shared" si="892"/>
        <v>-448.9600000000064</v>
      </c>
      <c r="Y758" s="145">
        <f t="shared" si="892"/>
        <v>0</v>
      </c>
      <c r="Z758" s="147">
        <f t="shared" si="892"/>
        <v>-448.9600000000064</v>
      </c>
      <c r="AA758" s="148">
        <f t="shared" si="892"/>
        <v>-174255.00999999995</v>
      </c>
      <c r="AB758" s="149">
        <f t="shared" si="892"/>
        <v>0</v>
      </c>
      <c r="AC758" s="148">
        <f t="shared" si="892"/>
        <v>-174255.00999999995</v>
      </c>
      <c r="AD758" s="148">
        <f t="shared" si="846"/>
        <v>0</v>
      </c>
      <c r="AE758" s="148">
        <f t="shared" si="892"/>
        <v>0</v>
      </c>
      <c r="AF758" s="150">
        <f t="shared" si="892"/>
        <v>0</v>
      </c>
      <c r="AG758" s="148">
        <f t="shared" si="892"/>
        <v>-174255.00999999995</v>
      </c>
      <c r="AH758" s="148">
        <f t="shared" si="892"/>
        <v>0</v>
      </c>
      <c r="AI758" s="150">
        <f t="shared" si="892"/>
        <v>-174255.00999999995</v>
      </c>
      <c r="AJ758" s="163" t="s">
        <v>5754</v>
      </c>
    </row>
    <row r="759" spans="1:36" outlineLevel="3" x14ac:dyDescent="0.25">
      <c r="A759" s="143" t="s">
        <v>5650</v>
      </c>
      <c r="D759" s="135">
        <v>7000</v>
      </c>
      <c r="F759" s="135">
        <v>16726.54</v>
      </c>
      <c r="G759" s="135">
        <v>5200</v>
      </c>
      <c r="I759" s="135">
        <v>24120.41</v>
      </c>
      <c r="L759" s="135">
        <v>20798</v>
      </c>
      <c r="N759" s="135">
        <f t="shared" si="847"/>
        <v>0</v>
      </c>
      <c r="O759" s="135">
        <f t="shared" si="848"/>
        <v>73844.95</v>
      </c>
      <c r="P759" s="135" t="s">
        <v>754</v>
      </c>
      <c r="Q759" s="135">
        <f>VLOOKUP(P759,Factors!$E$6:$G$5649,3,FALSE)</f>
        <v>1</v>
      </c>
      <c r="R759" s="144">
        <f>IF(LEFT(AJ759,6)="Direct", N759,0)</f>
        <v>0</v>
      </c>
      <c r="S759" s="145">
        <f>N759-R759</f>
        <v>0</v>
      </c>
      <c r="T759" s="146">
        <f>R759+S759</f>
        <v>0</v>
      </c>
      <c r="U759" s="144">
        <f>IF(LEFT(AJ759,9)="direct-wa", N759,0)</f>
        <v>0</v>
      </c>
      <c r="V759" s="145">
        <f>IF(LEFT(AJ759,9)="direct-wa",0,N759*Q759)</f>
        <v>0</v>
      </c>
      <c r="W759" s="147">
        <f>U759+V759</f>
        <v>0</v>
      </c>
      <c r="X759" s="144">
        <f>IF(LEFT(AJ759,9)="direct-or", N759,0)</f>
        <v>0</v>
      </c>
      <c r="Y759" s="145">
        <f>IF(LEFT(AJ759,9)="direct-or",0,S759-V759)</f>
        <v>0</v>
      </c>
      <c r="Z759" s="147">
        <f>X759+Y759</f>
        <v>0</v>
      </c>
      <c r="AA759" s="148">
        <f>IF(LEFT(AJ759,6)="Direct", O759,0)</f>
        <v>73844.95</v>
      </c>
      <c r="AB759" s="149">
        <f>O759-AA759</f>
        <v>0</v>
      </c>
      <c r="AC759" s="148">
        <f>AA759+AB759</f>
        <v>73844.95</v>
      </c>
      <c r="AD759" s="148">
        <f t="shared" si="846"/>
        <v>73844.95</v>
      </c>
      <c r="AE759" s="148">
        <f>IF(LEFT(AJ759,9)="direct-wa",0,O759*Q759)</f>
        <v>0</v>
      </c>
      <c r="AF759" s="150">
        <f>AD759+AE759</f>
        <v>73844.95</v>
      </c>
      <c r="AG759" s="148">
        <f>IF(LEFT(AJ759,9)="direct-or", O759,0)</f>
        <v>0</v>
      </c>
      <c r="AH759" s="148">
        <f>IF(LEFT(AJ759,9)="direct-or",0,AC759-AF759)</f>
        <v>0</v>
      </c>
      <c r="AI759" s="150">
        <f>AG759+AH759</f>
        <v>0</v>
      </c>
      <c r="AJ759" s="151" t="s">
        <v>456</v>
      </c>
    </row>
    <row r="760" spans="1:36" outlineLevel="3" x14ac:dyDescent="0.25">
      <c r="A760" s="143" t="s">
        <v>5650</v>
      </c>
      <c r="D760" s="135">
        <v>1050</v>
      </c>
      <c r="F760" s="135">
        <v>2508.98</v>
      </c>
      <c r="G760" s="135">
        <v>780</v>
      </c>
      <c r="I760" s="135">
        <v>3618.06</v>
      </c>
      <c r="L760" s="135">
        <v>3119.7</v>
      </c>
      <c r="N760" s="135">
        <f t="shared" si="847"/>
        <v>0</v>
      </c>
      <c r="O760" s="135">
        <f t="shared" si="848"/>
        <v>11076.739999999998</v>
      </c>
      <c r="P760" s="135" t="s">
        <v>755</v>
      </c>
      <c r="Q760" s="135">
        <f>VLOOKUP(P760,Factors!$E$6:$G$5649,3,FALSE)</f>
        <v>1</v>
      </c>
      <c r="R760" s="144">
        <f>IF(LEFT(AJ760,6)="Direct", N760,0)</f>
        <v>0</v>
      </c>
      <c r="S760" s="145">
        <f>N760-R760</f>
        <v>0</v>
      </c>
      <c r="T760" s="146">
        <f>R760+S760</f>
        <v>0</v>
      </c>
      <c r="U760" s="144">
        <f>IF(LEFT(AJ760,9)="direct-wa", N760,0)</f>
        <v>0</v>
      </c>
      <c r="V760" s="145">
        <f>IF(LEFT(AJ760,9)="direct-wa",0,N760*Q760)</f>
        <v>0</v>
      </c>
      <c r="W760" s="147">
        <f>U760+V760</f>
        <v>0</v>
      </c>
      <c r="X760" s="144">
        <f>IF(LEFT(AJ760,9)="direct-or", N760,0)</f>
        <v>0</v>
      </c>
      <c r="Y760" s="145">
        <f>IF(LEFT(AJ760,9)="direct-or",0,S760-V760)</f>
        <v>0</v>
      </c>
      <c r="Z760" s="147">
        <f>X760+Y760</f>
        <v>0</v>
      </c>
      <c r="AA760" s="148">
        <f>IF(LEFT(AJ760,6)="Direct", O760,0)</f>
        <v>11076.739999999998</v>
      </c>
      <c r="AB760" s="149">
        <f>O760-AA760</f>
        <v>0</v>
      </c>
      <c r="AC760" s="148">
        <f>AA760+AB760</f>
        <v>11076.739999999998</v>
      </c>
      <c r="AD760" s="148">
        <f t="shared" si="846"/>
        <v>11076.739999999998</v>
      </c>
      <c r="AE760" s="148">
        <f>IF(LEFT(AJ760,9)="direct-wa",0,O760*Q760)</f>
        <v>0</v>
      </c>
      <c r="AF760" s="150">
        <f>AD760+AE760</f>
        <v>11076.739999999998</v>
      </c>
      <c r="AG760" s="148">
        <f>IF(LEFT(AJ760,9)="direct-or", O760,0)</f>
        <v>0</v>
      </c>
      <c r="AH760" s="148">
        <f>IF(LEFT(AJ760,9)="direct-or",0,AC760-AF760)</f>
        <v>0</v>
      </c>
      <c r="AI760" s="150">
        <f>AG760+AH760</f>
        <v>0</v>
      </c>
      <c r="AJ760" s="151" t="s">
        <v>456</v>
      </c>
    </row>
    <row r="761" spans="1:36" outlineLevel="3" x14ac:dyDescent="0.25">
      <c r="A761" s="143" t="s">
        <v>5650</v>
      </c>
      <c r="D761" s="135">
        <v>880</v>
      </c>
      <c r="F761" s="135">
        <v>2200</v>
      </c>
      <c r="G761" s="135">
        <v>440</v>
      </c>
      <c r="I761" s="135">
        <v>4000</v>
      </c>
      <c r="K761" s="135">
        <v>1685.27</v>
      </c>
      <c r="L761" s="135">
        <v>3948.22</v>
      </c>
      <c r="M761" s="135">
        <v>1800.06</v>
      </c>
      <c r="N761" s="135">
        <f t="shared" si="847"/>
        <v>1800.06</v>
      </c>
      <c r="O761" s="135">
        <f t="shared" si="848"/>
        <v>14953.55</v>
      </c>
      <c r="P761" s="135" t="s">
        <v>756</v>
      </c>
      <c r="Q761" s="135">
        <f>VLOOKUP(P761,Factors!$E$6:$G$5649,3,FALSE)</f>
        <v>1</v>
      </c>
      <c r="R761" s="144">
        <f>IF(LEFT(AJ761,6)="Direct", N761,0)</f>
        <v>1800.06</v>
      </c>
      <c r="S761" s="145">
        <f>N761-R761</f>
        <v>0</v>
      </c>
      <c r="T761" s="146">
        <f>R761+S761</f>
        <v>1800.06</v>
      </c>
      <c r="U761" s="144">
        <f>IF(LEFT(AJ761,9)="direct-wa", N761,0)</f>
        <v>1800.06</v>
      </c>
      <c r="V761" s="145">
        <f>IF(LEFT(AJ761,9)="direct-wa",0,N761*Q761)</f>
        <v>0</v>
      </c>
      <c r="W761" s="147">
        <f>U761+V761</f>
        <v>1800.06</v>
      </c>
      <c r="X761" s="144">
        <f>IF(LEFT(AJ761,9)="direct-or", N761,0)</f>
        <v>0</v>
      </c>
      <c r="Y761" s="145">
        <f>IF(LEFT(AJ761,9)="direct-or",0,S761-V761)</f>
        <v>0</v>
      </c>
      <c r="Z761" s="147">
        <f>X761+Y761</f>
        <v>0</v>
      </c>
      <c r="AA761" s="148">
        <f>IF(LEFT(AJ761,6)="Direct", O761,0)</f>
        <v>14953.55</v>
      </c>
      <c r="AB761" s="149">
        <f>O761-AA761</f>
        <v>0</v>
      </c>
      <c r="AC761" s="148">
        <f>AA761+AB761</f>
        <v>14953.55</v>
      </c>
      <c r="AD761" s="148">
        <f t="shared" si="846"/>
        <v>14953.55</v>
      </c>
      <c r="AE761" s="148">
        <f>IF(LEFT(AJ761,9)="direct-wa",0,O761*Q761)</f>
        <v>0</v>
      </c>
      <c r="AF761" s="150">
        <f>AD761+AE761</f>
        <v>14953.55</v>
      </c>
      <c r="AG761" s="148">
        <f>IF(LEFT(AJ761,9)="direct-or", O761,0)</f>
        <v>0</v>
      </c>
      <c r="AH761" s="148">
        <f>IF(LEFT(AJ761,9)="direct-or",0,AC761-AF761)</f>
        <v>0</v>
      </c>
      <c r="AI761" s="150">
        <f>AG761+AH761</f>
        <v>0</v>
      </c>
      <c r="AJ761" s="151" t="s">
        <v>456</v>
      </c>
    </row>
    <row r="762" spans="1:36" outlineLevel="3" x14ac:dyDescent="0.25">
      <c r="A762" s="143" t="s">
        <v>5650</v>
      </c>
      <c r="D762" s="135">
        <v>-8930</v>
      </c>
      <c r="F762" s="135">
        <v>-21435.52</v>
      </c>
      <c r="G762" s="135">
        <v>-6420</v>
      </c>
      <c r="I762" s="135">
        <v>-31738.47</v>
      </c>
      <c r="K762" s="135">
        <v>-1685.27</v>
      </c>
      <c r="L762" s="135">
        <v>-28119.9</v>
      </c>
      <c r="M762" s="135">
        <v>-1800.06</v>
      </c>
      <c r="N762" s="135">
        <f t="shared" si="847"/>
        <v>-1800.06</v>
      </c>
      <c r="O762" s="135">
        <f t="shared" si="848"/>
        <v>-100129.22</v>
      </c>
      <c r="P762" s="135" t="s">
        <v>760</v>
      </c>
      <c r="Q762" s="135">
        <f>VLOOKUP(P762,Factors!$E$6:$G$5649,3,FALSE)</f>
        <v>1</v>
      </c>
      <c r="R762" s="144">
        <f>IF(LEFT(AJ762,6)="Direct", N762,0)</f>
        <v>-1800.06</v>
      </c>
      <c r="S762" s="145">
        <f>N762-R762</f>
        <v>0</v>
      </c>
      <c r="T762" s="146">
        <f>R762+S762</f>
        <v>-1800.06</v>
      </c>
      <c r="U762" s="144">
        <f>IF(LEFT(AJ762,9)="direct-wa", N762,0)</f>
        <v>-1800.06</v>
      </c>
      <c r="V762" s="145">
        <f>IF(LEFT(AJ762,9)="direct-wa",0,N762*Q762)</f>
        <v>0</v>
      </c>
      <c r="W762" s="147">
        <f>U762+V762</f>
        <v>-1800.06</v>
      </c>
      <c r="X762" s="144">
        <f>IF(LEFT(AJ762,9)="direct-or", N762,0)</f>
        <v>0</v>
      </c>
      <c r="Y762" s="145">
        <f>IF(LEFT(AJ762,9)="direct-or",0,S762-V762)</f>
        <v>0</v>
      </c>
      <c r="Z762" s="147">
        <f>X762+Y762</f>
        <v>0</v>
      </c>
      <c r="AA762" s="148">
        <f>IF(LEFT(AJ762,6)="Direct", O762,0)</f>
        <v>-100129.22</v>
      </c>
      <c r="AB762" s="149">
        <f>O762-AA762</f>
        <v>0</v>
      </c>
      <c r="AC762" s="148">
        <f>AA762+AB762</f>
        <v>-100129.22</v>
      </c>
      <c r="AD762" s="148">
        <f t="shared" si="846"/>
        <v>-100129.22</v>
      </c>
      <c r="AE762" s="148">
        <f>IF(LEFT(AJ762,9)="direct-wa",0,O762*Q762)</f>
        <v>0</v>
      </c>
      <c r="AF762" s="150">
        <f>AD762+AE762</f>
        <v>-100129.22</v>
      </c>
      <c r="AG762" s="148">
        <f>IF(LEFT(AJ762,9)="direct-or", O762,0)</f>
        <v>0</v>
      </c>
      <c r="AH762" s="148">
        <f>IF(LEFT(AJ762,9)="direct-or",0,AC762-AF762)</f>
        <v>0</v>
      </c>
      <c r="AI762" s="150">
        <f>AG762+AH762</f>
        <v>0</v>
      </c>
      <c r="AJ762" s="151" t="s">
        <v>456</v>
      </c>
    </row>
    <row r="763" spans="1:36" outlineLevel="3" x14ac:dyDescent="0.25">
      <c r="A763" s="143" t="s">
        <v>5650</v>
      </c>
      <c r="H763" s="135">
        <v>2633.68</v>
      </c>
      <c r="I763" s="135">
        <v>493.76</v>
      </c>
      <c r="J763" s="135">
        <v>2243.69</v>
      </c>
      <c r="K763" s="135">
        <v>8109.76</v>
      </c>
      <c r="L763" s="135">
        <v>6157.48</v>
      </c>
      <c r="M763" s="135">
        <v>6468.92</v>
      </c>
      <c r="N763" s="135">
        <f t="shared" si="847"/>
        <v>6468.92</v>
      </c>
      <c r="O763" s="135">
        <f t="shared" si="848"/>
        <v>26107.29</v>
      </c>
      <c r="P763" s="135" t="s">
        <v>1802</v>
      </c>
      <c r="Q763" s="135">
        <f>VLOOKUP(P763,Factors!$E$6:$G$5649,3,FALSE)</f>
        <v>1</v>
      </c>
      <c r="R763" s="144">
        <f>IF(LEFT(AJ763,6)="Direct", N763,0)</f>
        <v>6468.92</v>
      </c>
      <c r="S763" s="145">
        <f>N763-R763</f>
        <v>0</v>
      </c>
      <c r="T763" s="146">
        <f>R763+S763</f>
        <v>6468.92</v>
      </c>
      <c r="U763" s="144">
        <f>IF(LEFT(AJ763,9)="direct-wa", N763,0)</f>
        <v>6468.92</v>
      </c>
      <c r="V763" s="145">
        <f>IF(LEFT(AJ763,9)="direct-wa",0,N763*Q763)</f>
        <v>0</v>
      </c>
      <c r="W763" s="147">
        <f>U763+V763</f>
        <v>6468.92</v>
      </c>
      <c r="X763" s="144">
        <f>IF(LEFT(AJ763,9)="direct-or", N763,0)</f>
        <v>0</v>
      </c>
      <c r="Y763" s="145">
        <f>IF(LEFT(AJ763,9)="direct-or",0,S763-V763)</f>
        <v>0</v>
      </c>
      <c r="Z763" s="147">
        <f>X763+Y763</f>
        <v>0</v>
      </c>
      <c r="AA763" s="148">
        <f>IF(LEFT(AJ763,6)="Direct", O763,0)</f>
        <v>26107.29</v>
      </c>
      <c r="AB763" s="149">
        <f>O763-AA763</f>
        <v>0</v>
      </c>
      <c r="AC763" s="148">
        <f>AA763+AB763</f>
        <v>26107.29</v>
      </c>
      <c r="AD763" s="148">
        <f t="shared" si="846"/>
        <v>26107.29</v>
      </c>
      <c r="AE763" s="148">
        <f>IF(LEFT(AJ763,9)="direct-wa",0,O763*Q763)</f>
        <v>0</v>
      </c>
      <c r="AF763" s="150">
        <f>AD763+AE763</f>
        <v>26107.29</v>
      </c>
      <c r="AG763" s="148">
        <f>IF(LEFT(AJ763,9)="direct-or", O763,0)</f>
        <v>0</v>
      </c>
      <c r="AH763" s="148">
        <f>IF(LEFT(AJ763,9)="direct-or",0,AC763-AF763)</f>
        <v>0</v>
      </c>
      <c r="AI763" s="150">
        <f>AG763+AH763</f>
        <v>0</v>
      </c>
      <c r="AJ763" s="151" t="s">
        <v>456</v>
      </c>
    </row>
    <row r="764" spans="1:36" outlineLevel="2" x14ac:dyDescent="0.25">
      <c r="A764" s="143"/>
      <c r="N764" s="135">
        <f t="shared" si="847"/>
        <v>0</v>
      </c>
      <c r="O764" s="135">
        <f t="shared" si="848"/>
        <v>0</v>
      </c>
      <c r="R764" s="144">
        <f t="shared" ref="R764:AI764" si="893">SUBTOTAL(9,R759:R763)</f>
        <v>6468.92</v>
      </c>
      <c r="S764" s="145">
        <f t="shared" si="893"/>
        <v>0</v>
      </c>
      <c r="T764" s="146">
        <f t="shared" si="893"/>
        <v>6468.92</v>
      </c>
      <c r="U764" s="144">
        <f t="shared" si="893"/>
        <v>6468.92</v>
      </c>
      <c r="V764" s="145">
        <f t="shared" si="893"/>
        <v>0</v>
      </c>
      <c r="W764" s="147">
        <f t="shared" si="893"/>
        <v>6468.92</v>
      </c>
      <c r="X764" s="144">
        <f t="shared" si="893"/>
        <v>0</v>
      </c>
      <c r="Y764" s="145">
        <f t="shared" si="893"/>
        <v>0</v>
      </c>
      <c r="Z764" s="147">
        <f t="shared" si="893"/>
        <v>0</v>
      </c>
      <c r="AA764" s="148">
        <f t="shared" si="893"/>
        <v>25853.310000000005</v>
      </c>
      <c r="AB764" s="149">
        <f t="shared" si="893"/>
        <v>0</v>
      </c>
      <c r="AC764" s="148">
        <f t="shared" si="893"/>
        <v>25853.310000000005</v>
      </c>
      <c r="AD764" s="148">
        <f t="shared" si="846"/>
        <v>0</v>
      </c>
      <c r="AE764" s="148">
        <f t="shared" si="893"/>
        <v>0</v>
      </c>
      <c r="AF764" s="150">
        <f t="shared" si="893"/>
        <v>25853.310000000005</v>
      </c>
      <c r="AG764" s="148">
        <f t="shared" si="893"/>
        <v>0</v>
      </c>
      <c r="AH764" s="148">
        <f t="shared" si="893"/>
        <v>0</v>
      </c>
      <c r="AI764" s="150">
        <f t="shared" si="893"/>
        <v>0</v>
      </c>
      <c r="AJ764" s="163" t="s">
        <v>5739</v>
      </c>
    </row>
    <row r="765" spans="1:36" outlineLevel="1" x14ac:dyDescent="0.25">
      <c r="A765" s="154" t="s">
        <v>5649</v>
      </c>
      <c r="B765" s="155"/>
      <c r="C765" s="155"/>
      <c r="D765" s="155"/>
      <c r="E765" s="155"/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6">
        <f t="shared" ref="R765:AI765" si="894">SUBTOTAL(9,R721:R763)</f>
        <v>6019.9599999999937</v>
      </c>
      <c r="S765" s="157">
        <f t="shared" si="894"/>
        <v>358829.70999999996</v>
      </c>
      <c r="T765" s="158">
        <f t="shared" si="894"/>
        <v>364849.66999999993</v>
      </c>
      <c r="U765" s="156">
        <f t="shared" si="894"/>
        <v>6468.92</v>
      </c>
      <c r="V765" s="157">
        <f t="shared" si="894"/>
        <v>36250.818480000002</v>
      </c>
      <c r="W765" s="159">
        <f t="shared" si="894"/>
        <v>42719.73848</v>
      </c>
      <c r="X765" s="156">
        <f t="shared" si="894"/>
        <v>-448.9600000000064</v>
      </c>
      <c r="Y765" s="157">
        <f t="shared" si="894"/>
        <v>322578.89152</v>
      </c>
      <c r="Z765" s="159">
        <f t="shared" si="894"/>
        <v>322129.93151999998</v>
      </c>
      <c r="AA765" s="157">
        <f t="shared" si="894"/>
        <v>-148401.69999999992</v>
      </c>
      <c r="AB765" s="160">
        <f t="shared" si="894"/>
        <v>1958431.7099999995</v>
      </c>
      <c r="AC765" s="157">
        <f t="shared" si="894"/>
        <v>1810030.0099999995</v>
      </c>
      <c r="AD765" s="157">
        <f t="shared" si="846"/>
        <v>0</v>
      </c>
      <c r="AE765" s="157">
        <f t="shared" si="894"/>
        <v>182947.713449</v>
      </c>
      <c r="AF765" s="161">
        <f t="shared" si="894"/>
        <v>208801.02344899997</v>
      </c>
      <c r="AG765" s="157">
        <f t="shared" si="894"/>
        <v>-174255.00999999995</v>
      </c>
      <c r="AH765" s="157">
        <f t="shared" si="894"/>
        <v>1775483.9965509996</v>
      </c>
      <c r="AI765" s="161">
        <f t="shared" si="894"/>
        <v>1601228.9865509996</v>
      </c>
      <c r="AJ765" s="162"/>
    </row>
    <row r="766" spans="1:36" outlineLevel="3" x14ac:dyDescent="0.25">
      <c r="A766" s="143" t="s">
        <v>5652</v>
      </c>
      <c r="B766" s="135">
        <v>29576.23</v>
      </c>
      <c r="C766" s="135">
        <v>30677.62</v>
      </c>
      <c r="D766" s="135">
        <v>66316.44</v>
      </c>
      <c r="E766" s="135">
        <v>51516.97</v>
      </c>
      <c r="F766" s="135">
        <v>48034.58</v>
      </c>
      <c r="G766" s="135">
        <v>48453.78</v>
      </c>
      <c r="H766" s="135">
        <v>44251.7</v>
      </c>
      <c r="I766" s="135">
        <v>49228.67</v>
      </c>
      <c r="J766" s="135">
        <v>48034.16</v>
      </c>
      <c r="K766" s="135">
        <v>48622.18</v>
      </c>
      <c r="L766" s="135">
        <v>44243.45</v>
      </c>
      <c r="M766" s="135">
        <v>43650.76</v>
      </c>
      <c r="N766" s="135">
        <f t="shared" si="847"/>
        <v>43650.76</v>
      </c>
      <c r="O766" s="135">
        <f t="shared" si="848"/>
        <v>552606.54</v>
      </c>
      <c r="P766" s="135" t="s">
        <v>810</v>
      </c>
      <c r="Q766" s="135">
        <f>VLOOKUP(P766,Factors!$E$6:$G$5649,3,FALSE)</f>
        <v>0.1086</v>
      </c>
      <c r="R766" s="144">
        <f t="shared" ref="R766:R771" si="895">IF(LEFT(AJ766,6)="Direct", N766,0)</f>
        <v>0</v>
      </c>
      <c r="S766" s="145">
        <f t="shared" ref="S766:S771" si="896">N766-R766</f>
        <v>43650.76</v>
      </c>
      <c r="T766" s="146">
        <f t="shared" ref="T766:T771" si="897">R766+S766</f>
        <v>43650.76</v>
      </c>
      <c r="U766" s="144">
        <f t="shared" ref="U766:U771" si="898">IF(LEFT(AJ766,9)="direct-wa", N766,0)</f>
        <v>0</v>
      </c>
      <c r="V766" s="145">
        <f t="shared" ref="V766:V771" si="899">IF(LEFT(AJ766,9)="direct-wa",0,N766*Q766)</f>
        <v>4740.4725360000002</v>
      </c>
      <c r="W766" s="147">
        <f t="shared" ref="W766:W771" si="900">U766+V766</f>
        <v>4740.4725360000002</v>
      </c>
      <c r="X766" s="144">
        <f t="shared" ref="X766:X771" si="901">IF(LEFT(AJ766,9)="direct-or", N766,0)</f>
        <v>0</v>
      </c>
      <c r="Y766" s="145">
        <f t="shared" ref="Y766:Y771" si="902">IF(LEFT(AJ766,9)="direct-or",0,S766-V766)</f>
        <v>38910.287464000001</v>
      </c>
      <c r="Z766" s="147">
        <f t="shared" ref="Z766:Z771" si="903">X766+Y766</f>
        <v>38910.287464000001</v>
      </c>
      <c r="AA766" s="148">
        <f t="shared" ref="AA766:AA771" si="904">IF(LEFT(AJ766,6)="Direct", O766,0)</f>
        <v>0</v>
      </c>
      <c r="AB766" s="149">
        <f t="shared" ref="AB766:AB771" si="905">O766-AA766</f>
        <v>552606.54</v>
      </c>
      <c r="AC766" s="148">
        <f t="shared" ref="AC766:AC771" si="906">AA766+AB766</f>
        <v>552606.54</v>
      </c>
      <c r="AD766" s="148">
        <f t="shared" si="846"/>
        <v>0</v>
      </c>
      <c r="AE766" s="148">
        <f t="shared" ref="AE766:AE771" si="907">IF(LEFT(AJ766,9)="direct-wa",0,O766*Q766)</f>
        <v>60013.070244000002</v>
      </c>
      <c r="AF766" s="150">
        <f t="shared" ref="AF766:AF771" si="908">AD766+AE766</f>
        <v>60013.070244000002</v>
      </c>
      <c r="AG766" s="148">
        <f t="shared" ref="AG766:AG771" si="909">IF(LEFT(AJ766,9)="direct-or", O766,0)</f>
        <v>0</v>
      </c>
      <c r="AH766" s="148">
        <f t="shared" ref="AH766:AH771" si="910">IF(LEFT(AJ766,9)="direct-or",0,AC766-AF766)</f>
        <v>492593.46975600003</v>
      </c>
      <c r="AI766" s="150">
        <f t="shared" ref="AI766:AI771" si="911">AG766+AH766</f>
        <v>492593.46975600003</v>
      </c>
      <c r="AJ766" s="151" t="s">
        <v>96</v>
      </c>
    </row>
    <row r="767" spans="1:36" outlineLevel="3" x14ac:dyDescent="0.25">
      <c r="A767" s="143" t="s">
        <v>5652</v>
      </c>
      <c r="B767" s="135">
        <v>15363</v>
      </c>
      <c r="C767" s="135">
        <v>69</v>
      </c>
      <c r="D767" s="135">
        <v>21526.99</v>
      </c>
      <c r="E767" s="135">
        <v>69</v>
      </c>
      <c r="F767" s="135">
        <v>18153.990000000002</v>
      </c>
      <c r="G767" s="135">
        <v>24477</v>
      </c>
      <c r="H767" s="135">
        <v>12232</v>
      </c>
      <c r="I767" s="135">
        <v>35157</v>
      </c>
      <c r="J767" s="135">
        <v>33041</v>
      </c>
      <c r="K767" s="135">
        <v>6409</v>
      </c>
      <c r="L767" s="135">
        <v>7392</v>
      </c>
      <c r="M767" s="135">
        <v>16462</v>
      </c>
      <c r="N767" s="135">
        <f t="shared" si="847"/>
        <v>16462</v>
      </c>
      <c r="O767" s="135">
        <f t="shared" si="848"/>
        <v>190351.98</v>
      </c>
      <c r="P767" s="135" t="s">
        <v>813</v>
      </c>
      <c r="Q767" s="135">
        <f>VLOOKUP(P767,Factors!$E$6:$G$5649,3,FALSE)</f>
        <v>0.1086</v>
      </c>
      <c r="R767" s="144">
        <f t="shared" si="895"/>
        <v>0</v>
      </c>
      <c r="S767" s="145">
        <f t="shared" si="896"/>
        <v>16462</v>
      </c>
      <c r="T767" s="146">
        <f t="shared" si="897"/>
        <v>16462</v>
      </c>
      <c r="U767" s="144">
        <f t="shared" si="898"/>
        <v>0</v>
      </c>
      <c r="V767" s="145">
        <f t="shared" si="899"/>
        <v>1787.7732000000001</v>
      </c>
      <c r="W767" s="147">
        <f t="shared" si="900"/>
        <v>1787.7732000000001</v>
      </c>
      <c r="X767" s="144">
        <f t="shared" si="901"/>
        <v>0</v>
      </c>
      <c r="Y767" s="145">
        <f t="shared" si="902"/>
        <v>14674.2268</v>
      </c>
      <c r="Z767" s="147">
        <f t="shared" si="903"/>
        <v>14674.2268</v>
      </c>
      <c r="AA767" s="148">
        <f t="shared" si="904"/>
        <v>0</v>
      </c>
      <c r="AB767" s="149">
        <f t="shared" si="905"/>
        <v>190351.98</v>
      </c>
      <c r="AC767" s="148">
        <f t="shared" si="906"/>
        <v>190351.98</v>
      </c>
      <c r="AD767" s="148">
        <f t="shared" si="846"/>
        <v>0</v>
      </c>
      <c r="AE767" s="148">
        <f t="shared" si="907"/>
        <v>20672.225028000001</v>
      </c>
      <c r="AF767" s="150">
        <f t="shared" si="908"/>
        <v>20672.225028000001</v>
      </c>
      <c r="AG767" s="148">
        <f t="shared" si="909"/>
        <v>0</v>
      </c>
      <c r="AH767" s="148">
        <f t="shared" si="910"/>
        <v>169679.75497200002</v>
      </c>
      <c r="AI767" s="150">
        <f t="shared" si="911"/>
        <v>169679.75497200002</v>
      </c>
      <c r="AJ767" s="151" t="s">
        <v>96</v>
      </c>
    </row>
    <row r="768" spans="1:36" outlineLevel="3" x14ac:dyDescent="0.25">
      <c r="A768" s="143" t="s">
        <v>5652</v>
      </c>
      <c r="B768" s="135">
        <v>11233.03</v>
      </c>
      <c r="C768" s="135">
        <v>35866.82</v>
      </c>
      <c r="D768" s="135">
        <v>54867.98</v>
      </c>
      <c r="E768" s="135">
        <v>9579.26</v>
      </c>
      <c r="F768" s="135">
        <v>2848.02</v>
      </c>
      <c r="G768" s="135">
        <v>30426.41</v>
      </c>
      <c r="H768" s="135">
        <v>22823.98</v>
      </c>
      <c r="I768" s="135">
        <v>21840.32</v>
      </c>
      <c r="J768" s="135">
        <v>27597.09</v>
      </c>
      <c r="K768" s="135">
        <v>7162.8</v>
      </c>
      <c r="L768" s="135">
        <v>17577.12</v>
      </c>
      <c r="M768" s="135">
        <v>37008.339999999997</v>
      </c>
      <c r="N768" s="135">
        <f t="shared" si="847"/>
        <v>37008.339999999997</v>
      </c>
      <c r="O768" s="135">
        <f t="shared" si="848"/>
        <v>278831.17</v>
      </c>
      <c r="P768" s="135" t="s">
        <v>825</v>
      </c>
      <c r="Q768" s="135">
        <f>VLOOKUP(P768,Factors!$E$6:$G$5649,3,FALSE)</f>
        <v>0.1086</v>
      </c>
      <c r="R768" s="144">
        <f t="shared" si="895"/>
        <v>0</v>
      </c>
      <c r="S768" s="145">
        <f t="shared" si="896"/>
        <v>37008.339999999997</v>
      </c>
      <c r="T768" s="146">
        <f t="shared" si="897"/>
        <v>37008.339999999997</v>
      </c>
      <c r="U768" s="144">
        <f t="shared" si="898"/>
        <v>0</v>
      </c>
      <c r="V768" s="145">
        <f t="shared" si="899"/>
        <v>4019.1057239999996</v>
      </c>
      <c r="W768" s="147">
        <f t="shared" si="900"/>
        <v>4019.1057239999996</v>
      </c>
      <c r="X768" s="144">
        <f t="shared" si="901"/>
        <v>0</v>
      </c>
      <c r="Y768" s="145">
        <f t="shared" si="902"/>
        <v>32989.234275999996</v>
      </c>
      <c r="Z768" s="147">
        <f t="shared" si="903"/>
        <v>32989.234275999996</v>
      </c>
      <c r="AA768" s="148">
        <f t="shared" si="904"/>
        <v>0</v>
      </c>
      <c r="AB768" s="149">
        <f t="shared" si="905"/>
        <v>278831.17</v>
      </c>
      <c r="AC768" s="148">
        <f t="shared" si="906"/>
        <v>278831.17</v>
      </c>
      <c r="AD768" s="148">
        <f t="shared" si="846"/>
        <v>0</v>
      </c>
      <c r="AE768" s="148">
        <f t="shared" si="907"/>
        <v>30281.065061999998</v>
      </c>
      <c r="AF768" s="150">
        <f t="shared" si="908"/>
        <v>30281.065061999998</v>
      </c>
      <c r="AG768" s="148">
        <f t="shared" si="909"/>
        <v>0</v>
      </c>
      <c r="AH768" s="148">
        <f t="shared" si="910"/>
        <v>248550.10493799997</v>
      </c>
      <c r="AI768" s="150">
        <f t="shared" si="911"/>
        <v>248550.10493799997</v>
      </c>
      <c r="AJ768" s="151" t="s">
        <v>96</v>
      </c>
    </row>
    <row r="769" spans="1:36" outlineLevel="3" x14ac:dyDescent="0.25">
      <c r="A769" s="143" t="s">
        <v>5652</v>
      </c>
      <c r="C769" s="135">
        <v>33347.18</v>
      </c>
      <c r="D769" s="135">
        <v>33347.160000000003</v>
      </c>
      <c r="E769" s="135">
        <v>33347.17</v>
      </c>
      <c r="F769" s="135">
        <v>33347.160000000003</v>
      </c>
      <c r="G769" s="135">
        <v>55140.24</v>
      </c>
      <c r="H769" s="135">
        <v>33347.160000000003</v>
      </c>
      <c r="I769" s="135">
        <v>36288.339999999997</v>
      </c>
      <c r="J769" s="135">
        <v>31594.58</v>
      </c>
      <c r="N769" s="135">
        <f t="shared" si="847"/>
        <v>0</v>
      </c>
      <c r="O769" s="135">
        <f t="shared" si="848"/>
        <v>289758.99</v>
      </c>
      <c r="P769" s="135" t="s">
        <v>827</v>
      </c>
      <c r="Q769" s="135">
        <f>VLOOKUP(P769,Factors!$E$6:$G$5649,3,FALSE)</f>
        <v>0.1086</v>
      </c>
      <c r="R769" s="144">
        <f t="shared" si="895"/>
        <v>0</v>
      </c>
      <c r="S769" s="145">
        <f t="shared" si="896"/>
        <v>0</v>
      </c>
      <c r="T769" s="146">
        <f t="shared" si="897"/>
        <v>0</v>
      </c>
      <c r="U769" s="144">
        <f t="shared" si="898"/>
        <v>0</v>
      </c>
      <c r="V769" s="145">
        <f t="shared" si="899"/>
        <v>0</v>
      </c>
      <c r="W769" s="147">
        <f t="shared" si="900"/>
        <v>0</v>
      </c>
      <c r="X769" s="144">
        <f t="shared" si="901"/>
        <v>0</v>
      </c>
      <c r="Y769" s="145">
        <f t="shared" si="902"/>
        <v>0</v>
      </c>
      <c r="Z769" s="147">
        <f t="shared" si="903"/>
        <v>0</v>
      </c>
      <c r="AA769" s="148">
        <f t="shared" si="904"/>
        <v>0</v>
      </c>
      <c r="AB769" s="149">
        <f t="shared" si="905"/>
        <v>289758.99</v>
      </c>
      <c r="AC769" s="148">
        <f t="shared" si="906"/>
        <v>289758.99</v>
      </c>
      <c r="AD769" s="148">
        <f t="shared" si="846"/>
        <v>0</v>
      </c>
      <c r="AE769" s="148">
        <f t="shared" si="907"/>
        <v>31467.826313999998</v>
      </c>
      <c r="AF769" s="150">
        <f t="shared" si="908"/>
        <v>31467.826313999998</v>
      </c>
      <c r="AG769" s="148">
        <f t="shared" si="909"/>
        <v>0</v>
      </c>
      <c r="AH769" s="148">
        <f t="shared" si="910"/>
        <v>258291.16368599999</v>
      </c>
      <c r="AI769" s="150">
        <f t="shared" si="911"/>
        <v>258291.16368599999</v>
      </c>
      <c r="AJ769" s="151" t="s">
        <v>96</v>
      </c>
    </row>
    <row r="770" spans="1:36" outlineLevel="3" x14ac:dyDescent="0.25">
      <c r="A770" s="143" t="s">
        <v>5652</v>
      </c>
      <c r="K770" s="135">
        <v>15760</v>
      </c>
      <c r="L770" s="135">
        <v>15760</v>
      </c>
      <c r="N770" s="135">
        <f t="shared" si="847"/>
        <v>0</v>
      </c>
      <c r="O770" s="135">
        <f t="shared" si="848"/>
        <v>31520</v>
      </c>
      <c r="P770" s="135" t="s">
        <v>838</v>
      </c>
      <c r="Q770" s="135">
        <f>VLOOKUP(P770,Factors!$E$6:$G$5649,3,FALSE)</f>
        <v>0.1086</v>
      </c>
      <c r="R770" s="144">
        <f t="shared" si="895"/>
        <v>0</v>
      </c>
      <c r="S770" s="145">
        <f t="shared" si="896"/>
        <v>0</v>
      </c>
      <c r="T770" s="146">
        <f t="shared" si="897"/>
        <v>0</v>
      </c>
      <c r="U770" s="144">
        <f t="shared" si="898"/>
        <v>0</v>
      </c>
      <c r="V770" s="145">
        <f t="shared" si="899"/>
        <v>0</v>
      </c>
      <c r="W770" s="147">
        <f t="shared" si="900"/>
        <v>0</v>
      </c>
      <c r="X770" s="144">
        <f t="shared" si="901"/>
        <v>0</v>
      </c>
      <c r="Y770" s="145">
        <f t="shared" si="902"/>
        <v>0</v>
      </c>
      <c r="Z770" s="147">
        <f t="shared" si="903"/>
        <v>0</v>
      </c>
      <c r="AA770" s="148">
        <f t="shared" si="904"/>
        <v>0</v>
      </c>
      <c r="AB770" s="149">
        <f t="shared" si="905"/>
        <v>31520</v>
      </c>
      <c r="AC770" s="148">
        <f t="shared" si="906"/>
        <v>31520</v>
      </c>
      <c r="AD770" s="148">
        <f t="shared" si="846"/>
        <v>0</v>
      </c>
      <c r="AE770" s="148">
        <f t="shared" si="907"/>
        <v>3423.0720000000001</v>
      </c>
      <c r="AF770" s="150">
        <f t="shared" si="908"/>
        <v>3423.0720000000001</v>
      </c>
      <c r="AG770" s="148">
        <f t="shared" si="909"/>
        <v>0</v>
      </c>
      <c r="AH770" s="148">
        <f t="shared" si="910"/>
        <v>28096.928</v>
      </c>
      <c r="AI770" s="150">
        <f t="shared" si="911"/>
        <v>28096.928</v>
      </c>
      <c r="AJ770" s="151" t="s">
        <v>96</v>
      </c>
    </row>
    <row r="771" spans="1:36" outlineLevel="3" x14ac:dyDescent="0.25">
      <c r="A771" s="143" t="s">
        <v>5652</v>
      </c>
      <c r="B771" s="135">
        <v>13334.95</v>
      </c>
      <c r="C771" s="135">
        <v>38340.35</v>
      </c>
      <c r="D771" s="135">
        <v>33252.269999999997</v>
      </c>
      <c r="E771" s="135">
        <v>39283.83</v>
      </c>
      <c r="F771" s="135">
        <v>50897.58</v>
      </c>
      <c r="G771" s="135">
        <v>37556.19</v>
      </c>
      <c r="H771" s="135">
        <v>33771.089999999997</v>
      </c>
      <c r="I771" s="135">
        <v>31344.43</v>
      </c>
      <c r="J771" s="135">
        <v>61319.45</v>
      </c>
      <c r="K771" s="135">
        <v>76387.34</v>
      </c>
      <c r="L771" s="135">
        <v>139129.81</v>
      </c>
      <c r="M771" s="135">
        <v>169211.94</v>
      </c>
      <c r="N771" s="135">
        <f t="shared" si="847"/>
        <v>169211.94</v>
      </c>
      <c r="O771" s="135">
        <f t="shared" si="848"/>
        <v>723829.23</v>
      </c>
      <c r="P771" s="135" t="s">
        <v>842</v>
      </c>
      <c r="Q771" s="135">
        <f>VLOOKUP(P771,Factors!$E$6:$G$5649,3,FALSE)</f>
        <v>0.1086</v>
      </c>
      <c r="R771" s="144">
        <f t="shared" si="895"/>
        <v>0</v>
      </c>
      <c r="S771" s="145">
        <f t="shared" si="896"/>
        <v>169211.94</v>
      </c>
      <c r="T771" s="146">
        <f t="shared" si="897"/>
        <v>169211.94</v>
      </c>
      <c r="U771" s="144">
        <f t="shared" si="898"/>
        <v>0</v>
      </c>
      <c r="V771" s="145">
        <f t="shared" si="899"/>
        <v>18376.416684</v>
      </c>
      <c r="W771" s="147">
        <f t="shared" si="900"/>
        <v>18376.416684</v>
      </c>
      <c r="X771" s="144">
        <f t="shared" si="901"/>
        <v>0</v>
      </c>
      <c r="Y771" s="145">
        <f t="shared" si="902"/>
        <v>150835.52331600001</v>
      </c>
      <c r="Z771" s="147">
        <f t="shared" si="903"/>
        <v>150835.52331600001</v>
      </c>
      <c r="AA771" s="148">
        <f t="shared" si="904"/>
        <v>0</v>
      </c>
      <c r="AB771" s="149">
        <f t="shared" si="905"/>
        <v>723829.23</v>
      </c>
      <c r="AC771" s="148">
        <f t="shared" si="906"/>
        <v>723829.23</v>
      </c>
      <c r="AD771" s="148">
        <f t="shared" si="846"/>
        <v>0</v>
      </c>
      <c r="AE771" s="148">
        <f t="shared" si="907"/>
        <v>78607.854378000004</v>
      </c>
      <c r="AF771" s="150">
        <f t="shared" si="908"/>
        <v>78607.854378000004</v>
      </c>
      <c r="AG771" s="148">
        <f t="shared" si="909"/>
        <v>0</v>
      </c>
      <c r="AH771" s="148">
        <f t="shared" si="910"/>
        <v>645221.37562199996</v>
      </c>
      <c r="AI771" s="150">
        <f t="shared" si="911"/>
        <v>645221.37562199996</v>
      </c>
      <c r="AJ771" s="151" t="s">
        <v>96</v>
      </c>
    </row>
    <row r="772" spans="1:36" outlineLevel="2" x14ac:dyDescent="0.25">
      <c r="A772" s="143"/>
      <c r="N772" s="135">
        <f t="shared" si="847"/>
        <v>0</v>
      </c>
      <c r="O772" s="135">
        <f t="shared" si="848"/>
        <v>0</v>
      </c>
      <c r="R772" s="144">
        <f t="shared" ref="R772:AI772" si="912">SUBTOTAL(9,R766:R771)</f>
        <v>0</v>
      </c>
      <c r="S772" s="145">
        <f t="shared" si="912"/>
        <v>266333.04000000004</v>
      </c>
      <c r="T772" s="146">
        <f t="shared" si="912"/>
        <v>266333.04000000004</v>
      </c>
      <c r="U772" s="144">
        <f t="shared" si="912"/>
        <v>0</v>
      </c>
      <c r="V772" s="145">
        <f t="shared" si="912"/>
        <v>28923.768144000001</v>
      </c>
      <c r="W772" s="147">
        <f t="shared" si="912"/>
        <v>28923.768144000001</v>
      </c>
      <c r="X772" s="144">
        <f t="shared" si="912"/>
        <v>0</v>
      </c>
      <c r="Y772" s="145">
        <f t="shared" si="912"/>
        <v>237409.27185600001</v>
      </c>
      <c r="Z772" s="147">
        <f t="shared" si="912"/>
        <v>237409.27185600001</v>
      </c>
      <c r="AA772" s="148">
        <f t="shared" si="912"/>
        <v>0</v>
      </c>
      <c r="AB772" s="149">
        <f t="shared" si="912"/>
        <v>2066897.91</v>
      </c>
      <c r="AC772" s="148">
        <f t="shared" si="912"/>
        <v>2066897.91</v>
      </c>
      <c r="AD772" s="148">
        <f t="shared" si="846"/>
        <v>0</v>
      </c>
      <c r="AE772" s="148">
        <f t="shared" si="912"/>
        <v>224465.11302600004</v>
      </c>
      <c r="AF772" s="150">
        <f t="shared" si="912"/>
        <v>224465.11302600004</v>
      </c>
      <c r="AG772" s="148">
        <f t="shared" si="912"/>
        <v>0</v>
      </c>
      <c r="AH772" s="148">
        <f t="shared" si="912"/>
        <v>1842432.7969740001</v>
      </c>
      <c r="AI772" s="150">
        <f t="shared" si="912"/>
        <v>1842432.7969740001</v>
      </c>
      <c r="AJ772" s="163" t="s">
        <v>5738</v>
      </c>
    </row>
    <row r="773" spans="1:36" outlineLevel="1" x14ac:dyDescent="0.25">
      <c r="A773" s="154" t="s">
        <v>5651</v>
      </c>
      <c r="B773" s="155"/>
      <c r="C773" s="155"/>
      <c r="D773" s="155"/>
      <c r="E773" s="155"/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6">
        <f t="shared" ref="R773:AI773" si="913">SUBTOTAL(9,R766:R771)</f>
        <v>0</v>
      </c>
      <c r="S773" s="157">
        <f t="shared" si="913"/>
        <v>266333.04000000004</v>
      </c>
      <c r="T773" s="158">
        <f t="shared" si="913"/>
        <v>266333.04000000004</v>
      </c>
      <c r="U773" s="156">
        <f t="shared" si="913"/>
        <v>0</v>
      </c>
      <c r="V773" s="157">
        <f t="shared" si="913"/>
        <v>28923.768144000001</v>
      </c>
      <c r="W773" s="159">
        <f t="shared" si="913"/>
        <v>28923.768144000001</v>
      </c>
      <c r="X773" s="156">
        <f t="shared" si="913"/>
        <v>0</v>
      </c>
      <c r="Y773" s="157">
        <f t="shared" si="913"/>
        <v>237409.27185600001</v>
      </c>
      <c r="Z773" s="159">
        <f t="shared" si="913"/>
        <v>237409.27185600001</v>
      </c>
      <c r="AA773" s="157">
        <f t="shared" si="913"/>
        <v>0</v>
      </c>
      <c r="AB773" s="160">
        <f t="shared" si="913"/>
        <v>2066897.91</v>
      </c>
      <c r="AC773" s="157">
        <f t="shared" si="913"/>
        <v>2066897.91</v>
      </c>
      <c r="AD773" s="157">
        <f t="shared" si="846"/>
        <v>0</v>
      </c>
      <c r="AE773" s="157">
        <f t="shared" si="913"/>
        <v>224465.11302600004</v>
      </c>
      <c r="AF773" s="161">
        <f t="shared" si="913"/>
        <v>224465.11302600004</v>
      </c>
      <c r="AG773" s="157">
        <f t="shared" si="913"/>
        <v>0</v>
      </c>
      <c r="AH773" s="157">
        <f t="shared" si="913"/>
        <v>1842432.7969740001</v>
      </c>
      <c r="AI773" s="161">
        <f t="shared" si="913"/>
        <v>1842432.7969740001</v>
      </c>
      <c r="AJ773" s="162"/>
    </row>
    <row r="774" spans="1:36" outlineLevel="3" x14ac:dyDescent="0.25">
      <c r="A774" s="143" t="s">
        <v>5654</v>
      </c>
      <c r="D774" s="135">
        <v>70</v>
      </c>
      <c r="M774" s="135">
        <v>74.88</v>
      </c>
      <c r="N774" s="135">
        <f t="shared" si="847"/>
        <v>74.88</v>
      </c>
      <c r="O774" s="135">
        <f t="shared" si="848"/>
        <v>144.88</v>
      </c>
      <c r="P774" s="135" t="s">
        <v>401</v>
      </c>
      <c r="Q774" s="135">
        <f>VLOOKUP(P774,Factors!$E$6:$G$5649,3,FALSE)</f>
        <v>0.1086</v>
      </c>
      <c r="R774" s="144">
        <f>IF(LEFT(AJ774,6)="Direct", N774,0)</f>
        <v>0</v>
      </c>
      <c r="S774" s="145">
        <f>N774-R774</f>
        <v>74.88</v>
      </c>
      <c r="T774" s="146">
        <f>R774+S774</f>
        <v>74.88</v>
      </c>
      <c r="U774" s="144">
        <f>IF(LEFT(AJ774,9)="direct-wa", N774,0)</f>
        <v>0</v>
      </c>
      <c r="V774" s="145">
        <f>IF(LEFT(AJ774,9)="direct-wa",0,N774*Q774)</f>
        <v>8.1319680000000005</v>
      </c>
      <c r="W774" s="147">
        <f>U774+V774</f>
        <v>8.1319680000000005</v>
      </c>
      <c r="X774" s="144">
        <f>IF(LEFT(AJ774,9)="direct-or", N774,0)</f>
        <v>0</v>
      </c>
      <c r="Y774" s="145">
        <f>IF(LEFT(AJ774,9)="direct-or",0,S774-V774)</f>
        <v>66.748031999999995</v>
      </c>
      <c r="Z774" s="147">
        <f>X774+Y774</f>
        <v>66.748031999999995</v>
      </c>
      <c r="AA774" s="148">
        <f>IF(LEFT(AJ774,6)="Direct", O774,0)</f>
        <v>0</v>
      </c>
      <c r="AB774" s="149">
        <f>O774-AA774</f>
        <v>144.88</v>
      </c>
      <c r="AC774" s="148">
        <f>AA774+AB774</f>
        <v>144.88</v>
      </c>
      <c r="AD774" s="148">
        <f t="shared" si="846"/>
        <v>0</v>
      </c>
      <c r="AE774" s="148">
        <f>IF(LEFT(AJ774,9)="direct-wa",0,O774*Q774)</f>
        <v>15.733967999999999</v>
      </c>
      <c r="AF774" s="150">
        <f>AD774+AE774</f>
        <v>15.733967999999999</v>
      </c>
      <c r="AG774" s="148">
        <f>IF(LEFT(AJ774,9)="direct-or", O774,0)</f>
        <v>0</v>
      </c>
      <c r="AH774" s="148">
        <f>IF(LEFT(AJ774,9)="direct-or",0,AC774-AF774)</f>
        <v>129.14603199999999</v>
      </c>
      <c r="AI774" s="150">
        <f>AG774+AH774</f>
        <v>129.14603199999999</v>
      </c>
      <c r="AJ774" s="151" t="s">
        <v>96</v>
      </c>
    </row>
    <row r="775" spans="1:36" outlineLevel="2" x14ac:dyDescent="0.25">
      <c r="A775" s="143"/>
      <c r="N775" s="135">
        <f t="shared" si="847"/>
        <v>0</v>
      </c>
      <c r="O775" s="135">
        <f t="shared" si="848"/>
        <v>0</v>
      </c>
      <c r="R775" s="144">
        <f t="shared" ref="R775:AI775" si="914">SUBTOTAL(9,R774:R774)</f>
        <v>0</v>
      </c>
      <c r="S775" s="145">
        <f t="shared" si="914"/>
        <v>74.88</v>
      </c>
      <c r="T775" s="146">
        <f t="shared" si="914"/>
        <v>74.88</v>
      </c>
      <c r="U775" s="144">
        <f t="shared" si="914"/>
        <v>0</v>
      </c>
      <c r="V775" s="145">
        <f t="shared" si="914"/>
        <v>8.1319680000000005</v>
      </c>
      <c r="W775" s="147">
        <f t="shared" si="914"/>
        <v>8.1319680000000005</v>
      </c>
      <c r="X775" s="144">
        <f t="shared" si="914"/>
        <v>0</v>
      </c>
      <c r="Y775" s="145">
        <f t="shared" si="914"/>
        <v>66.748031999999995</v>
      </c>
      <c r="Z775" s="147">
        <f t="shared" si="914"/>
        <v>66.748031999999995</v>
      </c>
      <c r="AA775" s="148">
        <f t="shared" si="914"/>
        <v>0</v>
      </c>
      <c r="AB775" s="149">
        <f t="shared" si="914"/>
        <v>144.88</v>
      </c>
      <c r="AC775" s="148">
        <f t="shared" si="914"/>
        <v>144.88</v>
      </c>
      <c r="AD775" s="148">
        <f t="shared" si="846"/>
        <v>0</v>
      </c>
      <c r="AE775" s="148">
        <f t="shared" si="914"/>
        <v>15.733967999999999</v>
      </c>
      <c r="AF775" s="150">
        <f t="shared" si="914"/>
        <v>15.733967999999999</v>
      </c>
      <c r="AG775" s="148">
        <f t="shared" si="914"/>
        <v>0</v>
      </c>
      <c r="AH775" s="148">
        <f t="shared" si="914"/>
        <v>129.14603199999999</v>
      </c>
      <c r="AI775" s="150">
        <f t="shared" si="914"/>
        <v>129.14603199999999</v>
      </c>
      <c r="AJ775" s="163" t="s">
        <v>5738</v>
      </c>
    </row>
    <row r="776" spans="1:36" outlineLevel="3" x14ac:dyDescent="0.25">
      <c r="A776" s="143" t="s">
        <v>5654</v>
      </c>
      <c r="B776" s="135">
        <v>16453.27</v>
      </c>
      <c r="C776" s="135">
        <v>18549.13</v>
      </c>
      <c r="D776" s="135">
        <v>36625.360000000001</v>
      </c>
      <c r="E776" s="135">
        <v>17612.57</v>
      </c>
      <c r="F776" s="135">
        <v>90878.55</v>
      </c>
      <c r="G776" s="135">
        <v>55110.400000000001</v>
      </c>
      <c r="H776" s="135">
        <v>15926.91</v>
      </c>
      <c r="I776" s="135">
        <v>121127.9</v>
      </c>
      <c r="J776" s="135">
        <v>43106.22</v>
      </c>
      <c r="K776" s="135">
        <v>14862.11</v>
      </c>
      <c r="L776" s="135">
        <v>15894.71</v>
      </c>
      <c r="M776" s="135">
        <v>19809.439999999999</v>
      </c>
      <c r="N776" s="135">
        <f t="shared" si="847"/>
        <v>19809.439999999999</v>
      </c>
      <c r="O776" s="135">
        <f t="shared" si="848"/>
        <v>465956.56999999995</v>
      </c>
      <c r="P776" s="135" t="s">
        <v>470</v>
      </c>
      <c r="Q776" s="135">
        <f>VLOOKUP(P776,Factors!$E$6:$G$5649,3,FALSE)</f>
        <v>0.10979999999999999</v>
      </c>
      <c r="R776" s="144">
        <f>IF(LEFT(AJ776,6)="Direct", N776,0)</f>
        <v>0</v>
      </c>
      <c r="S776" s="145">
        <f>N776-R776</f>
        <v>19809.439999999999</v>
      </c>
      <c r="T776" s="146">
        <f>R776+S776</f>
        <v>19809.439999999999</v>
      </c>
      <c r="U776" s="144">
        <f>IF(LEFT(AJ776,9)="direct-wa", N776,0)</f>
        <v>0</v>
      </c>
      <c r="V776" s="145">
        <f>IF(LEFT(AJ776,9)="direct-wa",0,N776*Q776)</f>
        <v>2175.0765119999996</v>
      </c>
      <c r="W776" s="147">
        <f>U776+V776</f>
        <v>2175.0765119999996</v>
      </c>
      <c r="X776" s="144">
        <f>IF(LEFT(AJ776,9)="direct-or", N776,0)</f>
        <v>0</v>
      </c>
      <c r="Y776" s="145">
        <f>IF(LEFT(AJ776,9)="direct-or",0,S776-V776)</f>
        <v>17634.363487999999</v>
      </c>
      <c r="Z776" s="147">
        <f>X776+Y776</f>
        <v>17634.363487999999</v>
      </c>
      <c r="AA776" s="148">
        <f>IF(LEFT(AJ776,6)="Direct", O776,0)</f>
        <v>0</v>
      </c>
      <c r="AB776" s="149">
        <f>O776-AA776</f>
        <v>465956.56999999995</v>
      </c>
      <c r="AC776" s="148">
        <f>AA776+AB776</f>
        <v>465956.56999999995</v>
      </c>
      <c r="AD776" s="148">
        <f t="shared" si="846"/>
        <v>0</v>
      </c>
      <c r="AE776" s="148">
        <f>IF(LEFT(AJ776,9)="direct-wa",0,O776*Q776)</f>
        <v>51162.031385999995</v>
      </c>
      <c r="AF776" s="150">
        <f>AD776+AE776</f>
        <v>51162.031385999995</v>
      </c>
      <c r="AG776" s="148">
        <f>IF(LEFT(AJ776,9)="direct-or", O776,0)</f>
        <v>0</v>
      </c>
      <c r="AH776" s="148">
        <f>IF(LEFT(AJ776,9)="direct-or",0,AC776-AF776)</f>
        <v>414794.53861399996</v>
      </c>
      <c r="AI776" s="150">
        <f>AG776+AH776</f>
        <v>414794.53861399996</v>
      </c>
      <c r="AJ776" s="151" t="s">
        <v>49</v>
      </c>
    </row>
    <row r="777" spans="1:36" outlineLevel="2" x14ac:dyDescent="0.25">
      <c r="A777" s="143"/>
      <c r="N777" s="135">
        <f t="shared" si="847"/>
        <v>0</v>
      </c>
      <c r="O777" s="135">
        <f t="shared" si="848"/>
        <v>0</v>
      </c>
      <c r="R777" s="144">
        <f t="shared" ref="R777:AI777" si="915">SUBTOTAL(9,R776:R776)</f>
        <v>0</v>
      </c>
      <c r="S777" s="145">
        <f t="shared" si="915"/>
        <v>19809.439999999999</v>
      </c>
      <c r="T777" s="146">
        <f t="shared" si="915"/>
        <v>19809.439999999999</v>
      </c>
      <c r="U777" s="144">
        <f t="shared" si="915"/>
        <v>0</v>
      </c>
      <c r="V777" s="145">
        <f t="shared" si="915"/>
        <v>2175.0765119999996</v>
      </c>
      <c r="W777" s="147">
        <f t="shared" si="915"/>
        <v>2175.0765119999996</v>
      </c>
      <c r="X777" s="144">
        <f t="shared" si="915"/>
        <v>0</v>
      </c>
      <c r="Y777" s="145">
        <f t="shared" si="915"/>
        <v>17634.363487999999</v>
      </c>
      <c r="Z777" s="147">
        <f t="shared" si="915"/>
        <v>17634.363487999999</v>
      </c>
      <c r="AA777" s="148">
        <f t="shared" si="915"/>
        <v>0</v>
      </c>
      <c r="AB777" s="149">
        <f t="shared" si="915"/>
        <v>465956.56999999995</v>
      </c>
      <c r="AC777" s="148">
        <f t="shared" si="915"/>
        <v>465956.56999999995</v>
      </c>
      <c r="AD777" s="148">
        <f t="shared" ref="AD777:AD840" si="916">IF(LEFT(AJ777,9)="direct-wa", O777,0)</f>
        <v>0</v>
      </c>
      <c r="AE777" s="148">
        <f t="shared" si="915"/>
        <v>51162.031385999995</v>
      </c>
      <c r="AF777" s="150">
        <f t="shared" si="915"/>
        <v>51162.031385999995</v>
      </c>
      <c r="AG777" s="148">
        <f t="shared" si="915"/>
        <v>0</v>
      </c>
      <c r="AH777" s="148">
        <f t="shared" si="915"/>
        <v>414794.53861399996</v>
      </c>
      <c r="AI777" s="150">
        <f t="shared" si="915"/>
        <v>414794.53861399996</v>
      </c>
      <c r="AJ777" s="163" t="s">
        <v>5745</v>
      </c>
    </row>
    <row r="778" spans="1:36" outlineLevel="1" x14ac:dyDescent="0.25">
      <c r="A778" s="154" t="s">
        <v>5653</v>
      </c>
      <c r="B778" s="155"/>
      <c r="C778" s="155"/>
      <c r="D778" s="155"/>
      <c r="E778" s="155"/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6">
        <f t="shared" ref="R778:AI778" si="917">SUBTOTAL(9,R774:R776)</f>
        <v>0</v>
      </c>
      <c r="S778" s="157">
        <f t="shared" si="917"/>
        <v>19884.32</v>
      </c>
      <c r="T778" s="158">
        <f t="shared" si="917"/>
        <v>19884.32</v>
      </c>
      <c r="U778" s="156">
        <f t="shared" si="917"/>
        <v>0</v>
      </c>
      <c r="V778" s="157">
        <f t="shared" si="917"/>
        <v>2183.2084799999998</v>
      </c>
      <c r="W778" s="159">
        <f t="shared" si="917"/>
        <v>2183.2084799999998</v>
      </c>
      <c r="X778" s="156">
        <f t="shared" si="917"/>
        <v>0</v>
      </c>
      <c r="Y778" s="157">
        <f t="shared" si="917"/>
        <v>17701.111519999999</v>
      </c>
      <c r="Z778" s="159">
        <f t="shared" si="917"/>
        <v>17701.111519999999</v>
      </c>
      <c r="AA778" s="157">
        <f t="shared" si="917"/>
        <v>0</v>
      </c>
      <c r="AB778" s="160">
        <f t="shared" si="917"/>
        <v>466101.44999999995</v>
      </c>
      <c r="AC778" s="157">
        <f t="shared" si="917"/>
        <v>466101.44999999995</v>
      </c>
      <c r="AD778" s="157">
        <f t="shared" si="916"/>
        <v>0</v>
      </c>
      <c r="AE778" s="157">
        <f t="shared" si="917"/>
        <v>51177.765353999996</v>
      </c>
      <c r="AF778" s="161">
        <f t="shared" si="917"/>
        <v>51177.765353999996</v>
      </c>
      <c r="AG778" s="157">
        <f t="shared" si="917"/>
        <v>0</v>
      </c>
      <c r="AH778" s="157">
        <f t="shared" si="917"/>
        <v>414923.68464599998</v>
      </c>
      <c r="AI778" s="161">
        <f t="shared" si="917"/>
        <v>414923.68464599998</v>
      </c>
      <c r="AJ778" s="162"/>
    </row>
    <row r="779" spans="1:36" outlineLevel="3" x14ac:dyDescent="0.25">
      <c r="A779" s="143" t="s">
        <v>5656</v>
      </c>
      <c r="B779" s="135">
        <v>14769.21</v>
      </c>
      <c r="C779" s="135">
        <v>15122.96</v>
      </c>
      <c r="D779" s="135">
        <v>14342.48</v>
      </c>
      <c r="E779" s="135">
        <v>14810.09</v>
      </c>
      <c r="F779" s="135">
        <v>13687.99</v>
      </c>
      <c r="G779" s="135">
        <v>16398.59</v>
      </c>
      <c r="H779" s="135">
        <v>13383.36</v>
      </c>
      <c r="I779" s="135">
        <v>12446.48</v>
      </c>
      <c r="J779" s="135">
        <v>13569.13</v>
      </c>
      <c r="K779" s="135">
        <v>13844.23</v>
      </c>
      <c r="L779" s="135">
        <v>13115.84</v>
      </c>
      <c r="M779" s="135">
        <v>11949.66</v>
      </c>
      <c r="N779" s="135">
        <f t="shared" ref="N779:N841" si="918">M779</f>
        <v>11949.66</v>
      </c>
      <c r="O779" s="135">
        <f t="shared" ref="O779:O841" si="919">SUM(B779:M779)</f>
        <v>167440.01999999999</v>
      </c>
      <c r="P779" s="135" t="s">
        <v>795</v>
      </c>
      <c r="Q779" s="135">
        <f>VLOOKUP(P779,Factors!$E$6:$G$5649,3,FALSE)</f>
        <v>0.1086</v>
      </c>
      <c r="R779" s="144">
        <f>IF(LEFT(AJ779,6)="Direct", N779,0)</f>
        <v>0</v>
      </c>
      <c r="S779" s="145">
        <f>N779-R779</f>
        <v>11949.66</v>
      </c>
      <c r="T779" s="146">
        <f>R779+S779</f>
        <v>11949.66</v>
      </c>
      <c r="U779" s="144">
        <f>IF(LEFT(AJ779,9)="direct-wa", N779,0)</f>
        <v>0</v>
      </c>
      <c r="V779" s="145">
        <f>IF(LEFT(AJ779,9)="direct-wa",0,N779*Q779)</f>
        <v>1297.733076</v>
      </c>
      <c r="W779" s="147">
        <f>U779+V779</f>
        <v>1297.733076</v>
      </c>
      <c r="X779" s="144">
        <f>IF(LEFT(AJ779,9)="direct-or", N779,0)</f>
        <v>0</v>
      </c>
      <c r="Y779" s="145">
        <f>IF(LEFT(AJ779,9)="direct-or",0,S779-V779)</f>
        <v>10651.926923999999</v>
      </c>
      <c r="Z779" s="147">
        <f>X779+Y779</f>
        <v>10651.926923999999</v>
      </c>
      <c r="AA779" s="148">
        <f>IF(LEFT(AJ779,6)="Direct", O779,0)</f>
        <v>0</v>
      </c>
      <c r="AB779" s="149">
        <f>O779-AA779</f>
        <v>167440.01999999999</v>
      </c>
      <c r="AC779" s="148">
        <f>AA779+AB779</f>
        <v>167440.01999999999</v>
      </c>
      <c r="AD779" s="148">
        <f t="shared" si="916"/>
        <v>0</v>
      </c>
      <c r="AE779" s="148">
        <f>IF(LEFT(AJ779,9)="direct-wa",0,O779*Q779)</f>
        <v>18183.986172000001</v>
      </c>
      <c r="AF779" s="150">
        <f>AD779+AE779</f>
        <v>18183.986172000001</v>
      </c>
      <c r="AG779" s="148">
        <f>IF(LEFT(AJ779,9)="direct-or", O779,0)</f>
        <v>0</v>
      </c>
      <c r="AH779" s="148">
        <f>IF(LEFT(AJ779,9)="direct-or",0,AC779-AF779)</f>
        <v>149256.03382799999</v>
      </c>
      <c r="AI779" s="150">
        <f>AG779+AH779</f>
        <v>149256.03382799999</v>
      </c>
      <c r="AJ779" s="151" t="s">
        <v>96</v>
      </c>
    </row>
    <row r="780" spans="1:36" outlineLevel="3" x14ac:dyDescent="0.25">
      <c r="A780" s="143" t="s">
        <v>5656</v>
      </c>
      <c r="L780" s="135">
        <v>27.5</v>
      </c>
      <c r="N780" s="135">
        <f t="shared" si="918"/>
        <v>0</v>
      </c>
      <c r="O780" s="135">
        <f t="shared" si="919"/>
        <v>27.5</v>
      </c>
      <c r="P780" s="135" t="s">
        <v>5918</v>
      </c>
      <c r="Q780" s="135">
        <f>VLOOKUP(P780,Factors!$E$6:$G$5649,3,FALSE)</f>
        <v>0.1086</v>
      </c>
      <c r="R780" s="144">
        <f>IF(LEFT(AJ780,6)="Direct", N780,0)</f>
        <v>0</v>
      </c>
      <c r="S780" s="145">
        <f>N780-R780</f>
        <v>0</v>
      </c>
      <c r="T780" s="146">
        <f>R780+S780</f>
        <v>0</v>
      </c>
      <c r="U780" s="144">
        <f>IF(LEFT(AJ780,9)="direct-wa", N780,0)</f>
        <v>0</v>
      </c>
      <c r="V780" s="145">
        <f>IF(LEFT(AJ780,9)="direct-wa",0,N780*Q780)</f>
        <v>0</v>
      </c>
      <c r="W780" s="147">
        <f>U780+V780</f>
        <v>0</v>
      </c>
      <c r="X780" s="144">
        <f>IF(LEFT(AJ780,9)="direct-or", N780,0)</f>
        <v>0</v>
      </c>
      <c r="Y780" s="145">
        <f>IF(LEFT(AJ780,9)="direct-or",0,S780-V780)</f>
        <v>0</v>
      </c>
      <c r="Z780" s="147">
        <f>X780+Y780</f>
        <v>0</v>
      </c>
      <c r="AA780" s="148">
        <f>IF(LEFT(AJ780,6)="Direct", O780,0)</f>
        <v>0</v>
      </c>
      <c r="AB780" s="149">
        <f>O780-AA780</f>
        <v>27.5</v>
      </c>
      <c r="AC780" s="148">
        <f>AA780+AB780</f>
        <v>27.5</v>
      </c>
      <c r="AD780" s="148">
        <f t="shared" si="916"/>
        <v>0</v>
      </c>
      <c r="AE780" s="148">
        <f>IF(LEFT(AJ780,9)="direct-wa",0,O780*Q780)</f>
        <v>2.9864999999999999</v>
      </c>
      <c r="AF780" s="150">
        <f>AD780+AE780</f>
        <v>2.9864999999999999</v>
      </c>
      <c r="AG780" s="148">
        <f>IF(LEFT(AJ780,9)="direct-or", O780,0)</f>
        <v>0</v>
      </c>
      <c r="AH780" s="148">
        <f>IF(LEFT(AJ780,9)="direct-or",0,AC780-AF780)</f>
        <v>24.513500000000001</v>
      </c>
      <c r="AI780" s="150">
        <f>AG780+AH780</f>
        <v>24.513500000000001</v>
      </c>
      <c r="AJ780" s="151" t="s">
        <v>346</v>
      </c>
    </row>
    <row r="781" spans="1:36" outlineLevel="2" x14ac:dyDescent="0.25">
      <c r="A781" s="143"/>
      <c r="N781" s="135">
        <f t="shared" si="918"/>
        <v>0</v>
      </c>
      <c r="O781" s="135">
        <f t="shared" si="919"/>
        <v>0</v>
      </c>
      <c r="R781" s="144">
        <f t="shared" ref="R781:AI781" si="920">SUBTOTAL(9,R779:R780)</f>
        <v>0</v>
      </c>
      <c r="S781" s="145">
        <f t="shared" si="920"/>
        <v>11949.66</v>
      </c>
      <c r="T781" s="146">
        <f t="shared" si="920"/>
        <v>11949.66</v>
      </c>
      <c r="U781" s="144">
        <f t="shared" si="920"/>
        <v>0</v>
      </c>
      <c r="V781" s="145">
        <f t="shared" si="920"/>
        <v>1297.733076</v>
      </c>
      <c r="W781" s="147">
        <f t="shared" si="920"/>
        <v>1297.733076</v>
      </c>
      <c r="X781" s="144">
        <f t="shared" si="920"/>
        <v>0</v>
      </c>
      <c r="Y781" s="145">
        <f t="shared" si="920"/>
        <v>10651.926923999999</v>
      </c>
      <c r="Z781" s="147">
        <f t="shared" si="920"/>
        <v>10651.926923999999</v>
      </c>
      <c r="AA781" s="148">
        <f t="shared" si="920"/>
        <v>0</v>
      </c>
      <c r="AB781" s="149">
        <f t="shared" si="920"/>
        <v>167467.51999999999</v>
      </c>
      <c r="AC781" s="148">
        <f t="shared" si="920"/>
        <v>167467.51999999999</v>
      </c>
      <c r="AD781" s="148">
        <f t="shared" si="916"/>
        <v>0</v>
      </c>
      <c r="AE781" s="148">
        <f t="shared" si="920"/>
        <v>18186.972672</v>
      </c>
      <c r="AF781" s="150">
        <f t="shared" si="920"/>
        <v>18186.972672</v>
      </c>
      <c r="AG781" s="148">
        <f t="shared" si="920"/>
        <v>0</v>
      </c>
      <c r="AH781" s="148">
        <f t="shared" si="920"/>
        <v>149280.54732799999</v>
      </c>
      <c r="AI781" s="150">
        <f t="shared" si="920"/>
        <v>149280.54732799999</v>
      </c>
      <c r="AJ781" s="163" t="s">
        <v>5738</v>
      </c>
    </row>
    <row r="782" spans="1:36" outlineLevel="1" x14ac:dyDescent="0.25">
      <c r="A782" s="154" t="s">
        <v>5655</v>
      </c>
      <c r="B782" s="155"/>
      <c r="C782" s="155"/>
      <c r="D782" s="155"/>
      <c r="E782" s="155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6">
        <f t="shared" ref="R782:AI782" si="921">SUBTOTAL(9,R779:R780)</f>
        <v>0</v>
      </c>
      <c r="S782" s="157">
        <f t="shared" si="921"/>
        <v>11949.66</v>
      </c>
      <c r="T782" s="158">
        <f t="shared" si="921"/>
        <v>11949.66</v>
      </c>
      <c r="U782" s="156">
        <f t="shared" si="921"/>
        <v>0</v>
      </c>
      <c r="V782" s="157">
        <f t="shared" si="921"/>
        <v>1297.733076</v>
      </c>
      <c r="W782" s="159">
        <f t="shared" si="921"/>
        <v>1297.733076</v>
      </c>
      <c r="X782" s="156">
        <f t="shared" si="921"/>
        <v>0</v>
      </c>
      <c r="Y782" s="157">
        <f t="shared" si="921"/>
        <v>10651.926923999999</v>
      </c>
      <c r="Z782" s="159">
        <f t="shared" si="921"/>
        <v>10651.926923999999</v>
      </c>
      <c r="AA782" s="157">
        <f t="shared" si="921"/>
        <v>0</v>
      </c>
      <c r="AB782" s="160">
        <f t="shared" si="921"/>
        <v>167467.51999999999</v>
      </c>
      <c r="AC782" s="157">
        <f t="shared" si="921"/>
        <v>167467.51999999999</v>
      </c>
      <c r="AD782" s="157">
        <f t="shared" si="916"/>
        <v>0</v>
      </c>
      <c r="AE782" s="157">
        <f t="shared" si="921"/>
        <v>18186.972672</v>
      </c>
      <c r="AF782" s="161">
        <f t="shared" si="921"/>
        <v>18186.972672</v>
      </c>
      <c r="AG782" s="157">
        <f t="shared" si="921"/>
        <v>0</v>
      </c>
      <c r="AH782" s="157">
        <f t="shared" si="921"/>
        <v>149280.54732799999</v>
      </c>
      <c r="AI782" s="161">
        <f t="shared" si="921"/>
        <v>149280.54732799999</v>
      </c>
      <c r="AJ782" s="162"/>
    </row>
    <row r="783" spans="1:36" outlineLevel="3" x14ac:dyDescent="0.25">
      <c r="A783" s="143" t="s">
        <v>5658</v>
      </c>
      <c r="E783" s="135">
        <v>80</v>
      </c>
      <c r="H783" s="135">
        <v>340</v>
      </c>
      <c r="N783" s="135">
        <f t="shared" si="918"/>
        <v>0</v>
      </c>
      <c r="O783" s="135">
        <f t="shared" si="919"/>
        <v>420</v>
      </c>
      <c r="P783" s="135" t="s">
        <v>392</v>
      </c>
      <c r="Q783" s="135">
        <f>VLOOKUP(P783,Factors!$E$6:$G$5649,3,FALSE)</f>
        <v>0.1013</v>
      </c>
      <c r="R783" s="144">
        <f t="shared" ref="R783:R788" si="922">IF(LEFT(AJ783,6)="Direct", N783,0)</f>
        <v>0</v>
      </c>
      <c r="S783" s="145">
        <f t="shared" ref="S783:S788" si="923">N783-R783</f>
        <v>0</v>
      </c>
      <c r="T783" s="146">
        <f t="shared" ref="T783:T788" si="924">R783+S783</f>
        <v>0</v>
      </c>
      <c r="U783" s="144">
        <f t="shared" ref="U783:U788" si="925">IF(LEFT(AJ783,9)="direct-wa", N783,0)</f>
        <v>0</v>
      </c>
      <c r="V783" s="145">
        <f t="shared" ref="V783:V788" si="926">IF(LEFT(AJ783,9)="direct-wa",0,N783*Q783)</f>
        <v>0</v>
      </c>
      <c r="W783" s="147">
        <f t="shared" ref="W783:W788" si="927">U783+V783</f>
        <v>0</v>
      </c>
      <c r="X783" s="144">
        <f t="shared" ref="X783:X788" si="928">IF(LEFT(AJ783,9)="direct-or", N783,0)</f>
        <v>0</v>
      </c>
      <c r="Y783" s="145">
        <f t="shared" ref="Y783:Y788" si="929">IF(LEFT(AJ783,9)="direct-or",0,S783-V783)</f>
        <v>0</v>
      </c>
      <c r="Z783" s="147">
        <f t="shared" ref="Z783:Z788" si="930">X783+Y783</f>
        <v>0</v>
      </c>
      <c r="AA783" s="148">
        <f t="shared" ref="AA783:AA788" si="931">IF(LEFT(AJ783,6)="Direct", O783,0)</f>
        <v>0</v>
      </c>
      <c r="AB783" s="149">
        <f t="shared" ref="AB783:AB788" si="932">O783-AA783</f>
        <v>420</v>
      </c>
      <c r="AC783" s="148">
        <f t="shared" ref="AC783:AC788" si="933">AA783+AB783</f>
        <v>420</v>
      </c>
      <c r="AD783" s="148">
        <f t="shared" si="916"/>
        <v>0</v>
      </c>
      <c r="AE783" s="148">
        <f t="shared" ref="AE783:AE788" si="934">IF(LEFT(AJ783,9)="direct-wa",0,O783*Q783)</f>
        <v>42.545999999999999</v>
      </c>
      <c r="AF783" s="150">
        <f t="shared" ref="AF783:AF788" si="935">AD783+AE783</f>
        <v>42.545999999999999</v>
      </c>
      <c r="AG783" s="148">
        <f t="shared" ref="AG783:AG788" si="936">IF(LEFT(AJ783,9)="direct-or", O783,0)</f>
        <v>0</v>
      </c>
      <c r="AH783" s="148">
        <f t="shared" ref="AH783:AH788" si="937">IF(LEFT(AJ783,9)="direct-or",0,AC783-AF783)</f>
        <v>377.45400000000001</v>
      </c>
      <c r="AI783" s="150">
        <f t="shared" ref="AI783:AI788" si="938">AG783+AH783</f>
        <v>377.45400000000001</v>
      </c>
      <c r="AJ783" s="151" t="s">
        <v>60</v>
      </c>
    </row>
    <row r="784" spans="1:36" outlineLevel="3" x14ac:dyDescent="0.25">
      <c r="A784" s="143" t="s">
        <v>5658</v>
      </c>
      <c r="I784" s="135">
        <v>275.77999999999997</v>
      </c>
      <c r="N784" s="135">
        <f t="shared" si="918"/>
        <v>0</v>
      </c>
      <c r="O784" s="135">
        <f t="shared" si="919"/>
        <v>275.77999999999997</v>
      </c>
      <c r="P784" s="135" t="s">
        <v>5876</v>
      </c>
      <c r="Q784" s="135">
        <f>VLOOKUP(P784,Factors!$E$6:$G$5649,3,FALSE)</f>
        <v>0.1013</v>
      </c>
      <c r="R784" s="144">
        <f t="shared" si="922"/>
        <v>0</v>
      </c>
      <c r="S784" s="145">
        <f t="shared" si="923"/>
        <v>0</v>
      </c>
      <c r="T784" s="146">
        <f t="shared" si="924"/>
        <v>0</v>
      </c>
      <c r="U784" s="144">
        <f t="shared" si="925"/>
        <v>0</v>
      </c>
      <c r="V784" s="145">
        <f t="shared" si="926"/>
        <v>0</v>
      </c>
      <c r="W784" s="147">
        <f t="shared" si="927"/>
        <v>0</v>
      </c>
      <c r="X784" s="144">
        <f t="shared" si="928"/>
        <v>0</v>
      </c>
      <c r="Y784" s="145">
        <f t="shared" si="929"/>
        <v>0</v>
      </c>
      <c r="Z784" s="147">
        <f t="shared" si="930"/>
        <v>0</v>
      </c>
      <c r="AA784" s="148">
        <f t="shared" si="931"/>
        <v>0</v>
      </c>
      <c r="AB784" s="149">
        <f t="shared" si="932"/>
        <v>275.77999999999997</v>
      </c>
      <c r="AC784" s="148">
        <f t="shared" si="933"/>
        <v>275.77999999999997</v>
      </c>
      <c r="AD784" s="148">
        <f t="shared" si="916"/>
        <v>0</v>
      </c>
      <c r="AE784" s="148">
        <f t="shared" si="934"/>
        <v>27.936513999999999</v>
      </c>
      <c r="AF784" s="150">
        <f t="shared" si="935"/>
        <v>27.936513999999999</v>
      </c>
      <c r="AG784" s="148">
        <f t="shared" si="936"/>
        <v>0</v>
      </c>
      <c r="AH784" s="148">
        <f t="shared" si="937"/>
        <v>247.84348599999998</v>
      </c>
      <c r="AI784" s="150">
        <f t="shared" si="938"/>
        <v>247.84348599999998</v>
      </c>
      <c r="AJ784" s="151" t="s">
        <v>60</v>
      </c>
    </row>
    <row r="785" spans="1:36" outlineLevel="3" x14ac:dyDescent="0.25">
      <c r="A785" s="143" t="s">
        <v>5658</v>
      </c>
      <c r="B785" s="135">
        <v>98.35</v>
      </c>
      <c r="C785" s="135">
        <v>83.02</v>
      </c>
      <c r="F785" s="135">
        <v>4.0999999999999996</v>
      </c>
      <c r="G785" s="135">
        <v>84</v>
      </c>
      <c r="H785" s="135">
        <v>76.13</v>
      </c>
      <c r="I785" s="135">
        <v>57.96</v>
      </c>
      <c r="J785" s="135">
        <v>498.88</v>
      </c>
      <c r="K785" s="135">
        <v>58.16</v>
      </c>
      <c r="L785" s="135">
        <v>179.59</v>
      </c>
      <c r="M785" s="135">
        <v>106.22</v>
      </c>
      <c r="N785" s="135">
        <f t="shared" si="918"/>
        <v>106.22</v>
      </c>
      <c r="O785" s="135">
        <f t="shared" si="919"/>
        <v>1246.4100000000001</v>
      </c>
      <c r="P785" s="135" t="s">
        <v>5072</v>
      </c>
      <c r="Q785" s="135">
        <f>VLOOKUP(P785,Factors!$E$6:$G$5649,3,FALSE)</f>
        <v>0.1013</v>
      </c>
      <c r="R785" s="144">
        <f t="shared" si="922"/>
        <v>0</v>
      </c>
      <c r="S785" s="145">
        <f t="shared" si="923"/>
        <v>106.22</v>
      </c>
      <c r="T785" s="146">
        <f t="shared" si="924"/>
        <v>106.22</v>
      </c>
      <c r="U785" s="144">
        <f t="shared" si="925"/>
        <v>0</v>
      </c>
      <c r="V785" s="145">
        <f t="shared" si="926"/>
        <v>10.760085999999999</v>
      </c>
      <c r="W785" s="147">
        <f t="shared" si="927"/>
        <v>10.760085999999999</v>
      </c>
      <c r="X785" s="144">
        <f t="shared" si="928"/>
        <v>0</v>
      </c>
      <c r="Y785" s="145">
        <f t="shared" si="929"/>
        <v>95.459913999999998</v>
      </c>
      <c r="Z785" s="147">
        <f t="shared" si="930"/>
        <v>95.459913999999998</v>
      </c>
      <c r="AA785" s="148">
        <f t="shared" si="931"/>
        <v>0</v>
      </c>
      <c r="AB785" s="149">
        <f t="shared" si="932"/>
        <v>1246.4100000000001</v>
      </c>
      <c r="AC785" s="148">
        <f t="shared" si="933"/>
        <v>1246.4100000000001</v>
      </c>
      <c r="AD785" s="148">
        <f t="shared" si="916"/>
        <v>0</v>
      </c>
      <c r="AE785" s="148">
        <f t="shared" si="934"/>
        <v>126.26133300000001</v>
      </c>
      <c r="AF785" s="150">
        <f t="shared" si="935"/>
        <v>126.26133300000001</v>
      </c>
      <c r="AG785" s="148">
        <f t="shared" si="936"/>
        <v>0</v>
      </c>
      <c r="AH785" s="148">
        <f t="shared" si="937"/>
        <v>1120.1486670000002</v>
      </c>
      <c r="AI785" s="150">
        <f t="shared" si="938"/>
        <v>1120.1486670000002</v>
      </c>
      <c r="AJ785" s="151" t="s">
        <v>60</v>
      </c>
    </row>
    <row r="786" spans="1:36" outlineLevel="3" x14ac:dyDescent="0.25">
      <c r="A786" s="143" t="s">
        <v>5658</v>
      </c>
      <c r="L786" s="135">
        <v>37.950000000000003</v>
      </c>
      <c r="N786" s="135">
        <f t="shared" si="918"/>
        <v>0</v>
      </c>
      <c r="O786" s="135">
        <f t="shared" si="919"/>
        <v>37.950000000000003</v>
      </c>
      <c r="P786" s="135" t="s">
        <v>5085</v>
      </c>
      <c r="Q786" s="135">
        <f>VLOOKUP(P786,Factors!$E$6:$G$5649,3,FALSE)</f>
        <v>0.1013</v>
      </c>
      <c r="R786" s="144">
        <f t="shared" si="922"/>
        <v>0</v>
      </c>
      <c r="S786" s="145">
        <f t="shared" si="923"/>
        <v>0</v>
      </c>
      <c r="T786" s="146">
        <f t="shared" si="924"/>
        <v>0</v>
      </c>
      <c r="U786" s="144">
        <f t="shared" si="925"/>
        <v>0</v>
      </c>
      <c r="V786" s="145">
        <f t="shared" si="926"/>
        <v>0</v>
      </c>
      <c r="W786" s="147">
        <f t="shared" si="927"/>
        <v>0</v>
      </c>
      <c r="X786" s="144">
        <f t="shared" si="928"/>
        <v>0</v>
      </c>
      <c r="Y786" s="145">
        <f t="shared" si="929"/>
        <v>0</v>
      </c>
      <c r="Z786" s="147">
        <f t="shared" si="930"/>
        <v>0</v>
      </c>
      <c r="AA786" s="148">
        <f t="shared" si="931"/>
        <v>0</v>
      </c>
      <c r="AB786" s="149">
        <f t="shared" si="932"/>
        <v>37.950000000000003</v>
      </c>
      <c r="AC786" s="148">
        <f t="shared" si="933"/>
        <v>37.950000000000003</v>
      </c>
      <c r="AD786" s="148">
        <f t="shared" si="916"/>
        <v>0</v>
      </c>
      <c r="AE786" s="148">
        <f t="shared" si="934"/>
        <v>3.8443350000000005</v>
      </c>
      <c r="AF786" s="150">
        <f t="shared" si="935"/>
        <v>3.8443350000000005</v>
      </c>
      <c r="AG786" s="148">
        <f t="shared" si="936"/>
        <v>0</v>
      </c>
      <c r="AH786" s="148">
        <f t="shared" si="937"/>
        <v>34.105665000000002</v>
      </c>
      <c r="AI786" s="150">
        <f t="shared" si="938"/>
        <v>34.105665000000002</v>
      </c>
      <c r="AJ786" s="151" t="s">
        <v>60</v>
      </c>
    </row>
    <row r="787" spans="1:36" outlineLevel="3" x14ac:dyDescent="0.25">
      <c r="A787" s="143" t="s">
        <v>5658</v>
      </c>
      <c r="I787" s="135">
        <v>450</v>
      </c>
      <c r="L787" s="135">
        <v>267.48</v>
      </c>
      <c r="N787" s="135">
        <f t="shared" si="918"/>
        <v>0</v>
      </c>
      <c r="O787" s="135">
        <f t="shared" si="919"/>
        <v>717.48</v>
      </c>
      <c r="P787" s="135" t="s">
        <v>5089</v>
      </c>
      <c r="Q787" s="135">
        <f>VLOOKUP(P787,Factors!$E$6:$G$5649,3,FALSE)</f>
        <v>0.1013</v>
      </c>
      <c r="R787" s="144">
        <f t="shared" si="922"/>
        <v>0</v>
      </c>
      <c r="S787" s="145">
        <f t="shared" si="923"/>
        <v>0</v>
      </c>
      <c r="T787" s="146">
        <f t="shared" si="924"/>
        <v>0</v>
      </c>
      <c r="U787" s="144">
        <f t="shared" si="925"/>
        <v>0</v>
      </c>
      <c r="V787" s="145">
        <f t="shared" si="926"/>
        <v>0</v>
      </c>
      <c r="W787" s="147">
        <f t="shared" si="927"/>
        <v>0</v>
      </c>
      <c r="X787" s="144">
        <f t="shared" si="928"/>
        <v>0</v>
      </c>
      <c r="Y787" s="145">
        <f t="shared" si="929"/>
        <v>0</v>
      </c>
      <c r="Z787" s="147">
        <f t="shared" si="930"/>
        <v>0</v>
      </c>
      <c r="AA787" s="148">
        <f t="shared" si="931"/>
        <v>0</v>
      </c>
      <c r="AB787" s="149">
        <f t="shared" si="932"/>
        <v>717.48</v>
      </c>
      <c r="AC787" s="148">
        <f t="shared" si="933"/>
        <v>717.48</v>
      </c>
      <c r="AD787" s="148">
        <f t="shared" si="916"/>
        <v>0</v>
      </c>
      <c r="AE787" s="148">
        <f t="shared" si="934"/>
        <v>72.680723999999998</v>
      </c>
      <c r="AF787" s="150">
        <f t="shared" si="935"/>
        <v>72.680723999999998</v>
      </c>
      <c r="AG787" s="148">
        <f t="shared" si="936"/>
        <v>0</v>
      </c>
      <c r="AH787" s="148">
        <f t="shared" si="937"/>
        <v>644.79927599999996</v>
      </c>
      <c r="AI787" s="150">
        <f t="shared" si="938"/>
        <v>644.79927599999996</v>
      </c>
      <c r="AJ787" s="151" t="s">
        <v>60</v>
      </c>
    </row>
    <row r="788" spans="1:36" outlineLevel="3" x14ac:dyDescent="0.25">
      <c r="A788" s="143" t="s">
        <v>5658</v>
      </c>
      <c r="L788" s="135">
        <v>58.86</v>
      </c>
      <c r="N788" s="135">
        <f t="shared" si="918"/>
        <v>0</v>
      </c>
      <c r="O788" s="135">
        <f t="shared" si="919"/>
        <v>58.86</v>
      </c>
      <c r="P788" s="135" t="s">
        <v>5102</v>
      </c>
      <c r="Q788" s="135">
        <f>VLOOKUP(P788,Factors!$E$6:$G$5649,3,FALSE)</f>
        <v>0.1013</v>
      </c>
      <c r="R788" s="144">
        <f t="shared" si="922"/>
        <v>0</v>
      </c>
      <c r="S788" s="145">
        <f t="shared" si="923"/>
        <v>0</v>
      </c>
      <c r="T788" s="146">
        <f t="shared" si="924"/>
        <v>0</v>
      </c>
      <c r="U788" s="144">
        <f t="shared" si="925"/>
        <v>0</v>
      </c>
      <c r="V788" s="145">
        <f t="shared" si="926"/>
        <v>0</v>
      </c>
      <c r="W788" s="147">
        <f t="shared" si="927"/>
        <v>0</v>
      </c>
      <c r="X788" s="144">
        <f t="shared" si="928"/>
        <v>0</v>
      </c>
      <c r="Y788" s="145">
        <f t="shared" si="929"/>
        <v>0</v>
      </c>
      <c r="Z788" s="147">
        <f t="shared" si="930"/>
        <v>0</v>
      </c>
      <c r="AA788" s="148">
        <f t="shared" si="931"/>
        <v>0</v>
      </c>
      <c r="AB788" s="149">
        <f t="shared" si="932"/>
        <v>58.86</v>
      </c>
      <c r="AC788" s="148">
        <f t="shared" si="933"/>
        <v>58.86</v>
      </c>
      <c r="AD788" s="148">
        <f t="shared" si="916"/>
        <v>0</v>
      </c>
      <c r="AE788" s="148">
        <f t="shared" si="934"/>
        <v>5.9625180000000002</v>
      </c>
      <c r="AF788" s="150">
        <f t="shared" si="935"/>
        <v>5.9625180000000002</v>
      </c>
      <c r="AG788" s="148">
        <f t="shared" si="936"/>
        <v>0</v>
      </c>
      <c r="AH788" s="148">
        <f t="shared" si="937"/>
        <v>52.897481999999997</v>
      </c>
      <c r="AI788" s="150">
        <f t="shared" si="938"/>
        <v>52.897481999999997</v>
      </c>
      <c r="AJ788" s="151" t="s">
        <v>60</v>
      </c>
    </row>
    <row r="789" spans="1:36" outlineLevel="2" x14ac:dyDescent="0.25">
      <c r="A789" s="143"/>
      <c r="N789" s="135">
        <f t="shared" si="918"/>
        <v>0</v>
      </c>
      <c r="O789" s="135">
        <f t="shared" si="919"/>
        <v>0</v>
      </c>
      <c r="R789" s="144">
        <f t="shared" ref="R789:AI789" si="939">SUBTOTAL(9,R783:R788)</f>
        <v>0</v>
      </c>
      <c r="S789" s="145">
        <f t="shared" si="939"/>
        <v>106.22</v>
      </c>
      <c r="T789" s="146">
        <f t="shared" si="939"/>
        <v>106.22</v>
      </c>
      <c r="U789" s="144">
        <f t="shared" si="939"/>
        <v>0</v>
      </c>
      <c r="V789" s="145">
        <f t="shared" si="939"/>
        <v>10.760085999999999</v>
      </c>
      <c r="W789" s="147">
        <f t="shared" si="939"/>
        <v>10.760085999999999</v>
      </c>
      <c r="X789" s="144">
        <f t="shared" si="939"/>
        <v>0</v>
      </c>
      <c r="Y789" s="145">
        <f t="shared" si="939"/>
        <v>95.459913999999998</v>
      </c>
      <c r="Z789" s="147">
        <f t="shared" si="939"/>
        <v>95.459913999999998</v>
      </c>
      <c r="AA789" s="148">
        <f t="shared" si="939"/>
        <v>0</v>
      </c>
      <c r="AB789" s="149">
        <f t="shared" si="939"/>
        <v>2756.48</v>
      </c>
      <c r="AC789" s="148">
        <f t="shared" si="939"/>
        <v>2756.48</v>
      </c>
      <c r="AD789" s="148">
        <f t="shared" si="916"/>
        <v>0</v>
      </c>
      <c r="AE789" s="148">
        <f t="shared" si="939"/>
        <v>279.231424</v>
      </c>
      <c r="AF789" s="150">
        <f t="shared" si="939"/>
        <v>279.231424</v>
      </c>
      <c r="AG789" s="148">
        <f t="shared" si="939"/>
        <v>0</v>
      </c>
      <c r="AH789" s="148">
        <f t="shared" si="939"/>
        <v>2477.248576</v>
      </c>
      <c r="AI789" s="150">
        <f t="shared" si="939"/>
        <v>2477.248576</v>
      </c>
      <c r="AJ789" s="163" t="s">
        <v>5736</v>
      </c>
    </row>
    <row r="790" spans="1:36" outlineLevel="3" x14ac:dyDescent="0.25">
      <c r="A790" s="143" t="s">
        <v>5658</v>
      </c>
      <c r="B790" s="135">
        <v>-27027.13</v>
      </c>
      <c r="C790" s="135">
        <v>1448.53</v>
      </c>
      <c r="D790" s="135">
        <v>83.54</v>
      </c>
      <c r="E790" s="135">
        <v>2165.64</v>
      </c>
      <c r="F790" s="135">
        <v>266.79000000000002</v>
      </c>
      <c r="G790" s="135">
        <v>899.41</v>
      </c>
      <c r="H790" s="135">
        <v>3020.4</v>
      </c>
      <c r="I790" s="135">
        <v>3137.97</v>
      </c>
      <c r="J790" s="135">
        <v>1703.79</v>
      </c>
      <c r="K790" s="135">
        <v>27060.29</v>
      </c>
      <c r="L790" s="135">
        <v>1178.19</v>
      </c>
      <c r="M790" s="135">
        <v>37430.11</v>
      </c>
      <c r="N790" s="135">
        <f t="shared" si="918"/>
        <v>37430.11</v>
      </c>
      <c r="O790" s="135">
        <f t="shared" si="919"/>
        <v>51367.53</v>
      </c>
      <c r="P790" s="135" t="s">
        <v>402</v>
      </c>
      <c r="Q790" s="135">
        <f>VLOOKUP(P790,Factors!$E$6:$G$5649,3,FALSE)</f>
        <v>0.1086</v>
      </c>
      <c r="R790" s="144">
        <f t="shared" ref="R790:R822" si="940">IF(LEFT(AJ790,6)="Direct", N790,0)</f>
        <v>0</v>
      </c>
      <c r="S790" s="145">
        <f t="shared" ref="S790:S822" si="941">N790-R790</f>
        <v>37430.11</v>
      </c>
      <c r="T790" s="146">
        <f t="shared" ref="T790:T822" si="942">R790+S790</f>
        <v>37430.11</v>
      </c>
      <c r="U790" s="144">
        <f t="shared" ref="U790:U822" si="943">IF(LEFT(AJ790,9)="direct-wa", N790,0)</f>
        <v>0</v>
      </c>
      <c r="V790" s="145">
        <f t="shared" ref="V790:V822" si="944">IF(LEFT(AJ790,9)="direct-wa",0,N790*Q790)</f>
        <v>4064.9099460000002</v>
      </c>
      <c r="W790" s="147">
        <f t="shared" ref="W790:W822" si="945">U790+V790</f>
        <v>4064.9099460000002</v>
      </c>
      <c r="X790" s="144">
        <f t="shared" ref="X790:X822" si="946">IF(LEFT(AJ790,9)="direct-or", N790,0)</f>
        <v>0</v>
      </c>
      <c r="Y790" s="145">
        <f t="shared" ref="Y790:Y822" si="947">IF(LEFT(AJ790,9)="direct-or",0,S790-V790)</f>
        <v>33365.200054000001</v>
      </c>
      <c r="Z790" s="147">
        <f t="shared" ref="Z790:Z822" si="948">X790+Y790</f>
        <v>33365.200054000001</v>
      </c>
      <c r="AA790" s="148">
        <f t="shared" ref="AA790:AA822" si="949">IF(LEFT(AJ790,6)="Direct", O790,0)</f>
        <v>0</v>
      </c>
      <c r="AB790" s="149">
        <f t="shared" ref="AB790:AB822" si="950">O790-AA790</f>
        <v>51367.53</v>
      </c>
      <c r="AC790" s="148">
        <f t="shared" ref="AC790:AC822" si="951">AA790+AB790</f>
        <v>51367.53</v>
      </c>
      <c r="AD790" s="148">
        <f t="shared" si="916"/>
        <v>0</v>
      </c>
      <c r="AE790" s="148">
        <f t="shared" ref="AE790:AE822" si="952">IF(LEFT(AJ790,9)="direct-wa",0,O790*Q790)</f>
        <v>5578.5137580000001</v>
      </c>
      <c r="AF790" s="150">
        <f t="shared" ref="AF790:AF822" si="953">AD790+AE790</f>
        <v>5578.5137580000001</v>
      </c>
      <c r="AG790" s="148">
        <f t="shared" ref="AG790:AG822" si="954">IF(LEFT(AJ790,9)="direct-or", O790,0)</f>
        <v>0</v>
      </c>
      <c r="AH790" s="148">
        <f t="shared" ref="AH790:AH822" si="955">IF(LEFT(AJ790,9)="direct-or",0,AC790-AF790)</f>
        <v>45789.016241999998</v>
      </c>
      <c r="AI790" s="150">
        <f t="shared" ref="AI790:AI822" si="956">AG790+AH790</f>
        <v>45789.016241999998</v>
      </c>
      <c r="AJ790" s="151" t="s">
        <v>96</v>
      </c>
    </row>
    <row r="791" spans="1:36" outlineLevel="3" x14ac:dyDescent="0.25">
      <c r="A791" s="143" t="s">
        <v>5658</v>
      </c>
      <c r="M791" s="135">
        <v>300</v>
      </c>
      <c r="N791" s="135">
        <f t="shared" si="918"/>
        <v>300</v>
      </c>
      <c r="O791" s="135">
        <f t="shared" si="919"/>
        <v>300</v>
      </c>
      <c r="P791" s="135" t="s">
        <v>5919</v>
      </c>
      <c r="Q791" s="135">
        <f>VLOOKUP(P791,Factors!$E$6:$G$5649,3,FALSE)</f>
        <v>0.1086</v>
      </c>
      <c r="R791" s="144">
        <f t="shared" si="940"/>
        <v>0</v>
      </c>
      <c r="S791" s="145">
        <f t="shared" si="941"/>
        <v>300</v>
      </c>
      <c r="T791" s="146">
        <f t="shared" si="942"/>
        <v>300</v>
      </c>
      <c r="U791" s="144">
        <f t="shared" si="943"/>
        <v>0</v>
      </c>
      <c r="V791" s="145">
        <f t="shared" si="944"/>
        <v>32.58</v>
      </c>
      <c r="W791" s="147">
        <f t="shared" si="945"/>
        <v>32.58</v>
      </c>
      <c r="X791" s="144">
        <f t="shared" si="946"/>
        <v>0</v>
      </c>
      <c r="Y791" s="145">
        <f t="shared" si="947"/>
        <v>267.42</v>
      </c>
      <c r="Z791" s="147">
        <f t="shared" si="948"/>
        <v>267.42</v>
      </c>
      <c r="AA791" s="148">
        <f t="shared" si="949"/>
        <v>0</v>
      </c>
      <c r="AB791" s="149">
        <f t="shared" si="950"/>
        <v>300</v>
      </c>
      <c r="AC791" s="148">
        <f t="shared" si="951"/>
        <v>300</v>
      </c>
      <c r="AD791" s="148">
        <f t="shared" si="916"/>
        <v>0</v>
      </c>
      <c r="AE791" s="148">
        <f t="shared" si="952"/>
        <v>32.58</v>
      </c>
      <c r="AF791" s="150">
        <f t="shared" si="953"/>
        <v>32.58</v>
      </c>
      <c r="AG791" s="148">
        <f t="shared" si="954"/>
        <v>0</v>
      </c>
      <c r="AH791" s="148">
        <f t="shared" si="955"/>
        <v>267.42</v>
      </c>
      <c r="AI791" s="150">
        <f t="shared" si="956"/>
        <v>267.42</v>
      </c>
      <c r="AJ791" s="151" t="s">
        <v>346</v>
      </c>
    </row>
    <row r="792" spans="1:36" outlineLevel="3" x14ac:dyDescent="0.25">
      <c r="A792" s="143" t="s">
        <v>5658</v>
      </c>
      <c r="D792" s="135">
        <v>471.75</v>
      </c>
      <c r="G792" s="135">
        <v>966.45</v>
      </c>
      <c r="H792" s="135">
        <v>1687.27</v>
      </c>
      <c r="I792" s="135">
        <v>146.96</v>
      </c>
      <c r="J792" s="135">
        <v>343.55</v>
      </c>
      <c r="K792" s="135">
        <v>1312.11</v>
      </c>
      <c r="L792" s="135">
        <v>106.5</v>
      </c>
      <c r="M792" s="135">
        <v>6657.69</v>
      </c>
      <c r="N792" s="135">
        <f t="shared" si="918"/>
        <v>6657.69</v>
      </c>
      <c r="O792" s="135">
        <f t="shared" si="919"/>
        <v>11692.279999999999</v>
      </c>
      <c r="P792" s="135" t="s">
        <v>407</v>
      </c>
      <c r="Q792" s="135">
        <f>VLOOKUP(P792,Factors!$E$6:$G$5649,3,FALSE)</f>
        <v>0.1086</v>
      </c>
      <c r="R792" s="144">
        <f t="shared" si="940"/>
        <v>0</v>
      </c>
      <c r="S792" s="145">
        <f t="shared" si="941"/>
        <v>6657.69</v>
      </c>
      <c r="T792" s="146">
        <f t="shared" si="942"/>
        <v>6657.69</v>
      </c>
      <c r="U792" s="144">
        <f t="shared" si="943"/>
        <v>0</v>
      </c>
      <c r="V792" s="145">
        <f t="shared" si="944"/>
        <v>723.02513399999998</v>
      </c>
      <c r="W792" s="147">
        <f t="shared" si="945"/>
        <v>723.02513399999998</v>
      </c>
      <c r="X792" s="144">
        <f t="shared" si="946"/>
        <v>0</v>
      </c>
      <c r="Y792" s="145">
        <f t="shared" si="947"/>
        <v>5934.6648659999992</v>
      </c>
      <c r="Z792" s="147">
        <f t="shared" si="948"/>
        <v>5934.6648659999992</v>
      </c>
      <c r="AA792" s="148">
        <f t="shared" si="949"/>
        <v>0</v>
      </c>
      <c r="AB792" s="149">
        <f t="shared" si="950"/>
        <v>11692.279999999999</v>
      </c>
      <c r="AC792" s="148">
        <f t="shared" si="951"/>
        <v>11692.279999999999</v>
      </c>
      <c r="AD792" s="148">
        <f t="shared" si="916"/>
        <v>0</v>
      </c>
      <c r="AE792" s="148">
        <f t="shared" si="952"/>
        <v>1269.781608</v>
      </c>
      <c r="AF792" s="150">
        <f t="shared" si="953"/>
        <v>1269.781608</v>
      </c>
      <c r="AG792" s="148">
        <f t="shared" si="954"/>
        <v>0</v>
      </c>
      <c r="AH792" s="148">
        <f t="shared" si="955"/>
        <v>10422.498392</v>
      </c>
      <c r="AI792" s="150">
        <f t="shared" si="956"/>
        <v>10422.498392</v>
      </c>
      <c r="AJ792" s="151" t="s">
        <v>96</v>
      </c>
    </row>
    <row r="793" spans="1:36" outlineLevel="3" x14ac:dyDescent="0.25">
      <c r="A793" s="143" t="s">
        <v>5658</v>
      </c>
      <c r="B793" s="135">
        <v>8085.54</v>
      </c>
      <c r="C793" s="135">
        <v>9069</v>
      </c>
      <c r="D793" s="135">
        <v>6594.42</v>
      </c>
      <c r="E793" s="135">
        <v>7988.85</v>
      </c>
      <c r="F793" s="135">
        <v>7664.8</v>
      </c>
      <c r="G793" s="135">
        <v>7450.95</v>
      </c>
      <c r="H793" s="135">
        <v>13711.43</v>
      </c>
      <c r="I793" s="135">
        <v>100.54</v>
      </c>
      <c r="J793" s="135">
        <v>6438.08</v>
      </c>
      <c r="K793" s="135">
        <v>7048.86</v>
      </c>
      <c r="L793" s="135">
        <v>9683.3799999999992</v>
      </c>
      <c r="M793" s="135">
        <v>6872.37</v>
      </c>
      <c r="N793" s="135">
        <f t="shared" si="918"/>
        <v>6872.37</v>
      </c>
      <c r="O793" s="135">
        <f t="shared" si="919"/>
        <v>90708.22</v>
      </c>
      <c r="P793" s="135" t="s">
        <v>415</v>
      </c>
      <c r="Q793" s="135">
        <f>VLOOKUP(P793,Factors!$E$6:$G$5649,3,FALSE)</f>
        <v>0.1086</v>
      </c>
      <c r="R793" s="144">
        <f t="shared" si="940"/>
        <v>0</v>
      </c>
      <c r="S793" s="145">
        <f t="shared" si="941"/>
        <v>6872.37</v>
      </c>
      <c r="T793" s="146">
        <f t="shared" si="942"/>
        <v>6872.37</v>
      </c>
      <c r="U793" s="144">
        <f t="shared" si="943"/>
        <v>0</v>
      </c>
      <c r="V793" s="145">
        <f t="shared" si="944"/>
        <v>746.339382</v>
      </c>
      <c r="W793" s="147">
        <f t="shared" si="945"/>
        <v>746.339382</v>
      </c>
      <c r="X793" s="144">
        <f t="shared" si="946"/>
        <v>0</v>
      </c>
      <c r="Y793" s="145">
        <f t="shared" si="947"/>
        <v>6126.0306179999998</v>
      </c>
      <c r="Z793" s="147">
        <f t="shared" si="948"/>
        <v>6126.0306179999998</v>
      </c>
      <c r="AA793" s="148">
        <f t="shared" si="949"/>
        <v>0</v>
      </c>
      <c r="AB793" s="149">
        <f t="shared" si="950"/>
        <v>90708.22</v>
      </c>
      <c r="AC793" s="148">
        <f t="shared" si="951"/>
        <v>90708.22</v>
      </c>
      <c r="AD793" s="148">
        <f t="shared" si="916"/>
        <v>0</v>
      </c>
      <c r="AE793" s="148">
        <f t="shared" si="952"/>
        <v>9850.9126919999999</v>
      </c>
      <c r="AF793" s="150">
        <f t="shared" si="953"/>
        <v>9850.9126919999999</v>
      </c>
      <c r="AG793" s="148">
        <f t="shared" si="954"/>
        <v>0</v>
      </c>
      <c r="AH793" s="148">
        <f t="shared" si="955"/>
        <v>80857.307308000003</v>
      </c>
      <c r="AI793" s="150">
        <f t="shared" si="956"/>
        <v>80857.307308000003</v>
      </c>
      <c r="AJ793" s="151" t="s">
        <v>96</v>
      </c>
    </row>
    <row r="794" spans="1:36" outlineLevel="3" x14ac:dyDescent="0.25">
      <c r="A794" s="143" t="s">
        <v>5658</v>
      </c>
      <c r="B794" s="135">
        <v>96289.64</v>
      </c>
      <c r="C794" s="135">
        <v>107254.73</v>
      </c>
      <c r="D794" s="135">
        <v>87851.54</v>
      </c>
      <c r="E794" s="135">
        <v>98743.3</v>
      </c>
      <c r="F794" s="135">
        <v>97861.03</v>
      </c>
      <c r="G794" s="135">
        <v>117145.06</v>
      </c>
      <c r="H794" s="135">
        <v>103045.45</v>
      </c>
      <c r="I794" s="135">
        <v>174039.28</v>
      </c>
      <c r="J794" s="135">
        <v>87939.62</v>
      </c>
      <c r="K794" s="135">
        <v>104337.57</v>
      </c>
      <c r="L794" s="135">
        <v>126831.11</v>
      </c>
      <c r="M794" s="135">
        <v>236981.39</v>
      </c>
      <c r="N794" s="135">
        <f t="shared" si="918"/>
        <v>236981.39</v>
      </c>
      <c r="O794" s="135">
        <f t="shared" si="919"/>
        <v>1438319.7200000002</v>
      </c>
      <c r="P794" s="135" t="s">
        <v>417</v>
      </c>
      <c r="Q794" s="135">
        <f>VLOOKUP(P794,Factors!$E$6:$G$5649,3,FALSE)</f>
        <v>0.1086</v>
      </c>
      <c r="R794" s="144">
        <f t="shared" si="940"/>
        <v>0</v>
      </c>
      <c r="S794" s="145">
        <f t="shared" si="941"/>
        <v>236981.39</v>
      </c>
      <c r="T794" s="146">
        <f t="shared" si="942"/>
        <v>236981.39</v>
      </c>
      <c r="U794" s="144">
        <f t="shared" si="943"/>
        <v>0</v>
      </c>
      <c r="V794" s="145">
        <f t="shared" si="944"/>
        <v>25736.178954000003</v>
      </c>
      <c r="W794" s="147">
        <f t="shared" si="945"/>
        <v>25736.178954000003</v>
      </c>
      <c r="X794" s="144">
        <f t="shared" si="946"/>
        <v>0</v>
      </c>
      <c r="Y794" s="145">
        <f t="shared" si="947"/>
        <v>211245.21104600001</v>
      </c>
      <c r="Z794" s="147">
        <f t="shared" si="948"/>
        <v>211245.21104600001</v>
      </c>
      <c r="AA794" s="148">
        <f t="shared" si="949"/>
        <v>0</v>
      </c>
      <c r="AB794" s="149">
        <f t="shared" si="950"/>
        <v>1438319.7200000002</v>
      </c>
      <c r="AC794" s="148">
        <f t="shared" si="951"/>
        <v>1438319.7200000002</v>
      </c>
      <c r="AD794" s="148">
        <f t="shared" si="916"/>
        <v>0</v>
      </c>
      <c r="AE794" s="148">
        <f t="shared" si="952"/>
        <v>156201.52159200003</v>
      </c>
      <c r="AF794" s="150">
        <f t="shared" si="953"/>
        <v>156201.52159200003</v>
      </c>
      <c r="AG794" s="148">
        <f t="shared" si="954"/>
        <v>0</v>
      </c>
      <c r="AH794" s="148">
        <f t="shared" si="955"/>
        <v>1282118.1984080002</v>
      </c>
      <c r="AI794" s="150">
        <f t="shared" si="956"/>
        <v>1282118.1984080002</v>
      </c>
      <c r="AJ794" s="151" t="s">
        <v>96</v>
      </c>
    </row>
    <row r="795" spans="1:36" outlineLevel="3" x14ac:dyDescent="0.25">
      <c r="A795" s="143" t="s">
        <v>5658</v>
      </c>
      <c r="B795" s="135">
        <v>67.849999999999994</v>
      </c>
      <c r="C795" s="135">
        <v>40</v>
      </c>
      <c r="D795" s="135">
        <v>108</v>
      </c>
      <c r="E795" s="135">
        <v>92</v>
      </c>
      <c r="F795" s="135">
        <v>3.64</v>
      </c>
      <c r="L795" s="135">
        <v>96.5</v>
      </c>
      <c r="N795" s="135">
        <f t="shared" si="918"/>
        <v>0</v>
      </c>
      <c r="O795" s="135">
        <f t="shared" si="919"/>
        <v>407.99</v>
      </c>
      <c r="P795" s="135" t="s">
        <v>516</v>
      </c>
      <c r="Q795" s="135">
        <f>VLOOKUP(P795,Factors!$E$6:$G$5649,3,FALSE)</f>
        <v>0.1086</v>
      </c>
      <c r="R795" s="144">
        <f t="shared" si="940"/>
        <v>0</v>
      </c>
      <c r="S795" s="145">
        <f t="shared" si="941"/>
        <v>0</v>
      </c>
      <c r="T795" s="146">
        <f t="shared" si="942"/>
        <v>0</v>
      </c>
      <c r="U795" s="144">
        <f t="shared" si="943"/>
        <v>0</v>
      </c>
      <c r="V795" s="145">
        <f t="shared" si="944"/>
        <v>0</v>
      </c>
      <c r="W795" s="147">
        <f t="shared" si="945"/>
        <v>0</v>
      </c>
      <c r="X795" s="144">
        <f t="shared" si="946"/>
        <v>0</v>
      </c>
      <c r="Y795" s="145">
        <f t="shared" si="947"/>
        <v>0</v>
      </c>
      <c r="Z795" s="147">
        <f t="shared" si="948"/>
        <v>0</v>
      </c>
      <c r="AA795" s="148">
        <f t="shared" si="949"/>
        <v>0</v>
      </c>
      <c r="AB795" s="149">
        <f t="shared" si="950"/>
        <v>407.99</v>
      </c>
      <c r="AC795" s="148">
        <f t="shared" si="951"/>
        <v>407.99</v>
      </c>
      <c r="AD795" s="148">
        <f t="shared" si="916"/>
        <v>0</v>
      </c>
      <c r="AE795" s="148">
        <f t="shared" si="952"/>
        <v>44.307714000000004</v>
      </c>
      <c r="AF795" s="150">
        <f t="shared" si="953"/>
        <v>44.307714000000004</v>
      </c>
      <c r="AG795" s="148">
        <f t="shared" si="954"/>
        <v>0</v>
      </c>
      <c r="AH795" s="148">
        <f t="shared" si="955"/>
        <v>363.68228599999998</v>
      </c>
      <c r="AI795" s="150">
        <f t="shared" si="956"/>
        <v>363.68228599999998</v>
      </c>
      <c r="AJ795" s="151" t="s">
        <v>96</v>
      </c>
    </row>
    <row r="796" spans="1:36" outlineLevel="3" x14ac:dyDescent="0.25">
      <c r="A796" s="143" t="s">
        <v>5658</v>
      </c>
      <c r="C796" s="135">
        <v>68.97</v>
      </c>
      <c r="D796" s="135">
        <v>18.36</v>
      </c>
      <c r="G796" s="135">
        <v>38.75</v>
      </c>
      <c r="H796" s="135">
        <v>11.21</v>
      </c>
      <c r="I796" s="135">
        <v>174.97</v>
      </c>
      <c r="K796" s="135">
        <v>35</v>
      </c>
      <c r="L796" s="135">
        <v>96.5</v>
      </c>
      <c r="N796" s="135">
        <f t="shared" si="918"/>
        <v>0</v>
      </c>
      <c r="O796" s="135">
        <f t="shared" si="919"/>
        <v>443.76</v>
      </c>
      <c r="P796" s="135" t="s">
        <v>553</v>
      </c>
      <c r="Q796" s="135">
        <f>VLOOKUP(P796,Factors!$E$6:$G$5649,3,FALSE)</f>
        <v>0.1086</v>
      </c>
      <c r="R796" s="144">
        <f t="shared" si="940"/>
        <v>0</v>
      </c>
      <c r="S796" s="145">
        <f t="shared" si="941"/>
        <v>0</v>
      </c>
      <c r="T796" s="146">
        <f t="shared" si="942"/>
        <v>0</v>
      </c>
      <c r="U796" s="144">
        <f t="shared" si="943"/>
        <v>0</v>
      </c>
      <c r="V796" s="145">
        <f t="shared" si="944"/>
        <v>0</v>
      </c>
      <c r="W796" s="147">
        <f t="shared" si="945"/>
        <v>0</v>
      </c>
      <c r="X796" s="144">
        <f t="shared" si="946"/>
        <v>0</v>
      </c>
      <c r="Y796" s="145">
        <f t="shared" si="947"/>
        <v>0</v>
      </c>
      <c r="Z796" s="147">
        <f t="shared" si="948"/>
        <v>0</v>
      </c>
      <c r="AA796" s="148">
        <f t="shared" si="949"/>
        <v>0</v>
      </c>
      <c r="AB796" s="149">
        <f t="shared" si="950"/>
        <v>443.76</v>
      </c>
      <c r="AC796" s="148">
        <f t="shared" si="951"/>
        <v>443.76</v>
      </c>
      <c r="AD796" s="148">
        <f t="shared" si="916"/>
        <v>0</v>
      </c>
      <c r="AE796" s="148">
        <f t="shared" si="952"/>
        <v>48.192335999999997</v>
      </c>
      <c r="AF796" s="150">
        <f t="shared" si="953"/>
        <v>48.192335999999997</v>
      </c>
      <c r="AG796" s="148">
        <f t="shared" si="954"/>
        <v>0</v>
      </c>
      <c r="AH796" s="148">
        <f t="shared" si="955"/>
        <v>395.56766399999998</v>
      </c>
      <c r="AI796" s="150">
        <f t="shared" si="956"/>
        <v>395.56766399999998</v>
      </c>
      <c r="AJ796" s="151" t="s">
        <v>96</v>
      </c>
    </row>
    <row r="797" spans="1:36" outlineLevel="3" x14ac:dyDescent="0.25">
      <c r="A797" s="143" t="s">
        <v>5658</v>
      </c>
      <c r="I797" s="135">
        <v>43.5</v>
      </c>
      <c r="N797" s="135">
        <f t="shared" si="918"/>
        <v>0</v>
      </c>
      <c r="O797" s="135">
        <f t="shared" si="919"/>
        <v>43.5</v>
      </c>
      <c r="P797" s="135" t="s">
        <v>562</v>
      </c>
      <c r="Q797" s="135">
        <f>VLOOKUP(P797,Factors!$E$6:$G$5649,3,FALSE)</f>
        <v>0.1086</v>
      </c>
      <c r="R797" s="144">
        <f t="shared" si="940"/>
        <v>0</v>
      </c>
      <c r="S797" s="145">
        <f t="shared" si="941"/>
        <v>0</v>
      </c>
      <c r="T797" s="146">
        <f t="shared" si="942"/>
        <v>0</v>
      </c>
      <c r="U797" s="144">
        <f t="shared" si="943"/>
        <v>0</v>
      </c>
      <c r="V797" s="145">
        <f t="shared" si="944"/>
        <v>0</v>
      </c>
      <c r="W797" s="147">
        <f t="shared" si="945"/>
        <v>0</v>
      </c>
      <c r="X797" s="144">
        <f t="shared" si="946"/>
        <v>0</v>
      </c>
      <c r="Y797" s="145">
        <f t="shared" si="947"/>
        <v>0</v>
      </c>
      <c r="Z797" s="147">
        <f t="shared" si="948"/>
        <v>0</v>
      </c>
      <c r="AA797" s="148">
        <f t="shared" si="949"/>
        <v>0</v>
      </c>
      <c r="AB797" s="149">
        <f t="shared" si="950"/>
        <v>43.5</v>
      </c>
      <c r="AC797" s="148">
        <f t="shared" si="951"/>
        <v>43.5</v>
      </c>
      <c r="AD797" s="148">
        <f t="shared" si="916"/>
        <v>0</v>
      </c>
      <c r="AE797" s="148">
        <f t="shared" si="952"/>
        <v>4.7241</v>
      </c>
      <c r="AF797" s="150">
        <f t="shared" si="953"/>
        <v>4.7241</v>
      </c>
      <c r="AG797" s="148">
        <f t="shared" si="954"/>
        <v>0</v>
      </c>
      <c r="AH797" s="148">
        <f t="shared" si="955"/>
        <v>38.7759</v>
      </c>
      <c r="AI797" s="150">
        <f t="shared" si="956"/>
        <v>38.7759</v>
      </c>
      <c r="AJ797" s="151" t="s">
        <v>96</v>
      </c>
    </row>
    <row r="798" spans="1:36" outlineLevel="3" x14ac:dyDescent="0.25">
      <c r="A798" s="143" t="s">
        <v>5658</v>
      </c>
      <c r="H798" s="135">
        <v>241.77</v>
      </c>
      <c r="N798" s="135">
        <f t="shared" si="918"/>
        <v>0</v>
      </c>
      <c r="O798" s="135">
        <f t="shared" si="919"/>
        <v>241.77</v>
      </c>
      <c r="P798" s="135" t="s">
        <v>571</v>
      </c>
      <c r="Q798" s="135">
        <f>VLOOKUP(P798,Factors!$E$6:$G$5649,3,FALSE)</f>
        <v>0.1086</v>
      </c>
      <c r="R798" s="144">
        <f t="shared" si="940"/>
        <v>0</v>
      </c>
      <c r="S798" s="145">
        <f t="shared" si="941"/>
        <v>0</v>
      </c>
      <c r="T798" s="146">
        <f t="shared" si="942"/>
        <v>0</v>
      </c>
      <c r="U798" s="144">
        <f t="shared" si="943"/>
        <v>0</v>
      </c>
      <c r="V798" s="145">
        <f t="shared" si="944"/>
        <v>0</v>
      </c>
      <c r="W798" s="147">
        <f t="shared" si="945"/>
        <v>0</v>
      </c>
      <c r="X798" s="144">
        <f t="shared" si="946"/>
        <v>0</v>
      </c>
      <c r="Y798" s="145">
        <f t="shared" si="947"/>
        <v>0</v>
      </c>
      <c r="Z798" s="147">
        <f t="shared" si="948"/>
        <v>0</v>
      </c>
      <c r="AA798" s="148">
        <f t="shared" si="949"/>
        <v>0</v>
      </c>
      <c r="AB798" s="149">
        <f t="shared" si="950"/>
        <v>241.77</v>
      </c>
      <c r="AC798" s="148">
        <f t="shared" si="951"/>
        <v>241.77</v>
      </c>
      <c r="AD798" s="148">
        <f t="shared" si="916"/>
        <v>0</v>
      </c>
      <c r="AE798" s="148">
        <f t="shared" si="952"/>
        <v>26.256222000000001</v>
      </c>
      <c r="AF798" s="150">
        <f t="shared" si="953"/>
        <v>26.256222000000001</v>
      </c>
      <c r="AG798" s="148">
        <f t="shared" si="954"/>
        <v>0</v>
      </c>
      <c r="AH798" s="148">
        <f t="shared" si="955"/>
        <v>215.513778</v>
      </c>
      <c r="AI798" s="150">
        <f t="shared" si="956"/>
        <v>215.513778</v>
      </c>
      <c r="AJ798" s="151" t="s">
        <v>96</v>
      </c>
    </row>
    <row r="799" spans="1:36" outlineLevel="3" x14ac:dyDescent="0.25">
      <c r="A799" s="143" t="s">
        <v>5658</v>
      </c>
      <c r="E799" s="135">
        <v>3542.4</v>
      </c>
      <c r="F799" s="135">
        <v>2361.6</v>
      </c>
      <c r="G799" s="135">
        <v>2361.6</v>
      </c>
      <c r="I799" s="135">
        <v>5431.68</v>
      </c>
      <c r="J799" s="135">
        <v>4250.88</v>
      </c>
      <c r="K799" s="135">
        <v>3542.4</v>
      </c>
      <c r="L799" s="135">
        <v>4487.04</v>
      </c>
      <c r="M799" s="135">
        <v>3778.56</v>
      </c>
      <c r="N799" s="135">
        <f t="shared" si="918"/>
        <v>3778.56</v>
      </c>
      <c r="O799" s="135">
        <f t="shared" si="919"/>
        <v>29756.160000000003</v>
      </c>
      <c r="P799" s="135" t="s">
        <v>593</v>
      </c>
      <c r="Q799" s="135">
        <f>VLOOKUP(P799,Factors!$E$6:$G$5649,3,FALSE)</f>
        <v>0.1086</v>
      </c>
      <c r="R799" s="144">
        <f t="shared" si="940"/>
        <v>0</v>
      </c>
      <c r="S799" s="145">
        <f t="shared" si="941"/>
        <v>3778.56</v>
      </c>
      <c r="T799" s="146">
        <f t="shared" si="942"/>
        <v>3778.56</v>
      </c>
      <c r="U799" s="144">
        <f t="shared" si="943"/>
        <v>0</v>
      </c>
      <c r="V799" s="145">
        <f t="shared" si="944"/>
        <v>410.35161599999998</v>
      </c>
      <c r="W799" s="147">
        <f t="shared" si="945"/>
        <v>410.35161599999998</v>
      </c>
      <c r="X799" s="144">
        <f t="shared" si="946"/>
        <v>0</v>
      </c>
      <c r="Y799" s="145">
        <f t="shared" si="947"/>
        <v>3368.208384</v>
      </c>
      <c r="Z799" s="147">
        <f t="shared" si="948"/>
        <v>3368.208384</v>
      </c>
      <c r="AA799" s="148">
        <f t="shared" si="949"/>
        <v>0</v>
      </c>
      <c r="AB799" s="149">
        <f t="shared" si="950"/>
        <v>29756.160000000003</v>
      </c>
      <c r="AC799" s="148">
        <f t="shared" si="951"/>
        <v>29756.160000000003</v>
      </c>
      <c r="AD799" s="148">
        <f t="shared" si="916"/>
        <v>0</v>
      </c>
      <c r="AE799" s="148">
        <f t="shared" si="952"/>
        <v>3231.5189760000003</v>
      </c>
      <c r="AF799" s="150">
        <f t="shared" si="953"/>
        <v>3231.5189760000003</v>
      </c>
      <c r="AG799" s="148">
        <f t="shared" si="954"/>
        <v>0</v>
      </c>
      <c r="AH799" s="148">
        <f t="shared" si="955"/>
        <v>26524.641024000004</v>
      </c>
      <c r="AI799" s="150">
        <f t="shared" si="956"/>
        <v>26524.641024000004</v>
      </c>
      <c r="AJ799" s="151" t="s">
        <v>96</v>
      </c>
    </row>
    <row r="800" spans="1:36" outlineLevel="3" x14ac:dyDescent="0.25">
      <c r="A800" s="143" t="s">
        <v>5658</v>
      </c>
      <c r="B800" s="135">
        <v>5658.98</v>
      </c>
      <c r="C800" s="135">
        <v>14923.05</v>
      </c>
      <c r="D800" s="135">
        <v>6258.07</v>
      </c>
      <c r="E800" s="135">
        <v>33460.370000000003</v>
      </c>
      <c r="F800" s="135">
        <v>8630.4599999999991</v>
      </c>
      <c r="G800" s="135">
        <v>32045.66</v>
      </c>
      <c r="H800" s="135">
        <v>13742.2</v>
      </c>
      <c r="I800" s="135">
        <v>14227.26</v>
      </c>
      <c r="J800" s="135">
        <v>5594.36</v>
      </c>
      <c r="K800" s="135">
        <v>6473.19</v>
      </c>
      <c r="L800" s="135">
        <v>10426.719999999999</v>
      </c>
      <c r="M800" s="135">
        <v>22617.21</v>
      </c>
      <c r="N800" s="135">
        <f t="shared" si="918"/>
        <v>22617.21</v>
      </c>
      <c r="O800" s="135">
        <f t="shared" si="919"/>
        <v>174057.52999999997</v>
      </c>
      <c r="P800" s="135" t="s">
        <v>682</v>
      </c>
      <c r="Q800" s="135">
        <f>VLOOKUP(P800,Factors!$E$6:$G$5649,3,FALSE)</f>
        <v>0.1086</v>
      </c>
      <c r="R800" s="144">
        <f t="shared" si="940"/>
        <v>0</v>
      </c>
      <c r="S800" s="145">
        <f t="shared" si="941"/>
        <v>22617.21</v>
      </c>
      <c r="T800" s="146">
        <f t="shared" si="942"/>
        <v>22617.21</v>
      </c>
      <c r="U800" s="144">
        <f t="shared" si="943"/>
        <v>0</v>
      </c>
      <c r="V800" s="145">
        <f t="shared" si="944"/>
        <v>2456.229006</v>
      </c>
      <c r="W800" s="147">
        <f t="shared" si="945"/>
        <v>2456.229006</v>
      </c>
      <c r="X800" s="144">
        <f t="shared" si="946"/>
        <v>0</v>
      </c>
      <c r="Y800" s="145">
        <f t="shared" si="947"/>
        <v>20160.980993999998</v>
      </c>
      <c r="Z800" s="147">
        <f t="shared" si="948"/>
        <v>20160.980993999998</v>
      </c>
      <c r="AA800" s="148">
        <f t="shared" si="949"/>
        <v>0</v>
      </c>
      <c r="AB800" s="149">
        <f t="shared" si="950"/>
        <v>174057.52999999997</v>
      </c>
      <c r="AC800" s="148">
        <f t="shared" si="951"/>
        <v>174057.52999999997</v>
      </c>
      <c r="AD800" s="148">
        <f t="shared" si="916"/>
        <v>0</v>
      </c>
      <c r="AE800" s="148">
        <f t="shared" si="952"/>
        <v>18902.647757999996</v>
      </c>
      <c r="AF800" s="150">
        <f t="shared" si="953"/>
        <v>18902.647757999996</v>
      </c>
      <c r="AG800" s="148">
        <f t="shared" si="954"/>
        <v>0</v>
      </c>
      <c r="AH800" s="148">
        <f t="shared" si="955"/>
        <v>155154.88224199996</v>
      </c>
      <c r="AI800" s="150">
        <f t="shared" si="956"/>
        <v>155154.88224199996</v>
      </c>
      <c r="AJ800" s="151" t="s">
        <v>96</v>
      </c>
    </row>
    <row r="801" spans="1:36" outlineLevel="3" x14ac:dyDescent="0.25">
      <c r="A801" s="143" t="s">
        <v>5658</v>
      </c>
      <c r="I801" s="135">
        <v>9090</v>
      </c>
      <c r="K801" s="135">
        <v>716.65</v>
      </c>
      <c r="M801" s="135">
        <v>2923</v>
      </c>
      <c r="N801" s="135">
        <f t="shared" si="918"/>
        <v>2923</v>
      </c>
      <c r="O801" s="135">
        <f t="shared" si="919"/>
        <v>12729.65</v>
      </c>
      <c r="P801" s="135" t="s">
        <v>684</v>
      </c>
      <c r="Q801" s="135">
        <f>VLOOKUP(P801,Factors!$E$6:$G$5649,3,FALSE)</f>
        <v>0.1086</v>
      </c>
      <c r="R801" s="144">
        <f t="shared" si="940"/>
        <v>0</v>
      </c>
      <c r="S801" s="145">
        <f t="shared" si="941"/>
        <v>2923</v>
      </c>
      <c r="T801" s="146">
        <f t="shared" si="942"/>
        <v>2923</v>
      </c>
      <c r="U801" s="144">
        <f t="shared" si="943"/>
        <v>0</v>
      </c>
      <c r="V801" s="145">
        <f t="shared" si="944"/>
        <v>317.43779999999998</v>
      </c>
      <c r="W801" s="147">
        <f t="shared" si="945"/>
        <v>317.43779999999998</v>
      </c>
      <c r="X801" s="144">
        <f t="shared" si="946"/>
        <v>0</v>
      </c>
      <c r="Y801" s="145">
        <f t="shared" si="947"/>
        <v>2605.5621999999998</v>
      </c>
      <c r="Z801" s="147">
        <f t="shared" si="948"/>
        <v>2605.5621999999998</v>
      </c>
      <c r="AA801" s="148">
        <f t="shared" si="949"/>
        <v>0</v>
      </c>
      <c r="AB801" s="149">
        <f t="shared" si="950"/>
        <v>12729.65</v>
      </c>
      <c r="AC801" s="148">
        <f t="shared" si="951"/>
        <v>12729.65</v>
      </c>
      <c r="AD801" s="148">
        <f t="shared" si="916"/>
        <v>0</v>
      </c>
      <c r="AE801" s="148">
        <f t="shared" si="952"/>
        <v>1382.4399900000001</v>
      </c>
      <c r="AF801" s="150">
        <f t="shared" si="953"/>
        <v>1382.4399900000001</v>
      </c>
      <c r="AG801" s="148">
        <f t="shared" si="954"/>
        <v>0</v>
      </c>
      <c r="AH801" s="148">
        <f t="shared" si="955"/>
        <v>11347.210009999999</v>
      </c>
      <c r="AI801" s="150">
        <f t="shared" si="956"/>
        <v>11347.210009999999</v>
      </c>
      <c r="AJ801" s="151" t="s">
        <v>96</v>
      </c>
    </row>
    <row r="802" spans="1:36" outlineLevel="3" x14ac:dyDescent="0.25">
      <c r="A802" s="143" t="s">
        <v>5658</v>
      </c>
      <c r="C802" s="135">
        <v>5094.96</v>
      </c>
      <c r="D802" s="135">
        <v>57.47</v>
      </c>
      <c r="E802" s="135">
        <v>136.5</v>
      </c>
      <c r="F802" s="135">
        <v>86.5</v>
      </c>
      <c r="G802" s="135">
        <v>1109.0999999999999</v>
      </c>
      <c r="H802" s="135">
        <v>611</v>
      </c>
      <c r="I802" s="135">
        <v>469.75</v>
      </c>
      <c r="J802" s="135">
        <v>1155.76</v>
      </c>
      <c r="K802" s="135">
        <v>205.5</v>
      </c>
      <c r="L802" s="135">
        <v>2990.5</v>
      </c>
      <c r="M802" s="135">
        <v>21861.08</v>
      </c>
      <c r="N802" s="135">
        <f t="shared" si="918"/>
        <v>21861.08</v>
      </c>
      <c r="O802" s="135">
        <f t="shared" si="919"/>
        <v>33778.120000000003</v>
      </c>
      <c r="P802" s="135" t="s">
        <v>688</v>
      </c>
      <c r="Q802" s="135">
        <f>VLOOKUP(P802,Factors!$E$6:$G$5649,3,FALSE)</f>
        <v>0.1086</v>
      </c>
      <c r="R802" s="144">
        <f t="shared" si="940"/>
        <v>0</v>
      </c>
      <c r="S802" s="145">
        <f t="shared" si="941"/>
        <v>21861.08</v>
      </c>
      <c r="T802" s="146">
        <f t="shared" si="942"/>
        <v>21861.08</v>
      </c>
      <c r="U802" s="144">
        <f t="shared" si="943"/>
        <v>0</v>
      </c>
      <c r="V802" s="145">
        <f t="shared" si="944"/>
        <v>2374.113288</v>
      </c>
      <c r="W802" s="147">
        <f t="shared" si="945"/>
        <v>2374.113288</v>
      </c>
      <c r="X802" s="144">
        <f t="shared" si="946"/>
        <v>0</v>
      </c>
      <c r="Y802" s="145">
        <f t="shared" si="947"/>
        <v>19486.966712000001</v>
      </c>
      <c r="Z802" s="147">
        <f t="shared" si="948"/>
        <v>19486.966712000001</v>
      </c>
      <c r="AA802" s="148">
        <f t="shared" si="949"/>
        <v>0</v>
      </c>
      <c r="AB802" s="149">
        <f t="shared" si="950"/>
        <v>33778.120000000003</v>
      </c>
      <c r="AC802" s="148">
        <f t="shared" si="951"/>
        <v>33778.120000000003</v>
      </c>
      <c r="AD802" s="148">
        <f t="shared" si="916"/>
        <v>0</v>
      </c>
      <c r="AE802" s="148">
        <f t="shared" si="952"/>
        <v>3668.3038320000005</v>
      </c>
      <c r="AF802" s="150">
        <f t="shared" si="953"/>
        <v>3668.3038320000005</v>
      </c>
      <c r="AG802" s="148">
        <f t="shared" si="954"/>
        <v>0</v>
      </c>
      <c r="AH802" s="148">
        <f t="shared" si="955"/>
        <v>30109.816168000001</v>
      </c>
      <c r="AI802" s="150">
        <f t="shared" si="956"/>
        <v>30109.816168000001</v>
      </c>
      <c r="AJ802" s="151" t="s">
        <v>96</v>
      </c>
    </row>
    <row r="803" spans="1:36" outlineLevel="3" x14ac:dyDescent="0.25">
      <c r="A803" s="143" t="s">
        <v>5658</v>
      </c>
      <c r="B803" s="135">
        <v>422.46</v>
      </c>
      <c r="N803" s="135">
        <f t="shared" si="918"/>
        <v>0</v>
      </c>
      <c r="O803" s="135">
        <f t="shared" si="919"/>
        <v>422.46</v>
      </c>
      <c r="P803" s="135" t="s">
        <v>714</v>
      </c>
      <c r="Q803" s="135">
        <f>VLOOKUP(P803,Factors!$E$6:$G$5649,3,FALSE)</f>
        <v>0.1086</v>
      </c>
      <c r="R803" s="144">
        <f t="shared" si="940"/>
        <v>0</v>
      </c>
      <c r="S803" s="145">
        <f t="shared" si="941"/>
        <v>0</v>
      </c>
      <c r="T803" s="146">
        <f t="shared" si="942"/>
        <v>0</v>
      </c>
      <c r="U803" s="144">
        <f t="shared" si="943"/>
        <v>0</v>
      </c>
      <c r="V803" s="145">
        <f t="shared" si="944"/>
        <v>0</v>
      </c>
      <c r="W803" s="147">
        <f t="shared" si="945"/>
        <v>0</v>
      </c>
      <c r="X803" s="144">
        <f t="shared" si="946"/>
        <v>0</v>
      </c>
      <c r="Y803" s="145">
        <f t="shared" si="947"/>
        <v>0</v>
      </c>
      <c r="Z803" s="147">
        <f t="shared" si="948"/>
        <v>0</v>
      </c>
      <c r="AA803" s="148">
        <f t="shared" si="949"/>
        <v>0</v>
      </c>
      <c r="AB803" s="149">
        <f t="shared" si="950"/>
        <v>422.46</v>
      </c>
      <c r="AC803" s="148">
        <f t="shared" si="951"/>
        <v>422.46</v>
      </c>
      <c r="AD803" s="148">
        <f t="shared" si="916"/>
        <v>0</v>
      </c>
      <c r="AE803" s="148">
        <f t="shared" si="952"/>
        <v>45.879156000000002</v>
      </c>
      <c r="AF803" s="150">
        <f t="shared" si="953"/>
        <v>45.879156000000002</v>
      </c>
      <c r="AG803" s="148">
        <f t="shared" si="954"/>
        <v>0</v>
      </c>
      <c r="AH803" s="148">
        <f t="shared" si="955"/>
        <v>376.58084399999996</v>
      </c>
      <c r="AI803" s="150">
        <f t="shared" si="956"/>
        <v>376.58084399999996</v>
      </c>
      <c r="AJ803" s="151" t="s">
        <v>96</v>
      </c>
    </row>
    <row r="804" spans="1:36" outlineLevel="3" x14ac:dyDescent="0.25">
      <c r="A804" s="143" t="s">
        <v>5658</v>
      </c>
      <c r="M804" s="135">
        <v>400</v>
      </c>
      <c r="N804" s="135">
        <f t="shared" si="918"/>
        <v>400</v>
      </c>
      <c r="O804" s="135">
        <f t="shared" si="919"/>
        <v>400</v>
      </c>
      <c r="P804" s="135" t="s">
        <v>715</v>
      </c>
      <c r="Q804" s="135">
        <f>VLOOKUP(P804,Factors!$E$6:$G$5649,3,FALSE)</f>
        <v>0.1086</v>
      </c>
      <c r="R804" s="144">
        <f t="shared" si="940"/>
        <v>0</v>
      </c>
      <c r="S804" s="145">
        <f t="shared" si="941"/>
        <v>400</v>
      </c>
      <c r="T804" s="146">
        <f t="shared" si="942"/>
        <v>400</v>
      </c>
      <c r="U804" s="144">
        <f t="shared" si="943"/>
        <v>0</v>
      </c>
      <c r="V804" s="145">
        <f t="shared" si="944"/>
        <v>43.44</v>
      </c>
      <c r="W804" s="147">
        <f t="shared" si="945"/>
        <v>43.44</v>
      </c>
      <c r="X804" s="144">
        <f t="shared" si="946"/>
        <v>0</v>
      </c>
      <c r="Y804" s="145">
        <f t="shared" si="947"/>
        <v>356.56</v>
      </c>
      <c r="Z804" s="147">
        <f t="shared" si="948"/>
        <v>356.56</v>
      </c>
      <c r="AA804" s="148">
        <f t="shared" si="949"/>
        <v>0</v>
      </c>
      <c r="AB804" s="149">
        <f t="shared" si="950"/>
        <v>400</v>
      </c>
      <c r="AC804" s="148">
        <f t="shared" si="951"/>
        <v>400</v>
      </c>
      <c r="AD804" s="148">
        <f t="shared" si="916"/>
        <v>0</v>
      </c>
      <c r="AE804" s="148">
        <f t="shared" si="952"/>
        <v>43.44</v>
      </c>
      <c r="AF804" s="150">
        <f t="shared" si="953"/>
        <v>43.44</v>
      </c>
      <c r="AG804" s="148">
        <f t="shared" si="954"/>
        <v>0</v>
      </c>
      <c r="AH804" s="148">
        <f t="shared" si="955"/>
        <v>356.56</v>
      </c>
      <c r="AI804" s="150">
        <f t="shared" si="956"/>
        <v>356.56</v>
      </c>
      <c r="AJ804" s="151" t="s">
        <v>96</v>
      </c>
    </row>
    <row r="805" spans="1:36" outlineLevel="3" x14ac:dyDescent="0.25">
      <c r="A805" s="143" t="s">
        <v>5658</v>
      </c>
      <c r="B805" s="135">
        <v>56989.82</v>
      </c>
      <c r="C805" s="135">
        <v>53982.5</v>
      </c>
      <c r="D805" s="135">
        <v>61383.4</v>
      </c>
      <c r="E805" s="135">
        <v>55730.2</v>
      </c>
      <c r="F805" s="135">
        <v>58752</v>
      </c>
      <c r="G805" s="135">
        <v>58423.58</v>
      </c>
      <c r="H805" s="135">
        <v>62296.82</v>
      </c>
      <c r="I805" s="135">
        <v>68013.17</v>
      </c>
      <c r="J805" s="135">
        <v>57287.53</v>
      </c>
      <c r="K805" s="135">
        <v>58165.27</v>
      </c>
      <c r="L805" s="135">
        <v>64905.21</v>
      </c>
      <c r="M805" s="135">
        <v>51652.11</v>
      </c>
      <c r="N805" s="135">
        <f t="shared" si="918"/>
        <v>51652.11</v>
      </c>
      <c r="O805" s="135">
        <f t="shared" si="919"/>
        <v>707581.61</v>
      </c>
      <c r="P805" s="135" t="s">
        <v>717</v>
      </c>
      <c r="Q805" s="135">
        <f>VLOOKUP(P805,Factors!$E$6:$G$5649,3,FALSE)</f>
        <v>0.1086</v>
      </c>
      <c r="R805" s="144">
        <f t="shared" si="940"/>
        <v>0</v>
      </c>
      <c r="S805" s="145">
        <f t="shared" si="941"/>
        <v>51652.11</v>
      </c>
      <c r="T805" s="146">
        <f t="shared" si="942"/>
        <v>51652.11</v>
      </c>
      <c r="U805" s="144">
        <f t="shared" si="943"/>
        <v>0</v>
      </c>
      <c r="V805" s="145">
        <f t="shared" si="944"/>
        <v>5609.4191460000002</v>
      </c>
      <c r="W805" s="147">
        <f t="shared" si="945"/>
        <v>5609.4191460000002</v>
      </c>
      <c r="X805" s="144">
        <f t="shared" si="946"/>
        <v>0</v>
      </c>
      <c r="Y805" s="145">
        <f t="shared" si="947"/>
        <v>46042.690854</v>
      </c>
      <c r="Z805" s="147">
        <f t="shared" si="948"/>
        <v>46042.690854</v>
      </c>
      <c r="AA805" s="148">
        <f t="shared" si="949"/>
        <v>0</v>
      </c>
      <c r="AB805" s="149">
        <f t="shared" si="950"/>
        <v>707581.61</v>
      </c>
      <c r="AC805" s="148">
        <f t="shared" si="951"/>
        <v>707581.61</v>
      </c>
      <c r="AD805" s="148">
        <f t="shared" si="916"/>
        <v>0</v>
      </c>
      <c r="AE805" s="148">
        <f t="shared" si="952"/>
        <v>76843.362846000004</v>
      </c>
      <c r="AF805" s="150">
        <f t="shared" si="953"/>
        <v>76843.362846000004</v>
      </c>
      <c r="AG805" s="148">
        <f t="shared" si="954"/>
        <v>0</v>
      </c>
      <c r="AH805" s="148">
        <f t="shared" si="955"/>
        <v>630738.24715399998</v>
      </c>
      <c r="AI805" s="150">
        <f t="shared" si="956"/>
        <v>630738.24715399998</v>
      </c>
      <c r="AJ805" s="151" t="s">
        <v>96</v>
      </c>
    </row>
    <row r="806" spans="1:36" outlineLevel="3" x14ac:dyDescent="0.25">
      <c r="A806" s="143" t="s">
        <v>5658</v>
      </c>
      <c r="B806" s="135">
        <v>15266.55</v>
      </c>
      <c r="C806" s="135">
        <v>14535.4</v>
      </c>
      <c r="D806" s="135">
        <v>16100.63</v>
      </c>
      <c r="E806" s="135">
        <v>30134.639999999999</v>
      </c>
      <c r="F806" s="135">
        <v>28798.38</v>
      </c>
      <c r="G806" s="135">
        <v>31782.58</v>
      </c>
      <c r="H806" s="135">
        <v>30777.68</v>
      </c>
      <c r="I806" s="135">
        <v>34474.5</v>
      </c>
      <c r="J806" s="135">
        <v>31074.91</v>
      </c>
      <c r="K806" s="135">
        <v>29710.45</v>
      </c>
      <c r="L806" s="135">
        <v>30313.83</v>
      </c>
      <c r="M806" s="135">
        <v>29692.36</v>
      </c>
      <c r="N806" s="135">
        <f t="shared" si="918"/>
        <v>29692.36</v>
      </c>
      <c r="O806" s="135">
        <f t="shared" si="919"/>
        <v>322661.90999999997</v>
      </c>
      <c r="P806" s="135" t="s">
        <v>719</v>
      </c>
      <c r="Q806" s="135">
        <f>VLOOKUP(P806,Factors!$E$6:$G$5649,3,FALSE)</f>
        <v>0.1086</v>
      </c>
      <c r="R806" s="144">
        <f t="shared" si="940"/>
        <v>0</v>
      </c>
      <c r="S806" s="145">
        <f t="shared" si="941"/>
        <v>29692.36</v>
      </c>
      <c r="T806" s="146">
        <f t="shared" si="942"/>
        <v>29692.36</v>
      </c>
      <c r="U806" s="144">
        <f t="shared" si="943"/>
        <v>0</v>
      </c>
      <c r="V806" s="145">
        <f t="shared" si="944"/>
        <v>3224.5902960000003</v>
      </c>
      <c r="W806" s="147">
        <f t="shared" si="945"/>
        <v>3224.5902960000003</v>
      </c>
      <c r="X806" s="144">
        <f t="shared" si="946"/>
        <v>0</v>
      </c>
      <c r="Y806" s="145">
        <f t="shared" si="947"/>
        <v>26467.769703999998</v>
      </c>
      <c r="Z806" s="147">
        <f t="shared" si="948"/>
        <v>26467.769703999998</v>
      </c>
      <c r="AA806" s="148">
        <f t="shared" si="949"/>
        <v>0</v>
      </c>
      <c r="AB806" s="149">
        <f t="shared" si="950"/>
        <v>322661.90999999997</v>
      </c>
      <c r="AC806" s="148">
        <f t="shared" si="951"/>
        <v>322661.90999999997</v>
      </c>
      <c r="AD806" s="148">
        <f t="shared" si="916"/>
        <v>0</v>
      </c>
      <c r="AE806" s="148">
        <f t="shared" si="952"/>
        <v>35041.083425999997</v>
      </c>
      <c r="AF806" s="150">
        <f t="shared" si="953"/>
        <v>35041.083425999997</v>
      </c>
      <c r="AG806" s="148">
        <f t="shared" si="954"/>
        <v>0</v>
      </c>
      <c r="AH806" s="148">
        <f t="shared" si="955"/>
        <v>287620.82657399995</v>
      </c>
      <c r="AI806" s="150">
        <f t="shared" si="956"/>
        <v>287620.82657399995</v>
      </c>
      <c r="AJ806" s="151" t="s">
        <v>96</v>
      </c>
    </row>
    <row r="807" spans="1:36" outlineLevel="3" x14ac:dyDescent="0.25">
      <c r="A807" s="143" t="s">
        <v>5658</v>
      </c>
      <c r="B807" s="135">
        <v>5648.15</v>
      </c>
      <c r="C807" s="135">
        <v>37748.720000000001</v>
      </c>
      <c r="D807" s="135">
        <v>6661.26</v>
      </c>
      <c r="E807" s="135">
        <v>23082.23</v>
      </c>
      <c r="F807" s="135">
        <v>53386.66</v>
      </c>
      <c r="G807" s="135">
        <v>13323.62</v>
      </c>
      <c r="H807" s="135">
        <v>18057.11</v>
      </c>
      <c r="I807" s="135">
        <v>41186.78</v>
      </c>
      <c r="J807" s="135">
        <v>8332.6</v>
      </c>
      <c r="K807" s="135">
        <v>8244.48</v>
      </c>
      <c r="L807" s="135">
        <v>5991.07</v>
      </c>
      <c r="M807" s="135">
        <v>42906.82</v>
      </c>
      <c r="N807" s="135">
        <f t="shared" si="918"/>
        <v>42906.82</v>
      </c>
      <c r="O807" s="135">
        <f t="shared" si="919"/>
        <v>264569.5</v>
      </c>
      <c r="P807" s="135" t="s">
        <v>772</v>
      </c>
      <c r="Q807" s="135">
        <f>VLOOKUP(P807,Factors!$E$6:$G$5649,3,FALSE)</f>
        <v>0.1086</v>
      </c>
      <c r="R807" s="144">
        <f t="shared" si="940"/>
        <v>0</v>
      </c>
      <c r="S807" s="145">
        <f t="shared" si="941"/>
        <v>42906.82</v>
      </c>
      <c r="T807" s="146">
        <f t="shared" si="942"/>
        <v>42906.82</v>
      </c>
      <c r="U807" s="144">
        <f t="shared" si="943"/>
        <v>0</v>
      </c>
      <c r="V807" s="145">
        <f t="shared" si="944"/>
        <v>4659.680652</v>
      </c>
      <c r="W807" s="147">
        <f t="shared" si="945"/>
        <v>4659.680652</v>
      </c>
      <c r="X807" s="144">
        <f t="shared" si="946"/>
        <v>0</v>
      </c>
      <c r="Y807" s="145">
        <f t="shared" si="947"/>
        <v>38247.139347999997</v>
      </c>
      <c r="Z807" s="147">
        <f t="shared" si="948"/>
        <v>38247.139347999997</v>
      </c>
      <c r="AA807" s="148">
        <f t="shared" si="949"/>
        <v>0</v>
      </c>
      <c r="AB807" s="149">
        <f t="shared" si="950"/>
        <v>264569.5</v>
      </c>
      <c r="AC807" s="148">
        <f t="shared" si="951"/>
        <v>264569.5</v>
      </c>
      <c r="AD807" s="148">
        <f t="shared" si="916"/>
        <v>0</v>
      </c>
      <c r="AE807" s="148">
        <f t="shared" si="952"/>
        <v>28732.2477</v>
      </c>
      <c r="AF807" s="150">
        <f t="shared" si="953"/>
        <v>28732.2477</v>
      </c>
      <c r="AG807" s="148">
        <f t="shared" si="954"/>
        <v>0</v>
      </c>
      <c r="AH807" s="148">
        <f t="shared" si="955"/>
        <v>235837.25229999999</v>
      </c>
      <c r="AI807" s="150">
        <f t="shared" si="956"/>
        <v>235837.25229999999</v>
      </c>
      <c r="AJ807" s="151" t="s">
        <v>96</v>
      </c>
    </row>
    <row r="808" spans="1:36" outlineLevel="3" x14ac:dyDescent="0.25">
      <c r="A808" s="143" t="s">
        <v>5658</v>
      </c>
      <c r="B808" s="135">
        <v>-184</v>
      </c>
      <c r="F808" s="135">
        <v>37</v>
      </c>
      <c r="I808" s="135">
        <v>285.33999999999997</v>
      </c>
      <c r="N808" s="135">
        <f t="shared" si="918"/>
        <v>0</v>
      </c>
      <c r="O808" s="135">
        <f t="shared" si="919"/>
        <v>138.33999999999997</v>
      </c>
      <c r="P808" s="135" t="s">
        <v>776</v>
      </c>
      <c r="Q808" s="135">
        <f>VLOOKUP(P808,Factors!$E$6:$G$5649,3,FALSE)</f>
        <v>0.1086</v>
      </c>
      <c r="R808" s="144">
        <f t="shared" si="940"/>
        <v>0</v>
      </c>
      <c r="S808" s="145">
        <f t="shared" si="941"/>
        <v>0</v>
      </c>
      <c r="T808" s="146">
        <f t="shared" si="942"/>
        <v>0</v>
      </c>
      <c r="U808" s="144">
        <f t="shared" si="943"/>
        <v>0</v>
      </c>
      <c r="V808" s="145">
        <f t="shared" si="944"/>
        <v>0</v>
      </c>
      <c r="W808" s="147">
        <f t="shared" si="945"/>
        <v>0</v>
      </c>
      <c r="X808" s="144">
        <f t="shared" si="946"/>
        <v>0</v>
      </c>
      <c r="Y808" s="145">
        <f t="shared" si="947"/>
        <v>0</v>
      </c>
      <c r="Z808" s="147">
        <f t="shared" si="948"/>
        <v>0</v>
      </c>
      <c r="AA808" s="148">
        <f t="shared" si="949"/>
        <v>0</v>
      </c>
      <c r="AB808" s="149">
        <f t="shared" si="950"/>
        <v>138.33999999999997</v>
      </c>
      <c r="AC808" s="148">
        <f t="shared" si="951"/>
        <v>138.33999999999997</v>
      </c>
      <c r="AD808" s="148">
        <f t="shared" si="916"/>
        <v>0</v>
      </c>
      <c r="AE808" s="148">
        <f t="shared" si="952"/>
        <v>15.023723999999998</v>
      </c>
      <c r="AF808" s="150">
        <f t="shared" si="953"/>
        <v>15.023723999999998</v>
      </c>
      <c r="AG808" s="148">
        <f t="shared" si="954"/>
        <v>0</v>
      </c>
      <c r="AH808" s="148">
        <f t="shared" si="955"/>
        <v>123.31627599999997</v>
      </c>
      <c r="AI808" s="150">
        <f t="shared" si="956"/>
        <v>123.31627599999997</v>
      </c>
      <c r="AJ808" s="151" t="s">
        <v>96</v>
      </c>
    </row>
    <row r="809" spans="1:36" outlineLevel="3" x14ac:dyDescent="0.25">
      <c r="A809" s="143" t="s">
        <v>5658</v>
      </c>
      <c r="D809" s="135">
        <v>73.44</v>
      </c>
      <c r="N809" s="135">
        <f t="shared" si="918"/>
        <v>0</v>
      </c>
      <c r="O809" s="135">
        <f t="shared" si="919"/>
        <v>73.44</v>
      </c>
      <c r="P809" s="135" t="s">
        <v>779</v>
      </c>
      <c r="Q809" s="135">
        <f>VLOOKUP(P809,Factors!$E$6:$G$5649,3,FALSE)</f>
        <v>0.1086</v>
      </c>
      <c r="R809" s="144">
        <f t="shared" si="940"/>
        <v>0</v>
      </c>
      <c r="S809" s="145">
        <f t="shared" si="941"/>
        <v>0</v>
      </c>
      <c r="T809" s="146">
        <f t="shared" si="942"/>
        <v>0</v>
      </c>
      <c r="U809" s="144">
        <f t="shared" si="943"/>
        <v>0</v>
      </c>
      <c r="V809" s="145">
        <f t="shared" si="944"/>
        <v>0</v>
      </c>
      <c r="W809" s="147">
        <f t="shared" si="945"/>
        <v>0</v>
      </c>
      <c r="X809" s="144">
        <f t="shared" si="946"/>
        <v>0</v>
      </c>
      <c r="Y809" s="145">
        <f t="shared" si="947"/>
        <v>0</v>
      </c>
      <c r="Z809" s="147">
        <f t="shared" si="948"/>
        <v>0</v>
      </c>
      <c r="AA809" s="148">
        <f t="shared" si="949"/>
        <v>0</v>
      </c>
      <c r="AB809" s="149">
        <f t="shared" si="950"/>
        <v>73.44</v>
      </c>
      <c r="AC809" s="148">
        <f t="shared" si="951"/>
        <v>73.44</v>
      </c>
      <c r="AD809" s="148">
        <f t="shared" si="916"/>
        <v>0</v>
      </c>
      <c r="AE809" s="148">
        <f t="shared" si="952"/>
        <v>7.9755839999999996</v>
      </c>
      <c r="AF809" s="150">
        <f t="shared" si="953"/>
        <v>7.9755839999999996</v>
      </c>
      <c r="AG809" s="148">
        <f t="shared" si="954"/>
        <v>0</v>
      </c>
      <c r="AH809" s="148">
        <f t="shared" si="955"/>
        <v>65.464416</v>
      </c>
      <c r="AI809" s="150">
        <f t="shared" si="956"/>
        <v>65.464416</v>
      </c>
      <c r="AJ809" s="151" t="s">
        <v>96</v>
      </c>
    </row>
    <row r="810" spans="1:36" outlineLevel="3" x14ac:dyDescent="0.25">
      <c r="A810" s="143" t="s">
        <v>5658</v>
      </c>
      <c r="B810" s="135">
        <v>19783.330000000002</v>
      </c>
      <c r="C810" s="135">
        <v>20006.61</v>
      </c>
      <c r="D810" s="135">
        <v>24370.75</v>
      </c>
      <c r="E810" s="135">
        <v>24156.65</v>
      </c>
      <c r="F810" s="135">
        <v>24368.75</v>
      </c>
      <c r="G810" s="135">
        <v>18386.3</v>
      </c>
      <c r="H810" s="135">
        <v>20544.14</v>
      </c>
      <c r="I810" s="135">
        <v>28584.18</v>
      </c>
      <c r="J810" s="135">
        <v>17230.43</v>
      </c>
      <c r="K810" s="135">
        <v>22720.36</v>
      </c>
      <c r="L810" s="135">
        <v>17833.29</v>
      </c>
      <c r="M810" s="135">
        <v>16190.99</v>
      </c>
      <c r="N810" s="135">
        <f t="shared" si="918"/>
        <v>16190.99</v>
      </c>
      <c r="O810" s="135">
        <f t="shared" si="919"/>
        <v>254175.77999999994</v>
      </c>
      <c r="P810" s="135" t="s">
        <v>788</v>
      </c>
      <c r="Q810" s="135">
        <f>VLOOKUP(P810,Factors!$E$6:$G$5649,3,FALSE)</f>
        <v>0.1086</v>
      </c>
      <c r="R810" s="144">
        <f t="shared" si="940"/>
        <v>0</v>
      </c>
      <c r="S810" s="145">
        <f t="shared" si="941"/>
        <v>16190.99</v>
      </c>
      <c r="T810" s="146">
        <f t="shared" si="942"/>
        <v>16190.99</v>
      </c>
      <c r="U810" s="144">
        <f t="shared" si="943"/>
        <v>0</v>
      </c>
      <c r="V810" s="145">
        <f t="shared" si="944"/>
        <v>1758.341514</v>
      </c>
      <c r="W810" s="147">
        <f t="shared" si="945"/>
        <v>1758.341514</v>
      </c>
      <c r="X810" s="144">
        <f t="shared" si="946"/>
        <v>0</v>
      </c>
      <c r="Y810" s="145">
        <f t="shared" si="947"/>
        <v>14432.648486</v>
      </c>
      <c r="Z810" s="147">
        <f t="shared" si="948"/>
        <v>14432.648486</v>
      </c>
      <c r="AA810" s="148">
        <f t="shared" si="949"/>
        <v>0</v>
      </c>
      <c r="AB810" s="149">
        <f t="shared" si="950"/>
        <v>254175.77999999994</v>
      </c>
      <c r="AC810" s="148">
        <f t="shared" si="951"/>
        <v>254175.77999999994</v>
      </c>
      <c r="AD810" s="148">
        <f t="shared" si="916"/>
        <v>0</v>
      </c>
      <c r="AE810" s="148">
        <f t="shared" si="952"/>
        <v>27603.489707999994</v>
      </c>
      <c r="AF810" s="150">
        <f t="shared" si="953"/>
        <v>27603.489707999994</v>
      </c>
      <c r="AG810" s="148">
        <f t="shared" si="954"/>
        <v>0</v>
      </c>
      <c r="AH810" s="148">
        <f t="shared" si="955"/>
        <v>226572.29029199993</v>
      </c>
      <c r="AI810" s="150">
        <f t="shared" si="956"/>
        <v>226572.29029199993</v>
      </c>
      <c r="AJ810" s="151" t="s">
        <v>96</v>
      </c>
    </row>
    <row r="811" spans="1:36" outlineLevel="3" x14ac:dyDescent="0.25">
      <c r="A811" s="143" t="s">
        <v>5658</v>
      </c>
      <c r="B811" s="135">
        <v>500.76</v>
      </c>
      <c r="C811" s="135">
        <v>-229.94</v>
      </c>
      <c r="D811" s="135">
        <v>1079.8</v>
      </c>
      <c r="E811" s="135">
        <v>7437.46</v>
      </c>
      <c r="F811" s="135">
        <v>2250.9</v>
      </c>
      <c r="G811" s="135">
        <v>-1328.54</v>
      </c>
      <c r="H811" s="135">
        <v>1122</v>
      </c>
      <c r="I811" s="135">
        <v>590.39</v>
      </c>
      <c r="J811" s="135">
        <v>-767.16</v>
      </c>
      <c r="K811" s="135">
        <v>5583.86</v>
      </c>
      <c r="L811" s="135">
        <v>-1561.64</v>
      </c>
      <c r="M811" s="135">
        <v>-15015.38</v>
      </c>
      <c r="N811" s="135">
        <f t="shared" si="918"/>
        <v>-15015.38</v>
      </c>
      <c r="O811" s="135">
        <f t="shared" si="919"/>
        <v>-337.48999999999978</v>
      </c>
      <c r="P811" s="135" t="s">
        <v>798</v>
      </c>
      <c r="Q811" s="135">
        <f>VLOOKUP(P811,Factors!$E$6:$G$5649,3,FALSE)</f>
        <v>0.1086</v>
      </c>
      <c r="R811" s="144">
        <f t="shared" si="940"/>
        <v>0</v>
      </c>
      <c r="S811" s="145">
        <f t="shared" si="941"/>
        <v>-15015.38</v>
      </c>
      <c r="T811" s="146">
        <f t="shared" si="942"/>
        <v>-15015.38</v>
      </c>
      <c r="U811" s="144">
        <f t="shared" si="943"/>
        <v>0</v>
      </c>
      <c r="V811" s="145">
        <f t="shared" si="944"/>
        <v>-1630.6702679999999</v>
      </c>
      <c r="W811" s="147">
        <f t="shared" si="945"/>
        <v>-1630.6702679999999</v>
      </c>
      <c r="X811" s="144">
        <f t="shared" si="946"/>
        <v>0</v>
      </c>
      <c r="Y811" s="145">
        <f t="shared" si="947"/>
        <v>-13384.709731999999</v>
      </c>
      <c r="Z811" s="147">
        <f t="shared" si="948"/>
        <v>-13384.709731999999</v>
      </c>
      <c r="AA811" s="148">
        <f t="shared" si="949"/>
        <v>0</v>
      </c>
      <c r="AB811" s="149">
        <f t="shared" si="950"/>
        <v>-337.48999999999978</v>
      </c>
      <c r="AC811" s="148">
        <f t="shared" si="951"/>
        <v>-337.48999999999978</v>
      </c>
      <c r="AD811" s="148">
        <f t="shared" si="916"/>
        <v>0</v>
      </c>
      <c r="AE811" s="148">
        <f t="shared" si="952"/>
        <v>-36.651413999999974</v>
      </c>
      <c r="AF811" s="150">
        <f t="shared" si="953"/>
        <v>-36.651413999999974</v>
      </c>
      <c r="AG811" s="148">
        <f t="shared" si="954"/>
        <v>0</v>
      </c>
      <c r="AH811" s="148">
        <f t="shared" si="955"/>
        <v>-300.83858599999979</v>
      </c>
      <c r="AI811" s="150">
        <f t="shared" si="956"/>
        <v>-300.83858599999979</v>
      </c>
      <c r="AJ811" s="151" t="s">
        <v>96</v>
      </c>
    </row>
    <row r="812" spans="1:36" outlineLevel="3" x14ac:dyDescent="0.25">
      <c r="A812" s="143" t="s">
        <v>5658</v>
      </c>
      <c r="B812" s="135">
        <v>4747.33</v>
      </c>
      <c r="C812" s="135">
        <v>3552.21</v>
      </c>
      <c r="D812" s="135">
        <v>3533.46</v>
      </c>
      <c r="E812" s="135">
        <v>8973.06</v>
      </c>
      <c r="F812" s="135">
        <v>9128.9</v>
      </c>
      <c r="G812" s="135">
        <v>6675.98</v>
      </c>
      <c r="H812" s="135">
        <v>7499.69</v>
      </c>
      <c r="I812" s="135">
        <v>12064.73</v>
      </c>
      <c r="J812" s="135">
        <v>12193.11</v>
      </c>
      <c r="K812" s="135">
        <v>13961.05</v>
      </c>
      <c r="L812" s="135">
        <v>5771.45</v>
      </c>
      <c r="M812" s="135">
        <v>5575.63</v>
      </c>
      <c r="N812" s="135">
        <f t="shared" si="918"/>
        <v>5575.63</v>
      </c>
      <c r="O812" s="135">
        <f t="shared" si="919"/>
        <v>93676.6</v>
      </c>
      <c r="P812" s="135" t="s">
        <v>803</v>
      </c>
      <c r="Q812" s="135">
        <f>VLOOKUP(P812,Factors!$E$6:$G$5649,3,FALSE)</f>
        <v>0.1086</v>
      </c>
      <c r="R812" s="144">
        <f t="shared" si="940"/>
        <v>0</v>
      </c>
      <c r="S812" s="145">
        <f t="shared" si="941"/>
        <v>5575.63</v>
      </c>
      <c r="T812" s="146">
        <f t="shared" si="942"/>
        <v>5575.63</v>
      </c>
      <c r="U812" s="144">
        <f t="shared" si="943"/>
        <v>0</v>
      </c>
      <c r="V812" s="145">
        <f t="shared" si="944"/>
        <v>605.513418</v>
      </c>
      <c r="W812" s="147">
        <f t="shared" si="945"/>
        <v>605.513418</v>
      </c>
      <c r="X812" s="144">
        <f t="shared" si="946"/>
        <v>0</v>
      </c>
      <c r="Y812" s="145">
        <f t="shared" si="947"/>
        <v>4970.1165820000006</v>
      </c>
      <c r="Z812" s="147">
        <f t="shared" si="948"/>
        <v>4970.1165820000006</v>
      </c>
      <c r="AA812" s="148">
        <f t="shared" si="949"/>
        <v>0</v>
      </c>
      <c r="AB812" s="149">
        <f t="shared" si="950"/>
        <v>93676.6</v>
      </c>
      <c r="AC812" s="148">
        <f t="shared" si="951"/>
        <v>93676.6</v>
      </c>
      <c r="AD812" s="148">
        <f t="shared" si="916"/>
        <v>0</v>
      </c>
      <c r="AE812" s="148">
        <f t="shared" si="952"/>
        <v>10173.278760000001</v>
      </c>
      <c r="AF812" s="150">
        <f t="shared" si="953"/>
        <v>10173.278760000001</v>
      </c>
      <c r="AG812" s="148">
        <f t="shared" si="954"/>
        <v>0</v>
      </c>
      <c r="AH812" s="148">
        <f t="shared" si="955"/>
        <v>83503.321240000005</v>
      </c>
      <c r="AI812" s="150">
        <f t="shared" si="956"/>
        <v>83503.321240000005</v>
      </c>
      <c r="AJ812" s="151" t="s">
        <v>96</v>
      </c>
    </row>
    <row r="813" spans="1:36" outlineLevel="3" x14ac:dyDescent="0.25">
      <c r="A813" s="143" t="s">
        <v>5658</v>
      </c>
      <c r="F813" s="135">
        <v>28</v>
      </c>
      <c r="I813" s="135">
        <v>294.42</v>
      </c>
      <c r="N813" s="135">
        <f t="shared" si="918"/>
        <v>0</v>
      </c>
      <c r="O813" s="135">
        <f t="shared" si="919"/>
        <v>322.42</v>
      </c>
      <c r="P813" s="135" t="s">
        <v>805</v>
      </c>
      <c r="Q813" s="135">
        <f>VLOOKUP(P813,Factors!$E$6:$G$5649,3,FALSE)</f>
        <v>0.1086</v>
      </c>
      <c r="R813" s="144">
        <f t="shared" si="940"/>
        <v>0</v>
      </c>
      <c r="S813" s="145">
        <f t="shared" si="941"/>
        <v>0</v>
      </c>
      <c r="T813" s="146">
        <f t="shared" si="942"/>
        <v>0</v>
      </c>
      <c r="U813" s="144">
        <f t="shared" si="943"/>
        <v>0</v>
      </c>
      <c r="V813" s="145">
        <f t="shared" si="944"/>
        <v>0</v>
      </c>
      <c r="W813" s="147">
        <f t="shared" si="945"/>
        <v>0</v>
      </c>
      <c r="X813" s="144">
        <f t="shared" si="946"/>
        <v>0</v>
      </c>
      <c r="Y813" s="145">
        <f t="shared" si="947"/>
        <v>0</v>
      </c>
      <c r="Z813" s="147">
        <f t="shared" si="948"/>
        <v>0</v>
      </c>
      <c r="AA813" s="148">
        <f t="shared" si="949"/>
        <v>0</v>
      </c>
      <c r="AB813" s="149">
        <f t="shared" si="950"/>
        <v>322.42</v>
      </c>
      <c r="AC813" s="148">
        <f t="shared" si="951"/>
        <v>322.42</v>
      </c>
      <c r="AD813" s="148">
        <f t="shared" si="916"/>
        <v>0</v>
      </c>
      <c r="AE813" s="148">
        <f t="shared" si="952"/>
        <v>35.014811999999999</v>
      </c>
      <c r="AF813" s="150">
        <f t="shared" si="953"/>
        <v>35.014811999999999</v>
      </c>
      <c r="AG813" s="148">
        <f t="shared" si="954"/>
        <v>0</v>
      </c>
      <c r="AH813" s="148">
        <f t="shared" si="955"/>
        <v>287.40518800000001</v>
      </c>
      <c r="AI813" s="150">
        <f t="shared" si="956"/>
        <v>287.40518800000001</v>
      </c>
      <c r="AJ813" s="151" t="s">
        <v>96</v>
      </c>
    </row>
    <row r="814" spans="1:36" outlineLevel="3" x14ac:dyDescent="0.25">
      <c r="A814" s="143" t="s">
        <v>5658</v>
      </c>
      <c r="G814" s="135">
        <v>59</v>
      </c>
      <c r="H814" s="135">
        <v>475.61</v>
      </c>
      <c r="N814" s="135">
        <f t="shared" si="918"/>
        <v>0</v>
      </c>
      <c r="O814" s="135">
        <f t="shared" si="919"/>
        <v>534.61</v>
      </c>
      <c r="P814" s="135" t="s">
        <v>5845</v>
      </c>
      <c r="Q814" s="135">
        <f>VLOOKUP(P814,Factors!$E$6:$G$5649,3,FALSE)</f>
        <v>0.1086</v>
      </c>
      <c r="R814" s="144">
        <f t="shared" si="940"/>
        <v>0</v>
      </c>
      <c r="S814" s="145">
        <f t="shared" si="941"/>
        <v>0</v>
      </c>
      <c r="T814" s="146">
        <f t="shared" si="942"/>
        <v>0</v>
      </c>
      <c r="U814" s="144">
        <f t="shared" si="943"/>
        <v>0</v>
      </c>
      <c r="V814" s="145">
        <f t="shared" si="944"/>
        <v>0</v>
      </c>
      <c r="W814" s="147">
        <f t="shared" si="945"/>
        <v>0</v>
      </c>
      <c r="X814" s="144">
        <f t="shared" si="946"/>
        <v>0</v>
      </c>
      <c r="Y814" s="145">
        <f t="shared" si="947"/>
        <v>0</v>
      </c>
      <c r="Z814" s="147">
        <f t="shared" si="948"/>
        <v>0</v>
      </c>
      <c r="AA814" s="148">
        <f t="shared" si="949"/>
        <v>0</v>
      </c>
      <c r="AB814" s="149">
        <f t="shared" si="950"/>
        <v>534.61</v>
      </c>
      <c r="AC814" s="148">
        <f t="shared" si="951"/>
        <v>534.61</v>
      </c>
      <c r="AD814" s="148">
        <f t="shared" si="916"/>
        <v>0</v>
      </c>
      <c r="AE814" s="148">
        <f t="shared" si="952"/>
        <v>58.058646000000003</v>
      </c>
      <c r="AF814" s="150">
        <f t="shared" si="953"/>
        <v>58.058646000000003</v>
      </c>
      <c r="AG814" s="148">
        <f t="shared" si="954"/>
        <v>0</v>
      </c>
      <c r="AH814" s="148">
        <f t="shared" si="955"/>
        <v>476.551354</v>
      </c>
      <c r="AI814" s="150">
        <f t="shared" si="956"/>
        <v>476.551354</v>
      </c>
      <c r="AJ814" s="151" t="s">
        <v>346</v>
      </c>
    </row>
    <row r="815" spans="1:36" outlineLevel="3" x14ac:dyDescent="0.25">
      <c r="A815" s="143" t="s">
        <v>5658</v>
      </c>
      <c r="J815" s="135">
        <v>656.8</v>
      </c>
      <c r="K815" s="135">
        <v>3310.23</v>
      </c>
      <c r="L815" s="135">
        <v>3310.23</v>
      </c>
      <c r="M815" s="135">
        <v>3152.6</v>
      </c>
      <c r="N815" s="135">
        <f t="shared" si="918"/>
        <v>3152.6</v>
      </c>
      <c r="O815" s="135">
        <f t="shared" si="919"/>
        <v>10429.86</v>
      </c>
      <c r="P815" s="135" t="s">
        <v>3918</v>
      </c>
      <c r="Q815" s="135">
        <f>VLOOKUP(P815,Factors!$E$6:$G$5649,3,FALSE)</f>
        <v>0.1086</v>
      </c>
      <c r="R815" s="144">
        <f t="shared" si="940"/>
        <v>0</v>
      </c>
      <c r="S815" s="145">
        <f t="shared" si="941"/>
        <v>3152.6</v>
      </c>
      <c r="T815" s="146">
        <f t="shared" si="942"/>
        <v>3152.6</v>
      </c>
      <c r="U815" s="144">
        <f t="shared" si="943"/>
        <v>0</v>
      </c>
      <c r="V815" s="145">
        <f t="shared" si="944"/>
        <v>342.37236000000001</v>
      </c>
      <c r="W815" s="147">
        <f t="shared" si="945"/>
        <v>342.37236000000001</v>
      </c>
      <c r="X815" s="144">
        <f t="shared" si="946"/>
        <v>0</v>
      </c>
      <c r="Y815" s="145">
        <f t="shared" si="947"/>
        <v>2810.2276400000001</v>
      </c>
      <c r="Z815" s="147">
        <f t="shared" si="948"/>
        <v>2810.2276400000001</v>
      </c>
      <c r="AA815" s="148">
        <f t="shared" si="949"/>
        <v>0</v>
      </c>
      <c r="AB815" s="149">
        <f t="shared" si="950"/>
        <v>10429.86</v>
      </c>
      <c r="AC815" s="148">
        <f t="shared" si="951"/>
        <v>10429.86</v>
      </c>
      <c r="AD815" s="148">
        <f t="shared" si="916"/>
        <v>0</v>
      </c>
      <c r="AE815" s="148">
        <f t="shared" si="952"/>
        <v>1132.6827960000001</v>
      </c>
      <c r="AF815" s="150">
        <f t="shared" si="953"/>
        <v>1132.6827960000001</v>
      </c>
      <c r="AG815" s="148">
        <f t="shared" si="954"/>
        <v>0</v>
      </c>
      <c r="AH815" s="148">
        <f t="shared" si="955"/>
        <v>9297.1772039999996</v>
      </c>
      <c r="AI815" s="150">
        <f t="shared" si="956"/>
        <v>9297.1772039999996</v>
      </c>
      <c r="AJ815" s="151" t="s">
        <v>96</v>
      </c>
    </row>
    <row r="816" spans="1:36" outlineLevel="3" x14ac:dyDescent="0.25">
      <c r="A816" s="143" t="s">
        <v>5658</v>
      </c>
      <c r="K816" s="135">
        <v>138.97999999999999</v>
      </c>
      <c r="N816" s="135">
        <f t="shared" si="918"/>
        <v>0</v>
      </c>
      <c r="O816" s="135">
        <f t="shared" si="919"/>
        <v>138.97999999999999</v>
      </c>
      <c r="P816" s="135" t="s">
        <v>5920</v>
      </c>
      <c r="Q816" s="135">
        <f>VLOOKUP(P816,Factors!$E$6:$G$5649,3,FALSE)</f>
        <v>0.1086</v>
      </c>
      <c r="R816" s="144">
        <f t="shared" si="940"/>
        <v>0</v>
      </c>
      <c r="S816" s="145">
        <f t="shared" si="941"/>
        <v>0</v>
      </c>
      <c r="T816" s="146">
        <f t="shared" si="942"/>
        <v>0</v>
      </c>
      <c r="U816" s="144">
        <f t="shared" si="943"/>
        <v>0</v>
      </c>
      <c r="V816" s="145">
        <f t="shared" si="944"/>
        <v>0</v>
      </c>
      <c r="W816" s="147">
        <f t="shared" si="945"/>
        <v>0</v>
      </c>
      <c r="X816" s="144">
        <f t="shared" si="946"/>
        <v>0</v>
      </c>
      <c r="Y816" s="145">
        <f t="shared" si="947"/>
        <v>0</v>
      </c>
      <c r="Z816" s="147">
        <f t="shared" si="948"/>
        <v>0</v>
      </c>
      <c r="AA816" s="148">
        <f t="shared" si="949"/>
        <v>0</v>
      </c>
      <c r="AB816" s="149">
        <f t="shared" si="950"/>
        <v>138.97999999999999</v>
      </c>
      <c r="AC816" s="148">
        <f t="shared" si="951"/>
        <v>138.97999999999999</v>
      </c>
      <c r="AD816" s="148">
        <f t="shared" si="916"/>
        <v>0</v>
      </c>
      <c r="AE816" s="148">
        <f t="shared" si="952"/>
        <v>15.093228</v>
      </c>
      <c r="AF816" s="150">
        <f t="shared" si="953"/>
        <v>15.093228</v>
      </c>
      <c r="AG816" s="148">
        <f t="shared" si="954"/>
        <v>0</v>
      </c>
      <c r="AH816" s="148">
        <f t="shared" si="955"/>
        <v>123.88677199999999</v>
      </c>
      <c r="AI816" s="150">
        <f t="shared" si="956"/>
        <v>123.88677199999999</v>
      </c>
      <c r="AJ816" s="151" t="s">
        <v>346</v>
      </c>
    </row>
    <row r="817" spans="1:36" outlineLevel="3" x14ac:dyDescent="0.25">
      <c r="A817" s="143" t="s">
        <v>5658</v>
      </c>
      <c r="E817" s="135">
        <v>127.5</v>
      </c>
      <c r="N817" s="135">
        <f t="shared" si="918"/>
        <v>0</v>
      </c>
      <c r="O817" s="135">
        <f t="shared" si="919"/>
        <v>127.5</v>
      </c>
      <c r="P817" s="135" t="s">
        <v>5846</v>
      </c>
      <c r="Q817" s="135">
        <f>VLOOKUP(P817,Factors!$E$6:$G$5649,3,FALSE)</f>
        <v>0.1086</v>
      </c>
      <c r="R817" s="144">
        <f t="shared" si="940"/>
        <v>0</v>
      </c>
      <c r="S817" s="145">
        <f t="shared" si="941"/>
        <v>0</v>
      </c>
      <c r="T817" s="146">
        <f t="shared" si="942"/>
        <v>0</v>
      </c>
      <c r="U817" s="144">
        <f t="shared" si="943"/>
        <v>0</v>
      </c>
      <c r="V817" s="145">
        <f t="shared" si="944"/>
        <v>0</v>
      </c>
      <c r="W817" s="147">
        <f t="shared" si="945"/>
        <v>0</v>
      </c>
      <c r="X817" s="144">
        <f t="shared" si="946"/>
        <v>0</v>
      </c>
      <c r="Y817" s="145">
        <f t="shared" si="947"/>
        <v>0</v>
      </c>
      <c r="Z817" s="147">
        <f t="shared" si="948"/>
        <v>0</v>
      </c>
      <c r="AA817" s="148">
        <f t="shared" si="949"/>
        <v>0</v>
      </c>
      <c r="AB817" s="149">
        <f t="shared" si="950"/>
        <v>127.5</v>
      </c>
      <c r="AC817" s="148">
        <f t="shared" si="951"/>
        <v>127.5</v>
      </c>
      <c r="AD817" s="148">
        <f t="shared" si="916"/>
        <v>0</v>
      </c>
      <c r="AE817" s="148">
        <f t="shared" si="952"/>
        <v>13.846500000000001</v>
      </c>
      <c r="AF817" s="150">
        <f t="shared" si="953"/>
        <v>13.846500000000001</v>
      </c>
      <c r="AG817" s="148">
        <f t="shared" si="954"/>
        <v>0</v>
      </c>
      <c r="AH817" s="148">
        <f t="shared" si="955"/>
        <v>113.65349999999999</v>
      </c>
      <c r="AI817" s="150">
        <f t="shared" si="956"/>
        <v>113.65349999999999</v>
      </c>
      <c r="AJ817" s="151" t="s">
        <v>346</v>
      </c>
    </row>
    <row r="818" spans="1:36" outlineLevel="3" x14ac:dyDescent="0.25">
      <c r="A818" s="143" t="s">
        <v>5658</v>
      </c>
      <c r="K818" s="135">
        <v>98</v>
      </c>
      <c r="N818" s="135">
        <f t="shared" si="918"/>
        <v>0</v>
      </c>
      <c r="O818" s="135">
        <f t="shared" si="919"/>
        <v>98</v>
      </c>
      <c r="P818" s="135" t="s">
        <v>5921</v>
      </c>
      <c r="Q818" s="135">
        <f>VLOOKUP(P818,Factors!$E$6:$G$5649,3,FALSE)</f>
        <v>0.1086</v>
      </c>
      <c r="R818" s="144">
        <f t="shared" si="940"/>
        <v>0</v>
      </c>
      <c r="S818" s="145">
        <f t="shared" si="941"/>
        <v>0</v>
      </c>
      <c r="T818" s="146">
        <f t="shared" si="942"/>
        <v>0</v>
      </c>
      <c r="U818" s="144">
        <f t="shared" si="943"/>
        <v>0</v>
      </c>
      <c r="V818" s="145">
        <f t="shared" si="944"/>
        <v>0</v>
      </c>
      <c r="W818" s="147">
        <f t="shared" si="945"/>
        <v>0</v>
      </c>
      <c r="X818" s="144">
        <f t="shared" si="946"/>
        <v>0</v>
      </c>
      <c r="Y818" s="145">
        <f t="shared" si="947"/>
        <v>0</v>
      </c>
      <c r="Z818" s="147">
        <f t="shared" si="948"/>
        <v>0</v>
      </c>
      <c r="AA818" s="148">
        <f t="shared" si="949"/>
        <v>0</v>
      </c>
      <c r="AB818" s="149">
        <f t="shared" si="950"/>
        <v>98</v>
      </c>
      <c r="AC818" s="148">
        <f t="shared" si="951"/>
        <v>98</v>
      </c>
      <c r="AD818" s="148">
        <f t="shared" si="916"/>
        <v>0</v>
      </c>
      <c r="AE818" s="148">
        <f t="shared" si="952"/>
        <v>10.642799999999999</v>
      </c>
      <c r="AF818" s="150">
        <f t="shared" si="953"/>
        <v>10.642799999999999</v>
      </c>
      <c r="AG818" s="148">
        <f t="shared" si="954"/>
        <v>0</v>
      </c>
      <c r="AH818" s="148">
        <f t="shared" si="955"/>
        <v>87.357200000000006</v>
      </c>
      <c r="AI818" s="150">
        <f t="shared" si="956"/>
        <v>87.357200000000006</v>
      </c>
      <c r="AJ818" s="151" t="s">
        <v>346</v>
      </c>
    </row>
    <row r="819" spans="1:36" outlineLevel="3" x14ac:dyDescent="0.25">
      <c r="A819" s="143" t="s">
        <v>5658</v>
      </c>
      <c r="I819" s="135">
        <v>373.57</v>
      </c>
      <c r="N819" s="135">
        <f t="shared" si="918"/>
        <v>0</v>
      </c>
      <c r="O819" s="135">
        <f t="shared" si="919"/>
        <v>373.57</v>
      </c>
      <c r="P819" s="135" t="s">
        <v>5878</v>
      </c>
      <c r="Q819" s="135">
        <f>VLOOKUP(P819,Factors!$E$6:$G$5649,3,FALSE)</f>
        <v>0.1086</v>
      </c>
      <c r="R819" s="144">
        <f t="shared" si="940"/>
        <v>0</v>
      </c>
      <c r="S819" s="145">
        <f t="shared" si="941"/>
        <v>0</v>
      </c>
      <c r="T819" s="146">
        <f t="shared" si="942"/>
        <v>0</v>
      </c>
      <c r="U819" s="144">
        <f t="shared" si="943"/>
        <v>0</v>
      </c>
      <c r="V819" s="145">
        <f t="shared" si="944"/>
        <v>0</v>
      </c>
      <c r="W819" s="147">
        <f t="shared" si="945"/>
        <v>0</v>
      </c>
      <c r="X819" s="144">
        <f t="shared" si="946"/>
        <v>0</v>
      </c>
      <c r="Y819" s="145">
        <f t="shared" si="947"/>
        <v>0</v>
      </c>
      <c r="Z819" s="147">
        <f t="shared" si="948"/>
        <v>0</v>
      </c>
      <c r="AA819" s="148">
        <f t="shared" si="949"/>
        <v>0</v>
      </c>
      <c r="AB819" s="149">
        <f t="shared" si="950"/>
        <v>373.57</v>
      </c>
      <c r="AC819" s="148">
        <f t="shared" si="951"/>
        <v>373.57</v>
      </c>
      <c r="AD819" s="148">
        <f t="shared" si="916"/>
        <v>0</v>
      </c>
      <c r="AE819" s="148">
        <f t="shared" si="952"/>
        <v>40.569701999999999</v>
      </c>
      <c r="AF819" s="150">
        <f t="shared" si="953"/>
        <v>40.569701999999999</v>
      </c>
      <c r="AG819" s="148">
        <f t="shared" si="954"/>
        <v>0</v>
      </c>
      <c r="AH819" s="148">
        <f t="shared" si="955"/>
        <v>333.00029799999999</v>
      </c>
      <c r="AI819" s="150">
        <f t="shared" si="956"/>
        <v>333.00029799999999</v>
      </c>
      <c r="AJ819" s="151" t="s">
        <v>346</v>
      </c>
    </row>
    <row r="820" spans="1:36" outlineLevel="3" x14ac:dyDescent="0.25">
      <c r="A820" s="143" t="s">
        <v>5658</v>
      </c>
      <c r="L820" s="135">
        <v>148.75</v>
      </c>
      <c r="N820" s="135">
        <f t="shared" si="918"/>
        <v>0</v>
      </c>
      <c r="O820" s="135">
        <f t="shared" si="919"/>
        <v>148.75</v>
      </c>
      <c r="P820" s="135" t="s">
        <v>5120</v>
      </c>
      <c r="Q820" s="135">
        <f>VLOOKUP(P820,Factors!$E$6:$G$5649,3,FALSE)</f>
        <v>0.1086</v>
      </c>
      <c r="R820" s="144">
        <f t="shared" si="940"/>
        <v>0</v>
      </c>
      <c r="S820" s="145">
        <f t="shared" si="941"/>
        <v>0</v>
      </c>
      <c r="T820" s="146">
        <f t="shared" si="942"/>
        <v>0</v>
      </c>
      <c r="U820" s="144">
        <f t="shared" si="943"/>
        <v>0</v>
      </c>
      <c r="V820" s="145">
        <f t="shared" si="944"/>
        <v>0</v>
      </c>
      <c r="W820" s="147">
        <f t="shared" si="945"/>
        <v>0</v>
      </c>
      <c r="X820" s="144">
        <f t="shared" si="946"/>
        <v>0</v>
      </c>
      <c r="Y820" s="145">
        <f t="shared" si="947"/>
        <v>0</v>
      </c>
      <c r="Z820" s="147">
        <f t="shared" si="948"/>
        <v>0</v>
      </c>
      <c r="AA820" s="148">
        <f t="shared" si="949"/>
        <v>0</v>
      </c>
      <c r="AB820" s="149">
        <f t="shared" si="950"/>
        <v>148.75</v>
      </c>
      <c r="AC820" s="148">
        <f t="shared" si="951"/>
        <v>148.75</v>
      </c>
      <c r="AD820" s="148">
        <f t="shared" si="916"/>
        <v>0</v>
      </c>
      <c r="AE820" s="148">
        <f t="shared" si="952"/>
        <v>16.154250000000001</v>
      </c>
      <c r="AF820" s="150">
        <f t="shared" si="953"/>
        <v>16.154250000000001</v>
      </c>
      <c r="AG820" s="148">
        <f t="shared" si="954"/>
        <v>0</v>
      </c>
      <c r="AH820" s="148">
        <f t="shared" si="955"/>
        <v>132.59575000000001</v>
      </c>
      <c r="AI820" s="150">
        <f t="shared" si="956"/>
        <v>132.59575000000001</v>
      </c>
      <c r="AJ820" s="151" t="s">
        <v>96</v>
      </c>
    </row>
    <row r="821" spans="1:36" outlineLevel="3" x14ac:dyDescent="0.25">
      <c r="A821" s="143" t="s">
        <v>5658</v>
      </c>
      <c r="M821" s="135">
        <v>15.14</v>
      </c>
      <c r="N821" s="135">
        <f t="shared" si="918"/>
        <v>15.14</v>
      </c>
      <c r="O821" s="135">
        <f t="shared" si="919"/>
        <v>15.14</v>
      </c>
      <c r="P821" s="135" t="s">
        <v>5922</v>
      </c>
      <c r="Q821" s="135">
        <f>VLOOKUP(P821,Factors!$E$6:$G$5649,3,FALSE)</f>
        <v>0.1086</v>
      </c>
      <c r="R821" s="144">
        <f t="shared" si="940"/>
        <v>0</v>
      </c>
      <c r="S821" s="145">
        <f t="shared" si="941"/>
        <v>15.14</v>
      </c>
      <c r="T821" s="146">
        <f t="shared" si="942"/>
        <v>15.14</v>
      </c>
      <c r="U821" s="144">
        <f t="shared" si="943"/>
        <v>0</v>
      </c>
      <c r="V821" s="145">
        <f t="shared" si="944"/>
        <v>1.644204</v>
      </c>
      <c r="W821" s="147">
        <f t="shared" si="945"/>
        <v>1.644204</v>
      </c>
      <c r="X821" s="144">
        <f t="shared" si="946"/>
        <v>0</v>
      </c>
      <c r="Y821" s="145">
        <f t="shared" si="947"/>
        <v>13.495796</v>
      </c>
      <c r="Z821" s="147">
        <f t="shared" si="948"/>
        <v>13.495796</v>
      </c>
      <c r="AA821" s="148">
        <f t="shared" si="949"/>
        <v>0</v>
      </c>
      <c r="AB821" s="149">
        <f t="shared" si="950"/>
        <v>15.14</v>
      </c>
      <c r="AC821" s="148">
        <f t="shared" si="951"/>
        <v>15.14</v>
      </c>
      <c r="AD821" s="148">
        <f t="shared" si="916"/>
        <v>0</v>
      </c>
      <c r="AE821" s="148">
        <f t="shared" si="952"/>
        <v>1.644204</v>
      </c>
      <c r="AF821" s="150">
        <f t="shared" si="953"/>
        <v>1.644204</v>
      </c>
      <c r="AG821" s="148">
        <f t="shared" si="954"/>
        <v>0</v>
      </c>
      <c r="AH821" s="148">
        <f t="shared" si="955"/>
        <v>13.495796</v>
      </c>
      <c r="AI821" s="150">
        <f t="shared" si="956"/>
        <v>13.495796</v>
      </c>
      <c r="AJ821" s="151" t="s">
        <v>346</v>
      </c>
    </row>
    <row r="822" spans="1:36" outlineLevel="3" x14ac:dyDescent="0.25">
      <c r="A822" s="143" t="s">
        <v>5658</v>
      </c>
      <c r="K822" s="135">
        <v>150</v>
      </c>
      <c r="N822" s="135">
        <f t="shared" si="918"/>
        <v>0</v>
      </c>
      <c r="O822" s="135">
        <f t="shared" si="919"/>
        <v>150</v>
      </c>
      <c r="P822" s="135" t="s">
        <v>5923</v>
      </c>
      <c r="Q822" s="135">
        <f>VLOOKUP(P822,Factors!$E$6:$G$5649,3,FALSE)</f>
        <v>0.1086</v>
      </c>
      <c r="R822" s="144">
        <f t="shared" si="940"/>
        <v>0</v>
      </c>
      <c r="S822" s="145">
        <f t="shared" si="941"/>
        <v>0</v>
      </c>
      <c r="T822" s="146">
        <f t="shared" si="942"/>
        <v>0</v>
      </c>
      <c r="U822" s="144">
        <f t="shared" si="943"/>
        <v>0</v>
      </c>
      <c r="V822" s="145">
        <f t="shared" si="944"/>
        <v>0</v>
      </c>
      <c r="W822" s="147">
        <f t="shared" si="945"/>
        <v>0</v>
      </c>
      <c r="X822" s="144">
        <f t="shared" si="946"/>
        <v>0</v>
      </c>
      <c r="Y822" s="145">
        <f t="shared" si="947"/>
        <v>0</v>
      </c>
      <c r="Z822" s="147">
        <f t="shared" si="948"/>
        <v>0</v>
      </c>
      <c r="AA822" s="148">
        <f t="shared" si="949"/>
        <v>0</v>
      </c>
      <c r="AB822" s="149">
        <f t="shared" si="950"/>
        <v>150</v>
      </c>
      <c r="AC822" s="148">
        <f t="shared" si="951"/>
        <v>150</v>
      </c>
      <c r="AD822" s="148">
        <f t="shared" si="916"/>
        <v>0</v>
      </c>
      <c r="AE822" s="148">
        <f t="shared" si="952"/>
        <v>16.29</v>
      </c>
      <c r="AF822" s="150">
        <f t="shared" si="953"/>
        <v>16.29</v>
      </c>
      <c r="AG822" s="148">
        <f t="shared" si="954"/>
        <v>0</v>
      </c>
      <c r="AH822" s="148">
        <f t="shared" si="955"/>
        <v>133.71</v>
      </c>
      <c r="AI822" s="150">
        <f t="shared" si="956"/>
        <v>133.71</v>
      </c>
      <c r="AJ822" s="151" t="s">
        <v>346</v>
      </c>
    </row>
    <row r="823" spans="1:36" outlineLevel="2" x14ac:dyDescent="0.25">
      <c r="A823" s="143"/>
      <c r="N823" s="135">
        <f t="shared" si="918"/>
        <v>0</v>
      </c>
      <c r="O823" s="135">
        <f t="shared" si="919"/>
        <v>0</v>
      </c>
      <c r="R823" s="144">
        <f t="shared" ref="R823:AI823" si="957">SUBTOTAL(9,R790:R822)</f>
        <v>0</v>
      </c>
      <c r="S823" s="145">
        <f t="shared" si="957"/>
        <v>473991.67999999999</v>
      </c>
      <c r="T823" s="146">
        <f t="shared" si="957"/>
        <v>473991.67999999999</v>
      </c>
      <c r="U823" s="144">
        <f t="shared" si="957"/>
        <v>0</v>
      </c>
      <c r="V823" s="145">
        <f t="shared" si="957"/>
        <v>51475.496448000013</v>
      </c>
      <c r="W823" s="147">
        <f t="shared" si="957"/>
        <v>51475.496448000013</v>
      </c>
      <c r="X823" s="144">
        <f t="shared" si="957"/>
        <v>0</v>
      </c>
      <c r="Y823" s="145">
        <f t="shared" si="957"/>
        <v>422516.18355199997</v>
      </c>
      <c r="Z823" s="147">
        <f t="shared" si="957"/>
        <v>422516.18355199997</v>
      </c>
      <c r="AA823" s="148">
        <f t="shared" si="957"/>
        <v>0</v>
      </c>
      <c r="AB823" s="149">
        <f t="shared" si="957"/>
        <v>3499547.2099999995</v>
      </c>
      <c r="AC823" s="148">
        <f t="shared" si="957"/>
        <v>3499547.2099999995</v>
      </c>
      <c r="AD823" s="148">
        <f t="shared" si="916"/>
        <v>0</v>
      </c>
      <c r="AE823" s="148">
        <f t="shared" si="957"/>
        <v>380050.82700599998</v>
      </c>
      <c r="AF823" s="150">
        <f t="shared" si="957"/>
        <v>380050.82700599998</v>
      </c>
      <c r="AG823" s="148">
        <f t="shared" si="957"/>
        <v>0</v>
      </c>
      <c r="AH823" s="148">
        <f t="shared" si="957"/>
        <v>3119496.3829939999</v>
      </c>
      <c r="AI823" s="150">
        <f t="shared" si="957"/>
        <v>3119496.3829939999</v>
      </c>
      <c r="AJ823" s="163" t="s">
        <v>5738</v>
      </c>
    </row>
    <row r="824" spans="1:36" outlineLevel="3" x14ac:dyDescent="0.25">
      <c r="A824" s="143" t="s">
        <v>5658</v>
      </c>
      <c r="B824" s="135">
        <v>19.600000000000001</v>
      </c>
      <c r="M824" s="135">
        <v>1797</v>
      </c>
      <c r="N824" s="135">
        <f t="shared" si="918"/>
        <v>1797</v>
      </c>
      <c r="O824" s="135">
        <f t="shared" si="919"/>
        <v>1816.6</v>
      </c>
      <c r="P824" s="135" t="s">
        <v>472</v>
      </c>
      <c r="Q824" s="135">
        <f>VLOOKUP(P824,Factors!$E$6:$G$5649,3,FALSE)</f>
        <v>0.10979999999999999</v>
      </c>
      <c r="R824" s="144">
        <f t="shared" ref="R824:R829" si="958">IF(LEFT(AJ824,6)="Direct", N824,0)</f>
        <v>0</v>
      </c>
      <c r="S824" s="145">
        <f t="shared" ref="S824:S829" si="959">N824-R824</f>
        <v>1797</v>
      </c>
      <c r="T824" s="146">
        <f t="shared" ref="T824:T829" si="960">R824+S824</f>
        <v>1797</v>
      </c>
      <c r="U824" s="144">
        <f t="shared" ref="U824:U829" si="961">IF(LEFT(AJ824,9)="direct-wa", N824,0)</f>
        <v>0</v>
      </c>
      <c r="V824" s="145">
        <f t="shared" ref="V824:V829" si="962">IF(LEFT(AJ824,9)="direct-wa",0,N824*Q824)</f>
        <v>197.31059999999999</v>
      </c>
      <c r="W824" s="147">
        <f t="shared" ref="W824:W829" si="963">U824+V824</f>
        <v>197.31059999999999</v>
      </c>
      <c r="X824" s="144">
        <f t="shared" ref="X824:X829" si="964">IF(LEFT(AJ824,9)="direct-or", N824,0)</f>
        <v>0</v>
      </c>
      <c r="Y824" s="145">
        <f t="shared" ref="Y824:Y829" si="965">IF(LEFT(AJ824,9)="direct-or",0,S824-V824)</f>
        <v>1599.6894</v>
      </c>
      <c r="Z824" s="147">
        <f t="shared" ref="Z824:Z829" si="966">X824+Y824</f>
        <v>1599.6894</v>
      </c>
      <c r="AA824" s="148">
        <f t="shared" ref="AA824:AA829" si="967">IF(LEFT(AJ824,6)="Direct", O824,0)</f>
        <v>0</v>
      </c>
      <c r="AB824" s="149">
        <f t="shared" ref="AB824:AB829" si="968">O824-AA824</f>
        <v>1816.6</v>
      </c>
      <c r="AC824" s="148">
        <f t="shared" ref="AC824:AC829" si="969">AA824+AB824</f>
        <v>1816.6</v>
      </c>
      <c r="AD824" s="148">
        <f t="shared" si="916"/>
        <v>0</v>
      </c>
      <c r="AE824" s="148">
        <f t="shared" ref="AE824:AE829" si="970">IF(LEFT(AJ824,9)="direct-wa",0,O824*Q824)</f>
        <v>199.46267999999998</v>
      </c>
      <c r="AF824" s="150">
        <f t="shared" ref="AF824:AF829" si="971">AD824+AE824</f>
        <v>199.46267999999998</v>
      </c>
      <c r="AG824" s="148">
        <f t="shared" ref="AG824:AG829" si="972">IF(LEFT(AJ824,9)="direct-or", O824,0)</f>
        <v>0</v>
      </c>
      <c r="AH824" s="148">
        <f t="shared" ref="AH824:AH829" si="973">IF(LEFT(AJ824,9)="direct-or",0,AC824-AF824)</f>
        <v>1617.1373199999998</v>
      </c>
      <c r="AI824" s="150">
        <f t="shared" ref="AI824:AI829" si="974">AG824+AH824</f>
        <v>1617.1373199999998</v>
      </c>
      <c r="AJ824" s="151" t="s">
        <v>49</v>
      </c>
    </row>
    <row r="825" spans="1:36" outlineLevel="3" x14ac:dyDescent="0.25">
      <c r="A825" s="143" t="s">
        <v>5658</v>
      </c>
      <c r="G825" s="135">
        <v>50.82</v>
      </c>
      <c r="N825" s="135">
        <f t="shared" si="918"/>
        <v>0</v>
      </c>
      <c r="O825" s="135">
        <f t="shared" si="919"/>
        <v>50.82</v>
      </c>
      <c r="P825" s="135" t="s">
        <v>493</v>
      </c>
      <c r="Q825" s="135">
        <f>VLOOKUP(P825,Factors!$E$6:$G$5649,3,FALSE)</f>
        <v>0.10979999999999999</v>
      </c>
      <c r="R825" s="144">
        <f t="shared" si="958"/>
        <v>0</v>
      </c>
      <c r="S825" s="145">
        <f t="shared" si="959"/>
        <v>0</v>
      </c>
      <c r="T825" s="146">
        <f t="shared" si="960"/>
        <v>0</v>
      </c>
      <c r="U825" s="144">
        <f t="shared" si="961"/>
        <v>0</v>
      </c>
      <c r="V825" s="145">
        <f t="shared" si="962"/>
        <v>0</v>
      </c>
      <c r="W825" s="147">
        <f t="shared" si="963"/>
        <v>0</v>
      </c>
      <c r="X825" s="144">
        <f t="shared" si="964"/>
        <v>0</v>
      </c>
      <c r="Y825" s="145">
        <f t="shared" si="965"/>
        <v>0</v>
      </c>
      <c r="Z825" s="147">
        <f t="shared" si="966"/>
        <v>0</v>
      </c>
      <c r="AA825" s="148">
        <f t="shared" si="967"/>
        <v>0</v>
      </c>
      <c r="AB825" s="149">
        <f t="shared" si="968"/>
        <v>50.82</v>
      </c>
      <c r="AC825" s="148">
        <f t="shared" si="969"/>
        <v>50.82</v>
      </c>
      <c r="AD825" s="148">
        <f t="shared" si="916"/>
        <v>0</v>
      </c>
      <c r="AE825" s="148">
        <f t="shared" si="970"/>
        <v>5.5800359999999998</v>
      </c>
      <c r="AF825" s="150">
        <f t="shared" si="971"/>
        <v>5.5800359999999998</v>
      </c>
      <c r="AG825" s="148">
        <f t="shared" si="972"/>
        <v>0</v>
      </c>
      <c r="AH825" s="148">
        <f t="shared" si="973"/>
        <v>45.239964000000001</v>
      </c>
      <c r="AI825" s="150">
        <f t="shared" si="974"/>
        <v>45.239964000000001</v>
      </c>
      <c r="AJ825" s="151" t="s">
        <v>49</v>
      </c>
    </row>
    <row r="826" spans="1:36" outlineLevel="3" x14ac:dyDescent="0.25">
      <c r="A826" s="143" t="s">
        <v>5658</v>
      </c>
      <c r="B826" s="135">
        <v>1225</v>
      </c>
      <c r="C826" s="135">
        <v>106.4</v>
      </c>
      <c r="N826" s="135">
        <f t="shared" si="918"/>
        <v>0</v>
      </c>
      <c r="O826" s="135">
        <f t="shared" si="919"/>
        <v>1331.4</v>
      </c>
      <c r="P826" s="135" t="s">
        <v>506</v>
      </c>
      <c r="Q826" s="135">
        <f>VLOOKUP(P826,Factors!$E$6:$G$5649,3,FALSE)</f>
        <v>0.10979999999999999</v>
      </c>
      <c r="R826" s="144">
        <f t="shared" si="958"/>
        <v>0</v>
      </c>
      <c r="S826" s="145">
        <f t="shared" si="959"/>
        <v>0</v>
      </c>
      <c r="T826" s="146">
        <f t="shared" si="960"/>
        <v>0</v>
      </c>
      <c r="U826" s="144">
        <f t="shared" si="961"/>
        <v>0</v>
      </c>
      <c r="V826" s="145">
        <f t="shared" si="962"/>
        <v>0</v>
      </c>
      <c r="W826" s="147">
        <f t="shared" si="963"/>
        <v>0</v>
      </c>
      <c r="X826" s="144">
        <f t="shared" si="964"/>
        <v>0</v>
      </c>
      <c r="Y826" s="145">
        <f t="shared" si="965"/>
        <v>0</v>
      </c>
      <c r="Z826" s="147">
        <f t="shared" si="966"/>
        <v>0</v>
      </c>
      <c r="AA826" s="148">
        <f t="shared" si="967"/>
        <v>0</v>
      </c>
      <c r="AB826" s="149">
        <f t="shared" si="968"/>
        <v>1331.4</v>
      </c>
      <c r="AC826" s="148">
        <f t="shared" si="969"/>
        <v>1331.4</v>
      </c>
      <c r="AD826" s="148">
        <f t="shared" si="916"/>
        <v>0</v>
      </c>
      <c r="AE826" s="148">
        <f t="shared" si="970"/>
        <v>146.18772000000001</v>
      </c>
      <c r="AF826" s="150">
        <f t="shared" si="971"/>
        <v>146.18772000000001</v>
      </c>
      <c r="AG826" s="148">
        <f t="shared" si="972"/>
        <v>0</v>
      </c>
      <c r="AH826" s="148">
        <f t="shared" si="973"/>
        <v>1185.2122800000002</v>
      </c>
      <c r="AI826" s="150">
        <f t="shared" si="974"/>
        <v>1185.2122800000002</v>
      </c>
      <c r="AJ826" s="151" t="s">
        <v>49</v>
      </c>
    </row>
    <row r="827" spans="1:36" outlineLevel="3" x14ac:dyDescent="0.25">
      <c r="A827" s="143" t="s">
        <v>5658</v>
      </c>
      <c r="B827" s="135">
        <v>4537</v>
      </c>
      <c r="C827" s="135">
        <v>378.5</v>
      </c>
      <c r="D827" s="135">
        <v>955.78</v>
      </c>
      <c r="E827" s="135">
        <v>380.96</v>
      </c>
      <c r="F827" s="135">
        <v>120.92</v>
      </c>
      <c r="J827" s="135">
        <v>3555</v>
      </c>
      <c r="K827" s="135">
        <v>131.30000000000001</v>
      </c>
      <c r="N827" s="135">
        <f t="shared" si="918"/>
        <v>0</v>
      </c>
      <c r="O827" s="135">
        <f t="shared" si="919"/>
        <v>10059.459999999999</v>
      </c>
      <c r="P827" s="135" t="s">
        <v>768</v>
      </c>
      <c r="Q827" s="135">
        <f>VLOOKUP(P827,Factors!$E$6:$G$5649,3,FALSE)</f>
        <v>0.10979999999999999</v>
      </c>
      <c r="R827" s="144">
        <f t="shared" si="958"/>
        <v>0</v>
      </c>
      <c r="S827" s="145">
        <f t="shared" si="959"/>
        <v>0</v>
      </c>
      <c r="T827" s="146">
        <f t="shared" si="960"/>
        <v>0</v>
      </c>
      <c r="U827" s="144">
        <f t="shared" si="961"/>
        <v>0</v>
      </c>
      <c r="V827" s="145">
        <f t="shared" si="962"/>
        <v>0</v>
      </c>
      <c r="W827" s="147">
        <f t="shared" si="963"/>
        <v>0</v>
      </c>
      <c r="X827" s="144">
        <f t="shared" si="964"/>
        <v>0</v>
      </c>
      <c r="Y827" s="145">
        <f t="shared" si="965"/>
        <v>0</v>
      </c>
      <c r="Z827" s="147">
        <f t="shared" si="966"/>
        <v>0</v>
      </c>
      <c r="AA827" s="148">
        <f t="shared" si="967"/>
        <v>0</v>
      </c>
      <c r="AB827" s="149">
        <f t="shared" si="968"/>
        <v>10059.459999999999</v>
      </c>
      <c r="AC827" s="148">
        <f t="shared" si="969"/>
        <v>10059.459999999999</v>
      </c>
      <c r="AD827" s="148">
        <f t="shared" si="916"/>
        <v>0</v>
      </c>
      <c r="AE827" s="148">
        <f t="shared" si="970"/>
        <v>1104.5287079999998</v>
      </c>
      <c r="AF827" s="150">
        <f t="shared" si="971"/>
        <v>1104.5287079999998</v>
      </c>
      <c r="AG827" s="148">
        <f t="shared" si="972"/>
        <v>0</v>
      </c>
      <c r="AH827" s="148">
        <f t="shared" si="973"/>
        <v>8954.9312919999993</v>
      </c>
      <c r="AI827" s="150">
        <f t="shared" si="974"/>
        <v>8954.9312919999993</v>
      </c>
      <c r="AJ827" s="151" t="s">
        <v>49</v>
      </c>
    </row>
    <row r="828" spans="1:36" outlineLevel="3" x14ac:dyDescent="0.25">
      <c r="A828" s="143" t="s">
        <v>5658</v>
      </c>
      <c r="B828" s="135">
        <v>2500</v>
      </c>
      <c r="D828" s="135">
        <v>27.6</v>
      </c>
      <c r="E828" s="135">
        <v>209.54</v>
      </c>
      <c r="F828" s="135">
        <v>1295.3</v>
      </c>
      <c r="G828" s="135">
        <v>3317.21</v>
      </c>
      <c r="H828" s="135">
        <v>3107.26</v>
      </c>
      <c r="I828" s="135">
        <v>3207.54</v>
      </c>
      <c r="J828" s="135">
        <v>787.44</v>
      </c>
      <c r="K828" s="135">
        <v>82.52</v>
      </c>
      <c r="M828" s="135">
        <v>57.22</v>
      </c>
      <c r="N828" s="135">
        <f t="shared" si="918"/>
        <v>57.22</v>
      </c>
      <c r="O828" s="135">
        <f t="shared" si="919"/>
        <v>14591.630000000001</v>
      </c>
      <c r="P828" s="135" t="s">
        <v>799</v>
      </c>
      <c r="Q828" s="135">
        <f>VLOOKUP(P828,Factors!$E$6:$G$5649,3,FALSE)</f>
        <v>0.10979999999999999</v>
      </c>
      <c r="R828" s="144">
        <f t="shared" si="958"/>
        <v>0</v>
      </c>
      <c r="S828" s="145">
        <f t="shared" si="959"/>
        <v>57.22</v>
      </c>
      <c r="T828" s="146">
        <f t="shared" si="960"/>
        <v>57.22</v>
      </c>
      <c r="U828" s="144">
        <f t="shared" si="961"/>
        <v>0</v>
      </c>
      <c r="V828" s="145">
        <f t="shared" si="962"/>
        <v>6.282756</v>
      </c>
      <c r="W828" s="147">
        <f t="shared" si="963"/>
        <v>6.282756</v>
      </c>
      <c r="X828" s="144">
        <f t="shared" si="964"/>
        <v>0</v>
      </c>
      <c r="Y828" s="145">
        <f t="shared" si="965"/>
        <v>50.937244</v>
      </c>
      <c r="Z828" s="147">
        <f t="shared" si="966"/>
        <v>50.937244</v>
      </c>
      <c r="AA828" s="148">
        <f t="shared" si="967"/>
        <v>0</v>
      </c>
      <c r="AB828" s="149">
        <f t="shared" si="968"/>
        <v>14591.630000000001</v>
      </c>
      <c r="AC828" s="148">
        <f t="shared" si="969"/>
        <v>14591.630000000001</v>
      </c>
      <c r="AD828" s="148">
        <f t="shared" si="916"/>
        <v>0</v>
      </c>
      <c r="AE828" s="148">
        <f t="shared" si="970"/>
        <v>1602.1609740000001</v>
      </c>
      <c r="AF828" s="150">
        <f t="shared" si="971"/>
        <v>1602.1609740000001</v>
      </c>
      <c r="AG828" s="148">
        <f t="shared" si="972"/>
        <v>0</v>
      </c>
      <c r="AH828" s="148">
        <f t="shared" si="973"/>
        <v>12989.469026000001</v>
      </c>
      <c r="AI828" s="150">
        <f t="shared" si="974"/>
        <v>12989.469026000001</v>
      </c>
      <c r="AJ828" s="151" t="s">
        <v>49</v>
      </c>
    </row>
    <row r="829" spans="1:36" outlineLevel="3" x14ac:dyDescent="0.25">
      <c r="A829" s="143" t="s">
        <v>5658</v>
      </c>
      <c r="J829" s="135">
        <v>656.8</v>
      </c>
      <c r="K829" s="135">
        <v>3310.23</v>
      </c>
      <c r="L829" s="135">
        <v>3310.23</v>
      </c>
      <c r="M829" s="135">
        <v>3152.6</v>
      </c>
      <c r="N829" s="135">
        <f t="shared" si="918"/>
        <v>3152.6</v>
      </c>
      <c r="O829" s="135">
        <f t="shared" si="919"/>
        <v>10429.86</v>
      </c>
      <c r="P829" s="135" t="s">
        <v>3920</v>
      </c>
      <c r="Q829" s="135">
        <f>VLOOKUP(P829,Factors!$E$6:$G$5649,3,FALSE)</f>
        <v>0.10979999999999999</v>
      </c>
      <c r="R829" s="144">
        <f t="shared" si="958"/>
        <v>0</v>
      </c>
      <c r="S829" s="145">
        <f t="shared" si="959"/>
        <v>3152.6</v>
      </c>
      <c r="T829" s="146">
        <f t="shared" si="960"/>
        <v>3152.6</v>
      </c>
      <c r="U829" s="144">
        <f t="shared" si="961"/>
        <v>0</v>
      </c>
      <c r="V829" s="145">
        <f t="shared" si="962"/>
        <v>346.15547999999995</v>
      </c>
      <c r="W829" s="147">
        <f t="shared" si="963"/>
        <v>346.15547999999995</v>
      </c>
      <c r="X829" s="144">
        <f t="shared" si="964"/>
        <v>0</v>
      </c>
      <c r="Y829" s="145">
        <f t="shared" si="965"/>
        <v>2806.44452</v>
      </c>
      <c r="Z829" s="147">
        <f t="shared" si="966"/>
        <v>2806.44452</v>
      </c>
      <c r="AA829" s="148">
        <f t="shared" si="967"/>
        <v>0</v>
      </c>
      <c r="AB829" s="149">
        <f t="shared" si="968"/>
        <v>10429.86</v>
      </c>
      <c r="AC829" s="148">
        <f t="shared" si="969"/>
        <v>10429.86</v>
      </c>
      <c r="AD829" s="148">
        <f t="shared" si="916"/>
        <v>0</v>
      </c>
      <c r="AE829" s="148">
        <f t="shared" si="970"/>
        <v>1145.1986280000001</v>
      </c>
      <c r="AF829" s="150">
        <f t="shared" si="971"/>
        <v>1145.1986280000001</v>
      </c>
      <c r="AG829" s="148">
        <f t="shared" si="972"/>
        <v>0</v>
      </c>
      <c r="AH829" s="148">
        <f t="shared" si="973"/>
        <v>9284.6613720000005</v>
      </c>
      <c r="AI829" s="150">
        <f t="shared" si="974"/>
        <v>9284.6613720000005</v>
      </c>
      <c r="AJ829" s="151" t="s">
        <v>49</v>
      </c>
    </row>
    <row r="830" spans="1:36" outlineLevel="2" x14ac:dyDescent="0.25">
      <c r="A830" s="143"/>
      <c r="N830" s="135">
        <f t="shared" si="918"/>
        <v>0</v>
      </c>
      <c r="O830" s="135">
        <f t="shared" si="919"/>
        <v>0</v>
      </c>
      <c r="R830" s="144">
        <f t="shared" ref="R830:AI830" si="975">SUBTOTAL(9,R824:R829)</f>
        <v>0</v>
      </c>
      <c r="S830" s="145">
        <f t="shared" si="975"/>
        <v>5006.82</v>
      </c>
      <c r="T830" s="146">
        <f t="shared" si="975"/>
        <v>5006.82</v>
      </c>
      <c r="U830" s="144">
        <f t="shared" si="975"/>
        <v>0</v>
      </c>
      <c r="V830" s="145">
        <f t="shared" si="975"/>
        <v>549.74883599999998</v>
      </c>
      <c r="W830" s="147">
        <f t="shared" si="975"/>
        <v>549.74883599999998</v>
      </c>
      <c r="X830" s="144">
        <f t="shared" si="975"/>
        <v>0</v>
      </c>
      <c r="Y830" s="145">
        <f t="shared" si="975"/>
        <v>4457.071164</v>
      </c>
      <c r="Z830" s="147">
        <f t="shared" si="975"/>
        <v>4457.071164</v>
      </c>
      <c r="AA830" s="148">
        <f t="shared" si="975"/>
        <v>0</v>
      </c>
      <c r="AB830" s="149">
        <f t="shared" si="975"/>
        <v>38279.770000000004</v>
      </c>
      <c r="AC830" s="148">
        <f t="shared" si="975"/>
        <v>38279.770000000004</v>
      </c>
      <c r="AD830" s="148">
        <f t="shared" si="916"/>
        <v>0</v>
      </c>
      <c r="AE830" s="148">
        <f t="shared" si="975"/>
        <v>4203.1187460000001</v>
      </c>
      <c r="AF830" s="150">
        <f t="shared" si="975"/>
        <v>4203.1187460000001</v>
      </c>
      <c r="AG830" s="148">
        <f t="shared" si="975"/>
        <v>0</v>
      </c>
      <c r="AH830" s="148">
        <f t="shared" si="975"/>
        <v>34076.651254000004</v>
      </c>
      <c r="AI830" s="150">
        <f t="shared" si="975"/>
        <v>34076.651254000004</v>
      </c>
      <c r="AJ830" s="163" t="s">
        <v>5745</v>
      </c>
    </row>
    <row r="831" spans="1:36" outlineLevel="3" x14ac:dyDescent="0.25">
      <c r="A831" s="143" t="s">
        <v>5658</v>
      </c>
      <c r="B831" s="135">
        <v>3787.37</v>
      </c>
      <c r="C831" s="135">
        <v>-2424.91</v>
      </c>
      <c r="D831" s="135">
        <v>22.14</v>
      </c>
      <c r="E831" s="135">
        <v>17.28</v>
      </c>
      <c r="F831" s="135">
        <v>33.479999999999997</v>
      </c>
      <c r="G831" s="135">
        <v>42.12</v>
      </c>
      <c r="H831" s="135">
        <v>971.33</v>
      </c>
      <c r="I831" s="135">
        <v>15253.96</v>
      </c>
      <c r="J831" s="135">
        <v>-10784.03</v>
      </c>
      <c r="K831" s="135">
        <v>417.48</v>
      </c>
      <c r="L831" s="135">
        <v>26.46</v>
      </c>
      <c r="N831" s="135">
        <f t="shared" si="918"/>
        <v>0</v>
      </c>
      <c r="O831" s="135">
        <f t="shared" si="919"/>
        <v>7362.6799999999994</v>
      </c>
      <c r="P831" s="135" t="s">
        <v>800</v>
      </c>
      <c r="Q831" s="135">
        <f>VLOOKUP(P831,Factors!$E$6:$G$5649,3,FALSE)</f>
        <v>0</v>
      </c>
      <c r="R831" s="144">
        <f>IF(LEFT(AJ831,6)="Direct", N831,0)</f>
        <v>0</v>
      </c>
      <c r="S831" s="145">
        <f>N831-R831</f>
        <v>0</v>
      </c>
      <c r="T831" s="146">
        <f>R831+S831</f>
        <v>0</v>
      </c>
      <c r="U831" s="144">
        <f>IF(LEFT(AJ831,9)="direct-wa", N831,0)</f>
        <v>0</v>
      </c>
      <c r="V831" s="145">
        <f>IF(LEFT(AJ831,9)="direct-wa",0,N831*Q831)</f>
        <v>0</v>
      </c>
      <c r="W831" s="147">
        <f>U831+V831</f>
        <v>0</v>
      </c>
      <c r="X831" s="144">
        <f>IF(LEFT(AJ831,9)="direct-or", N831,0)</f>
        <v>0</v>
      </c>
      <c r="Y831" s="145">
        <f>IF(LEFT(AJ831,9)="direct-or",0,S831-V831)</f>
        <v>0</v>
      </c>
      <c r="Z831" s="147">
        <f>X831+Y831</f>
        <v>0</v>
      </c>
      <c r="AA831" s="148">
        <f>IF(LEFT(AJ831,6)="Direct", O831,0)</f>
        <v>7362.6799999999994</v>
      </c>
      <c r="AB831" s="149">
        <f>O831-AA831</f>
        <v>0</v>
      </c>
      <c r="AC831" s="148">
        <f>AA831+AB831</f>
        <v>7362.6799999999994</v>
      </c>
      <c r="AD831" s="148">
        <f t="shared" si="916"/>
        <v>0</v>
      </c>
      <c r="AE831" s="148">
        <f>IF(LEFT(AJ831,9)="direct-wa",0,O831*Q831)</f>
        <v>0</v>
      </c>
      <c r="AF831" s="150">
        <f>AD831+AE831</f>
        <v>0</v>
      </c>
      <c r="AG831" s="148">
        <f>IF(LEFT(AJ831,9)="direct-or", O831,0)</f>
        <v>7362.6799999999994</v>
      </c>
      <c r="AH831" s="148">
        <f>IF(LEFT(AJ831,9)="direct-or",0,AC831-AF831)</f>
        <v>0</v>
      </c>
      <c r="AI831" s="150">
        <f>AG831+AH831</f>
        <v>7362.6799999999994</v>
      </c>
      <c r="AJ831" s="151" t="s">
        <v>105</v>
      </c>
    </row>
    <row r="832" spans="1:36" outlineLevel="3" x14ac:dyDescent="0.25">
      <c r="A832" s="143" t="s">
        <v>5658</v>
      </c>
      <c r="J832" s="135">
        <v>10.45</v>
      </c>
      <c r="N832" s="135">
        <f t="shared" si="918"/>
        <v>0</v>
      </c>
      <c r="O832" s="135">
        <f t="shared" si="919"/>
        <v>10.45</v>
      </c>
      <c r="P832" s="135" t="s">
        <v>5877</v>
      </c>
      <c r="Q832" s="135">
        <f>VLOOKUP(P832,Factors!$E$6:$G$5649,3,FALSE)</f>
        <v>0</v>
      </c>
      <c r="R832" s="144">
        <f>IF(LEFT(AJ832,6)="Direct", N832,0)</f>
        <v>0</v>
      </c>
      <c r="S832" s="145">
        <f>N832-R832</f>
        <v>0</v>
      </c>
      <c r="T832" s="146">
        <f>R832+S832</f>
        <v>0</v>
      </c>
      <c r="U832" s="144">
        <f>IF(LEFT(AJ832,9)="direct-wa", N832,0)</f>
        <v>0</v>
      </c>
      <c r="V832" s="145">
        <f>IF(LEFT(AJ832,9)="direct-wa",0,N832*Q832)</f>
        <v>0</v>
      </c>
      <c r="W832" s="147">
        <f>U832+V832</f>
        <v>0</v>
      </c>
      <c r="X832" s="144">
        <f>IF(LEFT(AJ832,9)="direct-or", N832,0)</f>
        <v>0</v>
      </c>
      <c r="Y832" s="145">
        <f>IF(LEFT(AJ832,9)="direct-or",0,S832-V832)</f>
        <v>0</v>
      </c>
      <c r="Z832" s="147">
        <f>X832+Y832</f>
        <v>0</v>
      </c>
      <c r="AA832" s="148">
        <f>IF(LEFT(AJ832,6)="Direct", O832,0)</f>
        <v>10.45</v>
      </c>
      <c r="AB832" s="149">
        <f>O832-AA832</f>
        <v>0</v>
      </c>
      <c r="AC832" s="148">
        <f>AA832+AB832</f>
        <v>10.45</v>
      </c>
      <c r="AD832" s="148">
        <f t="shared" si="916"/>
        <v>0</v>
      </c>
      <c r="AE832" s="148">
        <f>IF(LEFT(AJ832,9)="direct-wa",0,O832*Q832)</f>
        <v>0</v>
      </c>
      <c r="AF832" s="150">
        <f>AD832+AE832</f>
        <v>0</v>
      </c>
      <c r="AG832" s="148">
        <f>IF(LEFT(AJ832,9)="direct-or", O832,0)</f>
        <v>10.45</v>
      </c>
      <c r="AH832" s="148">
        <f>IF(LEFT(AJ832,9)="direct-or",0,AC832-AF832)</f>
        <v>0</v>
      </c>
      <c r="AI832" s="150">
        <f>AG832+AH832</f>
        <v>10.45</v>
      </c>
      <c r="AJ832" s="151" t="s">
        <v>668</v>
      </c>
    </row>
    <row r="833" spans="1:36" outlineLevel="2" x14ac:dyDescent="0.25">
      <c r="A833" s="143"/>
      <c r="N833" s="135">
        <f t="shared" si="918"/>
        <v>0</v>
      </c>
      <c r="O833" s="135">
        <f t="shared" si="919"/>
        <v>0</v>
      </c>
      <c r="R833" s="144">
        <f t="shared" ref="R833:AI833" si="976">SUBTOTAL(9,R831:R832)</f>
        <v>0</v>
      </c>
      <c r="S833" s="145">
        <f t="shared" si="976"/>
        <v>0</v>
      </c>
      <c r="T833" s="146">
        <f t="shared" si="976"/>
        <v>0</v>
      </c>
      <c r="U833" s="144">
        <f t="shared" si="976"/>
        <v>0</v>
      </c>
      <c r="V833" s="145">
        <f t="shared" si="976"/>
        <v>0</v>
      </c>
      <c r="W833" s="147">
        <f t="shared" si="976"/>
        <v>0</v>
      </c>
      <c r="X833" s="144">
        <f t="shared" si="976"/>
        <v>0</v>
      </c>
      <c r="Y833" s="145">
        <f t="shared" si="976"/>
        <v>0</v>
      </c>
      <c r="Z833" s="147">
        <f t="shared" si="976"/>
        <v>0</v>
      </c>
      <c r="AA833" s="148">
        <f t="shared" si="976"/>
        <v>7373.1299999999992</v>
      </c>
      <c r="AB833" s="149">
        <f t="shared" si="976"/>
        <v>0</v>
      </c>
      <c r="AC833" s="148">
        <f t="shared" si="976"/>
        <v>7373.1299999999992</v>
      </c>
      <c r="AD833" s="148">
        <f t="shared" si="916"/>
        <v>0</v>
      </c>
      <c r="AE833" s="148">
        <f t="shared" si="976"/>
        <v>0</v>
      </c>
      <c r="AF833" s="150">
        <f t="shared" si="976"/>
        <v>0</v>
      </c>
      <c r="AG833" s="148">
        <f t="shared" si="976"/>
        <v>7373.1299999999992</v>
      </c>
      <c r="AH833" s="148">
        <f t="shared" si="976"/>
        <v>0</v>
      </c>
      <c r="AI833" s="150">
        <f t="shared" si="976"/>
        <v>7373.1299999999992</v>
      </c>
      <c r="AJ833" s="163" t="s">
        <v>5737</v>
      </c>
    </row>
    <row r="834" spans="1:36" outlineLevel="1" x14ac:dyDescent="0.25">
      <c r="A834" s="154" t="s">
        <v>5657</v>
      </c>
      <c r="B834" s="155"/>
      <c r="C834" s="155"/>
      <c r="D834" s="155"/>
      <c r="E834" s="155"/>
      <c r="F834" s="155"/>
      <c r="G834" s="155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6">
        <f t="shared" ref="R834:AI834" si="977">SUBTOTAL(9,R783:R832)</f>
        <v>0</v>
      </c>
      <c r="S834" s="157">
        <f t="shared" si="977"/>
        <v>479104.72</v>
      </c>
      <c r="T834" s="158">
        <f t="shared" si="977"/>
        <v>479104.72</v>
      </c>
      <c r="U834" s="156">
        <f t="shared" si="977"/>
        <v>0</v>
      </c>
      <c r="V834" s="157">
        <f t="shared" si="977"/>
        <v>52036.005370000006</v>
      </c>
      <c r="W834" s="159">
        <f t="shared" si="977"/>
        <v>52036.005370000006</v>
      </c>
      <c r="X834" s="156">
        <f t="shared" si="977"/>
        <v>0</v>
      </c>
      <c r="Y834" s="157">
        <f t="shared" si="977"/>
        <v>427068.71462999994</v>
      </c>
      <c r="Z834" s="159">
        <f t="shared" si="977"/>
        <v>427068.71462999994</v>
      </c>
      <c r="AA834" s="157">
        <f t="shared" si="977"/>
        <v>7373.1299999999992</v>
      </c>
      <c r="AB834" s="160">
        <f t="shared" si="977"/>
        <v>3540583.459999999</v>
      </c>
      <c r="AC834" s="157">
        <f t="shared" si="977"/>
        <v>3547956.5899999994</v>
      </c>
      <c r="AD834" s="157">
        <f t="shared" si="916"/>
        <v>0</v>
      </c>
      <c r="AE834" s="157">
        <f t="shared" si="977"/>
        <v>384533.17717599997</v>
      </c>
      <c r="AF834" s="161">
        <f t="shared" si="977"/>
        <v>384533.17717599997</v>
      </c>
      <c r="AG834" s="157">
        <f t="shared" si="977"/>
        <v>7373.1299999999992</v>
      </c>
      <c r="AH834" s="157">
        <f t="shared" si="977"/>
        <v>3156050.2828239999</v>
      </c>
      <c r="AI834" s="161">
        <f t="shared" si="977"/>
        <v>3163423.4128240002</v>
      </c>
      <c r="AJ834" s="162"/>
    </row>
    <row r="835" spans="1:36" outlineLevel="3" x14ac:dyDescent="0.25">
      <c r="A835" s="143" t="s">
        <v>5660</v>
      </c>
      <c r="B835" s="135">
        <v>24.68</v>
      </c>
      <c r="C835" s="135">
        <v>668.6</v>
      </c>
      <c r="D835" s="135">
        <v>1147.5</v>
      </c>
      <c r="E835" s="135">
        <v>6012.72</v>
      </c>
      <c r="F835" s="135">
        <v>8668.3700000000008</v>
      </c>
      <c r="G835" s="135">
        <v>7854.12</v>
      </c>
      <c r="H835" s="135">
        <v>6770.73</v>
      </c>
      <c r="I835" s="135">
        <v>6331.47</v>
      </c>
      <c r="J835" s="135">
        <v>6844.92</v>
      </c>
      <c r="K835" s="135">
        <v>4457.83</v>
      </c>
      <c r="L835" s="135">
        <v>6400.5</v>
      </c>
      <c r="M835" s="135">
        <v>6411.02</v>
      </c>
      <c r="N835" s="135">
        <f t="shared" si="918"/>
        <v>6411.02</v>
      </c>
      <c r="O835" s="135">
        <f t="shared" si="919"/>
        <v>61592.460000000006</v>
      </c>
      <c r="P835" s="135" t="s">
        <v>811</v>
      </c>
      <c r="Q835" s="135">
        <f>VLOOKUP(P835,Factors!$E$6:$G$5649,3,FALSE)</f>
        <v>0.1086</v>
      </c>
      <c r="R835" s="144">
        <f>IF(LEFT(AJ835,6)="Direct", N835,0)</f>
        <v>0</v>
      </c>
      <c r="S835" s="145">
        <f>N835-R835</f>
        <v>6411.02</v>
      </c>
      <c r="T835" s="146">
        <f>R835+S835</f>
        <v>6411.02</v>
      </c>
      <c r="U835" s="144">
        <f>IF(LEFT(AJ835,9)="direct-wa", N835,0)</f>
        <v>0</v>
      </c>
      <c r="V835" s="145">
        <f>IF(LEFT(AJ835,9)="direct-wa",0,N835*Q835)</f>
        <v>696.23677200000009</v>
      </c>
      <c r="W835" s="147">
        <f>U835+V835</f>
        <v>696.23677200000009</v>
      </c>
      <c r="X835" s="144">
        <f>IF(LEFT(AJ835,9)="direct-or", N835,0)</f>
        <v>0</v>
      </c>
      <c r="Y835" s="145">
        <f>IF(LEFT(AJ835,9)="direct-or",0,S835-V835)</f>
        <v>5714.7832280000002</v>
      </c>
      <c r="Z835" s="147">
        <f>X835+Y835</f>
        <v>5714.7832280000002</v>
      </c>
      <c r="AA835" s="148">
        <f>IF(LEFT(AJ835,6)="Direct", O835,0)</f>
        <v>0</v>
      </c>
      <c r="AB835" s="149">
        <f>O835-AA835</f>
        <v>61592.460000000006</v>
      </c>
      <c r="AC835" s="148">
        <f>AA835+AB835</f>
        <v>61592.460000000006</v>
      </c>
      <c r="AD835" s="148">
        <f t="shared" si="916"/>
        <v>0</v>
      </c>
      <c r="AE835" s="148">
        <f>IF(LEFT(AJ835,9)="direct-wa",0,O835*Q835)</f>
        <v>6688.9411560000008</v>
      </c>
      <c r="AF835" s="150">
        <f>AD835+AE835</f>
        <v>6688.9411560000008</v>
      </c>
      <c r="AG835" s="148">
        <f>IF(LEFT(AJ835,9)="direct-or", O835,0)</f>
        <v>0</v>
      </c>
      <c r="AH835" s="148">
        <f>IF(LEFT(AJ835,9)="direct-or",0,AC835-AF835)</f>
        <v>54903.518844000006</v>
      </c>
      <c r="AI835" s="150">
        <f>AG835+AH835</f>
        <v>54903.518844000006</v>
      </c>
      <c r="AJ835" s="151" t="s">
        <v>96</v>
      </c>
    </row>
    <row r="836" spans="1:36" outlineLevel="3" x14ac:dyDescent="0.25">
      <c r="A836" s="143" t="s">
        <v>5660</v>
      </c>
      <c r="B836" s="135">
        <v>612.49</v>
      </c>
      <c r="C836" s="135">
        <v>30480.29</v>
      </c>
      <c r="D836" s="135">
        <v>236717.47</v>
      </c>
      <c r="E836" s="135">
        <v>55633.29</v>
      </c>
      <c r="F836" s="135">
        <v>34534.22</v>
      </c>
      <c r="G836" s="135">
        <v>85115.11</v>
      </c>
      <c r="H836" s="135">
        <v>53618.11</v>
      </c>
      <c r="I836" s="135">
        <v>63818.7</v>
      </c>
      <c r="J836" s="135">
        <v>27147.91</v>
      </c>
      <c r="K836" s="135">
        <v>30787.15</v>
      </c>
      <c r="L836" s="135">
        <v>14338.06</v>
      </c>
      <c r="M836" s="135">
        <v>32017.49</v>
      </c>
      <c r="N836" s="135">
        <f t="shared" si="918"/>
        <v>32017.49</v>
      </c>
      <c r="O836" s="135">
        <f t="shared" si="919"/>
        <v>664820.29</v>
      </c>
      <c r="P836" s="135" t="s">
        <v>839</v>
      </c>
      <c r="Q836" s="135">
        <f>VLOOKUP(P836,Factors!$E$6:$G$5649,3,FALSE)</f>
        <v>0.1086</v>
      </c>
      <c r="R836" s="144">
        <f>IF(LEFT(AJ836,6)="Direct", N836,0)</f>
        <v>0</v>
      </c>
      <c r="S836" s="145">
        <f>N836-R836</f>
        <v>32017.49</v>
      </c>
      <c r="T836" s="146">
        <f>R836+S836</f>
        <v>32017.49</v>
      </c>
      <c r="U836" s="144">
        <f>IF(LEFT(AJ836,9)="direct-wa", N836,0)</f>
        <v>0</v>
      </c>
      <c r="V836" s="145">
        <f>IF(LEFT(AJ836,9)="direct-wa",0,N836*Q836)</f>
        <v>3477.0994140000003</v>
      </c>
      <c r="W836" s="147">
        <f>U836+V836</f>
        <v>3477.0994140000003</v>
      </c>
      <c r="X836" s="144">
        <f>IF(LEFT(AJ836,9)="direct-or", N836,0)</f>
        <v>0</v>
      </c>
      <c r="Y836" s="145">
        <f>IF(LEFT(AJ836,9)="direct-or",0,S836-V836)</f>
        <v>28540.390586000001</v>
      </c>
      <c r="Z836" s="147">
        <f>X836+Y836</f>
        <v>28540.390586000001</v>
      </c>
      <c r="AA836" s="148">
        <f>IF(LEFT(AJ836,6)="Direct", O836,0)</f>
        <v>0</v>
      </c>
      <c r="AB836" s="149">
        <f>O836-AA836</f>
        <v>664820.29</v>
      </c>
      <c r="AC836" s="148">
        <f>AA836+AB836</f>
        <v>664820.29</v>
      </c>
      <c r="AD836" s="148">
        <f t="shared" si="916"/>
        <v>0</v>
      </c>
      <c r="AE836" s="148">
        <f>IF(LEFT(AJ836,9)="direct-wa",0,O836*Q836)</f>
        <v>72199.483494</v>
      </c>
      <c r="AF836" s="150">
        <f>AD836+AE836</f>
        <v>72199.483494</v>
      </c>
      <c r="AG836" s="148">
        <f>IF(LEFT(AJ836,9)="direct-or", O836,0)</f>
        <v>0</v>
      </c>
      <c r="AH836" s="148">
        <f>IF(LEFT(AJ836,9)="direct-or",0,AC836-AF836)</f>
        <v>592620.80650599999</v>
      </c>
      <c r="AI836" s="150">
        <f>AG836+AH836</f>
        <v>592620.80650599999</v>
      </c>
      <c r="AJ836" s="151" t="s">
        <v>96</v>
      </c>
    </row>
    <row r="837" spans="1:36" outlineLevel="2" x14ac:dyDescent="0.25">
      <c r="A837" s="143"/>
      <c r="N837" s="135">
        <f t="shared" si="918"/>
        <v>0</v>
      </c>
      <c r="O837" s="135">
        <f t="shared" si="919"/>
        <v>0</v>
      </c>
      <c r="R837" s="144">
        <f t="shared" ref="R837:AI837" si="978">SUBTOTAL(9,R835:R836)</f>
        <v>0</v>
      </c>
      <c r="S837" s="145">
        <f t="shared" si="978"/>
        <v>38428.51</v>
      </c>
      <c r="T837" s="146">
        <f t="shared" si="978"/>
        <v>38428.51</v>
      </c>
      <c r="U837" s="144">
        <f t="shared" si="978"/>
        <v>0</v>
      </c>
      <c r="V837" s="145">
        <f t="shared" si="978"/>
        <v>4173.3361860000005</v>
      </c>
      <c r="W837" s="147">
        <f t="shared" si="978"/>
        <v>4173.3361860000005</v>
      </c>
      <c r="X837" s="144">
        <f t="shared" si="978"/>
        <v>0</v>
      </c>
      <c r="Y837" s="145">
        <f t="shared" si="978"/>
        <v>34255.173814000002</v>
      </c>
      <c r="Z837" s="147">
        <f t="shared" si="978"/>
        <v>34255.173814000002</v>
      </c>
      <c r="AA837" s="148">
        <f t="shared" si="978"/>
        <v>0</v>
      </c>
      <c r="AB837" s="149">
        <f t="shared" si="978"/>
        <v>726412.75</v>
      </c>
      <c r="AC837" s="148">
        <f t="shared" si="978"/>
        <v>726412.75</v>
      </c>
      <c r="AD837" s="148">
        <f t="shared" si="916"/>
        <v>0</v>
      </c>
      <c r="AE837" s="148">
        <f t="shared" si="978"/>
        <v>78888.424650000001</v>
      </c>
      <c r="AF837" s="150">
        <f t="shared" si="978"/>
        <v>78888.424650000001</v>
      </c>
      <c r="AG837" s="148">
        <f t="shared" si="978"/>
        <v>0</v>
      </c>
      <c r="AH837" s="148">
        <f t="shared" si="978"/>
        <v>647524.32535000006</v>
      </c>
      <c r="AI837" s="150">
        <f t="shared" si="978"/>
        <v>647524.32535000006</v>
      </c>
      <c r="AJ837" s="163" t="s">
        <v>5738</v>
      </c>
    </row>
    <row r="838" spans="1:36" outlineLevel="1" x14ac:dyDescent="0.25">
      <c r="A838" s="154" t="s">
        <v>5659</v>
      </c>
      <c r="B838" s="155"/>
      <c r="C838" s="155"/>
      <c r="D838" s="155"/>
      <c r="E838" s="155"/>
      <c r="F838" s="155"/>
      <c r="G838" s="155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6">
        <f t="shared" ref="R838:AI838" si="979">SUBTOTAL(9,R835:R836)</f>
        <v>0</v>
      </c>
      <c r="S838" s="157">
        <f t="shared" si="979"/>
        <v>38428.51</v>
      </c>
      <c r="T838" s="158">
        <f t="shared" si="979"/>
        <v>38428.51</v>
      </c>
      <c r="U838" s="156">
        <f t="shared" si="979"/>
        <v>0</v>
      </c>
      <c r="V838" s="157">
        <f t="shared" si="979"/>
        <v>4173.3361860000005</v>
      </c>
      <c r="W838" s="159">
        <f t="shared" si="979"/>
        <v>4173.3361860000005</v>
      </c>
      <c r="X838" s="156">
        <f t="shared" si="979"/>
        <v>0</v>
      </c>
      <c r="Y838" s="157">
        <f t="shared" si="979"/>
        <v>34255.173814000002</v>
      </c>
      <c r="Z838" s="159">
        <f t="shared" si="979"/>
        <v>34255.173814000002</v>
      </c>
      <c r="AA838" s="157">
        <f t="shared" si="979"/>
        <v>0</v>
      </c>
      <c r="AB838" s="160">
        <f t="shared" si="979"/>
        <v>726412.75</v>
      </c>
      <c r="AC838" s="157">
        <f t="shared" si="979"/>
        <v>726412.75</v>
      </c>
      <c r="AD838" s="157">
        <f t="shared" si="916"/>
        <v>0</v>
      </c>
      <c r="AE838" s="157">
        <f t="shared" si="979"/>
        <v>78888.424650000001</v>
      </c>
      <c r="AF838" s="161">
        <f t="shared" si="979"/>
        <v>78888.424650000001</v>
      </c>
      <c r="AG838" s="157">
        <f t="shared" si="979"/>
        <v>0</v>
      </c>
      <c r="AH838" s="157">
        <f t="shared" si="979"/>
        <v>647524.32535000006</v>
      </c>
      <c r="AI838" s="161">
        <f t="shared" si="979"/>
        <v>647524.32535000006</v>
      </c>
      <c r="AJ838" s="162"/>
    </row>
    <row r="839" spans="1:36" outlineLevel="3" x14ac:dyDescent="0.25">
      <c r="A839" s="143" t="s">
        <v>5665</v>
      </c>
      <c r="J839" s="135">
        <v>242.36</v>
      </c>
      <c r="N839" s="135">
        <f t="shared" si="918"/>
        <v>0</v>
      </c>
      <c r="O839" s="135">
        <f t="shared" si="919"/>
        <v>242.36</v>
      </c>
      <c r="P839" s="135" t="s">
        <v>161</v>
      </c>
      <c r="Q839" s="135">
        <f>VLOOKUP(P839,Factors!$E$6:$G$5649,3,FALSE)</f>
        <v>0.1013</v>
      </c>
      <c r="R839" s="144">
        <f t="shared" ref="R839:R902" si="980">IF(LEFT(AJ839,6)="Direct", N839,0)</f>
        <v>0</v>
      </c>
      <c r="S839" s="145">
        <f t="shared" ref="S839:S902" si="981">N839-R839</f>
        <v>0</v>
      </c>
      <c r="T839" s="146">
        <f t="shared" ref="T839:T902" si="982">R839+S839</f>
        <v>0</v>
      </c>
      <c r="U839" s="144">
        <f t="shared" ref="U839:U902" si="983">IF(LEFT(AJ839,9)="direct-wa", N839,0)</f>
        <v>0</v>
      </c>
      <c r="V839" s="145">
        <f t="shared" ref="V839:V902" si="984">IF(LEFT(AJ839,9)="direct-wa",0,N839*Q839)</f>
        <v>0</v>
      </c>
      <c r="W839" s="147">
        <f t="shared" ref="W839:W902" si="985">U839+V839</f>
        <v>0</v>
      </c>
      <c r="X839" s="144">
        <f t="shared" ref="X839:X902" si="986">IF(LEFT(AJ839,9)="direct-or", N839,0)</f>
        <v>0</v>
      </c>
      <c r="Y839" s="145">
        <f t="shared" ref="Y839:Y902" si="987">IF(LEFT(AJ839,9)="direct-or",0,S839-V839)</f>
        <v>0</v>
      </c>
      <c r="Z839" s="147">
        <f t="shared" ref="Z839:Z902" si="988">X839+Y839</f>
        <v>0</v>
      </c>
      <c r="AA839" s="148">
        <f t="shared" ref="AA839:AA870" si="989">IF(LEFT(AJ839,6)="Direct", O839,0)</f>
        <v>0</v>
      </c>
      <c r="AB839" s="149">
        <f t="shared" ref="AB839:AB870" si="990">O839-AA839</f>
        <v>242.36</v>
      </c>
      <c r="AC839" s="148">
        <f t="shared" ref="AC839:AC902" si="991">AA839+AB839</f>
        <v>242.36</v>
      </c>
      <c r="AD839" s="148">
        <f t="shared" si="916"/>
        <v>0</v>
      </c>
      <c r="AE839" s="148">
        <f t="shared" ref="AE839:AE870" si="992">IF(LEFT(AJ839,9)="direct-wa",0,O839*Q839)</f>
        <v>24.551068000000001</v>
      </c>
      <c r="AF839" s="150">
        <f t="shared" ref="AF839:AF902" si="993">AD839+AE839</f>
        <v>24.551068000000001</v>
      </c>
      <c r="AG839" s="148">
        <f t="shared" ref="AG839:AG870" si="994">IF(LEFT(AJ839,9)="direct-or", O839,0)</f>
        <v>0</v>
      </c>
      <c r="AH839" s="148">
        <f t="shared" ref="AH839:AH902" si="995">IF(LEFT(AJ839,9)="direct-or",0,AC839-AF839)</f>
        <v>217.80893200000003</v>
      </c>
      <c r="AI839" s="150">
        <f t="shared" ref="AI839:AI902" si="996">AG839+AH839</f>
        <v>217.80893200000003</v>
      </c>
      <c r="AJ839" s="151" t="s">
        <v>60</v>
      </c>
    </row>
    <row r="840" spans="1:36" outlineLevel="3" x14ac:dyDescent="0.25">
      <c r="A840" s="143" t="s">
        <v>5665</v>
      </c>
      <c r="B840" s="135">
        <v>40905.050000000003</v>
      </c>
      <c r="C840" s="135">
        <v>42544.800000000003</v>
      </c>
      <c r="D840" s="135">
        <v>41193.08</v>
      </c>
      <c r="E840" s="135">
        <v>41551</v>
      </c>
      <c r="F840" s="135">
        <v>41257.269999999997</v>
      </c>
      <c r="G840" s="135">
        <v>42906.58</v>
      </c>
      <c r="H840" s="135">
        <v>41848.550000000003</v>
      </c>
      <c r="I840" s="135">
        <v>42367.42</v>
      </c>
      <c r="J840" s="135">
        <v>39086.89</v>
      </c>
      <c r="K840" s="135">
        <v>43063.360000000001</v>
      </c>
      <c r="L840" s="135">
        <v>51094</v>
      </c>
      <c r="M840" s="135">
        <v>52420.7</v>
      </c>
      <c r="N840" s="135">
        <f t="shared" si="918"/>
        <v>52420.7</v>
      </c>
      <c r="O840" s="135">
        <f t="shared" si="919"/>
        <v>520238.69999999995</v>
      </c>
      <c r="P840" s="135" t="s">
        <v>457</v>
      </c>
      <c r="Q840" s="135">
        <f>VLOOKUP(P840,Factors!$E$6:$G$5649,3,FALSE)</f>
        <v>0.1013</v>
      </c>
      <c r="R840" s="144">
        <f t="shared" si="980"/>
        <v>0</v>
      </c>
      <c r="S840" s="145">
        <f t="shared" si="981"/>
        <v>52420.7</v>
      </c>
      <c r="T840" s="146">
        <f t="shared" si="982"/>
        <v>52420.7</v>
      </c>
      <c r="U840" s="144">
        <f t="shared" si="983"/>
        <v>0</v>
      </c>
      <c r="V840" s="145">
        <f t="shared" si="984"/>
        <v>5310.2169100000001</v>
      </c>
      <c r="W840" s="147">
        <f t="shared" si="985"/>
        <v>5310.2169100000001</v>
      </c>
      <c r="X840" s="144">
        <f t="shared" si="986"/>
        <v>0</v>
      </c>
      <c r="Y840" s="145">
        <f t="shared" si="987"/>
        <v>47110.483089999994</v>
      </c>
      <c r="Z840" s="147">
        <f t="shared" si="988"/>
        <v>47110.483089999994</v>
      </c>
      <c r="AA840" s="148">
        <f t="shared" si="989"/>
        <v>0</v>
      </c>
      <c r="AB840" s="149">
        <f t="shared" si="990"/>
        <v>520238.69999999995</v>
      </c>
      <c r="AC840" s="148">
        <f t="shared" si="991"/>
        <v>520238.69999999995</v>
      </c>
      <c r="AD840" s="148">
        <f t="shared" si="916"/>
        <v>0</v>
      </c>
      <c r="AE840" s="148">
        <f t="shared" si="992"/>
        <v>52700.180309999996</v>
      </c>
      <c r="AF840" s="150">
        <f t="shared" si="993"/>
        <v>52700.180309999996</v>
      </c>
      <c r="AG840" s="148">
        <f t="shared" si="994"/>
        <v>0</v>
      </c>
      <c r="AH840" s="148">
        <f t="shared" si="995"/>
        <v>467538.51968999999</v>
      </c>
      <c r="AI840" s="150">
        <f t="shared" si="996"/>
        <v>467538.51968999999</v>
      </c>
      <c r="AJ840" s="151" t="s">
        <v>60</v>
      </c>
    </row>
    <row r="841" spans="1:36" outlineLevel="3" x14ac:dyDescent="0.25">
      <c r="A841" s="143" t="s">
        <v>5665</v>
      </c>
      <c r="B841" s="135">
        <v>26761.49</v>
      </c>
      <c r="C841" s="135">
        <v>53625.2</v>
      </c>
      <c r="D841" s="135">
        <v>64341.99</v>
      </c>
      <c r="E841" s="135">
        <v>54625.65</v>
      </c>
      <c r="F841" s="135">
        <v>60868.63</v>
      </c>
      <c r="G841" s="135">
        <v>9173.42</v>
      </c>
      <c r="H841" s="135">
        <v>47497.37</v>
      </c>
      <c r="I841" s="135">
        <v>61326.65</v>
      </c>
      <c r="J841" s="135">
        <v>70333.58</v>
      </c>
      <c r="K841" s="135">
        <v>65680.87</v>
      </c>
      <c r="L841" s="135">
        <v>52425.61</v>
      </c>
      <c r="M841" s="135">
        <v>46044.98</v>
      </c>
      <c r="N841" s="135">
        <f t="shared" si="918"/>
        <v>46044.98</v>
      </c>
      <c r="O841" s="135">
        <f t="shared" si="919"/>
        <v>612705.44000000006</v>
      </c>
      <c r="P841" s="135" t="s">
        <v>3174</v>
      </c>
      <c r="Q841" s="135">
        <f>VLOOKUP(P841,Factors!$E$6:$G$5649,3,FALSE)</f>
        <v>0.1013</v>
      </c>
      <c r="R841" s="144">
        <f t="shared" si="980"/>
        <v>0</v>
      </c>
      <c r="S841" s="145">
        <f t="shared" si="981"/>
        <v>46044.98</v>
      </c>
      <c r="T841" s="146">
        <f t="shared" si="982"/>
        <v>46044.98</v>
      </c>
      <c r="U841" s="144">
        <f t="shared" si="983"/>
        <v>0</v>
      </c>
      <c r="V841" s="145">
        <f t="shared" si="984"/>
        <v>4664.3564740000002</v>
      </c>
      <c r="W841" s="147">
        <f t="shared" si="985"/>
        <v>4664.3564740000002</v>
      </c>
      <c r="X841" s="144">
        <f t="shared" si="986"/>
        <v>0</v>
      </c>
      <c r="Y841" s="145">
        <f t="shared" si="987"/>
        <v>41380.623526000003</v>
      </c>
      <c r="Z841" s="147">
        <f t="shared" si="988"/>
        <v>41380.623526000003</v>
      </c>
      <c r="AA841" s="148">
        <f t="shared" si="989"/>
        <v>0</v>
      </c>
      <c r="AB841" s="149">
        <f t="shared" si="990"/>
        <v>612705.44000000006</v>
      </c>
      <c r="AC841" s="148">
        <f t="shared" si="991"/>
        <v>612705.44000000006</v>
      </c>
      <c r="AD841" s="148">
        <f t="shared" ref="AD841:AD904" si="997">IF(LEFT(AJ841,9)="direct-wa", O841,0)</f>
        <v>0</v>
      </c>
      <c r="AE841" s="148">
        <f t="shared" si="992"/>
        <v>62067.061072000004</v>
      </c>
      <c r="AF841" s="150">
        <f t="shared" si="993"/>
        <v>62067.061072000004</v>
      </c>
      <c r="AG841" s="148">
        <f t="shared" si="994"/>
        <v>0</v>
      </c>
      <c r="AH841" s="148">
        <f t="shared" si="995"/>
        <v>550638.37892800011</v>
      </c>
      <c r="AI841" s="150">
        <f t="shared" si="996"/>
        <v>550638.37892800011</v>
      </c>
      <c r="AJ841" s="151" t="s">
        <v>60</v>
      </c>
    </row>
    <row r="842" spans="1:36" outlineLevel="3" x14ac:dyDescent="0.25">
      <c r="A842" s="143" t="s">
        <v>5665</v>
      </c>
      <c r="B842" s="135">
        <v>73974.41</v>
      </c>
      <c r="C842" s="135">
        <v>30759.31</v>
      </c>
      <c r="D842" s="135">
        <v>75729.08</v>
      </c>
      <c r="E842" s="135">
        <v>36450.97</v>
      </c>
      <c r="F842" s="135">
        <v>45366.28</v>
      </c>
      <c r="G842" s="135">
        <v>44497.11</v>
      </c>
      <c r="H842" s="135">
        <v>49321.599999999999</v>
      </c>
      <c r="I842" s="135">
        <v>50866.13</v>
      </c>
      <c r="J842" s="135">
        <v>9623.93</v>
      </c>
      <c r="K842" s="135">
        <v>10342.34</v>
      </c>
      <c r="L842" s="135">
        <v>48033.97</v>
      </c>
      <c r="M842" s="135">
        <v>51059.87</v>
      </c>
      <c r="N842" s="135">
        <f t="shared" ref="N842:N905" si="998">M842</f>
        <v>51059.87</v>
      </c>
      <c r="O842" s="135">
        <f t="shared" ref="O842:O905" si="999">SUM(B842:M842)</f>
        <v>526025</v>
      </c>
      <c r="P842" s="135" t="s">
        <v>3198</v>
      </c>
      <c r="Q842" s="135">
        <f>VLOOKUP(P842,Factors!$E$6:$G$5649,3,FALSE)</f>
        <v>0.1013</v>
      </c>
      <c r="R842" s="144">
        <f t="shared" si="980"/>
        <v>0</v>
      </c>
      <c r="S842" s="145">
        <f t="shared" si="981"/>
        <v>51059.87</v>
      </c>
      <c r="T842" s="146">
        <f t="shared" si="982"/>
        <v>51059.87</v>
      </c>
      <c r="U842" s="144">
        <f t="shared" si="983"/>
        <v>0</v>
      </c>
      <c r="V842" s="145">
        <f t="shared" si="984"/>
        <v>5172.3648310000008</v>
      </c>
      <c r="W842" s="147">
        <f t="shared" si="985"/>
        <v>5172.3648310000008</v>
      </c>
      <c r="X842" s="144">
        <f t="shared" si="986"/>
        <v>0</v>
      </c>
      <c r="Y842" s="145">
        <f t="shared" si="987"/>
        <v>45887.505169000004</v>
      </c>
      <c r="Z842" s="147">
        <f t="shared" si="988"/>
        <v>45887.505169000004</v>
      </c>
      <c r="AA842" s="148">
        <f t="shared" si="989"/>
        <v>0</v>
      </c>
      <c r="AB842" s="149">
        <f t="shared" si="990"/>
        <v>526025</v>
      </c>
      <c r="AC842" s="148">
        <f t="shared" si="991"/>
        <v>526025</v>
      </c>
      <c r="AD842" s="148">
        <f t="shared" si="997"/>
        <v>0</v>
      </c>
      <c r="AE842" s="148">
        <f t="shared" si="992"/>
        <v>53286.332500000004</v>
      </c>
      <c r="AF842" s="150">
        <f t="shared" si="993"/>
        <v>53286.332500000004</v>
      </c>
      <c r="AG842" s="148">
        <f t="shared" si="994"/>
        <v>0</v>
      </c>
      <c r="AH842" s="148">
        <f t="shared" si="995"/>
        <v>472738.66749999998</v>
      </c>
      <c r="AI842" s="150">
        <f t="shared" si="996"/>
        <v>472738.66749999998</v>
      </c>
      <c r="AJ842" s="151" t="s">
        <v>60</v>
      </c>
    </row>
    <row r="843" spans="1:36" outlineLevel="3" x14ac:dyDescent="0.25">
      <c r="A843" s="143" t="s">
        <v>5665</v>
      </c>
      <c r="E843" s="135">
        <v>71.78</v>
      </c>
      <c r="H843" s="135">
        <v>971.95</v>
      </c>
      <c r="N843" s="135">
        <f t="shared" si="998"/>
        <v>0</v>
      </c>
      <c r="O843" s="135">
        <f t="shared" si="999"/>
        <v>1043.73</v>
      </c>
      <c r="P843" s="135" t="s">
        <v>3199</v>
      </c>
      <c r="Q843" s="135">
        <f>VLOOKUP(P843,Factors!$E$6:$G$5649,3,FALSE)</f>
        <v>0.1013</v>
      </c>
      <c r="R843" s="144">
        <f t="shared" si="980"/>
        <v>0</v>
      </c>
      <c r="S843" s="145">
        <f t="shared" si="981"/>
        <v>0</v>
      </c>
      <c r="T843" s="146">
        <f t="shared" si="982"/>
        <v>0</v>
      </c>
      <c r="U843" s="144">
        <f t="shared" si="983"/>
        <v>0</v>
      </c>
      <c r="V843" s="145">
        <f t="shared" si="984"/>
        <v>0</v>
      </c>
      <c r="W843" s="147">
        <f t="shared" si="985"/>
        <v>0</v>
      </c>
      <c r="X843" s="144">
        <f t="shared" si="986"/>
        <v>0</v>
      </c>
      <c r="Y843" s="145">
        <f t="shared" si="987"/>
        <v>0</v>
      </c>
      <c r="Z843" s="147">
        <f t="shared" si="988"/>
        <v>0</v>
      </c>
      <c r="AA843" s="148">
        <f t="shared" si="989"/>
        <v>0</v>
      </c>
      <c r="AB843" s="149">
        <f t="shared" si="990"/>
        <v>1043.73</v>
      </c>
      <c r="AC843" s="148">
        <f t="shared" si="991"/>
        <v>1043.73</v>
      </c>
      <c r="AD843" s="148">
        <f t="shared" si="997"/>
        <v>0</v>
      </c>
      <c r="AE843" s="148">
        <f t="shared" si="992"/>
        <v>105.729849</v>
      </c>
      <c r="AF843" s="150">
        <f t="shared" si="993"/>
        <v>105.729849</v>
      </c>
      <c r="AG843" s="148">
        <f t="shared" si="994"/>
        <v>0</v>
      </c>
      <c r="AH843" s="148">
        <f t="shared" si="995"/>
        <v>938.00015099999996</v>
      </c>
      <c r="AI843" s="150">
        <f t="shared" si="996"/>
        <v>938.00015099999996</v>
      </c>
      <c r="AJ843" s="151" t="s">
        <v>60</v>
      </c>
    </row>
    <row r="844" spans="1:36" outlineLevel="3" x14ac:dyDescent="0.25">
      <c r="A844" s="143" t="s">
        <v>5665</v>
      </c>
      <c r="B844" s="135">
        <v>15908.72</v>
      </c>
      <c r="C844" s="135">
        <v>13479.55</v>
      </c>
      <c r="D844" s="135">
        <v>10902.78</v>
      </c>
      <c r="E844" s="135">
        <v>12057.3</v>
      </c>
      <c r="F844" s="135">
        <v>10068.549999999999</v>
      </c>
      <c r="G844" s="135">
        <v>12262.5</v>
      </c>
      <c r="H844" s="135">
        <v>10926.9</v>
      </c>
      <c r="I844" s="135">
        <v>10492.57</v>
      </c>
      <c r="J844" s="135">
        <v>12156.77</v>
      </c>
      <c r="K844" s="135">
        <v>13606.93</v>
      </c>
      <c r="L844" s="135">
        <v>9668.52</v>
      </c>
      <c r="M844" s="135">
        <v>9458.5300000000007</v>
      </c>
      <c r="N844" s="135">
        <f t="shared" si="998"/>
        <v>9458.5300000000007</v>
      </c>
      <c r="O844" s="135">
        <f t="shared" si="999"/>
        <v>140989.62</v>
      </c>
      <c r="P844" s="135" t="s">
        <v>3214</v>
      </c>
      <c r="Q844" s="135">
        <f>VLOOKUP(P844,Factors!$E$6:$G$5649,3,FALSE)</f>
        <v>0.1013</v>
      </c>
      <c r="R844" s="144">
        <f t="shared" si="980"/>
        <v>0</v>
      </c>
      <c r="S844" s="145">
        <f t="shared" si="981"/>
        <v>9458.5300000000007</v>
      </c>
      <c r="T844" s="146">
        <f t="shared" si="982"/>
        <v>9458.5300000000007</v>
      </c>
      <c r="U844" s="144">
        <f t="shared" si="983"/>
        <v>0</v>
      </c>
      <c r="V844" s="145">
        <f t="shared" si="984"/>
        <v>958.14908900000012</v>
      </c>
      <c r="W844" s="147">
        <f t="shared" si="985"/>
        <v>958.14908900000012</v>
      </c>
      <c r="X844" s="144">
        <f t="shared" si="986"/>
        <v>0</v>
      </c>
      <c r="Y844" s="145">
        <f t="shared" si="987"/>
        <v>8500.3809110000002</v>
      </c>
      <c r="Z844" s="147">
        <f t="shared" si="988"/>
        <v>8500.3809110000002</v>
      </c>
      <c r="AA844" s="148">
        <f t="shared" si="989"/>
        <v>0</v>
      </c>
      <c r="AB844" s="149">
        <f t="shared" si="990"/>
        <v>140989.62</v>
      </c>
      <c r="AC844" s="148">
        <f t="shared" si="991"/>
        <v>140989.62</v>
      </c>
      <c r="AD844" s="148">
        <f t="shared" si="997"/>
        <v>0</v>
      </c>
      <c r="AE844" s="148">
        <f t="shared" si="992"/>
        <v>14282.248506</v>
      </c>
      <c r="AF844" s="150">
        <f t="shared" si="993"/>
        <v>14282.248506</v>
      </c>
      <c r="AG844" s="148">
        <f t="shared" si="994"/>
        <v>0</v>
      </c>
      <c r="AH844" s="148">
        <f t="shared" si="995"/>
        <v>126707.37149399999</v>
      </c>
      <c r="AI844" s="150">
        <f t="shared" si="996"/>
        <v>126707.37149399999</v>
      </c>
      <c r="AJ844" s="151" t="s">
        <v>60</v>
      </c>
    </row>
    <row r="845" spans="1:36" outlineLevel="3" x14ac:dyDescent="0.25">
      <c r="A845" s="143" t="s">
        <v>5665</v>
      </c>
      <c r="B845" s="135">
        <v>15975.81</v>
      </c>
      <c r="C845" s="135">
        <v>15358.19</v>
      </c>
      <c r="D845" s="135">
        <v>10956.47</v>
      </c>
      <c r="E845" s="135">
        <v>8391.2900000000009</v>
      </c>
      <c r="F845" s="135">
        <v>3167.69</v>
      </c>
      <c r="G845" s="135">
        <v>9158.6299999999992</v>
      </c>
      <c r="H845" s="135">
        <v>11339.18</v>
      </c>
      <c r="I845" s="135">
        <v>15514.27</v>
      </c>
      <c r="J845" s="135">
        <v>11706.16</v>
      </c>
      <c r="K845" s="135">
        <v>18439.55</v>
      </c>
      <c r="L845" s="135">
        <v>13338.6</v>
      </c>
      <c r="M845" s="135">
        <v>12679.6</v>
      </c>
      <c r="N845" s="135">
        <f t="shared" si="998"/>
        <v>12679.6</v>
      </c>
      <c r="O845" s="135">
        <f t="shared" si="999"/>
        <v>146025.44000000003</v>
      </c>
      <c r="P845" s="135" t="s">
        <v>3215</v>
      </c>
      <c r="Q845" s="135">
        <f>VLOOKUP(P845,Factors!$E$6:$G$5649,3,FALSE)</f>
        <v>0.1013</v>
      </c>
      <c r="R845" s="144">
        <f t="shared" si="980"/>
        <v>0</v>
      </c>
      <c r="S845" s="145">
        <f t="shared" si="981"/>
        <v>12679.6</v>
      </c>
      <c r="T845" s="146">
        <f t="shared" si="982"/>
        <v>12679.6</v>
      </c>
      <c r="U845" s="144">
        <f t="shared" si="983"/>
        <v>0</v>
      </c>
      <c r="V845" s="145">
        <f t="shared" si="984"/>
        <v>1284.4434800000001</v>
      </c>
      <c r="W845" s="147">
        <f t="shared" si="985"/>
        <v>1284.4434800000001</v>
      </c>
      <c r="X845" s="144">
        <f t="shared" si="986"/>
        <v>0</v>
      </c>
      <c r="Y845" s="145">
        <f t="shared" si="987"/>
        <v>11395.15652</v>
      </c>
      <c r="Z845" s="147">
        <f t="shared" si="988"/>
        <v>11395.15652</v>
      </c>
      <c r="AA845" s="148">
        <f t="shared" si="989"/>
        <v>0</v>
      </c>
      <c r="AB845" s="149">
        <f t="shared" si="990"/>
        <v>146025.44000000003</v>
      </c>
      <c r="AC845" s="148">
        <f t="shared" si="991"/>
        <v>146025.44000000003</v>
      </c>
      <c r="AD845" s="148">
        <f t="shared" si="997"/>
        <v>0</v>
      </c>
      <c r="AE845" s="148">
        <f t="shared" si="992"/>
        <v>14792.377072000003</v>
      </c>
      <c r="AF845" s="150">
        <f t="shared" si="993"/>
        <v>14792.377072000003</v>
      </c>
      <c r="AG845" s="148">
        <f t="shared" si="994"/>
        <v>0</v>
      </c>
      <c r="AH845" s="148">
        <f t="shared" si="995"/>
        <v>131233.06292800003</v>
      </c>
      <c r="AI845" s="150">
        <f t="shared" si="996"/>
        <v>131233.06292800003</v>
      </c>
      <c r="AJ845" s="151" t="s">
        <v>60</v>
      </c>
    </row>
    <row r="846" spans="1:36" outlineLevel="3" x14ac:dyDescent="0.25">
      <c r="A846" s="143" t="s">
        <v>5665</v>
      </c>
      <c r="B846" s="135">
        <v>1002.37</v>
      </c>
      <c r="I846" s="135">
        <v>104.85</v>
      </c>
      <c r="N846" s="135">
        <f t="shared" si="998"/>
        <v>0</v>
      </c>
      <c r="O846" s="135">
        <f t="shared" si="999"/>
        <v>1107.22</v>
      </c>
      <c r="P846" s="135" t="s">
        <v>3216</v>
      </c>
      <c r="Q846" s="135">
        <f>VLOOKUP(P846,Factors!$E$6:$G$5649,3,FALSE)</f>
        <v>0.1013</v>
      </c>
      <c r="R846" s="144">
        <f t="shared" si="980"/>
        <v>0</v>
      </c>
      <c r="S846" s="145">
        <f t="shared" si="981"/>
        <v>0</v>
      </c>
      <c r="T846" s="146">
        <f t="shared" si="982"/>
        <v>0</v>
      </c>
      <c r="U846" s="144">
        <f t="shared" si="983"/>
        <v>0</v>
      </c>
      <c r="V846" s="145">
        <f t="shared" si="984"/>
        <v>0</v>
      </c>
      <c r="W846" s="147">
        <f t="shared" si="985"/>
        <v>0</v>
      </c>
      <c r="X846" s="144">
        <f t="shared" si="986"/>
        <v>0</v>
      </c>
      <c r="Y846" s="145">
        <f t="shared" si="987"/>
        <v>0</v>
      </c>
      <c r="Z846" s="147">
        <f t="shared" si="988"/>
        <v>0</v>
      </c>
      <c r="AA846" s="148">
        <f t="shared" si="989"/>
        <v>0</v>
      </c>
      <c r="AB846" s="149">
        <f t="shared" si="990"/>
        <v>1107.22</v>
      </c>
      <c r="AC846" s="148">
        <f t="shared" si="991"/>
        <v>1107.22</v>
      </c>
      <c r="AD846" s="148">
        <f t="shared" si="997"/>
        <v>0</v>
      </c>
      <c r="AE846" s="148">
        <f t="shared" si="992"/>
        <v>112.16138600000001</v>
      </c>
      <c r="AF846" s="150">
        <f t="shared" si="993"/>
        <v>112.16138600000001</v>
      </c>
      <c r="AG846" s="148">
        <f t="shared" si="994"/>
        <v>0</v>
      </c>
      <c r="AH846" s="148">
        <f t="shared" si="995"/>
        <v>995.05861400000003</v>
      </c>
      <c r="AI846" s="150">
        <f t="shared" si="996"/>
        <v>995.05861400000003</v>
      </c>
      <c r="AJ846" s="151" t="s">
        <v>60</v>
      </c>
    </row>
    <row r="847" spans="1:36" outlineLevel="3" x14ac:dyDescent="0.25">
      <c r="A847" s="143" t="s">
        <v>5665</v>
      </c>
      <c r="B847" s="135">
        <v>62861.25</v>
      </c>
      <c r="C847" s="135">
        <v>48174.17</v>
      </c>
      <c r="D847" s="135">
        <v>83391.77</v>
      </c>
      <c r="E847" s="135">
        <v>60243.25</v>
      </c>
      <c r="F847" s="135">
        <v>66385.88</v>
      </c>
      <c r="G847" s="135">
        <v>58242.02</v>
      </c>
      <c r="H847" s="135">
        <v>61245.77</v>
      </c>
      <c r="I847" s="135">
        <v>71879.929999999993</v>
      </c>
      <c r="J847" s="135">
        <v>64152.99</v>
      </c>
      <c r="K847" s="135">
        <v>50602.15</v>
      </c>
      <c r="L847" s="135">
        <v>61749.97</v>
      </c>
      <c r="M847" s="135">
        <v>17301.64</v>
      </c>
      <c r="N847" s="135">
        <f t="shared" si="998"/>
        <v>17301.64</v>
      </c>
      <c r="O847" s="135">
        <f t="shared" si="999"/>
        <v>706230.79</v>
      </c>
      <c r="P847" s="135" t="s">
        <v>3223</v>
      </c>
      <c r="Q847" s="135">
        <f>VLOOKUP(P847,Factors!$E$6:$G$5649,3,FALSE)</f>
        <v>0.1013</v>
      </c>
      <c r="R847" s="144">
        <f t="shared" si="980"/>
        <v>0</v>
      </c>
      <c r="S847" s="145">
        <f t="shared" si="981"/>
        <v>17301.64</v>
      </c>
      <c r="T847" s="146">
        <f t="shared" si="982"/>
        <v>17301.64</v>
      </c>
      <c r="U847" s="144">
        <f t="shared" si="983"/>
        <v>0</v>
      </c>
      <c r="V847" s="145">
        <f t="shared" si="984"/>
        <v>1752.6561320000001</v>
      </c>
      <c r="W847" s="147">
        <f t="shared" si="985"/>
        <v>1752.6561320000001</v>
      </c>
      <c r="X847" s="144">
        <f t="shared" si="986"/>
        <v>0</v>
      </c>
      <c r="Y847" s="145">
        <f t="shared" si="987"/>
        <v>15548.983867999999</v>
      </c>
      <c r="Z847" s="147">
        <f t="shared" si="988"/>
        <v>15548.983867999999</v>
      </c>
      <c r="AA847" s="148">
        <f t="shared" si="989"/>
        <v>0</v>
      </c>
      <c r="AB847" s="149">
        <f t="shared" si="990"/>
        <v>706230.79</v>
      </c>
      <c r="AC847" s="148">
        <f t="shared" si="991"/>
        <v>706230.79</v>
      </c>
      <c r="AD847" s="148">
        <f t="shared" si="997"/>
        <v>0</v>
      </c>
      <c r="AE847" s="148">
        <f t="shared" si="992"/>
        <v>71541.179027000006</v>
      </c>
      <c r="AF847" s="150">
        <f t="shared" si="993"/>
        <v>71541.179027000006</v>
      </c>
      <c r="AG847" s="148">
        <f t="shared" si="994"/>
        <v>0</v>
      </c>
      <c r="AH847" s="148">
        <f t="shared" si="995"/>
        <v>634689.61097300006</v>
      </c>
      <c r="AI847" s="150">
        <f t="shared" si="996"/>
        <v>634689.61097300006</v>
      </c>
      <c r="AJ847" s="151" t="s">
        <v>60</v>
      </c>
    </row>
    <row r="848" spans="1:36" outlineLevel="3" x14ac:dyDescent="0.25">
      <c r="A848" s="143" t="s">
        <v>5665</v>
      </c>
      <c r="J848" s="135">
        <v>35517.699999999997</v>
      </c>
      <c r="K848" s="135">
        <v>1213.24</v>
      </c>
      <c r="L848" s="135">
        <v>537</v>
      </c>
      <c r="M848" s="135">
        <v>864.65</v>
      </c>
      <c r="N848" s="135">
        <f t="shared" si="998"/>
        <v>864.65</v>
      </c>
      <c r="O848" s="135">
        <f t="shared" si="999"/>
        <v>38132.589999999997</v>
      </c>
      <c r="P848" s="135" t="s">
        <v>3911</v>
      </c>
      <c r="Q848" s="135">
        <f>VLOOKUP(P848,Factors!$E$6:$G$5649,3,FALSE)</f>
        <v>0.1013</v>
      </c>
      <c r="R848" s="144">
        <f t="shared" si="980"/>
        <v>0</v>
      </c>
      <c r="S848" s="145">
        <f t="shared" si="981"/>
        <v>864.65</v>
      </c>
      <c r="T848" s="146">
        <f t="shared" si="982"/>
        <v>864.65</v>
      </c>
      <c r="U848" s="144">
        <f t="shared" si="983"/>
        <v>0</v>
      </c>
      <c r="V848" s="145">
        <f t="shared" si="984"/>
        <v>87.589044999999999</v>
      </c>
      <c r="W848" s="147">
        <f t="shared" si="985"/>
        <v>87.589044999999999</v>
      </c>
      <c r="X848" s="144">
        <f t="shared" si="986"/>
        <v>0</v>
      </c>
      <c r="Y848" s="145">
        <f t="shared" si="987"/>
        <v>777.06095499999992</v>
      </c>
      <c r="Z848" s="147">
        <f t="shared" si="988"/>
        <v>777.06095499999992</v>
      </c>
      <c r="AA848" s="148">
        <f t="shared" si="989"/>
        <v>0</v>
      </c>
      <c r="AB848" s="149">
        <f t="shared" si="990"/>
        <v>38132.589999999997</v>
      </c>
      <c r="AC848" s="148">
        <f t="shared" si="991"/>
        <v>38132.589999999997</v>
      </c>
      <c r="AD848" s="148">
        <f t="shared" si="997"/>
        <v>0</v>
      </c>
      <c r="AE848" s="148">
        <f t="shared" si="992"/>
        <v>3862.8313669999998</v>
      </c>
      <c r="AF848" s="150">
        <f t="shared" si="993"/>
        <v>3862.8313669999998</v>
      </c>
      <c r="AG848" s="148">
        <f t="shared" si="994"/>
        <v>0</v>
      </c>
      <c r="AH848" s="148">
        <f t="shared" si="995"/>
        <v>34269.758632999998</v>
      </c>
      <c r="AI848" s="150">
        <f t="shared" si="996"/>
        <v>34269.758632999998</v>
      </c>
      <c r="AJ848" s="151" t="s">
        <v>60</v>
      </c>
    </row>
    <row r="849" spans="1:36" outlineLevel="3" x14ac:dyDescent="0.25">
      <c r="A849" s="143" t="s">
        <v>5665</v>
      </c>
      <c r="B849" s="135">
        <v>4.41</v>
      </c>
      <c r="C849" s="135">
        <v>6.41</v>
      </c>
      <c r="D849" s="135">
        <v>8.8699999999999992</v>
      </c>
      <c r="H849" s="135">
        <v>3.49</v>
      </c>
      <c r="N849" s="135">
        <f t="shared" si="998"/>
        <v>0</v>
      </c>
      <c r="O849" s="135">
        <f t="shared" si="999"/>
        <v>23.18</v>
      </c>
      <c r="P849" s="135" t="s">
        <v>3922</v>
      </c>
      <c r="Q849" s="135">
        <f>VLOOKUP(P849,Factors!$E$6:$G$5649,3,FALSE)</f>
        <v>0.1013</v>
      </c>
      <c r="R849" s="144">
        <f t="shared" si="980"/>
        <v>0</v>
      </c>
      <c r="S849" s="145">
        <f t="shared" si="981"/>
        <v>0</v>
      </c>
      <c r="T849" s="146">
        <f t="shared" si="982"/>
        <v>0</v>
      </c>
      <c r="U849" s="144">
        <f t="shared" si="983"/>
        <v>0</v>
      </c>
      <c r="V849" s="145">
        <f t="shared" si="984"/>
        <v>0</v>
      </c>
      <c r="W849" s="147">
        <f t="shared" si="985"/>
        <v>0</v>
      </c>
      <c r="X849" s="144">
        <f t="shared" si="986"/>
        <v>0</v>
      </c>
      <c r="Y849" s="145">
        <f t="shared" si="987"/>
        <v>0</v>
      </c>
      <c r="Z849" s="147">
        <f t="shared" si="988"/>
        <v>0</v>
      </c>
      <c r="AA849" s="148">
        <f t="shared" si="989"/>
        <v>0</v>
      </c>
      <c r="AB849" s="149">
        <f t="shared" si="990"/>
        <v>23.18</v>
      </c>
      <c r="AC849" s="148">
        <f t="shared" si="991"/>
        <v>23.18</v>
      </c>
      <c r="AD849" s="148">
        <f t="shared" si="997"/>
        <v>0</v>
      </c>
      <c r="AE849" s="148">
        <f t="shared" si="992"/>
        <v>2.3481339999999999</v>
      </c>
      <c r="AF849" s="150">
        <f t="shared" si="993"/>
        <v>2.3481339999999999</v>
      </c>
      <c r="AG849" s="148">
        <f t="shared" si="994"/>
        <v>0</v>
      </c>
      <c r="AH849" s="148">
        <f t="shared" si="995"/>
        <v>20.831865999999998</v>
      </c>
      <c r="AI849" s="150">
        <f t="shared" si="996"/>
        <v>20.831865999999998</v>
      </c>
      <c r="AJ849" s="151" t="s">
        <v>60</v>
      </c>
    </row>
    <row r="850" spans="1:36" outlineLevel="3" x14ac:dyDescent="0.25">
      <c r="A850" s="143" t="s">
        <v>5665</v>
      </c>
      <c r="C850" s="135">
        <v>265.7</v>
      </c>
      <c r="E850" s="135">
        <v>-265.7</v>
      </c>
      <c r="N850" s="135">
        <f t="shared" si="998"/>
        <v>0</v>
      </c>
      <c r="O850" s="135">
        <f t="shared" si="999"/>
        <v>0</v>
      </c>
      <c r="P850" s="135" t="s">
        <v>3925</v>
      </c>
      <c r="Q850" s="135">
        <f>VLOOKUP(P850,Factors!$E$6:$G$5649,3,FALSE)</f>
        <v>0.1013</v>
      </c>
      <c r="R850" s="144">
        <f t="shared" si="980"/>
        <v>0</v>
      </c>
      <c r="S850" s="145">
        <f t="shared" si="981"/>
        <v>0</v>
      </c>
      <c r="T850" s="146">
        <f t="shared" si="982"/>
        <v>0</v>
      </c>
      <c r="U850" s="144">
        <f t="shared" si="983"/>
        <v>0</v>
      </c>
      <c r="V850" s="145">
        <f t="shared" si="984"/>
        <v>0</v>
      </c>
      <c r="W850" s="147">
        <f t="shared" si="985"/>
        <v>0</v>
      </c>
      <c r="X850" s="144">
        <f t="shared" si="986"/>
        <v>0</v>
      </c>
      <c r="Y850" s="145">
        <f t="shared" si="987"/>
        <v>0</v>
      </c>
      <c r="Z850" s="147">
        <f t="shared" si="988"/>
        <v>0</v>
      </c>
      <c r="AA850" s="148">
        <f t="shared" si="989"/>
        <v>0</v>
      </c>
      <c r="AB850" s="149">
        <f t="shared" si="990"/>
        <v>0</v>
      </c>
      <c r="AC850" s="148">
        <f t="shared" si="991"/>
        <v>0</v>
      </c>
      <c r="AD850" s="148">
        <f t="shared" si="997"/>
        <v>0</v>
      </c>
      <c r="AE850" s="148">
        <f t="shared" si="992"/>
        <v>0</v>
      </c>
      <c r="AF850" s="150">
        <f t="shared" si="993"/>
        <v>0</v>
      </c>
      <c r="AG850" s="148">
        <f t="shared" si="994"/>
        <v>0</v>
      </c>
      <c r="AH850" s="148">
        <f t="shared" si="995"/>
        <v>0</v>
      </c>
      <c r="AI850" s="150">
        <f t="shared" si="996"/>
        <v>0</v>
      </c>
      <c r="AJ850" s="151" t="s">
        <v>60</v>
      </c>
    </row>
    <row r="851" spans="1:36" outlineLevel="3" x14ac:dyDescent="0.25">
      <c r="A851" s="143" t="s">
        <v>5665</v>
      </c>
      <c r="C851" s="135">
        <v>3.2</v>
      </c>
      <c r="G851" s="135">
        <v>252</v>
      </c>
      <c r="N851" s="135">
        <f t="shared" si="998"/>
        <v>0</v>
      </c>
      <c r="O851" s="135">
        <f t="shared" si="999"/>
        <v>255.2</v>
      </c>
      <c r="P851" s="135" t="s">
        <v>4081</v>
      </c>
      <c r="Q851" s="135">
        <f>VLOOKUP(P851,Factors!$E$6:$G$5649,3,FALSE)</f>
        <v>0.1013</v>
      </c>
      <c r="R851" s="144">
        <f t="shared" si="980"/>
        <v>0</v>
      </c>
      <c r="S851" s="145">
        <f t="shared" si="981"/>
        <v>0</v>
      </c>
      <c r="T851" s="146">
        <f t="shared" si="982"/>
        <v>0</v>
      </c>
      <c r="U851" s="144">
        <f t="shared" si="983"/>
        <v>0</v>
      </c>
      <c r="V851" s="145">
        <f t="shared" si="984"/>
        <v>0</v>
      </c>
      <c r="W851" s="147">
        <f t="shared" si="985"/>
        <v>0</v>
      </c>
      <c r="X851" s="144">
        <f t="shared" si="986"/>
        <v>0</v>
      </c>
      <c r="Y851" s="145">
        <f t="shared" si="987"/>
        <v>0</v>
      </c>
      <c r="Z851" s="147">
        <f t="shared" si="988"/>
        <v>0</v>
      </c>
      <c r="AA851" s="148">
        <f t="shared" si="989"/>
        <v>0</v>
      </c>
      <c r="AB851" s="149">
        <f t="shared" si="990"/>
        <v>255.2</v>
      </c>
      <c r="AC851" s="148">
        <f t="shared" si="991"/>
        <v>255.2</v>
      </c>
      <c r="AD851" s="148">
        <f t="shared" si="997"/>
        <v>0</v>
      </c>
      <c r="AE851" s="148">
        <f t="shared" si="992"/>
        <v>25.851759999999999</v>
      </c>
      <c r="AF851" s="150">
        <f t="shared" si="993"/>
        <v>25.851759999999999</v>
      </c>
      <c r="AG851" s="148">
        <f t="shared" si="994"/>
        <v>0</v>
      </c>
      <c r="AH851" s="148">
        <f t="shared" si="995"/>
        <v>229.34823999999998</v>
      </c>
      <c r="AI851" s="150">
        <f t="shared" si="996"/>
        <v>229.34823999999998</v>
      </c>
      <c r="AJ851" s="151" t="s">
        <v>60</v>
      </c>
    </row>
    <row r="852" spans="1:36" outlineLevel="3" x14ac:dyDescent="0.25">
      <c r="A852" s="143" t="s">
        <v>5665</v>
      </c>
      <c r="B852" s="135">
        <v>44107.44</v>
      </c>
      <c r="C852" s="135">
        <v>45731.91</v>
      </c>
      <c r="D852" s="135">
        <v>45046.06</v>
      </c>
      <c r="E852" s="135">
        <v>92416.87</v>
      </c>
      <c r="F852" s="135">
        <v>48464.12</v>
      </c>
      <c r="G852" s="135">
        <v>47382.31</v>
      </c>
      <c r="H852" s="135">
        <v>51917.24</v>
      </c>
      <c r="I852" s="135">
        <v>71841.960000000006</v>
      </c>
      <c r="J852" s="135">
        <v>52929.21</v>
      </c>
      <c r="K852" s="135">
        <v>56197.4</v>
      </c>
      <c r="L852" s="135">
        <v>57208.38</v>
      </c>
      <c r="M852" s="135">
        <v>53069.38</v>
      </c>
      <c r="N852" s="135">
        <f t="shared" si="998"/>
        <v>53069.38</v>
      </c>
      <c r="O852" s="135">
        <f t="shared" si="999"/>
        <v>666312.28</v>
      </c>
      <c r="P852" s="135" t="s">
        <v>4204</v>
      </c>
      <c r="Q852" s="135">
        <f>VLOOKUP(P852,Factors!$E$6:$G$5649,3,FALSE)</f>
        <v>0.1013</v>
      </c>
      <c r="R852" s="144">
        <f t="shared" si="980"/>
        <v>0</v>
      </c>
      <c r="S852" s="145">
        <f t="shared" si="981"/>
        <v>53069.38</v>
      </c>
      <c r="T852" s="146">
        <f t="shared" si="982"/>
        <v>53069.38</v>
      </c>
      <c r="U852" s="144">
        <f t="shared" si="983"/>
        <v>0</v>
      </c>
      <c r="V852" s="145">
        <f t="shared" si="984"/>
        <v>5375.9281940000001</v>
      </c>
      <c r="W852" s="147">
        <f t="shared" si="985"/>
        <v>5375.9281940000001</v>
      </c>
      <c r="X852" s="144">
        <f t="shared" si="986"/>
        <v>0</v>
      </c>
      <c r="Y852" s="145">
        <f t="shared" si="987"/>
        <v>47693.451805999997</v>
      </c>
      <c r="Z852" s="147">
        <f t="shared" si="988"/>
        <v>47693.451805999997</v>
      </c>
      <c r="AA852" s="148">
        <f t="shared" si="989"/>
        <v>0</v>
      </c>
      <c r="AB852" s="149">
        <f t="shared" si="990"/>
        <v>666312.28</v>
      </c>
      <c r="AC852" s="148">
        <f t="shared" si="991"/>
        <v>666312.28</v>
      </c>
      <c r="AD852" s="148">
        <f t="shared" si="997"/>
        <v>0</v>
      </c>
      <c r="AE852" s="148">
        <f t="shared" si="992"/>
        <v>67497.433964000011</v>
      </c>
      <c r="AF852" s="150">
        <f t="shared" si="993"/>
        <v>67497.433964000011</v>
      </c>
      <c r="AG852" s="148">
        <f t="shared" si="994"/>
        <v>0</v>
      </c>
      <c r="AH852" s="148">
        <f t="shared" si="995"/>
        <v>598814.84603600006</v>
      </c>
      <c r="AI852" s="150">
        <f t="shared" si="996"/>
        <v>598814.84603600006</v>
      </c>
      <c r="AJ852" s="151" t="s">
        <v>60</v>
      </c>
    </row>
    <row r="853" spans="1:36" outlineLevel="3" x14ac:dyDescent="0.25">
      <c r="A853" s="143" t="s">
        <v>5665</v>
      </c>
      <c r="D853" s="135">
        <v>120</v>
      </c>
      <c r="I853" s="135">
        <v>180</v>
      </c>
      <c r="L853" s="135">
        <v>240</v>
      </c>
      <c r="N853" s="135">
        <f t="shared" si="998"/>
        <v>0</v>
      </c>
      <c r="O853" s="135">
        <f t="shared" si="999"/>
        <v>540</v>
      </c>
      <c r="P853" s="135" t="s">
        <v>4330</v>
      </c>
      <c r="Q853" s="135">
        <f>VLOOKUP(P853,Factors!$E$6:$G$5649,3,FALSE)</f>
        <v>0.1013</v>
      </c>
      <c r="R853" s="144">
        <f t="shared" si="980"/>
        <v>0</v>
      </c>
      <c r="S853" s="145">
        <f t="shared" si="981"/>
        <v>0</v>
      </c>
      <c r="T853" s="146">
        <f t="shared" si="982"/>
        <v>0</v>
      </c>
      <c r="U853" s="144">
        <f t="shared" si="983"/>
        <v>0</v>
      </c>
      <c r="V853" s="145">
        <f t="shared" si="984"/>
        <v>0</v>
      </c>
      <c r="W853" s="147">
        <f t="shared" si="985"/>
        <v>0</v>
      </c>
      <c r="X853" s="144">
        <f t="shared" si="986"/>
        <v>0</v>
      </c>
      <c r="Y853" s="145">
        <f t="shared" si="987"/>
        <v>0</v>
      </c>
      <c r="Z853" s="147">
        <f t="shared" si="988"/>
        <v>0</v>
      </c>
      <c r="AA853" s="148">
        <f t="shared" si="989"/>
        <v>0</v>
      </c>
      <c r="AB853" s="149">
        <f t="shared" si="990"/>
        <v>540</v>
      </c>
      <c r="AC853" s="148">
        <f t="shared" si="991"/>
        <v>540</v>
      </c>
      <c r="AD853" s="148">
        <f t="shared" si="997"/>
        <v>0</v>
      </c>
      <c r="AE853" s="148">
        <f t="shared" si="992"/>
        <v>54.701999999999998</v>
      </c>
      <c r="AF853" s="150">
        <f t="shared" si="993"/>
        <v>54.701999999999998</v>
      </c>
      <c r="AG853" s="148">
        <f t="shared" si="994"/>
        <v>0</v>
      </c>
      <c r="AH853" s="148">
        <f t="shared" si="995"/>
        <v>485.298</v>
      </c>
      <c r="AI853" s="150">
        <f t="shared" si="996"/>
        <v>485.298</v>
      </c>
      <c r="AJ853" s="151" t="s">
        <v>60</v>
      </c>
    </row>
    <row r="854" spans="1:36" outlineLevel="3" x14ac:dyDescent="0.25">
      <c r="A854" s="143" t="s">
        <v>5665</v>
      </c>
      <c r="B854" s="135">
        <v>197.64</v>
      </c>
      <c r="D854" s="135">
        <v>17.28</v>
      </c>
      <c r="N854" s="135">
        <f t="shared" si="998"/>
        <v>0</v>
      </c>
      <c r="O854" s="135">
        <f t="shared" si="999"/>
        <v>214.92</v>
      </c>
      <c r="P854" s="135" t="s">
        <v>4380</v>
      </c>
      <c r="Q854" s="135">
        <f>VLOOKUP(P854,Factors!$E$6:$G$5649,3,FALSE)</f>
        <v>0.1013</v>
      </c>
      <c r="R854" s="144">
        <f t="shared" si="980"/>
        <v>0</v>
      </c>
      <c r="S854" s="145">
        <f t="shared" si="981"/>
        <v>0</v>
      </c>
      <c r="T854" s="146">
        <f t="shared" si="982"/>
        <v>0</v>
      </c>
      <c r="U854" s="144">
        <f t="shared" si="983"/>
        <v>0</v>
      </c>
      <c r="V854" s="145">
        <f t="shared" si="984"/>
        <v>0</v>
      </c>
      <c r="W854" s="147">
        <f t="shared" si="985"/>
        <v>0</v>
      </c>
      <c r="X854" s="144">
        <f t="shared" si="986"/>
        <v>0</v>
      </c>
      <c r="Y854" s="145">
        <f t="shared" si="987"/>
        <v>0</v>
      </c>
      <c r="Z854" s="147">
        <f t="shared" si="988"/>
        <v>0</v>
      </c>
      <c r="AA854" s="148">
        <f t="shared" si="989"/>
        <v>0</v>
      </c>
      <c r="AB854" s="149">
        <f t="shared" si="990"/>
        <v>214.92</v>
      </c>
      <c r="AC854" s="148">
        <f t="shared" si="991"/>
        <v>214.92</v>
      </c>
      <c r="AD854" s="148">
        <f t="shared" si="997"/>
        <v>0</v>
      </c>
      <c r="AE854" s="148">
        <f t="shared" si="992"/>
        <v>21.771395999999999</v>
      </c>
      <c r="AF854" s="150">
        <f t="shared" si="993"/>
        <v>21.771395999999999</v>
      </c>
      <c r="AG854" s="148">
        <f t="shared" si="994"/>
        <v>0</v>
      </c>
      <c r="AH854" s="148">
        <f t="shared" si="995"/>
        <v>193.14860399999998</v>
      </c>
      <c r="AI854" s="150">
        <f t="shared" si="996"/>
        <v>193.14860399999998</v>
      </c>
      <c r="AJ854" s="151" t="s">
        <v>60</v>
      </c>
    </row>
    <row r="855" spans="1:36" outlineLevel="3" x14ac:dyDescent="0.25">
      <c r="A855" s="143" t="s">
        <v>5665</v>
      </c>
      <c r="B855" s="135">
        <v>152.47</v>
      </c>
      <c r="I855" s="135">
        <v>17.28</v>
      </c>
      <c r="M855" s="135">
        <v>8</v>
      </c>
      <c r="N855" s="135">
        <f t="shared" si="998"/>
        <v>8</v>
      </c>
      <c r="O855" s="135">
        <f t="shared" si="999"/>
        <v>177.75</v>
      </c>
      <c r="P855" s="135" t="s">
        <v>4389</v>
      </c>
      <c r="Q855" s="135">
        <f>VLOOKUP(P855,Factors!$E$6:$G$5649,3,FALSE)</f>
        <v>0.1013</v>
      </c>
      <c r="R855" s="144">
        <f t="shared" si="980"/>
        <v>0</v>
      </c>
      <c r="S855" s="145">
        <f t="shared" si="981"/>
        <v>8</v>
      </c>
      <c r="T855" s="146">
        <f t="shared" si="982"/>
        <v>8</v>
      </c>
      <c r="U855" s="144">
        <f t="shared" si="983"/>
        <v>0</v>
      </c>
      <c r="V855" s="145">
        <f t="shared" si="984"/>
        <v>0.81040000000000001</v>
      </c>
      <c r="W855" s="147">
        <f t="shared" si="985"/>
        <v>0.81040000000000001</v>
      </c>
      <c r="X855" s="144">
        <f t="shared" si="986"/>
        <v>0</v>
      </c>
      <c r="Y855" s="145">
        <f t="shared" si="987"/>
        <v>7.1896000000000004</v>
      </c>
      <c r="Z855" s="147">
        <f t="shared" si="988"/>
        <v>7.1896000000000004</v>
      </c>
      <c r="AA855" s="148">
        <f t="shared" si="989"/>
        <v>0</v>
      </c>
      <c r="AB855" s="149">
        <f t="shared" si="990"/>
        <v>177.75</v>
      </c>
      <c r="AC855" s="148">
        <f t="shared" si="991"/>
        <v>177.75</v>
      </c>
      <c r="AD855" s="148">
        <f t="shared" si="997"/>
        <v>0</v>
      </c>
      <c r="AE855" s="148">
        <f t="shared" si="992"/>
        <v>18.006074999999999</v>
      </c>
      <c r="AF855" s="150">
        <f t="shared" si="993"/>
        <v>18.006074999999999</v>
      </c>
      <c r="AG855" s="148">
        <f t="shared" si="994"/>
        <v>0</v>
      </c>
      <c r="AH855" s="148">
        <f t="shared" si="995"/>
        <v>159.74392499999999</v>
      </c>
      <c r="AI855" s="150">
        <f t="shared" si="996"/>
        <v>159.74392499999999</v>
      </c>
      <c r="AJ855" s="151" t="s">
        <v>60</v>
      </c>
    </row>
    <row r="856" spans="1:36" outlineLevel="3" x14ac:dyDescent="0.25">
      <c r="A856" s="143" t="s">
        <v>5665</v>
      </c>
      <c r="J856" s="135">
        <v>40.36</v>
      </c>
      <c r="N856" s="135">
        <f t="shared" si="998"/>
        <v>0</v>
      </c>
      <c r="O856" s="135">
        <f t="shared" si="999"/>
        <v>40.36</v>
      </c>
      <c r="P856" s="135" t="s">
        <v>4528</v>
      </c>
      <c r="Q856" s="135">
        <f>VLOOKUP(P856,Factors!$E$6:$G$5649,3,FALSE)</f>
        <v>0.1013</v>
      </c>
      <c r="R856" s="144">
        <f t="shared" si="980"/>
        <v>0</v>
      </c>
      <c r="S856" s="145">
        <f t="shared" si="981"/>
        <v>0</v>
      </c>
      <c r="T856" s="146">
        <f t="shared" si="982"/>
        <v>0</v>
      </c>
      <c r="U856" s="144">
        <f t="shared" si="983"/>
        <v>0</v>
      </c>
      <c r="V856" s="145">
        <f t="shared" si="984"/>
        <v>0</v>
      </c>
      <c r="W856" s="147">
        <f t="shared" si="985"/>
        <v>0</v>
      </c>
      <c r="X856" s="144">
        <f t="shared" si="986"/>
        <v>0</v>
      </c>
      <c r="Y856" s="145">
        <f t="shared" si="987"/>
        <v>0</v>
      </c>
      <c r="Z856" s="147">
        <f t="shared" si="988"/>
        <v>0</v>
      </c>
      <c r="AA856" s="148">
        <f t="shared" si="989"/>
        <v>0</v>
      </c>
      <c r="AB856" s="149">
        <f t="shared" si="990"/>
        <v>40.36</v>
      </c>
      <c r="AC856" s="148">
        <f t="shared" si="991"/>
        <v>40.36</v>
      </c>
      <c r="AD856" s="148">
        <f t="shared" si="997"/>
        <v>0</v>
      </c>
      <c r="AE856" s="148">
        <f t="shared" si="992"/>
        <v>4.0884679999999998</v>
      </c>
      <c r="AF856" s="150">
        <f t="shared" si="993"/>
        <v>4.0884679999999998</v>
      </c>
      <c r="AG856" s="148">
        <f t="shared" si="994"/>
        <v>0</v>
      </c>
      <c r="AH856" s="148">
        <f t="shared" si="995"/>
        <v>36.271532000000001</v>
      </c>
      <c r="AI856" s="150">
        <f t="shared" si="996"/>
        <v>36.271532000000001</v>
      </c>
      <c r="AJ856" s="151" t="s">
        <v>60</v>
      </c>
    </row>
    <row r="857" spans="1:36" outlineLevel="3" x14ac:dyDescent="0.25">
      <c r="A857" s="143" t="s">
        <v>5665</v>
      </c>
      <c r="B857" s="135">
        <v>294.82</v>
      </c>
      <c r="C857" s="135">
        <v>4161.62</v>
      </c>
      <c r="D857" s="135">
        <v>5036.96</v>
      </c>
      <c r="E857" s="135">
        <v>421.01</v>
      </c>
      <c r="F857" s="135">
        <v>1754.91</v>
      </c>
      <c r="G857" s="135">
        <v>822.96</v>
      </c>
      <c r="H857" s="135">
        <v>7613.29</v>
      </c>
      <c r="I857" s="135">
        <v>-609.46</v>
      </c>
      <c r="J857" s="135">
        <v>5002.5200000000004</v>
      </c>
      <c r="K857" s="135">
        <v>4559.01</v>
      </c>
      <c r="L857" s="135">
        <v>278.37</v>
      </c>
      <c r="M857" s="135">
        <v>-74479.34</v>
      </c>
      <c r="N857" s="135">
        <f t="shared" si="998"/>
        <v>-74479.34</v>
      </c>
      <c r="O857" s="135">
        <f t="shared" si="999"/>
        <v>-45143.33</v>
      </c>
      <c r="P857" s="135" t="s">
        <v>4553</v>
      </c>
      <c r="Q857" s="135">
        <f>VLOOKUP(P857,Factors!$E$6:$G$5649,3,FALSE)</f>
        <v>0.1013</v>
      </c>
      <c r="R857" s="144">
        <f t="shared" si="980"/>
        <v>0</v>
      </c>
      <c r="S857" s="145">
        <f t="shared" si="981"/>
        <v>-74479.34</v>
      </c>
      <c r="T857" s="146">
        <f t="shared" si="982"/>
        <v>-74479.34</v>
      </c>
      <c r="U857" s="144">
        <f t="shared" si="983"/>
        <v>0</v>
      </c>
      <c r="V857" s="145">
        <f t="shared" si="984"/>
        <v>-7544.7571419999995</v>
      </c>
      <c r="W857" s="147">
        <f t="shared" si="985"/>
        <v>-7544.7571419999995</v>
      </c>
      <c r="X857" s="144">
        <f t="shared" si="986"/>
        <v>0</v>
      </c>
      <c r="Y857" s="145">
        <f t="shared" si="987"/>
        <v>-66934.582857999994</v>
      </c>
      <c r="Z857" s="147">
        <f t="shared" si="988"/>
        <v>-66934.582857999994</v>
      </c>
      <c r="AA857" s="148">
        <f t="shared" si="989"/>
        <v>0</v>
      </c>
      <c r="AB857" s="149">
        <f t="shared" si="990"/>
        <v>-45143.33</v>
      </c>
      <c r="AC857" s="148">
        <f t="shared" si="991"/>
        <v>-45143.33</v>
      </c>
      <c r="AD857" s="148">
        <f t="shared" si="997"/>
        <v>0</v>
      </c>
      <c r="AE857" s="148">
        <f t="shared" si="992"/>
        <v>-4573.0193290000007</v>
      </c>
      <c r="AF857" s="150">
        <f t="shared" si="993"/>
        <v>-4573.0193290000007</v>
      </c>
      <c r="AG857" s="148">
        <f t="shared" si="994"/>
        <v>0</v>
      </c>
      <c r="AH857" s="148">
        <f t="shared" si="995"/>
        <v>-40570.310670999999</v>
      </c>
      <c r="AI857" s="150">
        <f t="shared" si="996"/>
        <v>-40570.310670999999</v>
      </c>
      <c r="AJ857" s="151" t="s">
        <v>60</v>
      </c>
    </row>
    <row r="858" spans="1:36" outlineLevel="3" x14ac:dyDescent="0.25">
      <c r="A858" s="143" t="s">
        <v>5665</v>
      </c>
      <c r="B858" s="135">
        <v>27905.22</v>
      </c>
      <c r="C858" s="135">
        <v>28474.23</v>
      </c>
      <c r="D858" s="135">
        <v>36278.639999999999</v>
      </c>
      <c r="E858" s="135">
        <v>49136.15</v>
      </c>
      <c r="F858" s="135">
        <v>6314.02</v>
      </c>
      <c r="G858" s="135">
        <v>30517.07</v>
      </c>
      <c r="H858" s="135">
        <v>39950.660000000003</v>
      </c>
      <c r="I858" s="135">
        <v>50736.04</v>
      </c>
      <c r="J858" s="135">
        <v>21858.54</v>
      </c>
      <c r="K858" s="135">
        <v>38500.589999999997</v>
      </c>
      <c r="L858" s="135">
        <v>44175.51</v>
      </c>
      <c r="M858" s="135">
        <v>4207.7299999999996</v>
      </c>
      <c r="N858" s="135">
        <f t="shared" si="998"/>
        <v>4207.7299999999996</v>
      </c>
      <c r="O858" s="135">
        <f t="shared" si="999"/>
        <v>378054.39999999991</v>
      </c>
      <c r="P858" s="135" t="s">
        <v>4558</v>
      </c>
      <c r="Q858" s="135">
        <f>VLOOKUP(P858,Factors!$E$6:$G$5649,3,FALSE)</f>
        <v>0.1013</v>
      </c>
      <c r="R858" s="144">
        <f t="shared" si="980"/>
        <v>0</v>
      </c>
      <c r="S858" s="145">
        <f t="shared" si="981"/>
        <v>4207.7299999999996</v>
      </c>
      <c r="T858" s="146">
        <f t="shared" si="982"/>
        <v>4207.7299999999996</v>
      </c>
      <c r="U858" s="144">
        <f t="shared" si="983"/>
        <v>0</v>
      </c>
      <c r="V858" s="145">
        <f t="shared" si="984"/>
        <v>426.24304899999998</v>
      </c>
      <c r="W858" s="147">
        <f t="shared" si="985"/>
        <v>426.24304899999998</v>
      </c>
      <c r="X858" s="144">
        <f t="shared" si="986"/>
        <v>0</v>
      </c>
      <c r="Y858" s="145">
        <f t="shared" si="987"/>
        <v>3781.4869509999994</v>
      </c>
      <c r="Z858" s="147">
        <f t="shared" si="988"/>
        <v>3781.4869509999994</v>
      </c>
      <c r="AA858" s="148">
        <f t="shared" si="989"/>
        <v>0</v>
      </c>
      <c r="AB858" s="149">
        <f t="shared" si="990"/>
        <v>378054.39999999991</v>
      </c>
      <c r="AC858" s="148">
        <f t="shared" si="991"/>
        <v>378054.39999999991</v>
      </c>
      <c r="AD858" s="148">
        <f t="shared" si="997"/>
        <v>0</v>
      </c>
      <c r="AE858" s="148">
        <f t="shared" si="992"/>
        <v>38296.910719999993</v>
      </c>
      <c r="AF858" s="150">
        <f t="shared" si="993"/>
        <v>38296.910719999993</v>
      </c>
      <c r="AG858" s="148">
        <f t="shared" si="994"/>
        <v>0</v>
      </c>
      <c r="AH858" s="148">
        <f t="shared" si="995"/>
        <v>339757.48927999992</v>
      </c>
      <c r="AI858" s="150">
        <f t="shared" si="996"/>
        <v>339757.48927999992</v>
      </c>
      <c r="AJ858" s="151" t="s">
        <v>60</v>
      </c>
    </row>
    <row r="859" spans="1:36" outlineLevel="3" x14ac:dyDescent="0.25">
      <c r="A859" s="143" t="s">
        <v>5665</v>
      </c>
      <c r="G859" s="135">
        <v>42</v>
      </c>
      <c r="N859" s="135">
        <f t="shared" si="998"/>
        <v>0</v>
      </c>
      <c r="O859" s="135">
        <f t="shared" si="999"/>
        <v>42</v>
      </c>
      <c r="P859" s="135" t="s">
        <v>4564</v>
      </c>
      <c r="Q859" s="135">
        <f>VLOOKUP(P859,Factors!$E$6:$G$5649,3,FALSE)</f>
        <v>0.1013</v>
      </c>
      <c r="R859" s="144">
        <f t="shared" si="980"/>
        <v>0</v>
      </c>
      <c r="S859" s="145">
        <f t="shared" si="981"/>
        <v>0</v>
      </c>
      <c r="T859" s="146">
        <f t="shared" si="982"/>
        <v>0</v>
      </c>
      <c r="U859" s="144">
        <f t="shared" si="983"/>
        <v>0</v>
      </c>
      <c r="V859" s="145">
        <f t="shared" si="984"/>
        <v>0</v>
      </c>
      <c r="W859" s="147">
        <f t="shared" si="985"/>
        <v>0</v>
      </c>
      <c r="X859" s="144">
        <f t="shared" si="986"/>
        <v>0</v>
      </c>
      <c r="Y859" s="145">
        <f t="shared" si="987"/>
        <v>0</v>
      </c>
      <c r="Z859" s="147">
        <f t="shared" si="988"/>
        <v>0</v>
      </c>
      <c r="AA859" s="148">
        <f t="shared" si="989"/>
        <v>0</v>
      </c>
      <c r="AB859" s="149">
        <f t="shared" si="990"/>
        <v>42</v>
      </c>
      <c r="AC859" s="148">
        <f t="shared" si="991"/>
        <v>42</v>
      </c>
      <c r="AD859" s="148">
        <f t="shared" si="997"/>
        <v>0</v>
      </c>
      <c r="AE859" s="148">
        <f t="shared" si="992"/>
        <v>4.2545999999999999</v>
      </c>
      <c r="AF859" s="150">
        <f t="shared" si="993"/>
        <v>4.2545999999999999</v>
      </c>
      <c r="AG859" s="148">
        <f t="shared" si="994"/>
        <v>0</v>
      </c>
      <c r="AH859" s="148">
        <f t="shared" si="995"/>
        <v>37.745400000000004</v>
      </c>
      <c r="AI859" s="150">
        <f t="shared" si="996"/>
        <v>37.745400000000004</v>
      </c>
      <c r="AJ859" s="151" t="s">
        <v>60</v>
      </c>
    </row>
    <row r="860" spans="1:36" outlineLevel="3" x14ac:dyDescent="0.25">
      <c r="A860" s="143" t="s">
        <v>5665</v>
      </c>
      <c r="J860" s="135">
        <v>225</v>
      </c>
      <c r="N860" s="135">
        <f t="shared" si="998"/>
        <v>0</v>
      </c>
      <c r="O860" s="135">
        <f t="shared" si="999"/>
        <v>225</v>
      </c>
      <c r="P860" s="135" t="s">
        <v>4566</v>
      </c>
      <c r="Q860" s="135">
        <f>VLOOKUP(P860,Factors!$E$6:$G$5649,3,FALSE)</f>
        <v>0.1013</v>
      </c>
      <c r="R860" s="144">
        <f t="shared" si="980"/>
        <v>0</v>
      </c>
      <c r="S860" s="145">
        <f t="shared" si="981"/>
        <v>0</v>
      </c>
      <c r="T860" s="146">
        <f t="shared" si="982"/>
        <v>0</v>
      </c>
      <c r="U860" s="144">
        <f t="shared" si="983"/>
        <v>0</v>
      </c>
      <c r="V860" s="145">
        <f t="shared" si="984"/>
        <v>0</v>
      </c>
      <c r="W860" s="147">
        <f t="shared" si="985"/>
        <v>0</v>
      </c>
      <c r="X860" s="144">
        <f t="shared" si="986"/>
        <v>0</v>
      </c>
      <c r="Y860" s="145">
        <f t="shared" si="987"/>
        <v>0</v>
      </c>
      <c r="Z860" s="147">
        <f t="shared" si="988"/>
        <v>0</v>
      </c>
      <c r="AA860" s="148">
        <f t="shared" si="989"/>
        <v>0</v>
      </c>
      <c r="AB860" s="149">
        <f t="shared" si="990"/>
        <v>225</v>
      </c>
      <c r="AC860" s="148">
        <f t="shared" si="991"/>
        <v>225</v>
      </c>
      <c r="AD860" s="148">
        <f t="shared" si="997"/>
        <v>0</v>
      </c>
      <c r="AE860" s="148">
        <f t="shared" si="992"/>
        <v>22.7925</v>
      </c>
      <c r="AF860" s="150">
        <f t="shared" si="993"/>
        <v>22.7925</v>
      </c>
      <c r="AG860" s="148">
        <f t="shared" si="994"/>
        <v>0</v>
      </c>
      <c r="AH860" s="148">
        <f t="shared" si="995"/>
        <v>202.20750000000001</v>
      </c>
      <c r="AI860" s="150">
        <f t="shared" si="996"/>
        <v>202.20750000000001</v>
      </c>
      <c r="AJ860" s="151" t="s">
        <v>60</v>
      </c>
    </row>
    <row r="861" spans="1:36" outlineLevel="3" x14ac:dyDescent="0.25">
      <c r="A861" s="143" t="s">
        <v>5665</v>
      </c>
      <c r="B861" s="135">
        <v>44712</v>
      </c>
      <c r="C861" s="135">
        <v>63297.68</v>
      </c>
      <c r="D861" s="135">
        <v>48508.57</v>
      </c>
      <c r="E861" s="135">
        <v>43094.48</v>
      </c>
      <c r="F861" s="135">
        <v>43120.91</v>
      </c>
      <c r="G861" s="135">
        <v>53805.73</v>
      </c>
      <c r="H861" s="135">
        <v>40596.28</v>
      </c>
      <c r="I861" s="135">
        <v>46233.09</v>
      </c>
      <c r="J861" s="135">
        <v>46072.5</v>
      </c>
      <c r="K861" s="135">
        <v>49026.74</v>
      </c>
      <c r="L861" s="135">
        <v>47257.440000000002</v>
      </c>
      <c r="M861" s="135">
        <v>42666.080000000002</v>
      </c>
      <c r="N861" s="135">
        <f t="shared" si="998"/>
        <v>42666.080000000002</v>
      </c>
      <c r="O861" s="135">
        <f t="shared" si="999"/>
        <v>568391.49999999988</v>
      </c>
      <c r="P861" s="135" t="s">
        <v>4575</v>
      </c>
      <c r="Q861" s="135">
        <f>VLOOKUP(P861,Factors!$E$6:$G$5649,3,FALSE)</f>
        <v>0.1013</v>
      </c>
      <c r="R861" s="144">
        <f t="shared" si="980"/>
        <v>0</v>
      </c>
      <c r="S861" s="145">
        <f t="shared" si="981"/>
        <v>42666.080000000002</v>
      </c>
      <c r="T861" s="146">
        <f t="shared" si="982"/>
        <v>42666.080000000002</v>
      </c>
      <c r="U861" s="144">
        <f t="shared" si="983"/>
        <v>0</v>
      </c>
      <c r="V861" s="145">
        <f t="shared" si="984"/>
        <v>4322.0739039999999</v>
      </c>
      <c r="W861" s="147">
        <f t="shared" si="985"/>
        <v>4322.0739039999999</v>
      </c>
      <c r="X861" s="144">
        <f t="shared" si="986"/>
        <v>0</v>
      </c>
      <c r="Y861" s="145">
        <f t="shared" si="987"/>
        <v>38344.006096000005</v>
      </c>
      <c r="Z861" s="147">
        <f t="shared" si="988"/>
        <v>38344.006096000005</v>
      </c>
      <c r="AA861" s="148">
        <f t="shared" si="989"/>
        <v>0</v>
      </c>
      <c r="AB861" s="149">
        <f t="shared" si="990"/>
        <v>568391.49999999988</v>
      </c>
      <c r="AC861" s="148">
        <f t="shared" si="991"/>
        <v>568391.49999999988</v>
      </c>
      <c r="AD861" s="148">
        <f t="shared" si="997"/>
        <v>0</v>
      </c>
      <c r="AE861" s="148">
        <f t="shared" si="992"/>
        <v>57578.058949999991</v>
      </c>
      <c r="AF861" s="150">
        <f t="shared" si="993"/>
        <v>57578.058949999991</v>
      </c>
      <c r="AG861" s="148">
        <f t="shared" si="994"/>
        <v>0</v>
      </c>
      <c r="AH861" s="148">
        <f t="shared" si="995"/>
        <v>510813.44104999991</v>
      </c>
      <c r="AI861" s="150">
        <f t="shared" si="996"/>
        <v>510813.44104999991</v>
      </c>
      <c r="AJ861" s="151" t="s">
        <v>60</v>
      </c>
    </row>
    <row r="862" spans="1:36" outlineLevel="3" x14ac:dyDescent="0.25">
      <c r="A862" s="143" t="s">
        <v>5665</v>
      </c>
      <c r="G862" s="135">
        <v>-5.89</v>
      </c>
      <c r="N862" s="135">
        <f t="shared" si="998"/>
        <v>0</v>
      </c>
      <c r="O862" s="135">
        <f t="shared" si="999"/>
        <v>-5.89</v>
      </c>
      <c r="P862" s="135" t="s">
        <v>5851</v>
      </c>
      <c r="Q862" s="135">
        <f>VLOOKUP(P862,Factors!$E$6:$G$5649,3,FALSE)</f>
        <v>0.1013</v>
      </c>
      <c r="R862" s="144">
        <f t="shared" si="980"/>
        <v>0</v>
      </c>
      <c r="S862" s="145">
        <f t="shared" si="981"/>
        <v>0</v>
      </c>
      <c r="T862" s="146">
        <f t="shared" si="982"/>
        <v>0</v>
      </c>
      <c r="U862" s="144">
        <f t="shared" si="983"/>
        <v>0</v>
      </c>
      <c r="V862" s="145">
        <f t="shared" si="984"/>
        <v>0</v>
      </c>
      <c r="W862" s="147">
        <f t="shared" si="985"/>
        <v>0</v>
      </c>
      <c r="X862" s="144">
        <f t="shared" si="986"/>
        <v>0</v>
      </c>
      <c r="Y862" s="145">
        <f t="shared" si="987"/>
        <v>0</v>
      </c>
      <c r="Z862" s="147">
        <f t="shared" si="988"/>
        <v>0</v>
      </c>
      <c r="AA862" s="148">
        <f t="shared" si="989"/>
        <v>0</v>
      </c>
      <c r="AB862" s="149">
        <f t="shared" si="990"/>
        <v>-5.89</v>
      </c>
      <c r="AC862" s="148">
        <f t="shared" si="991"/>
        <v>-5.89</v>
      </c>
      <c r="AD862" s="148">
        <f t="shared" si="997"/>
        <v>0</v>
      </c>
      <c r="AE862" s="148">
        <f t="shared" si="992"/>
        <v>-0.59665699999999999</v>
      </c>
      <c r="AF862" s="150">
        <f t="shared" si="993"/>
        <v>-0.59665699999999999</v>
      </c>
      <c r="AG862" s="148">
        <f t="shared" si="994"/>
        <v>0</v>
      </c>
      <c r="AH862" s="148">
        <f t="shared" si="995"/>
        <v>-5.2933430000000001</v>
      </c>
      <c r="AI862" s="150">
        <f t="shared" si="996"/>
        <v>-5.2933430000000001</v>
      </c>
      <c r="AJ862" s="151" t="s">
        <v>60</v>
      </c>
    </row>
    <row r="863" spans="1:36" outlineLevel="3" x14ac:dyDescent="0.25">
      <c r="A863" s="143" t="s">
        <v>5665</v>
      </c>
      <c r="G863" s="135">
        <v>-5.89</v>
      </c>
      <c r="N863" s="135">
        <f t="shared" si="998"/>
        <v>0</v>
      </c>
      <c r="O863" s="135">
        <f t="shared" si="999"/>
        <v>-5.89</v>
      </c>
      <c r="P863" s="135" t="s">
        <v>5852</v>
      </c>
      <c r="Q863" s="135">
        <f>VLOOKUP(P863,Factors!$E$6:$G$5649,3,FALSE)</f>
        <v>0.1013</v>
      </c>
      <c r="R863" s="144">
        <f t="shared" si="980"/>
        <v>0</v>
      </c>
      <c r="S863" s="145">
        <f t="shared" si="981"/>
        <v>0</v>
      </c>
      <c r="T863" s="146">
        <f t="shared" si="982"/>
        <v>0</v>
      </c>
      <c r="U863" s="144">
        <f t="shared" si="983"/>
        <v>0</v>
      </c>
      <c r="V863" s="145">
        <f t="shared" si="984"/>
        <v>0</v>
      </c>
      <c r="W863" s="147">
        <f t="shared" si="985"/>
        <v>0</v>
      </c>
      <c r="X863" s="144">
        <f t="shared" si="986"/>
        <v>0</v>
      </c>
      <c r="Y863" s="145">
        <f t="shared" si="987"/>
        <v>0</v>
      </c>
      <c r="Z863" s="147">
        <f t="shared" si="988"/>
        <v>0</v>
      </c>
      <c r="AA863" s="148">
        <f t="shared" si="989"/>
        <v>0</v>
      </c>
      <c r="AB863" s="149">
        <f t="shared" si="990"/>
        <v>-5.89</v>
      </c>
      <c r="AC863" s="148">
        <f t="shared" si="991"/>
        <v>-5.89</v>
      </c>
      <c r="AD863" s="148">
        <f t="shared" si="997"/>
        <v>0</v>
      </c>
      <c r="AE863" s="148">
        <f t="shared" si="992"/>
        <v>-0.59665699999999999</v>
      </c>
      <c r="AF863" s="150">
        <f t="shared" si="993"/>
        <v>-0.59665699999999999</v>
      </c>
      <c r="AG863" s="148">
        <f t="shared" si="994"/>
        <v>0</v>
      </c>
      <c r="AH863" s="148">
        <f t="shared" si="995"/>
        <v>-5.2933430000000001</v>
      </c>
      <c r="AI863" s="150">
        <f t="shared" si="996"/>
        <v>-5.2933430000000001</v>
      </c>
      <c r="AJ863" s="151" t="s">
        <v>60</v>
      </c>
    </row>
    <row r="864" spans="1:36" outlineLevel="3" x14ac:dyDescent="0.25">
      <c r="A864" s="143" t="s">
        <v>5665</v>
      </c>
      <c r="B864" s="135">
        <v>3641.53</v>
      </c>
      <c r="C864" s="135">
        <v>353.88</v>
      </c>
      <c r="D864" s="135">
        <v>4237.3500000000004</v>
      </c>
      <c r="E864" s="135">
        <v>5573.1</v>
      </c>
      <c r="F864" s="135">
        <v>1279.24</v>
      </c>
      <c r="G864" s="135">
        <v>1243.8499999999999</v>
      </c>
      <c r="H864" s="135">
        <v>3760.68</v>
      </c>
      <c r="I864" s="135">
        <v>4166.42</v>
      </c>
      <c r="J864" s="135">
        <v>3788.92</v>
      </c>
      <c r="K864" s="135">
        <v>4627.7</v>
      </c>
      <c r="L864" s="135">
        <v>4046.1</v>
      </c>
      <c r="M864" s="135">
        <v>3786.6</v>
      </c>
      <c r="N864" s="135">
        <f t="shared" si="998"/>
        <v>3786.6</v>
      </c>
      <c r="O864" s="135">
        <f t="shared" si="999"/>
        <v>40505.370000000003</v>
      </c>
      <c r="P864" s="135" t="s">
        <v>4584</v>
      </c>
      <c r="Q864" s="135">
        <f>VLOOKUP(P864,Factors!$E$6:$G$5649,3,FALSE)</f>
        <v>0.1013</v>
      </c>
      <c r="R864" s="144">
        <f t="shared" si="980"/>
        <v>0</v>
      </c>
      <c r="S864" s="145">
        <f t="shared" si="981"/>
        <v>3786.6</v>
      </c>
      <c r="T864" s="146">
        <f t="shared" si="982"/>
        <v>3786.6</v>
      </c>
      <c r="U864" s="144">
        <f t="shared" si="983"/>
        <v>0</v>
      </c>
      <c r="V864" s="145">
        <f t="shared" si="984"/>
        <v>383.58258000000001</v>
      </c>
      <c r="W864" s="147">
        <f t="shared" si="985"/>
        <v>383.58258000000001</v>
      </c>
      <c r="X864" s="144">
        <f t="shared" si="986"/>
        <v>0</v>
      </c>
      <c r="Y864" s="145">
        <f t="shared" si="987"/>
        <v>3403.0174200000001</v>
      </c>
      <c r="Z864" s="147">
        <f t="shared" si="988"/>
        <v>3403.0174200000001</v>
      </c>
      <c r="AA864" s="148">
        <f t="shared" si="989"/>
        <v>0</v>
      </c>
      <c r="AB864" s="149">
        <f t="shared" si="990"/>
        <v>40505.370000000003</v>
      </c>
      <c r="AC864" s="148">
        <f t="shared" si="991"/>
        <v>40505.370000000003</v>
      </c>
      <c r="AD864" s="148">
        <f t="shared" si="997"/>
        <v>0</v>
      </c>
      <c r="AE864" s="148">
        <f t="shared" si="992"/>
        <v>4103.1939810000003</v>
      </c>
      <c r="AF864" s="150">
        <f t="shared" si="993"/>
        <v>4103.1939810000003</v>
      </c>
      <c r="AG864" s="148">
        <f t="shared" si="994"/>
        <v>0</v>
      </c>
      <c r="AH864" s="148">
        <f t="shared" si="995"/>
        <v>36402.176019000006</v>
      </c>
      <c r="AI864" s="150">
        <f t="shared" si="996"/>
        <v>36402.176019000006</v>
      </c>
      <c r="AJ864" s="151" t="s">
        <v>60</v>
      </c>
    </row>
    <row r="865" spans="1:36" outlineLevel="3" x14ac:dyDescent="0.25">
      <c r="A865" s="143" t="s">
        <v>5665</v>
      </c>
      <c r="B865" s="135">
        <v>5647.59</v>
      </c>
      <c r="C865" s="135">
        <v>3669.69</v>
      </c>
      <c r="D865" s="135">
        <v>2865.04</v>
      </c>
      <c r="E865" s="135">
        <v>4491.47</v>
      </c>
      <c r="F865" s="135">
        <v>1972.53</v>
      </c>
      <c r="G865" s="135">
        <v>7066.37</v>
      </c>
      <c r="H865" s="135">
        <v>1671.64</v>
      </c>
      <c r="I865" s="135">
        <v>4284.21</v>
      </c>
      <c r="J865" s="135">
        <v>4242.18</v>
      </c>
      <c r="K865" s="135">
        <v>1769.86</v>
      </c>
      <c r="L865" s="135">
        <v>7013.59</v>
      </c>
      <c r="M865" s="135">
        <v>9376.36</v>
      </c>
      <c r="N865" s="135">
        <f t="shared" si="998"/>
        <v>9376.36</v>
      </c>
      <c r="O865" s="135">
        <f t="shared" si="999"/>
        <v>54070.53</v>
      </c>
      <c r="P865" s="135" t="s">
        <v>4585</v>
      </c>
      <c r="Q865" s="135">
        <f>VLOOKUP(P865,Factors!$E$6:$G$5649,3,FALSE)</f>
        <v>0.1013</v>
      </c>
      <c r="R865" s="144">
        <f t="shared" si="980"/>
        <v>0</v>
      </c>
      <c r="S865" s="145">
        <f t="shared" si="981"/>
        <v>9376.36</v>
      </c>
      <c r="T865" s="146">
        <f t="shared" si="982"/>
        <v>9376.36</v>
      </c>
      <c r="U865" s="144">
        <f t="shared" si="983"/>
        <v>0</v>
      </c>
      <c r="V865" s="145">
        <f t="shared" si="984"/>
        <v>949.82526800000005</v>
      </c>
      <c r="W865" s="147">
        <f t="shared" si="985"/>
        <v>949.82526800000005</v>
      </c>
      <c r="X865" s="144">
        <f t="shared" si="986"/>
        <v>0</v>
      </c>
      <c r="Y865" s="145">
        <f t="shared" si="987"/>
        <v>8426.5347320000001</v>
      </c>
      <c r="Z865" s="147">
        <f t="shared" si="988"/>
        <v>8426.5347320000001</v>
      </c>
      <c r="AA865" s="148">
        <f t="shared" si="989"/>
        <v>0</v>
      </c>
      <c r="AB865" s="149">
        <f t="shared" si="990"/>
        <v>54070.53</v>
      </c>
      <c r="AC865" s="148">
        <f t="shared" si="991"/>
        <v>54070.53</v>
      </c>
      <c r="AD865" s="148">
        <f t="shared" si="997"/>
        <v>0</v>
      </c>
      <c r="AE865" s="148">
        <f t="shared" si="992"/>
        <v>5477.3446889999996</v>
      </c>
      <c r="AF865" s="150">
        <f t="shared" si="993"/>
        <v>5477.3446889999996</v>
      </c>
      <c r="AG865" s="148">
        <f t="shared" si="994"/>
        <v>0</v>
      </c>
      <c r="AH865" s="148">
        <f t="shared" si="995"/>
        <v>48593.185311000001</v>
      </c>
      <c r="AI865" s="150">
        <f t="shared" si="996"/>
        <v>48593.185311000001</v>
      </c>
      <c r="AJ865" s="151" t="s">
        <v>60</v>
      </c>
    </row>
    <row r="866" spans="1:36" outlineLevel="3" x14ac:dyDescent="0.25">
      <c r="A866" s="143" t="s">
        <v>5665</v>
      </c>
      <c r="B866" s="135">
        <v>53986.25</v>
      </c>
      <c r="C866" s="135">
        <v>64657.33</v>
      </c>
      <c r="D866" s="135">
        <v>63987.86</v>
      </c>
      <c r="E866" s="135">
        <v>70364.039999999994</v>
      </c>
      <c r="F866" s="135">
        <v>62596.07</v>
      </c>
      <c r="G866" s="135">
        <v>68651.14</v>
      </c>
      <c r="H866" s="135">
        <v>59756.04</v>
      </c>
      <c r="I866" s="135">
        <v>68622.84</v>
      </c>
      <c r="J866" s="135">
        <v>65583.42</v>
      </c>
      <c r="K866" s="135">
        <v>63476.06</v>
      </c>
      <c r="L866" s="135">
        <v>74842.720000000001</v>
      </c>
      <c r="M866" s="135">
        <v>54719.77</v>
      </c>
      <c r="N866" s="135">
        <f t="shared" si="998"/>
        <v>54719.77</v>
      </c>
      <c r="O866" s="135">
        <f t="shared" si="999"/>
        <v>771243.54</v>
      </c>
      <c r="P866" s="135" t="s">
        <v>4586</v>
      </c>
      <c r="Q866" s="135">
        <f>VLOOKUP(P866,Factors!$E$6:$G$5649,3,FALSE)</f>
        <v>0.1013</v>
      </c>
      <c r="R866" s="144">
        <f t="shared" si="980"/>
        <v>0</v>
      </c>
      <c r="S866" s="145">
        <f t="shared" si="981"/>
        <v>54719.77</v>
      </c>
      <c r="T866" s="146">
        <f t="shared" si="982"/>
        <v>54719.77</v>
      </c>
      <c r="U866" s="144">
        <f t="shared" si="983"/>
        <v>0</v>
      </c>
      <c r="V866" s="145">
        <f t="shared" si="984"/>
        <v>5543.112701</v>
      </c>
      <c r="W866" s="147">
        <f t="shared" si="985"/>
        <v>5543.112701</v>
      </c>
      <c r="X866" s="144">
        <f t="shared" si="986"/>
        <v>0</v>
      </c>
      <c r="Y866" s="145">
        <f t="shared" si="987"/>
        <v>49176.657298999999</v>
      </c>
      <c r="Z866" s="147">
        <f t="shared" si="988"/>
        <v>49176.657298999999</v>
      </c>
      <c r="AA866" s="148">
        <f t="shared" si="989"/>
        <v>0</v>
      </c>
      <c r="AB866" s="149">
        <f t="shared" si="990"/>
        <v>771243.54</v>
      </c>
      <c r="AC866" s="148">
        <f t="shared" si="991"/>
        <v>771243.54</v>
      </c>
      <c r="AD866" s="148">
        <f t="shared" si="997"/>
        <v>0</v>
      </c>
      <c r="AE866" s="148">
        <f t="shared" si="992"/>
        <v>78126.970602000001</v>
      </c>
      <c r="AF866" s="150">
        <f t="shared" si="993"/>
        <v>78126.970602000001</v>
      </c>
      <c r="AG866" s="148">
        <f t="shared" si="994"/>
        <v>0</v>
      </c>
      <c r="AH866" s="148">
        <f t="shared" si="995"/>
        <v>693116.56939800002</v>
      </c>
      <c r="AI866" s="150">
        <f t="shared" si="996"/>
        <v>693116.56939800002</v>
      </c>
      <c r="AJ866" s="151" t="s">
        <v>60</v>
      </c>
    </row>
    <row r="867" spans="1:36" outlineLevel="3" x14ac:dyDescent="0.25">
      <c r="A867" s="143" t="s">
        <v>5665</v>
      </c>
      <c r="B867" s="135">
        <v>48580.4</v>
      </c>
      <c r="C867" s="135">
        <v>68461.03</v>
      </c>
      <c r="D867" s="135">
        <v>66014.210000000006</v>
      </c>
      <c r="E867" s="135">
        <v>53804.61</v>
      </c>
      <c r="F867" s="135">
        <v>41401.800000000003</v>
      </c>
      <c r="G867" s="135">
        <v>44152.53</v>
      </c>
      <c r="H867" s="135">
        <v>45183.19</v>
      </c>
      <c r="I867" s="135">
        <v>37019.64</v>
      </c>
      <c r="J867" s="135">
        <v>37136.6</v>
      </c>
      <c r="K867" s="135">
        <v>53263.99</v>
      </c>
      <c r="L867" s="135">
        <v>65615.740000000005</v>
      </c>
      <c r="M867" s="135">
        <v>65658.75</v>
      </c>
      <c r="N867" s="135">
        <f t="shared" si="998"/>
        <v>65658.75</v>
      </c>
      <c r="O867" s="135">
        <f t="shared" si="999"/>
        <v>626292.49</v>
      </c>
      <c r="P867" s="135" t="s">
        <v>4592</v>
      </c>
      <c r="Q867" s="135">
        <f>VLOOKUP(P867,Factors!$E$6:$G$5649,3,FALSE)</f>
        <v>0.1013</v>
      </c>
      <c r="R867" s="144">
        <f t="shared" si="980"/>
        <v>0</v>
      </c>
      <c r="S867" s="145">
        <f t="shared" si="981"/>
        <v>65658.75</v>
      </c>
      <c r="T867" s="146">
        <f t="shared" si="982"/>
        <v>65658.75</v>
      </c>
      <c r="U867" s="144">
        <f t="shared" si="983"/>
        <v>0</v>
      </c>
      <c r="V867" s="145">
        <f t="shared" si="984"/>
        <v>6651.2313750000003</v>
      </c>
      <c r="W867" s="147">
        <f t="shared" si="985"/>
        <v>6651.2313750000003</v>
      </c>
      <c r="X867" s="144">
        <f t="shared" si="986"/>
        <v>0</v>
      </c>
      <c r="Y867" s="145">
        <f t="shared" si="987"/>
        <v>59007.518624999997</v>
      </c>
      <c r="Z867" s="147">
        <f t="shared" si="988"/>
        <v>59007.518624999997</v>
      </c>
      <c r="AA867" s="148">
        <f t="shared" si="989"/>
        <v>0</v>
      </c>
      <c r="AB867" s="149">
        <f t="shared" si="990"/>
        <v>626292.49</v>
      </c>
      <c r="AC867" s="148">
        <f t="shared" si="991"/>
        <v>626292.49</v>
      </c>
      <c r="AD867" s="148">
        <f t="shared" si="997"/>
        <v>0</v>
      </c>
      <c r="AE867" s="148">
        <f t="shared" si="992"/>
        <v>63443.429236999997</v>
      </c>
      <c r="AF867" s="150">
        <f t="shared" si="993"/>
        <v>63443.429236999997</v>
      </c>
      <c r="AG867" s="148">
        <f t="shared" si="994"/>
        <v>0</v>
      </c>
      <c r="AH867" s="148">
        <f t="shared" si="995"/>
        <v>562849.06076300004</v>
      </c>
      <c r="AI867" s="150">
        <f t="shared" si="996"/>
        <v>562849.06076300004</v>
      </c>
      <c r="AJ867" s="151" t="s">
        <v>60</v>
      </c>
    </row>
    <row r="868" spans="1:36" outlineLevel="3" x14ac:dyDescent="0.25">
      <c r="A868" s="143" t="s">
        <v>5665</v>
      </c>
      <c r="F868" s="135">
        <v>239.22</v>
      </c>
      <c r="N868" s="135">
        <f t="shared" si="998"/>
        <v>0</v>
      </c>
      <c r="O868" s="135">
        <f t="shared" si="999"/>
        <v>239.22</v>
      </c>
      <c r="P868" s="135" t="s">
        <v>4628</v>
      </c>
      <c r="Q868" s="135">
        <f>VLOOKUP(P868,Factors!$E$6:$G$5649,3,FALSE)</f>
        <v>0.1013</v>
      </c>
      <c r="R868" s="144">
        <f t="shared" si="980"/>
        <v>0</v>
      </c>
      <c r="S868" s="145">
        <f t="shared" si="981"/>
        <v>0</v>
      </c>
      <c r="T868" s="146">
        <f t="shared" si="982"/>
        <v>0</v>
      </c>
      <c r="U868" s="144">
        <f t="shared" si="983"/>
        <v>0</v>
      </c>
      <c r="V868" s="145">
        <f t="shared" si="984"/>
        <v>0</v>
      </c>
      <c r="W868" s="147">
        <f t="shared" si="985"/>
        <v>0</v>
      </c>
      <c r="X868" s="144">
        <f t="shared" si="986"/>
        <v>0</v>
      </c>
      <c r="Y868" s="145">
        <f t="shared" si="987"/>
        <v>0</v>
      </c>
      <c r="Z868" s="147">
        <f t="shared" si="988"/>
        <v>0</v>
      </c>
      <c r="AA868" s="148">
        <f t="shared" si="989"/>
        <v>0</v>
      </c>
      <c r="AB868" s="149">
        <f t="shared" si="990"/>
        <v>239.22</v>
      </c>
      <c r="AC868" s="148">
        <f t="shared" si="991"/>
        <v>239.22</v>
      </c>
      <c r="AD868" s="148">
        <f t="shared" si="997"/>
        <v>0</v>
      </c>
      <c r="AE868" s="148">
        <f t="shared" si="992"/>
        <v>24.232986</v>
      </c>
      <c r="AF868" s="150">
        <f t="shared" si="993"/>
        <v>24.232986</v>
      </c>
      <c r="AG868" s="148">
        <f t="shared" si="994"/>
        <v>0</v>
      </c>
      <c r="AH868" s="148">
        <f t="shared" si="995"/>
        <v>214.98701399999999</v>
      </c>
      <c r="AI868" s="150">
        <f t="shared" si="996"/>
        <v>214.98701399999999</v>
      </c>
      <c r="AJ868" s="151" t="s">
        <v>60</v>
      </c>
    </row>
    <row r="869" spans="1:36" outlineLevel="3" x14ac:dyDescent="0.25">
      <c r="A869" s="143" t="s">
        <v>5665</v>
      </c>
      <c r="B869" s="135">
        <v>53562.29</v>
      </c>
      <c r="C869" s="135">
        <v>54635.26</v>
      </c>
      <c r="D869" s="135">
        <v>55627.81</v>
      </c>
      <c r="E869" s="135">
        <v>57524.65</v>
      </c>
      <c r="F869" s="135">
        <v>39321.120000000003</v>
      </c>
      <c r="G869" s="135">
        <v>47117.25</v>
      </c>
      <c r="H869" s="135">
        <v>46969.21</v>
      </c>
      <c r="I869" s="135">
        <v>44810.43</v>
      </c>
      <c r="J869" s="135">
        <v>49800.41</v>
      </c>
      <c r="K869" s="135">
        <v>62963.61</v>
      </c>
      <c r="L869" s="135">
        <v>65605.41</v>
      </c>
      <c r="M869" s="135">
        <v>44812.71</v>
      </c>
      <c r="N869" s="135">
        <f t="shared" si="998"/>
        <v>44812.71</v>
      </c>
      <c r="O869" s="135">
        <f t="shared" si="999"/>
        <v>622750.16</v>
      </c>
      <c r="P869" s="135" t="s">
        <v>4718</v>
      </c>
      <c r="Q869" s="135">
        <f>VLOOKUP(P869,Factors!$E$6:$G$5649,3,FALSE)</f>
        <v>0.1013</v>
      </c>
      <c r="R869" s="144">
        <f t="shared" si="980"/>
        <v>0</v>
      </c>
      <c r="S869" s="145">
        <f t="shared" si="981"/>
        <v>44812.71</v>
      </c>
      <c r="T869" s="146">
        <f t="shared" si="982"/>
        <v>44812.71</v>
      </c>
      <c r="U869" s="144">
        <f t="shared" si="983"/>
        <v>0</v>
      </c>
      <c r="V869" s="145">
        <f t="shared" si="984"/>
        <v>4539.5275229999997</v>
      </c>
      <c r="W869" s="147">
        <f t="shared" si="985"/>
        <v>4539.5275229999997</v>
      </c>
      <c r="X869" s="144">
        <f t="shared" si="986"/>
        <v>0</v>
      </c>
      <c r="Y869" s="145">
        <f t="shared" si="987"/>
        <v>40273.182477000002</v>
      </c>
      <c r="Z869" s="147">
        <f t="shared" si="988"/>
        <v>40273.182477000002</v>
      </c>
      <c r="AA869" s="148">
        <f t="shared" si="989"/>
        <v>0</v>
      </c>
      <c r="AB869" s="149">
        <f t="shared" si="990"/>
        <v>622750.16</v>
      </c>
      <c r="AC869" s="148">
        <f t="shared" si="991"/>
        <v>622750.16</v>
      </c>
      <c r="AD869" s="148">
        <f t="shared" si="997"/>
        <v>0</v>
      </c>
      <c r="AE869" s="148">
        <f t="shared" si="992"/>
        <v>63084.591208000005</v>
      </c>
      <c r="AF869" s="150">
        <f t="shared" si="993"/>
        <v>63084.591208000005</v>
      </c>
      <c r="AG869" s="148">
        <f t="shared" si="994"/>
        <v>0</v>
      </c>
      <c r="AH869" s="148">
        <f t="shared" si="995"/>
        <v>559665.56879200006</v>
      </c>
      <c r="AI869" s="150">
        <f t="shared" si="996"/>
        <v>559665.56879200006</v>
      </c>
      <c r="AJ869" s="151" t="s">
        <v>60</v>
      </c>
    </row>
    <row r="870" spans="1:36" outlineLevel="3" x14ac:dyDescent="0.25">
      <c r="A870" s="143" t="s">
        <v>5665</v>
      </c>
      <c r="B870" s="135">
        <v>27309.69</v>
      </c>
      <c r="C870" s="135">
        <v>27309.69</v>
      </c>
      <c r="D870" s="135">
        <v>27309.69</v>
      </c>
      <c r="E870" s="135">
        <v>27309.69</v>
      </c>
      <c r="F870" s="135">
        <v>27309.69</v>
      </c>
      <c r="G870" s="135">
        <v>27309.69</v>
      </c>
      <c r="H870" s="135">
        <v>27309.69</v>
      </c>
      <c r="I870" s="135">
        <v>27309.69</v>
      </c>
      <c r="J870" s="135">
        <v>27309.69</v>
      </c>
      <c r="K870" s="135">
        <v>27309.69</v>
      </c>
      <c r="L870" s="135">
        <v>27309.69</v>
      </c>
      <c r="M870" s="135">
        <v>27309.68</v>
      </c>
      <c r="N870" s="135">
        <f t="shared" si="998"/>
        <v>27309.68</v>
      </c>
      <c r="O870" s="135">
        <f t="shared" si="999"/>
        <v>327716.26999999996</v>
      </c>
      <c r="P870" s="135" t="s">
        <v>4720</v>
      </c>
      <c r="Q870" s="135">
        <f>VLOOKUP(P870,Factors!$E$6:$G$5649,3,FALSE)</f>
        <v>0.1013</v>
      </c>
      <c r="R870" s="144">
        <f t="shared" si="980"/>
        <v>0</v>
      </c>
      <c r="S870" s="145">
        <f t="shared" si="981"/>
        <v>27309.68</v>
      </c>
      <c r="T870" s="146">
        <f t="shared" si="982"/>
        <v>27309.68</v>
      </c>
      <c r="U870" s="144">
        <f t="shared" si="983"/>
        <v>0</v>
      </c>
      <c r="V870" s="145">
        <f t="shared" si="984"/>
        <v>2766.4705840000001</v>
      </c>
      <c r="W870" s="147">
        <f t="shared" si="985"/>
        <v>2766.4705840000001</v>
      </c>
      <c r="X870" s="144">
        <f t="shared" si="986"/>
        <v>0</v>
      </c>
      <c r="Y870" s="145">
        <f t="shared" si="987"/>
        <v>24543.209416000002</v>
      </c>
      <c r="Z870" s="147">
        <f t="shared" si="988"/>
        <v>24543.209416000002</v>
      </c>
      <c r="AA870" s="148">
        <f t="shared" si="989"/>
        <v>0</v>
      </c>
      <c r="AB870" s="149">
        <f t="shared" si="990"/>
        <v>327716.26999999996</v>
      </c>
      <c r="AC870" s="148">
        <f t="shared" si="991"/>
        <v>327716.26999999996</v>
      </c>
      <c r="AD870" s="148">
        <f t="shared" si="997"/>
        <v>0</v>
      </c>
      <c r="AE870" s="148">
        <f t="shared" si="992"/>
        <v>33197.658150999996</v>
      </c>
      <c r="AF870" s="150">
        <f t="shared" si="993"/>
        <v>33197.658150999996</v>
      </c>
      <c r="AG870" s="148">
        <f t="shared" si="994"/>
        <v>0</v>
      </c>
      <c r="AH870" s="148">
        <f t="shared" si="995"/>
        <v>294518.61184899998</v>
      </c>
      <c r="AI870" s="150">
        <f t="shared" si="996"/>
        <v>294518.61184899998</v>
      </c>
      <c r="AJ870" s="151" t="s">
        <v>60</v>
      </c>
    </row>
    <row r="871" spans="1:36" outlineLevel="3" x14ac:dyDescent="0.25">
      <c r="A871" s="143" t="s">
        <v>5665</v>
      </c>
      <c r="B871" s="135">
        <v>651.66999999999996</v>
      </c>
      <c r="C871" s="135">
        <v>1248.67</v>
      </c>
      <c r="D871" s="135">
        <v>684.25</v>
      </c>
      <c r="E871" s="135">
        <v>684.25</v>
      </c>
      <c r="F871" s="135">
        <v>684.25</v>
      </c>
      <c r="G871" s="135">
        <v>684.25</v>
      </c>
      <c r="H871" s="135">
        <v>684.25</v>
      </c>
      <c r="I871" s="135">
        <v>684.25</v>
      </c>
      <c r="J871" s="135">
        <v>684.25</v>
      </c>
      <c r="K871" s="135">
        <v>14609.46</v>
      </c>
      <c r="L871" s="135">
        <v>684.25</v>
      </c>
      <c r="M871" s="135">
        <v>684.25</v>
      </c>
      <c r="N871" s="135">
        <f t="shared" si="998"/>
        <v>684.25</v>
      </c>
      <c r="O871" s="135">
        <f t="shared" si="999"/>
        <v>22668.05</v>
      </c>
      <c r="P871" s="135" t="s">
        <v>4727</v>
      </c>
      <c r="Q871" s="135">
        <f>VLOOKUP(P871,Factors!$E$6:$G$5649,3,FALSE)</f>
        <v>0.1013</v>
      </c>
      <c r="R871" s="144">
        <f t="shared" si="980"/>
        <v>0</v>
      </c>
      <c r="S871" s="145">
        <f t="shared" si="981"/>
        <v>684.25</v>
      </c>
      <c r="T871" s="146">
        <f t="shared" si="982"/>
        <v>684.25</v>
      </c>
      <c r="U871" s="144">
        <f t="shared" si="983"/>
        <v>0</v>
      </c>
      <c r="V871" s="145">
        <f t="shared" si="984"/>
        <v>69.314525000000003</v>
      </c>
      <c r="W871" s="147">
        <f t="shared" si="985"/>
        <v>69.314525000000003</v>
      </c>
      <c r="X871" s="144">
        <f t="shared" si="986"/>
        <v>0</v>
      </c>
      <c r="Y871" s="145">
        <f t="shared" si="987"/>
        <v>614.935475</v>
      </c>
      <c r="Z871" s="147">
        <f t="shared" si="988"/>
        <v>614.935475</v>
      </c>
      <c r="AA871" s="148">
        <f t="shared" ref="AA871:AA902" si="1000">IF(LEFT(AJ871,6)="Direct", O871,0)</f>
        <v>0</v>
      </c>
      <c r="AB871" s="149">
        <f t="shared" ref="AB871:AB902" si="1001">O871-AA871</f>
        <v>22668.05</v>
      </c>
      <c r="AC871" s="148">
        <f t="shared" si="991"/>
        <v>22668.05</v>
      </c>
      <c r="AD871" s="148">
        <f t="shared" si="997"/>
        <v>0</v>
      </c>
      <c r="AE871" s="148">
        <f t="shared" ref="AE871:AE902" si="1002">IF(LEFT(AJ871,9)="direct-wa",0,O871*Q871)</f>
        <v>2296.2734649999998</v>
      </c>
      <c r="AF871" s="150">
        <f t="shared" si="993"/>
        <v>2296.2734649999998</v>
      </c>
      <c r="AG871" s="148">
        <f t="shared" ref="AG871:AG902" si="1003">IF(LEFT(AJ871,9)="direct-or", O871,0)</f>
        <v>0</v>
      </c>
      <c r="AH871" s="148">
        <f t="shared" si="995"/>
        <v>20371.776535000001</v>
      </c>
      <c r="AI871" s="150">
        <f t="shared" si="996"/>
        <v>20371.776535000001</v>
      </c>
      <c r="AJ871" s="151" t="s">
        <v>60</v>
      </c>
    </row>
    <row r="872" spans="1:36" outlineLevel="3" x14ac:dyDescent="0.25">
      <c r="A872" s="143" t="s">
        <v>5665</v>
      </c>
      <c r="B872" s="135">
        <v>169941.78</v>
      </c>
      <c r="C872" s="135">
        <v>140664.71</v>
      </c>
      <c r="D872" s="135">
        <v>105667.14</v>
      </c>
      <c r="E872" s="135">
        <v>149042.07</v>
      </c>
      <c r="F872" s="135">
        <v>133678.49</v>
      </c>
      <c r="G872" s="135">
        <v>131907.01999999999</v>
      </c>
      <c r="H872" s="135">
        <v>130553.22</v>
      </c>
      <c r="I872" s="135">
        <v>133370.51999999999</v>
      </c>
      <c r="J872" s="135">
        <v>126641.75</v>
      </c>
      <c r="K872" s="135">
        <v>146560.47</v>
      </c>
      <c r="L872" s="135">
        <v>148557.85999999999</v>
      </c>
      <c r="M872" s="135">
        <v>126207.41</v>
      </c>
      <c r="N872" s="135">
        <f t="shared" si="998"/>
        <v>126207.41</v>
      </c>
      <c r="O872" s="135">
        <f t="shared" si="999"/>
        <v>1642792.4399999997</v>
      </c>
      <c r="P872" s="135" t="s">
        <v>4728</v>
      </c>
      <c r="Q872" s="135">
        <f>VLOOKUP(P872,Factors!$E$6:$G$5649,3,FALSE)</f>
        <v>0.1013</v>
      </c>
      <c r="R872" s="144">
        <f t="shared" si="980"/>
        <v>0</v>
      </c>
      <c r="S872" s="145">
        <f t="shared" si="981"/>
        <v>126207.41</v>
      </c>
      <c r="T872" s="146">
        <f t="shared" si="982"/>
        <v>126207.41</v>
      </c>
      <c r="U872" s="144">
        <f t="shared" si="983"/>
        <v>0</v>
      </c>
      <c r="V872" s="145">
        <f t="shared" si="984"/>
        <v>12784.810633000001</v>
      </c>
      <c r="W872" s="147">
        <f t="shared" si="985"/>
        <v>12784.810633000001</v>
      </c>
      <c r="X872" s="144">
        <f t="shared" si="986"/>
        <v>0</v>
      </c>
      <c r="Y872" s="145">
        <f t="shared" si="987"/>
        <v>113422.599367</v>
      </c>
      <c r="Z872" s="147">
        <f t="shared" si="988"/>
        <v>113422.599367</v>
      </c>
      <c r="AA872" s="148">
        <f t="shared" si="1000"/>
        <v>0</v>
      </c>
      <c r="AB872" s="149">
        <f t="shared" si="1001"/>
        <v>1642792.4399999997</v>
      </c>
      <c r="AC872" s="148">
        <f t="shared" si="991"/>
        <v>1642792.4399999997</v>
      </c>
      <c r="AD872" s="148">
        <f t="shared" si="997"/>
        <v>0</v>
      </c>
      <c r="AE872" s="148">
        <f t="shared" si="1002"/>
        <v>166414.87417199998</v>
      </c>
      <c r="AF872" s="150">
        <f t="shared" si="993"/>
        <v>166414.87417199998</v>
      </c>
      <c r="AG872" s="148">
        <f t="shared" si="1003"/>
        <v>0</v>
      </c>
      <c r="AH872" s="148">
        <f t="shared" si="995"/>
        <v>1476377.5658279997</v>
      </c>
      <c r="AI872" s="150">
        <f t="shared" si="996"/>
        <v>1476377.5658279997</v>
      </c>
      <c r="AJ872" s="151" t="s">
        <v>60</v>
      </c>
    </row>
    <row r="873" spans="1:36" outlineLevel="3" x14ac:dyDescent="0.25">
      <c r="A873" s="143" t="s">
        <v>5665</v>
      </c>
      <c r="B873" s="135">
        <v>292.14999999999998</v>
      </c>
      <c r="C873" s="135">
        <v>-389.86</v>
      </c>
      <c r="D873" s="135">
        <v>-724.95</v>
      </c>
      <c r="E873" s="135">
        <v>661.47</v>
      </c>
      <c r="F873" s="135">
        <v>1253.27</v>
      </c>
      <c r="G873" s="135">
        <v>-1625.3</v>
      </c>
      <c r="H873" s="135">
        <v>-159</v>
      </c>
      <c r="I873" s="135">
        <v>-587.92999999999995</v>
      </c>
      <c r="J873" s="135">
        <v>820.86</v>
      </c>
      <c r="K873" s="135">
        <v>3430.57</v>
      </c>
      <c r="L873" s="135">
        <v>1240.51</v>
      </c>
      <c r="M873" s="135">
        <v>1307.3</v>
      </c>
      <c r="N873" s="135">
        <f t="shared" si="998"/>
        <v>1307.3</v>
      </c>
      <c r="O873" s="135">
        <f t="shared" si="999"/>
        <v>5519.09</v>
      </c>
      <c r="P873" s="135" t="s">
        <v>4730</v>
      </c>
      <c r="Q873" s="135">
        <f>VLOOKUP(P873,Factors!$E$6:$G$5649,3,FALSE)</f>
        <v>0.1013</v>
      </c>
      <c r="R873" s="144">
        <f t="shared" si="980"/>
        <v>0</v>
      </c>
      <c r="S873" s="145">
        <f t="shared" si="981"/>
        <v>1307.3</v>
      </c>
      <c r="T873" s="146">
        <f t="shared" si="982"/>
        <v>1307.3</v>
      </c>
      <c r="U873" s="144">
        <f t="shared" si="983"/>
        <v>0</v>
      </c>
      <c r="V873" s="145">
        <f t="shared" si="984"/>
        <v>132.42948999999999</v>
      </c>
      <c r="W873" s="147">
        <f t="shared" si="985"/>
        <v>132.42948999999999</v>
      </c>
      <c r="X873" s="144">
        <f t="shared" si="986"/>
        <v>0</v>
      </c>
      <c r="Y873" s="145">
        <f t="shared" si="987"/>
        <v>1174.87051</v>
      </c>
      <c r="Z873" s="147">
        <f t="shared" si="988"/>
        <v>1174.87051</v>
      </c>
      <c r="AA873" s="148">
        <f t="shared" si="1000"/>
        <v>0</v>
      </c>
      <c r="AB873" s="149">
        <f t="shared" si="1001"/>
        <v>5519.09</v>
      </c>
      <c r="AC873" s="148">
        <f t="shared" si="991"/>
        <v>5519.09</v>
      </c>
      <c r="AD873" s="148">
        <f t="shared" si="997"/>
        <v>0</v>
      </c>
      <c r="AE873" s="148">
        <f t="shared" si="1002"/>
        <v>559.08381700000007</v>
      </c>
      <c r="AF873" s="150">
        <f t="shared" si="993"/>
        <v>559.08381700000007</v>
      </c>
      <c r="AG873" s="148">
        <f t="shared" si="1003"/>
        <v>0</v>
      </c>
      <c r="AH873" s="148">
        <f t="shared" si="995"/>
        <v>4960.0061830000004</v>
      </c>
      <c r="AI873" s="150">
        <f t="shared" si="996"/>
        <v>4960.0061830000004</v>
      </c>
      <c r="AJ873" s="151" t="s">
        <v>60</v>
      </c>
    </row>
    <row r="874" spans="1:36" outlineLevel="3" x14ac:dyDescent="0.25">
      <c r="A874" s="143" t="s">
        <v>5665</v>
      </c>
      <c r="B874" s="135">
        <v>194775.2</v>
      </c>
      <c r="C874" s="135">
        <v>200843.08</v>
      </c>
      <c r="D874" s="135">
        <v>194947.95</v>
      </c>
      <c r="E874" s="135">
        <v>300015.33</v>
      </c>
      <c r="F874" s="135">
        <v>195770.53</v>
      </c>
      <c r="G874" s="135">
        <v>147620.32</v>
      </c>
      <c r="H874" s="135">
        <v>151236.26</v>
      </c>
      <c r="I874" s="135">
        <v>246973.56</v>
      </c>
      <c r="J874" s="135">
        <v>217800.61</v>
      </c>
      <c r="K874" s="135">
        <v>230991.01</v>
      </c>
      <c r="L874" s="135">
        <v>171218.35</v>
      </c>
      <c r="M874" s="135">
        <v>241198.74</v>
      </c>
      <c r="N874" s="135">
        <f t="shared" si="998"/>
        <v>241198.74</v>
      </c>
      <c r="O874" s="135">
        <f t="shared" si="999"/>
        <v>2493390.9400000004</v>
      </c>
      <c r="P874" s="135" t="s">
        <v>4731</v>
      </c>
      <c r="Q874" s="135">
        <f>VLOOKUP(P874,Factors!$E$6:$G$5649,3,FALSE)</f>
        <v>0.1013</v>
      </c>
      <c r="R874" s="144">
        <f t="shared" si="980"/>
        <v>0</v>
      </c>
      <c r="S874" s="145">
        <f t="shared" si="981"/>
        <v>241198.74</v>
      </c>
      <c r="T874" s="146">
        <f t="shared" si="982"/>
        <v>241198.74</v>
      </c>
      <c r="U874" s="144">
        <f t="shared" si="983"/>
        <v>0</v>
      </c>
      <c r="V874" s="145">
        <f t="shared" si="984"/>
        <v>24433.432362</v>
      </c>
      <c r="W874" s="147">
        <f t="shared" si="985"/>
        <v>24433.432362</v>
      </c>
      <c r="X874" s="144">
        <f t="shared" si="986"/>
        <v>0</v>
      </c>
      <c r="Y874" s="145">
        <f t="shared" si="987"/>
        <v>216765.307638</v>
      </c>
      <c r="Z874" s="147">
        <f t="shared" si="988"/>
        <v>216765.307638</v>
      </c>
      <c r="AA874" s="148">
        <f t="shared" si="1000"/>
        <v>0</v>
      </c>
      <c r="AB874" s="149">
        <f t="shared" si="1001"/>
        <v>2493390.9400000004</v>
      </c>
      <c r="AC874" s="148">
        <f t="shared" si="991"/>
        <v>2493390.9400000004</v>
      </c>
      <c r="AD874" s="148">
        <f t="shared" si="997"/>
        <v>0</v>
      </c>
      <c r="AE874" s="148">
        <f t="shared" si="1002"/>
        <v>252580.50222200004</v>
      </c>
      <c r="AF874" s="150">
        <f t="shared" si="993"/>
        <v>252580.50222200004</v>
      </c>
      <c r="AG874" s="148">
        <f t="shared" si="1003"/>
        <v>0</v>
      </c>
      <c r="AH874" s="148">
        <f t="shared" si="995"/>
        <v>2240810.4377780003</v>
      </c>
      <c r="AI874" s="150">
        <f t="shared" si="996"/>
        <v>2240810.4377780003</v>
      </c>
      <c r="AJ874" s="151" t="s">
        <v>60</v>
      </c>
    </row>
    <row r="875" spans="1:36" outlineLevel="3" x14ac:dyDescent="0.25">
      <c r="A875" s="143" t="s">
        <v>5665</v>
      </c>
      <c r="B875" s="135">
        <v>17228.169999999998</v>
      </c>
      <c r="C875" s="135">
        <v>21639.72</v>
      </c>
      <c r="D875" s="135">
        <v>17228.169999999998</v>
      </c>
      <c r="E875" s="135">
        <v>17228.169999999998</v>
      </c>
      <c r="F875" s="135">
        <v>17538.14</v>
      </c>
      <c r="G875" s="135">
        <v>17228.169999999998</v>
      </c>
      <c r="H875" s="135">
        <v>25083.15</v>
      </c>
      <c r="I875" s="135">
        <v>17428.150000000001</v>
      </c>
      <c r="J875" s="135">
        <v>18066.169999999998</v>
      </c>
      <c r="K875" s="135">
        <v>17479.87</v>
      </c>
      <c r="L875" s="135">
        <v>17228.12</v>
      </c>
      <c r="M875" s="135">
        <v>18003.21</v>
      </c>
      <c r="N875" s="135">
        <f t="shared" si="998"/>
        <v>18003.21</v>
      </c>
      <c r="O875" s="135">
        <f t="shared" si="999"/>
        <v>221379.21</v>
      </c>
      <c r="P875" s="135" t="s">
        <v>4732</v>
      </c>
      <c r="Q875" s="135">
        <f>VLOOKUP(P875,Factors!$E$6:$G$5649,3,FALSE)</f>
        <v>0.1013</v>
      </c>
      <c r="R875" s="144">
        <f t="shared" si="980"/>
        <v>0</v>
      </c>
      <c r="S875" s="145">
        <f t="shared" si="981"/>
        <v>18003.21</v>
      </c>
      <c r="T875" s="146">
        <f t="shared" si="982"/>
        <v>18003.21</v>
      </c>
      <c r="U875" s="144">
        <f t="shared" si="983"/>
        <v>0</v>
      </c>
      <c r="V875" s="145">
        <f t="shared" si="984"/>
        <v>1823.725173</v>
      </c>
      <c r="W875" s="147">
        <f t="shared" si="985"/>
        <v>1823.725173</v>
      </c>
      <c r="X875" s="144">
        <f t="shared" si="986"/>
        <v>0</v>
      </c>
      <c r="Y875" s="145">
        <f t="shared" si="987"/>
        <v>16179.484826999998</v>
      </c>
      <c r="Z875" s="147">
        <f t="shared" si="988"/>
        <v>16179.484826999998</v>
      </c>
      <c r="AA875" s="148">
        <f t="shared" si="1000"/>
        <v>0</v>
      </c>
      <c r="AB875" s="149">
        <f t="shared" si="1001"/>
        <v>221379.21</v>
      </c>
      <c r="AC875" s="148">
        <f t="shared" si="991"/>
        <v>221379.21</v>
      </c>
      <c r="AD875" s="148">
        <f t="shared" si="997"/>
        <v>0</v>
      </c>
      <c r="AE875" s="148">
        <f t="shared" si="1002"/>
        <v>22425.713972999998</v>
      </c>
      <c r="AF875" s="150">
        <f t="shared" si="993"/>
        <v>22425.713972999998</v>
      </c>
      <c r="AG875" s="148">
        <f t="shared" si="1003"/>
        <v>0</v>
      </c>
      <c r="AH875" s="148">
        <f t="shared" si="995"/>
        <v>198953.49602699999</v>
      </c>
      <c r="AI875" s="150">
        <f t="shared" si="996"/>
        <v>198953.49602699999</v>
      </c>
      <c r="AJ875" s="151" t="s">
        <v>60</v>
      </c>
    </row>
    <row r="876" spans="1:36" outlineLevel="3" x14ac:dyDescent="0.25">
      <c r="A876" s="143" t="s">
        <v>5665</v>
      </c>
      <c r="B876" s="135">
        <v>30644.41</v>
      </c>
      <c r="C876" s="135">
        <v>31566.3</v>
      </c>
      <c r="D876" s="135">
        <v>33370.81</v>
      </c>
      <c r="E876" s="135">
        <v>34176.629999999997</v>
      </c>
      <c r="F876" s="135">
        <v>16840.05</v>
      </c>
      <c r="G876" s="135">
        <v>24779.38</v>
      </c>
      <c r="H876" s="135">
        <v>26621</v>
      </c>
      <c r="I876" s="135">
        <v>32557.32</v>
      </c>
      <c r="J876" s="135">
        <v>27497.1</v>
      </c>
      <c r="K876" s="135">
        <v>56052.62</v>
      </c>
      <c r="L876" s="135">
        <v>5697.83</v>
      </c>
      <c r="M876" s="135">
        <v>36388.449999999997</v>
      </c>
      <c r="N876" s="135">
        <f t="shared" si="998"/>
        <v>36388.449999999997</v>
      </c>
      <c r="O876" s="135">
        <f t="shared" si="999"/>
        <v>356191.9</v>
      </c>
      <c r="P876" s="135" t="s">
        <v>4733</v>
      </c>
      <c r="Q876" s="135">
        <f>VLOOKUP(P876,Factors!$E$6:$G$5649,3,FALSE)</f>
        <v>0.1013</v>
      </c>
      <c r="R876" s="144">
        <f t="shared" si="980"/>
        <v>0</v>
      </c>
      <c r="S876" s="145">
        <f t="shared" si="981"/>
        <v>36388.449999999997</v>
      </c>
      <c r="T876" s="146">
        <f t="shared" si="982"/>
        <v>36388.449999999997</v>
      </c>
      <c r="U876" s="144">
        <f t="shared" si="983"/>
        <v>0</v>
      </c>
      <c r="V876" s="145">
        <f t="shared" si="984"/>
        <v>3686.1499849999996</v>
      </c>
      <c r="W876" s="147">
        <f t="shared" si="985"/>
        <v>3686.1499849999996</v>
      </c>
      <c r="X876" s="144">
        <f t="shared" si="986"/>
        <v>0</v>
      </c>
      <c r="Y876" s="145">
        <f t="shared" si="987"/>
        <v>32702.300014999997</v>
      </c>
      <c r="Z876" s="147">
        <f t="shared" si="988"/>
        <v>32702.300014999997</v>
      </c>
      <c r="AA876" s="148">
        <f t="shared" si="1000"/>
        <v>0</v>
      </c>
      <c r="AB876" s="149">
        <f t="shared" si="1001"/>
        <v>356191.9</v>
      </c>
      <c r="AC876" s="148">
        <f t="shared" si="991"/>
        <v>356191.9</v>
      </c>
      <c r="AD876" s="148">
        <f t="shared" si="997"/>
        <v>0</v>
      </c>
      <c r="AE876" s="148">
        <f t="shared" si="1002"/>
        <v>36082.23947</v>
      </c>
      <c r="AF876" s="150">
        <f t="shared" si="993"/>
        <v>36082.23947</v>
      </c>
      <c r="AG876" s="148">
        <f t="shared" si="1003"/>
        <v>0</v>
      </c>
      <c r="AH876" s="148">
        <f t="shared" si="995"/>
        <v>320109.66052999999</v>
      </c>
      <c r="AI876" s="150">
        <f t="shared" si="996"/>
        <v>320109.66052999999</v>
      </c>
      <c r="AJ876" s="151" t="s">
        <v>60</v>
      </c>
    </row>
    <row r="877" spans="1:36" outlineLevel="3" x14ac:dyDescent="0.25">
      <c r="A877" s="143" t="s">
        <v>5665</v>
      </c>
      <c r="B877" s="135">
        <v>2309.29</v>
      </c>
      <c r="C877" s="135">
        <v>2309.29</v>
      </c>
      <c r="D877" s="135">
        <v>2309.29</v>
      </c>
      <c r="E877" s="135">
        <v>2309.29</v>
      </c>
      <c r="F877" s="135">
        <v>2309.29</v>
      </c>
      <c r="G877" s="135">
        <v>2309.29</v>
      </c>
      <c r="H877" s="135">
        <v>2309.29</v>
      </c>
      <c r="I877" s="135">
        <v>2314.94</v>
      </c>
      <c r="J877" s="135">
        <v>2309.29</v>
      </c>
      <c r="K877" s="135">
        <v>2309.29</v>
      </c>
      <c r="M877" s="135">
        <v>4618.58</v>
      </c>
      <c r="N877" s="135">
        <f t="shared" si="998"/>
        <v>4618.58</v>
      </c>
      <c r="O877" s="135">
        <f t="shared" si="999"/>
        <v>27717.130000000005</v>
      </c>
      <c r="P877" s="135" t="s">
        <v>4734</v>
      </c>
      <c r="Q877" s="135">
        <f>VLOOKUP(P877,Factors!$E$6:$G$5649,3,FALSE)</f>
        <v>0.1013</v>
      </c>
      <c r="R877" s="144">
        <f t="shared" si="980"/>
        <v>0</v>
      </c>
      <c r="S877" s="145">
        <f t="shared" si="981"/>
        <v>4618.58</v>
      </c>
      <c r="T877" s="146">
        <f t="shared" si="982"/>
        <v>4618.58</v>
      </c>
      <c r="U877" s="144">
        <f t="shared" si="983"/>
        <v>0</v>
      </c>
      <c r="V877" s="145">
        <f t="shared" si="984"/>
        <v>467.86215399999998</v>
      </c>
      <c r="W877" s="147">
        <f t="shared" si="985"/>
        <v>467.86215399999998</v>
      </c>
      <c r="X877" s="144">
        <f t="shared" si="986"/>
        <v>0</v>
      </c>
      <c r="Y877" s="145">
        <f t="shared" si="987"/>
        <v>4150.7178459999996</v>
      </c>
      <c r="Z877" s="147">
        <f t="shared" si="988"/>
        <v>4150.7178459999996</v>
      </c>
      <c r="AA877" s="148">
        <f t="shared" si="1000"/>
        <v>0</v>
      </c>
      <c r="AB877" s="149">
        <f t="shared" si="1001"/>
        <v>27717.130000000005</v>
      </c>
      <c r="AC877" s="148">
        <f t="shared" si="991"/>
        <v>27717.130000000005</v>
      </c>
      <c r="AD877" s="148">
        <f t="shared" si="997"/>
        <v>0</v>
      </c>
      <c r="AE877" s="148">
        <f t="shared" si="1002"/>
        <v>2807.7452690000005</v>
      </c>
      <c r="AF877" s="150">
        <f t="shared" si="993"/>
        <v>2807.7452690000005</v>
      </c>
      <c r="AG877" s="148">
        <f t="shared" si="1003"/>
        <v>0</v>
      </c>
      <c r="AH877" s="148">
        <f t="shared" si="995"/>
        <v>24909.384731000006</v>
      </c>
      <c r="AI877" s="150">
        <f t="shared" si="996"/>
        <v>24909.384731000006</v>
      </c>
      <c r="AJ877" s="151" t="s">
        <v>60</v>
      </c>
    </row>
    <row r="878" spans="1:36" outlineLevel="3" x14ac:dyDescent="0.25">
      <c r="A878" s="143" t="s">
        <v>5665</v>
      </c>
      <c r="B878" s="135">
        <v>11025.15</v>
      </c>
      <c r="C878" s="135">
        <v>25822.13</v>
      </c>
      <c r="D878" s="135">
        <v>69859.679999999993</v>
      </c>
      <c r="E878" s="135">
        <v>15900.27</v>
      </c>
      <c r="F878" s="135">
        <v>25495.919999999998</v>
      </c>
      <c r="G878" s="135">
        <v>17898.12</v>
      </c>
      <c r="H878" s="135">
        <v>42510.5</v>
      </c>
      <c r="I878" s="135">
        <v>47916.23</v>
      </c>
      <c r="J878" s="135">
        <v>21910.63</v>
      </c>
      <c r="K878" s="135">
        <v>-3668.02</v>
      </c>
      <c r="L878" s="135">
        <v>17605.55</v>
      </c>
      <c r="M878" s="135">
        <v>9036.52</v>
      </c>
      <c r="N878" s="135">
        <f t="shared" si="998"/>
        <v>9036.52</v>
      </c>
      <c r="O878" s="135">
        <f t="shared" si="999"/>
        <v>301312.68</v>
      </c>
      <c r="P878" s="135" t="s">
        <v>4735</v>
      </c>
      <c r="Q878" s="135">
        <f>VLOOKUP(P878,Factors!$E$6:$G$5649,3,FALSE)</f>
        <v>0.1013</v>
      </c>
      <c r="R878" s="144">
        <f t="shared" si="980"/>
        <v>0</v>
      </c>
      <c r="S878" s="145">
        <f t="shared" si="981"/>
        <v>9036.52</v>
      </c>
      <c r="T878" s="146">
        <f t="shared" si="982"/>
        <v>9036.52</v>
      </c>
      <c r="U878" s="144">
        <f t="shared" si="983"/>
        <v>0</v>
      </c>
      <c r="V878" s="145">
        <f t="shared" si="984"/>
        <v>915.39947600000005</v>
      </c>
      <c r="W878" s="147">
        <f t="shared" si="985"/>
        <v>915.39947600000005</v>
      </c>
      <c r="X878" s="144">
        <f t="shared" si="986"/>
        <v>0</v>
      </c>
      <c r="Y878" s="145">
        <f t="shared" si="987"/>
        <v>8121.1205239999999</v>
      </c>
      <c r="Z878" s="147">
        <f t="shared" si="988"/>
        <v>8121.1205239999999</v>
      </c>
      <c r="AA878" s="148">
        <f t="shared" si="1000"/>
        <v>0</v>
      </c>
      <c r="AB878" s="149">
        <f t="shared" si="1001"/>
        <v>301312.68</v>
      </c>
      <c r="AC878" s="148">
        <f t="shared" si="991"/>
        <v>301312.68</v>
      </c>
      <c r="AD878" s="148">
        <f t="shared" si="997"/>
        <v>0</v>
      </c>
      <c r="AE878" s="148">
        <f t="shared" si="1002"/>
        <v>30522.974483999998</v>
      </c>
      <c r="AF878" s="150">
        <f t="shared" si="993"/>
        <v>30522.974483999998</v>
      </c>
      <c r="AG878" s="148">
        <f t="shared" si="1003"/>
        <v>0</v>
      </c>
      <c r="AH878" s="148">
        <f t="shared" si="995"/>
        <v>270789.70551599999</v>
      </c>
      <c r="AI878" s="150">
        <f t="shared" si="996"/>
        <v>270789.70551599999</v>
      </c>
      <c r="AJ878" s="151" t="s">
        <v>60</v>
      </c>
    </row>
    <row r="879" spans="1:36" outlineLevel="3" x14ac:dyDescent="0.25">
      <c r="A879" s="143" t="s">
        <v>5665</v>
      </c>
      <c r="C879" s="135">
        <v>66000</v>
      </c>
      <c r="N879" s="135">
        <f t="shared" si="998"/>
        <v>0</v>
      </c>
      <c r="O879" s="135">
        <f t="shared" si="999"/>
        <v>66000</v>
      </c>
      <c r="P879" s="135" t="s">
        <v>5701</v>
      </c>
      <c r="Q879" s="135">
        <f>VLOOKUP(P879,Factors!$E$6:$G$5649,3,FALSE)</f>
        <v>0.1013</v>
      </c>
      <c r="R879" s="144">
        <f t="shared" si="980"/>
        <v>0</v>
      </c>
      <c r="S879" s="145">
        <f t="shared" si="981"/>
        <v>0</v>
      </c>
      <c r="T879" s="146">
        <f t="shared" si="982"/>
        <v>0</v>
      </c>
      <c r="U879" s="144">
        <f t="shared" si="983"/>
        <v>0</v>
      </c>
      <c r="V879" s="145">
        <f t="shared" si="984"/>
        <v>0</v>
      </c>
      <c r="W879" s="147">
        <f t="shared" si="985"/>
        <v>0</v>
      </c>
      <c r="X879" s="144">
        <f t="shared" si="986"/>
        <v>0</v>
      </c>
      <c r="Y879" s="145">
        <f t="shared" si="987"/>
        <v>0</v>
      </c>
      <c r="Z879" s="147">
        <f t="shared" si="988"/>
        <v>0</v>
      </c>
      <c r="AA879" s="148">
        <f t="shared" si="1000"/>
        <v>0</v>
      </c>
      <c r="AB879" s="149">
        <f t="shared" si="1001"/>
        <v>66000</v>
      </c>
      <c r="AC879" s="148">
        <f t="shared" si="991"/>
        <v>66000</v>
      </c>
      <c r="AD879" s="148">
        <f t="shared" si="997"/>
        <v>0</v>
      </c>
      <c r="AE879" s="148">
        <f t="shared" si="1002"/>
        <v>6685.8</v>
      </c>
      <c r="AF879" s="150">
        <f t="shared" si="993"/>
        <v>6685.8</v>
      </c>
      <c r="AG879" s="148">
        <f t="shared" si="1003"/>
        <v>0</v>
      </c>
      <c r="AH879" s="148">
        <f t="shared" si="995"/>
        <v>59314.2</v>
      </c>
      <c r="AI879" s="150">
        <f t="shared" si="996"/>
        <v>59314.2</v>
      </c>
      <c r="AJ879" s="151" t="s">
        <v>60</v>
      </c>
    </row>
    <row r="880" spans="1:36" outlineLevel="3" x14ac:dyDescent="0.25">
      <c r="A880" s="143" t="s">
        <v>5665</v>
      </c>
      <c r="B880" s="135">
        <v>377544.25</v>
      </c>
      <c r="C880" s="135">
        <v>406931.79</v>
      </c>
      <c r="D880" s="135">
        <v>385968.02</v>
      </c>
      <c r="E880" s="135">
        <v>330067.09999999998</v>
      </c>
      <c r="F880" s="135">
        <v>344104.38</v>
      </c>
      <c r="G880" s="135">
        <v>314640.2</v>
      </c>
      <c r="H880" s="135">
        <v>343106.67</v>
      </c>
      <c r="I880" s="135">
        <v>399177.67</v>
      </c>
      <c r="J880" s="135">
        <v>327711.74</v>
      </c>
      <c r="K880" s="135">
        <v>339015.72</v>
      </c>
      <c r="L880" s="135">
        <v>351967.33</v>
      </c>
      <c r="M880" s="135">
        <v>328588.43</v>
      </c>
      <c r="N880" s="135">
        <f t="shared" si="998"/>
        <v>328588.43</v>
      </c>
      <c r="O880" s="135">
        <f t="shared" si="999"/>
        <v>4248823.3</v>
      </c>
      <c r="P880" s="135" t="s">
        <v>4743</v>
      </c>
      <c r="Q880" s="135">
        <f>VLOOKUP(P880,Factors!$E$6:$G$5649,3,FALSE)</f>
        <v>0.1013</v>
      </c>
      <c r="R880" s="144">
        <f t="shared" si="980"/>
        <v>0</v>
      </c>
      <c r="S880" s="145">
        <f t="shared" si="981"/>
        <v>328588.43</v>
      </c>
      <c r="T880" s="146">
        <f t="shared" si="982"/>
        <v>328588.43</v>
      </c>
      <c r="U880" s="144">
        <f t="shared" si="983"/>
        <v>0</v>
      </c>
      <c r="V880" s="145">
        <f t="shared" si="984"/>
        <v>33286.007959000002</v>
      </c>
      <c r="W880" s="147">
        <f t="shared" si="985"/>
        <v>33286.007959000002</v>
      </c>
      <c r="X880" s="144">
        <f t="shared" si="986"/>
        <v>0</v>
      </c>
      <c r="Y880" s="145">
        <f t="shared" si="987"/>
        <v>295302.42204099998</v>
      </c>
      <c r="Z880" s="147">
        <f t="shared" si="988"/>
        <v>295302.42204099998</v>
      </c>
      <c r="AA880" s="148">
        <f t="shared" si="1000"/>
        <v>0</v>
      </c>
      <c r="AB880" s="149">
        <f t="shared" si="1001"/>
        <v>4248823.3</v>
      </c>
      <c r="AC880" s="148">
        <f t="shared" si="991"/>
        <v>4248823.3</v>
      </c>
      <c r="AD880" s="148">
        <f t="shared" si="997"/>
        <v>0</v>
      </c>
      <c r="AE880" s="148">
        <f t="shared" si="1002"/>
        <v>430405.80028999998</v>
      </c>
      <c r="AF880" s="150">
        <f t="shared" si="993"/>
        <v>430405.80028999998</v>
      </c>
      <c r="AG880" s="148">
        <f t="shared" si="1003"/>
        <v>0</v>
      </c>
      <c r="AH880" s="148">
        <f t="shared" si="995"/>
        <v>3818417.4997099997</v>
      </c>
      <c r="AI880" s="150">
        <f t="shared" si="996"/>
        <v>3818417.4997099997</v>
      </c>
      <c r="AJ880" s="151" t="s">
        <v>60</v>
      </c>
    </row>
    <row r="881" spans="1:36" outlineLevel="3" x14ac:dyDescent="0.25">
      <c r="A881" s="143" t="s">
        <v>5665</v>
      </c>
      <c r="L881" s="135">
        <v>2300</v>
      </c>
      <c r="N881" s="135">
        <f t="shared" si="998"/>
        <v>0</v>
      </c>
      <c r="O881" s="135">
        <f t="shared" si="999"/>
        <v>2300</v>
      </c>
      <c r="P881" s="135" t="s">
        <v>4745</v>
      </c>
      <c r="Q881" s="135">
        <f>VLOOKUP(P881,Factors!$E$6:$G$5649,3,FALSE)</f>
        <v>0.1013</v>
      </c>
      <c r="R881" s="144">
        <f t="shared" si="980"/>
        <v>0</v>
      </c>
      <c r="S881" s="145">
        <f t="shared" si="981"/>
        <v>0</v>
      </c>
      <c r="T881" s="146">
        <f t="shared" si="982"/>
        <v>0</v>
      </c>
      <c r="U881" s="144">
        <f t="shared" si="983"/>
        <v>0</v>
      </c>
      <c r="V881" s="145">
        <f t="shared" si="984"/>
        <v>0</v>
      </c>
      <c r="W881" s="147">
        <f t="shared" si="985"/>
        <v>0</v>
      </c>
      <c r="X881" s="144">
        <f t="shared" si="986"/>
        <v>0</v>
      </c>
      <c r="Y881" s="145">
        <f t="shared" si="987"/>
        <v>0</v>
      </c>
      <c r="Z881" s="147">
        <f t="shared" si="988"/>
        <v>0</v>
      </c>
      <c r="AA881" s="148">
        <f t="shared" si="1000"/>
        <v>0</v>
      </c>
      <c r="AB881" s="149">
        <f t="shared" si="1001"/>
        <v>2300</v>
      </c>
      <c r="AC881" s="148">
        <f t="shared" si="991"/>
        <v>2300</v>
      </c>
      <c r="AD881" s="148">
        <f t="shared" si="997"/>
        <v>0</v>
      </c>
      <c r="AE881" s="148">
        <f t="shared" si="1002"/>
        <v>232.99</v>
      </c>
      <c r="AF881" s="150">
        <f t="shared" si="993"/>
        <v>232.99</v>
      </c>
      <c r="AG881" s="148">
        <f t="shared" si="1003"/>
        <v>0</v>
      </c>
      <c r="AH881" s="148">
        <f t="shared" si="995"/>
        <v>2067.0100000000002</v>
      </c>
      <c r="AI881" s="150">
        <f t="shared" si="996"/>
        <v>2067.0100000000002</v>
      </c>
      <c r="AJ881" s="151" t="s">
        <v>60</v>
      </c>
    </row>
    <row r="882" spans="1:36" outlineLevel="3" x14ac:dyDescent="0.25">
      <c r="A882" s="143" t="s">
        <v>5665</v>
      </c>
      <c r="B882" s="135">
        <v>2916.83</v>
      </c>
      <c r="C882" s="135">
        <v>2040.73</v>
      </c>
      <c r="D882" s="135">
        <v>2032.07</v>
      </c>
      <c r="F882" s="135">
        <v>4171.1899999999996</v>
      </c>
      <c r="G882" s="135">
        <v>2085.31</v>
      </c>
      <c r="H882" s="135">
        <v>2140.36</v>
      </c>
      <c r="I882" s="135">
        <v>2148.81</v>
      </c>
      <c r="J882" s="135">
        <v>2150.89</v>
      </c>
      <c r="K882" s="135">
        <v>2152.89</v>
      </c>
      <c r="M882" s="135">
        <v>2216.5700000000002</v>
      </c>
      <c r="N882" s="135">
        <f t="shared" si="998"/>
        <v>2216.5700000000002</v>
      </c>
      <c r="O882" s="135">
        <f t="shared" si="999"/>
        <v>24055.649999999998</v>
      </c>
      <c r="P882" s="135" t="s">
        <v>4752</v>
      </c>
      <c r="Q882" s="135">
        <f>VLOOKUP(P882,Factors!$E$6:$G$5649,3,FALSE)</f>
        <v>0.1013</v>
      </c>
      <c r="R882" s="144">
        <f t="shared" si="980"/>
        <v>0</v>
      </c>
      <c r="S882" s="145">
        <f t="shared" si="981"/>
        <v>2216.5700000000002</v>
      </c>
      <c r="T882" s="146">
        <f t="shared" si="982"/>
        <v>2216.5700000000002</v>
      </c>
      <c r="U882" s="144">
        <f t="shared" si="983"/>
        <v>0</v>
      </c>
      <c r="V882" s="145">
        <f t="shared" si="984"/>
        <v>224.53854100000001</v>
      </c>
      <c r="W882" s="147">
        <f t="shared" si="985"/>
        <v>224.53854100000001</v>
      </c>
      <c r="X882" s="144">
        <f t="shared" si="986"/>
        <v>0</v>
      </c>
      <c r="Y882" s="145">
        <f t="shared" si="987"/>
        <v>1992.0314590000003</v>
      </c>
      <c r="Z882" s="147">
        <f t="shared" si="988"/>
        <v>1992.0314590000003</v>
      </c>
      <c r="AA882" s="148">
        <f t="shared" si="1000"/>
        <v>0</v>
      </c>
      <c r="AB882" s="149">
        <f t="shared" si="1001"/>
        <v>24055.649999999998</v>
      </c>
      <c r="AC882" s="148">
        <f t="shared" si="991"/>
        <v>24055.649999999998</v>
      </c>
      <c r="AD882" s="148">
        <f t="shared" si="997"/>
        <v>0</v>
      </c>
      <c r="AE882" s="148">
        <f t="shared" si="1002"/>
        <v>2436.8373449999999</v>
      </c>
      <c r="AF882" s="150">
        <f t="shared" si="993"/>
        <v>2436.8373449999999</v>
      </c>
      <c r="AG882" s="148">
        <f t="shared" si="1003"/>
        <v>0</v>
      </c>
      <c r="AH882" s="148">
        <f t="shared" si="995"/>
        <v>21618.812654999998</v>
      </c>
      <c r="AI882" s="150">
        <f t="shared" si="996"/>
        <v>21618.812654999998</v>
      </c>
      <c r="AJ882" s="151" t="s">
        <v>60</v>
      </c>
    </row>
    <row r="883" spans="1:36" outlineLevel="3" x14ac:dyDescent="0.25">
      <c r="A883" s="143" t="s">
        <v>5665</v>
      </c>
      <c r="B883" s="135">
        <v>559.58000000000004</v>
      </c>
      <c r="C883" s="135">
        <v>1279.04</v>
      </c>
      <c r="D883" s="135">
        <v>1181.32</v>
      </c>
      <c r="E883" s="135">
        <v>1059.1099999999999</v>
      </c>
      <c r="F883" s="135">
        <v>896.17</v>
      </c>
      <c r="G883" s="135">
        <v>855.44</v>
      </c>
      <c r="H883" s="135">
        <v>1417.97</v>
      </c>
      <c r="I883" s="135">
        <v>1592.82</v>
      </c>
      <c r="J883" s="135">
        <v>353.96</v>
      </c>
      <c r="N883" s="135">
        <f t="shared" si="998"/>
        <v>0</v>
      </c>
      <c r="O883" s="135">
        <f t="shared" si="999"/>
        <v>9195.41</v>
      </c>
      <c r="P883" s="135" t="s">
        <v>4755</v>
      </c>
      <c r="Q883" s="135">
        <f>VLOOKUP(P883,Factors!$E$6:$G$5649,3,FALSE)</f>
        <v>0.1013</v>
      </c>
      <c r="R883" s="144">
        <f t="shared" si="980"/>
        <v>0</v>
      </c>
      <c r="S883" s="145">
        <f t="shared" si="981"/>
        <v>0</v>
      </c>
      <c r="T883" s="146">
        <f t="shared" si="982"/>
        <v>0</v>
      </c>
      <c r="U883" s="144">
        <f t="shared" si="983"/>
        <v>0</v>
      </c>
      <c r="V883" s="145">
        <f t="shared" si="984"/>
        <v>0</v>
      </c>
      <c r="W883" s="147">
        <f t="shared" si="985"/>
        <v>0</v>
      </c>
      <c r="X883" s="144">
        <f t="shared" si="986"/>
        <v>0</v>
      </c>
      <c r="Y883" s="145">
        <f t="shared" si="987"/>
        <v>0</v>
      </c>
      <c r="Z883" s="147">
        <f t="shared" si="988"/>
        <v>0</v>
      </c>
      <c r="AA883" s="148">
        <f t="shared" si="1000"/>
        <v>0</v>
      </c>
      <c r="AB883" s="149">
        <f t="shared" si="1001"/>
        <v>9195.41</v>
      </c>
      <c r="AC883" s="148">
        <f t="shared" si="991"/>
        <v>9195.41</v>
      </c>
      <c r="AD883" s="148">
        <f t="shared" si="997"/>
        <v>0</v>
      </c>
      <c r="AE883" s="148">
        <f t="shared" si="1002"/>
        <v>931.49503300000003</v>
      </c>
      <c r="AF883" s="150">
        <f t="shared" si="993"/>
        <v>931.49503300000003</v>
      </c>
      <c r="AG883" s="148">
        <f t="shared" si="1003"/>
        <v>0</v>
      </c>
      <c r="AH883" s="148">
        <f t="shared" si="995"/>
        <v>8263.9149670000006</v>
      </c>
      <c r="AI883" s="150">
        <f t="shared" si="996"/>
        <v>8263.9149670000006</v>
      </c>
      <c r="AJ883" s="151" t="s">
        <v>60</v>
      </c>
    </row>
    <row r="884" spans="1:36" outlineLevel="3" x14ac:dyDescent="0.25">
      <c r="A884" s="143" t="s">
        <v>5665</v>
      </c>
      <c r="B884" s="135">
        <v>102468.19</v>
      </c>
      <c r="C884" s="135">
        <v>164667.16</v>
      </c>
      <c r="D884" s="135">
        <v>110311.5</v>
      </c>
      <c r="E884" s="135">
        <v>165634.42000000001</v>
      </c>
      <c r="F884" s="135">
        <v>95963.92</v>
      </c>
      <c r="G884" s="135">
        <v>89466.38</v>
      </c>
      <c r="H884" s="135">
        <v>80917.490000000005</v>
      </c>
      <c r="I884" s="135">
        <v>107555.57</v>
      </c>
      <c r="J884" s="135">
        <v>114377.81</v>
      </c>
      <c r="K884" s="135">
        <v>177836.99</v>
      </c>
      <c r="L884" s="135">
        <v>101978.29</v>
      </c>
      <c r="M884" s="135">
        <v>227350.09</v>
      </c>
      <c r="N884" s="135">
        <f t="shared" si="998"/>
        <v>227350.09</v>
      </c>
      <c r="O884" s="135">
        <f t="shared" si="999"/>
        <v>1538527.8100000003</v>
      </c>
      <c r="P884" s="135" t="s">
        <v>4757</v>
      </c>
      <c r="Q884" s="135">
        <f>VLOOKUP(P884,Factors!$E$6:$G$5649,3,FALSE)</f>
        <v>0.1013</v>
      </c>
      <c r="R884" s="144">
        <f t="shared" si="980"/>
        <v>0</v>
      </c>
      <c r="S884" s="145">
        <f t="shared" si="981"/>
        <v>227350.09</v>
      </c>
      <c r="T884" s="146">
        <f t="shared" si="982"/>
        <v>227350.09</v>
      </c>
      <c r="U884" s="144">
        <f t="shared" si="983"/>
        <v>0</v>
      </c>
      <c r="V884" s="145">
        <f t="shared" si="984"/>
        <v>23030.564117000002</v>
      </c>
      <c r="W884" s="147">
        <f t="shared" si="985"/>
        <v>23030.564117000002</v>
      </c>
      <c r="X884" s="144">
        <f t="shared" si="986"/>
        <v>0</v>
      </c>
      <c r="Y884" s="145">
        <f t="shared" si="987"/>
        <v>204319.52588299999</v>
      </c>
      <c r="Z884" s="147">
        <f t="shared" si="988"/>
        <v>204319.52588299999</v>
      </c>
      <c r="AA884" s="148">
        <f t="shared" si="1000"/>
        <v>0</v>
      </c>
      <c r="AB884" s="149">
        <f t="shared" si="1001"/>
        <v>1538527.8100000003</v>
      </c>
      <c r="AC884" s="148">
        <f t="shared" si="991"/>
        <v>1538527.8100000003</v>
      </c>
      <c r="AD884" s="148">
        <f t="shared" si="997"/>
        <v>0</v>
      </c>
      <c r="AE884" s="148">
        <f t="shared" si="1002"/>
        <v>155852.86715300003</v>
      </c>
      <c r="AF884" s="150">
        <f t="shared" si="993"/>
        <v>155852.86715300003</v>
      </c>
      <c r="AG884" s="148">
        <f t="shared" si="1003"/>
        <v>0</v>
      </c>
      <c r="AH884" s="148">
        <f t="shared" si="995"/>
        <v>1382674.9428470002</v>
      </c>
      <c r="AI884" s="150">
        <f t="shared" si="996"/>
        <v>1382674.9428470002</v>
      </c>
      <c r="AJ884" s="151" t="s">
        <v>60</v>
      </c>
    </row>
    <row r="885" spans="1:36" outlineLevel="3" x14ac:dyDescent="0.25">
      <c r="A885" s="143" t="s">
        <v>5665</v>
      </c>
      <c r="L885" s="135">
        <v>1634.3</v>
      </c>
      <c r="N885" s="135">
        <f t="shared" si="998"/>
        <v>0</v>
      </c>
      <c r="O885" s="135">
        <f t="shared" si="999"/>
        <v>1634.3</v>
      </c>
      <c r="P885" s="135" t="s">
        <v>4760</v>
      </c>
      <c r="Q885" s="135">
        <f>VLOOKUP(P885,Factors!$E$6:$G$5649,3,FALSE)</f>
        <v>0.1013</v>
      </c>
      <c r="R885" s="144">
        <f t="shared" si="980"/>
        <v>0</v>
      </c>
      <c r="S885" s="145">
        <f t="shared" si="981"/>
        <v>0</v>
      </c>
      <c r="T885" s="146">
        <f t="shared" si="982"/>
        <v>0</v>
      </c>
      <c r="U885" s="144">
        <f t="shared" si="983"/>
        <v>0</v>
      </c>
      <c r="V885" s="145">
        <f t="shared" si="984"/>
        <v>0</v>
      </c>
      <c r="W885" s="147">
        <f t="shared" si="985"/>
        <v>0</v>
      </c>
      <c r="X885" s="144">
        <f t="shared" si="986"/>
        <v>0</v>
      </c>
      <c r="Y885" s="145">
        <f t="shared" si="987"/>
        <v>0</v>
      </c>
      <c r="Z885" s="147">
        <f t="shared" si="988"/>
        <v>0</v>
      </c>
      <c r="AA885" s="148">
        <f t="shared" si="1000"/>
        <v>0</v>
      </c>
      <c r="AB885" s="149">
        <f t="shared" si="1001"/>
        <v>1634.3</v>
      </c>
      <c r="AC885" s="148">
        <f t="shared" si="991"/>
        <v>1634.3</v>
      </c>
      <c r="AD885" s="148">
        <f t="shared" si="997"/>
        <v>0</v>
      </c>
      <c r="AE885" s="148">
        <f t="shared" si="1002"/>
        <v>165.55458999999999</v>
      </c>
      <c r="AF885" s="150">
        <f t="shared" si="993"/>
        <v>165.55458999999999</v>
      </c>
      <c r="AG885" s="148">
        <f t="shared" si="1003"/>
        <v>0</v>
      </c>
      <c r="AH885" s="148">
        <f t="shared" si="995"/>
        <v>1468.74541</v>
      </c>
      <c r="AI885" s="150">
        <f t="shared" si="996"/>
        <v>1468.74541</v>
      </c>
      <c r="AJ885" s="151" t="s">
        <v>60</v>
      </c>
    </row>
    <row r="886" spans="1:36" outlineLevel="3" x14ac:dyDescent="0.25">
      <c r="A886" s="143" t="s">
        <v>5665</v>
      </c>
      <c r="H886" s="135">
        <v>11550</v>
      </c>
      <c r="I886" s="135">
        <v>-1121.74</v>
      </c>
      <c r="K886" s="135">
        <v>-10428.26</v>
      </c>
      <c r="N886" s="135">
        <f t="shared" si="998"/>
        <v>0</v>
      </c>
      <c r="O886" s="135">
        <f t="shared" si="999"/>
        <v>0</v>
      </c>
      <c r="P886" s="135" t="s">
        <v>4767</v>
      </c>
      <c r="Q886" s="135">
        <f>VLOOKUP(P886,Factors!$E$6:$G$5649,3,FALSE)</f>
        <v>0.1013</v>
      </c>
      <c r="R886" s="144">
        <f t="shared" si="980"/>
        <v>0</v>
      </c>
      <c r="S886" s="145">
        <f t="shared" si="981"/>
        <v>0</v>
      </c>
      <c r="T886" s="146">
        <f t="shared" si="982"/>
        <v>0</v>
      </c>
      <c r="U886" s="144">
        <f t="shared" si="983"/>
        <v>0</v>
      </c>
      <c r="V886" s="145">
        <f t="shared" si="984"/>
        <v>0</v>
      </c>
      <c r="W886" s="147">
        <f t="shared" si="985"/>
        <v>0</v>
      </c>
      <c r="X886" s="144">
        <f t="shared" si="986"/>
        <v>0</v>
      </c>
      <c r="Y886" s="145">
        <f t="shared" si="987"/>
        <v>0</v>
      </c>
      <c r="Z886" s="147">
        <f t="shared" si="988"/>
        <v>0</v>
      </c>
      <c r="AA886" s="148">
        <f t="shared" si="1000"/>
        <v>0</v>
      </c>
      <c r="AB886" s="149">
        <f t="shared" si="1001"/>
        <v>0</v>
      </c>
      <c r="AC886" s="148">
        <f t="shared" si="991"/>
        <v>0</v>
      </c>
      <c r="AD886" s="148">
        <f t="shared" si="997"/>
        <v>0</v>
      </c>
      <c r="AE886" s="148">
        <f t="shared" si="1002"/>
        <v>0</v>
      </c>
      <c r="AF886" s="150">
        <f t="shared" si="993"/>
        <v>0</v>
      </c>
      <c r="AG886" s="148">
        <f t="shared" si="1003"/>
        <v>0</v>
      </c>
      <c r="AH886" s="148">
        <f t="shared" si="995"/>
        <v>0</v>
      </c>
      <c r="AI886" s="150">
        <f t="shared" si="996"/>
        <v>0</v>
      </c>
      <c r="AJ886" s="151" t="s">
        <v>60</v>
      </c>
    </row>
    <row r="887" spans="1:36" outlineLevel="3" x14ac:dyDescent="0.25">
      <c r="A887" s="143" t="s">
        <v>5665</v>
      </c>
      <c r="L887" s="135">
        <v>23536.93</v>
      </c>
      <c r="M887" s="135">
        <v>4665.67</v>
      </c>
      <c r="N887" s="135">
        <f t="shared" si="998"/>
        <v>4665.67</v>
      </c>
      <c r="O887" s="135">
        <f t="shared" si="999"/>
        <v>28202.6</v>
      </c>
      <c r="P887" s="135" t="s">
        <v>4769</v>
      </c>
      <c r="Q887" s="135">
        <f>VLOOKUP(P887,Factors!$E$6:$G$5649,3,FALSE)</f>
        <v>0.1013</v>
      </c>
      <c r="R887" s="144">
        <f t="shared" si="980"/>
        <v>0</v>
      </c>
      <c r="S887" s="145">
        <f t="shared" si="981"/>
        <v>4665.67</v>
      </c>
      <c r="T887" s="146">
        <f t="shared" si="982"/>
        <v>4665.67</v>
      </c>
      <c r="U887" s="144">
        <f t="shared" si="983"/>
        <v>0</v>
      </c>
      <c r="V887" s="145">
        <f t="shared" si="984"/>
        <v>472.63237100000003</v>
      </c>
      <c r="W887" s="147">
        <f t="shared" si="985"/>
        <v>472.63237100000003</v>
      </c>
      <c r="X887" s="144">
        <f t="shared" si="986"/>
        <v>0</v>
      </c>
      <c r="Y887" s="145">
        <f t="shared" si="987"/>
        <v>4193.0376290000004</v>
      </c>
      <c r="Z887" s="147">
        <f t="shared" si="988"/>
        <v>4193.0376290000004</v>
      </c>
      <c r="AA887" s="148">
        <f t="shared" si="1000"/>
        <v>0</v>
      </c>
      <c r="AB887" s="149">
        <f t="shared" si="1001"/>
        <v>28202.6</v>
      </c>
      <c r="AC887" s="148">
        <f t="shared" si="991"/>
        <v>28202.6</v>
      </c>
      <c r="AD887" s="148">
        <f t="shared" si="997"/>
        <v>0</v>
      </c>
      <c r="AE887" s="148">
        <f t="shared" si="1002"/>
        <v>2856.9233799999997</v>
      </c>
      <c r="AF887" s="150">
        <f t="shared" si="993"/>
        <v>2856.9233799999997</v>
      </c>
      <c r="AG887" s="148">
        <f t="shared" si="1003"/>
        <v>0</v>
      </c>
      <c r="AH887" s="148">
        <f t="shared" si="995"/>
        <v>25345.676619999998</v>
      </c>
      <c r="AI887" s="150">
        <f t="shared" si="996"/>
        <v>25345.676619999998</v>
      </c>
      <c r="AJ887" s="151" t="s">
        <v>60</v>
      </c>
    </row>
    <row r="888" spans="1:36" outlineLevel="3" x14ac:dyDescent="0.25">
      <c r="A888" s="143" t="s">
        <v>5665</v>
      </c>
      <c r="B888" s="135">
        <v>16628.64</v>
      </c>
      <c r="C888" s="135">
        <v>18085.259999999998</v>
      </c>
      <c r="D888" s="135">
        <v>28259.51</v>
      </c>
      <c r="E888" s="135">
        <v>25795.439999999999</v>
      </c>
      <c r="F888" s="135">
        <v>19583.21</v>
      </c>
      <c r="G888" s="135">
        <v>16442.919999999998</v>
      </c>
      <c r="H888" s="135">
        <v>14084.03</v>
      </c>
      <c r="I888" s="135">
        <v>73579.509999999995</v>
      </c>
      <c r="J888" s="135">
        <v>8713.84</v>
      </c>
      <c r="K888" s="135">
        <v>35417.9</v>
      </c>
      <c r="L888" s="135">
        <v>33628.910000000003</v>
      </c>
      <c r="M888" s="135">
        <v>45556</v>
      </c>
      <c r="N888" s="135">
        <f t="shared" si="998"/>
        <v>45556</v>
      </c>
      <c r="O888" s="135">
        <f t="shared" si="999"/>
        <v>335775.17000000004</v>
      </c>
      <c r="P888" s="135" t="s">
        <v>4770</v>
      </c>
      <c r="Q888" s="135">
        <f>VLOOKUP(P888,Factors!$E$6:$G$5649,3,FALSE)</f>
        <v>0.1013</v>
      </c>
      <c r="R888" s="144">
        <f t="shared" si="980"/>
        <v>0</v>
      </c>
      <c r="S888" s="145">
        <f t="shared" si="981"/>
        <v>45556</v>
      </c>
      <c r="T888" s="146">
        <f t="shared" si="982"/>
        <v>45556</v>
      </c>
      <c r="U888" s="144">
        <f t="shared" si="983"/>
        <v>0</v>
      </c>
      <c r="V888" s="145">
        <f t="shared" si="984"/>
        <v>4614.8227999999999</v>
      </c>
      <c r="W888" s="147">
        <f t="shared" si="985"/>
        <v>4614.8227999999999</v>
      </c>
      <c r="X888" s="144">
        <f t="shared" si="986"/>
        <v>0</v>
      </c>
      <c r="Y888" s="145">
        <f t="shared" si="987"/>
        <v>40941.177199999998</v>
      </c>
      <c r="Z888" s="147">
        <f t="shared" si="988"/>
        <v>40941.177199999998</v>
      </c>
      <c r="AA888" s="148">
        <f t="shared" si="1000"/>
        <v>0</v>
      </c>
      <c r="AB888" s="149">
        <f t="shared" si="1001"/>
        <v>335775.17000000004</v>
      </c>
      <c r="AC888" s="148">
        <f t="shared" si="991"/>
        <v>335775.17000000004</v>
      </c>
      <c r="AD888" s="148">
        <f t="shared" si="997"/>
        <v>0</v>
      </c>
      <c r="AE888" s="148">
        <f t="shared" si="1002"/>
        <v>34014.024721000002</v>
      </c>
      <c r="AF888" s="150">
        <f t="shared" si="993"/>
        <v>34014.024721000002</v>
      </c>
      <c r="AG888" s="148">
        <f t="shared" si="1003"/>
        <v>0</v>
      </c>
      <c r="AH888" s="148">
        <f t="shared" si="995"/>
        <v>301761.14527900005</v>
      </c>
      <c r="AI888" s="150">
        <f t="shared" si="996"/>
        <v>301761.14527900005</v>
      </c>
      <c r="AJ888" s="151" t="s">
        <v>60</v>
      </c>
    </row>
    <row r="889" spans="1:36" outlineLevel="3" x14ac:dyDescent="0.25">
      <c r="A889" s="143" t="s">
        <v>5665</v>
      </c>
      <c r="E889" s="135">
        <v>301.7</v>
      </c>
      <c r="I889" s="135">
        <v>280.7</v>
      </c>
      <c r="K889" s="135">
        <v>585.49</v>
      </c>
      <c r="L889" s="135">
        <v>244.7</v>
      </c>
      <c r="N889" s="135">
        <f t="shared" si="998"/>
        <v>0</v>
      </c>
      <c r="O889" s="135">
        <f t="shared" si="999"/>
        <v>1412.59</v>
      </c>
      <c r="P889" s="135" t="s">
        <v>4775</v>
      </c>
      <c r="Q889" s="135">
        <f>VLOOKUP(P889,Factors!$E$6:$G$5649,3,FALSE)</f>
        <v>0.1013</v>
      </c>
      <c r="R889" s="144">
        <f t="shared" si="980"/>
        <v>0</v>
      </c>
      <c r="S889" s="145">
        <f t="shared" si="981"/>
        <v>0</v>
      </c>
      <c r="T889" s="146">
        <f t="shared" si="982"/>
        <v>0</v>
      </c>
      <c r="U889" s="144">
        <f t="shared" si="983"/>
        <v>0</v>
      </c>
      <c r="V889" s="145">
        <f t="shared" si="984"/>
        <v>0</v>
      </c>
      <c r="W889" s="147">
        <f t="shared" si="985"/>
        <v>0</v>
      </c>
      <c r="X889" s="144">
        <f t="shared" si="986"/>
        <v>0</v>
      </c>
      <c r="Y889" s="145">
        <f t="shared" si="987"/>
        <v>0</v>
      </c>
      <c r="Z889" s="147">
        <f t="shared" si="988"/>
        <v>0</v>
      </c>
      <c r="AA889" s="148">
        <f t="shared" si="1000"/>
        <v>0</v>
      </c>
      <c r="AB889" s="149">
        <f t="shared" si="1001"/>
        <v>1412.59</v>
      </c>
      <c r="AC889" s="148">
        <f t="shared" si="991"/>
        <v>1412.59</v>
      </c>
      <c r="AD889" s="148">
        <f t="shared" si="997"/>
        <v>0</v>
      </c>
      <c r="AE889" s="148">
        <f t="shared" si="1002"/>
        <v>143.09536699999998</v>
      </c>
      <c r="AF889" s="150">
        <f t="shared" si="993"/>
        <v>143.09536699999998</v>
      </c>
      <c r="AG889" s="148">
        <f t="shared" si="1003"/>
        <v>0</v>
      </c>
      <c r="AH889" s="148">
        <f t="shared" si="995"/>
        <v>1269.494633</v>
      </c>
      <c r="AI889" s="150">
        <f t="shared" si="996"/>
        <v>1269.494633</v>
      </c>
      <c r="AJ889" s="151" t="s">
        <v>60</v>
      </c>
    </row>
    <row r="890" spans="1:36" outlineLevel="3" x14ac:dyDescent="0.25">
      <c r="A890" s="143" t="s">
        <v>5665</v>
      </c>
      <c r="B890" s="135">
        <v>27776.91</v>
      </c>
      <c r="C890" s="135">
        <v>32815.81</v>
      </c>
      <c r="D890" s="135">
        <v>37954.17</v>
      </c>
      <c r="E890" s="135">
        <v>27614</v>
      </c>
      <c r="F890" s="135">
        <v>32559.16</v>
      </c>
      <c r="G890" s="135">
        <v>48938.67</v>
      </c>
      <c r="H890" s="135">
        <v>43475.69</v>
      </c>
      <c r="I890" s="135">
        <v>31802.49</v>
      </c>
      <c r="J890" s="135">
        <v>24307.96</v>
      </c>
      <c r="K890" s="135">
        <v>32362.799999999999</v>
      </c>
      <c r="L890" s="135">
        <v>21894.43</v>
      </c>
      <c r="M890" s="135">
        <v>20615.099999999999</v>
      </c>
      <c r="N890" s="135">
        <f t="shared" si="998"/>
        <v>20615.099999999999</v>
      </c>
      <c r="O890" s="135">
        <f t="shared" si="999"/>
        <v>382117.18999999994</v>
      </c>
      <c r="P890" s="135" t="s">
        <v>4788</v>
      </c>
      <c r="Q890" s="135">
        <f>VLOOKUP(P890,Factors!$E$6:$G$5649,3,FALSE)</f>
        <v>0.1013</v>
      </c>
      <c r="R890" s="144">
        <f t="shared" si="980"/>
        <v>0</v>
      </c>
      <c r="S890" s="145">
        <f t="shared" si="981"/>
        <v>20615.099999999999</v>
      </c>
      <c r="T890" s="146">
        <f t="shared" si="982"/>
        <v>20615.099999999999</v>
      </c>
      <c r="U890" s="144">
        <f t="shared" si="983"/>
        <v>0</v>
      </c>
      <c r="V890" s="145">
        <f t="shared" si="984"/>
        <v>2088.3096299999997</v>
      </c>
      <c r="W890" s="147">
        <f t="shared" si="985"/>
        <v>2088.3096299999997</v>
      </c>
      <c r="X890" s="144">
        <f t="shared" si="986"/>
        <v>0</v>
      </c>
      <c r="Y890" s="145">
        <f t="shared" si="987"/>
        <v>18526.790369999999</v>
      </c>
      <c r="Z890" s="147">
        <f t="shared" si="988"/>
        <v>18526.790369999999</v>
      </c>
      <c r="AA890" s="148">
        <f t="shared" si="1000"/>
        <v>0</v>
      </c>
      <c r="AB890" s="149">
        <f t="shared" si="1001"/>
        <v>382117.18999999994</v>
      </c>
      <c r="AC890" s="148">
        <f t="shared" si="991"/>
        <v>382117.18999999994</v>
      </c>
      <c r="AD890" s="148">
        <f t="shared" si="997"/>
        <v>0</v>
      </c>
      <c r="AE890" s="148">
        <f t="shared" si="1002"/>
        <v>38708.471346999992</v>
      </c>
      <c r="AF890" s="150">
        <f t="shared" si="993"/>
        <v>38708.471346999992</v>
      </c>
      <c r="AG890" s="148">
        <f t="shared" si="1003"/>
        <v>0</v>
      </c>
      <c r="AH890" s="148">
        <f t="shared" si="995"/>
        <v>343408.71865299996</v>
      </c>
      <c r="AI890" s="150">
        <f t="shared" si="996"/>
        <v>343408.71865299996</v>
      </c>
      <c r="AJ890" s="151" t="s">
        <v>60</v>
      </c>
    </row>
    <row r="891" spans="1:36" outlineLevel="3" x14ac:dyDescent="0.25">
      <c r="A891" s="143" t="s">
        <v>5665</v>
      </c>
      <c r="B891" s="135">
        <v>37039.22</v>
      </c>
      <c r="C891" s="135">
        <v>36786.269999999997</v>
      </c>
      <c r="D891" s="135">
        <v>41236.32</v>
      </c>
      <c r="E891" s="135">
        <v>43425.65</v>
      </c>
      <c r="F891" s="135">
        <v>40954.92</v>
      </c>
      <c r="G891" s="135">
        <v>38623.79</v>
      </c>
      <c r="H891" s="135">
        <v>41655.589999999997</v>
      </c>
      <c r="I891" s="135">
        <v>41733.68</v>
      </c>
      <c r="J891" s="135">
        <v>43548.83</v>
      </c>
      <c r="K891" s="135">
        <v>47208.54</v>
      </c>
      <c r="L891" s="135">
        <v>39362.35</v>
      </c>
      <c r="M891" s="135">
        <v>38632.050000000003</v>
      </c>
      <c r="N891" s="135">
        <f t="shared" si="998"/>
        <v>38632.050000000003</v>
      </c>
      <c r="O891" s="135">
        <f t="shared" si="999"/>
        <v>490207.20999999996</v>
      </c>
      <c r="P891" s="135" t="s">
        <v>4789</v>
      </c>
      <c r="Q891" s="135">
        <f>VLOOKUP(P891,Factors!$E$6:$G$5649,3,FALSE)</f>
        <v>0.1013</v>
      </c>
      <c r="R891" s="144">
        <f t="shared" si="980"/>
        <v>0</v>
      </c>
      <c r="S891" s="145">
        <f t="shared" si="981"/>
        <v>38632.050000000003</v>
      </c>
      <c r="T891" s="146">
        <f t="shared" si="982"/>
        <v>38632.050000000003</v>
      </c>
      <c r="U891" s="144">
        <f t="shared" si="983"/>
        <v>0</v>
      </c>
      <c r="V891" s="145">
        <f t="shared" si="984"/>
        <v>3913.4266650000004</v>
      </c>
      <c r="W891" s="147">
        <f t="shared" si="985"/>
        <v>3913.4266650000004</v>
      </c>
      <c r="X891" s="144">
        <f t="shared" si="986"/>
        <v>0</v>
      </c>
      <c r="Y891" s="145">
        <f t="shared" si="987"/>
        <v>34718.623335000004</v>
      </c>
      <c r="Z891" s="147">
        <f t="shared" si="988"/>
        <v>34718.623335000004</v>
      </c>
      <c r="AA891" s="148">
        <f t="shared" si="1000"/>
        <v>0</v>
      </c>
      <c r="AB891" s="149">
        <f t="shared" si="1001"/>
        <v>490207.20999999996</v>
      </c>
      <c r="AC891" s="148">
        <f t="shared" si="991"/>
        <v>490207.20999999996</v>
      </c>
      <c r="AD891" s="148">
        <f t="shared" si="997"/>
        <v>0</v>
      </c>
      <c r="AE891" s="148">
        <f t="shared" si="1002"/>
        <v>49657.990372999993</v>
      </c>
      <c r="AF891" s="150">
        <f t="shared" si="993"/>
        <v>49657.990372999993</v>
      </c>
      <c r="AG891" s="148">
        <f t="shared" si="1003"/>
        <v>0</v>
      </c>
      <c r="AH891" s="148">
        <f t="shared" si="995"/>
        <v>440549.21962699998</v>
      </c>
      <c r="AI891" s="150">
        <f t="shared" si="996"/>
        <v>440549.21962699998</v>
      </c>
      <c r="AJ891" s="151" t="s">
        <v>60</v>
      </c>
    </row>
    <row r="892" spans="1:36" outlineLevel="3" x14ac:dyDescent="0.25">
      <c r="A892" s="143" t="s">
        <v>5665</v>
      </c>
      <c r="B892" s="135">
        <v>73137.440000000002</v>
      </c>
      <c r="C892" s="135">
        <v>72278.94</v>
      </c>
      <c r="D892" s="135">
        <v>80130.11</v>
      </c>
      <c r="E892" s="135">
        <v>86859.76</v>
      </c>
      <c r="F892" s="135">
        <v>42933.33</v>
      </c>
      <c r="G892" s="135">
        <v>61523.360000000001</v>
      </c>
      <c r="H892" s="135">
        <v>75290.39</v>
      </c>
      <c r="I892" s="135">
        <v>51139.16</v>
      </c>
      <c r="J892" s="135">
        <v>61189.79</v>
      </c>
      <c r="K892" s="135">
        <v>48927.199999999997</v>
      </c>
      <c r="L892" s="135">
        <v>27913.9</v>
      </c>
      <c r="M892" s="135">
        <v>60948.21</v>
      </c>
      <c r="N892" s="135">
        <f t="shared" si="998"/>
        <v>60948.21</v>
      </c>
      <c r="O892" s="135">
        <f t="shared" si="999"/>
        <v>742271.59</v>
      </c>
      <c r="P892" s="135" t="s">
        <v>4793</v>
      </c>
      <c r="Q892" s="135">
        <f>VLOOKUP(P892,Factors!$E$6:$G$5649,3,FALSE)</f>
        <v>0.1013</v>
      </c>
      <c r="R892" s="144">
        <f t="shared" si="980"/>
        <v>0</v>
      </c>
      <c r="S892" s="145">
        <f t="shared" si="981"/>
        <v>60948.21</v>
      </c>
      <c r="T892" s="146">
        <f t="shared" si="982"/>
        <v>60948.21</v>
      </c>
      <c r="U892" s="144">
        <f t="shared" si="983"/>
        <v>0</v>
      </c>
      <c r="V892" s="145">
        <f t="shared" si="984"/>
        <v>6174.0536730000003</v>
      </c>
      <c r="W892" s="147">
        <f t="shared" si="985"/>
        <v>6174.0536730000003</v>
      </c>
      <c r="X892" s="144">
        <f t="shared" si="986"/>
        <v>0</v>
      </c>
      <c r="Y892" s="145">
        <f t="shared" si="987"/>
        <v>54774.156326999997</v>
      </c>
      <c r="Z892" s="147">
        <f t="shared" si="988"/>
        <v>54774.156326999997</v>
      </c>
      <c r="AA892" s="148">
        <f t="shared" si="1000"/>
        <v>0</v>
      </c>
      <c r="AB892" s="149">
        <f t="shared" si="1001"/>
        <v>742271.59</v>
      </c>
      <c r="AC892" s="148">
        <f t="shared" si="991"/>
        <v>742271.59</v>
      </c>
      <c r="AD892" s="148">
        <f t="shared" si="997"/>
        <v>0</v>
      </c>
      <c r="AE892" s="148">
        <f t="shared" si="1002"/>
        <v>75192.112066999995</v>
      </c>
      <c r="AF892" s="150">
        <f t="shared" si="993"/>
        <v>75192.112066999995</v>
      </c>
      <c r="AG892" s="148">
        <f t="shared" si="1003"/>
        <v>0</v>
      </c>
      <c r="AH892" s="148">
        <f t="shared" si="995"/>
        <v>667079.47793299996</v>
      </c>
      <c r="AI892" s="150">
        <f t="shared" si="996"/>
        <v>667079.47793299996</v>
      </c>
      <c r="AJ892" s="151" t="s">
        <v>60</v>
      </c>
    </row>
    <row r="893" spans="1:36" outlineLevel="3" x14ac:dyDescent="0.25">
      <c r="A893" s="143" t="s">
        <v>5665</v>
      </c>
      <c r="E893" s="135">
        <v>1310</v>
      </c>
      <c r="N893" s="135">
        <f t="shared" si="998"/>
        <v>0</v>
      </c>
      <c r="O893" s="135">
        <f t="shared" si="999"/>
        <v>1310</v>
      </c>
      <c r="P893" s="135" t="s">
        <v>4798</v>
      </c>
      <c r="Q893" s="135">
        <f>VLOOKUP(P893,Factors!$E$6:$G$5649,3,FALSE)</f>
        <v>0.1013</v>
      </c>
      <c r="R893" s="144">
        <f t="shared" si="980"/>
        <v>0</v>
      </c>
      <c r="S893" s="145">
        <f t="shared" si="981"/>
        <v>0</v>
      </c>
      <c r="T893" s="146">
        <f t="shared" si="982"/>
        <v>0</v>
      </c>
      <c r="U893" s="144">
        <f t="shared" si="983"/>
        <v>0</v>
      </c>
      <c r="V893" s="145">
        <f t="shared" si="984"/>
        <v>0</v>
      </c>
      <c r="W893" s="147">
        <f t="shared" si="985"/>
        <v>0</v>
      </c>
      <c r="X893" s="144">
        <f t="shared" si="986"/>
        <v>0</v>
      </c>
      <c r="Y893" s="145">
        <f t="shared" si="987"/>
        <v>0</v>
      </c>
      <c r="Z893" s="147">
        <f t="shared" si="988"/>
        <v>0</v>
      </c>
      <c r="AA893" s="148">
        <f t="shared" si="1000"/>
        <v>0</v>
      </c>
      <c r="AB893" s="149">
        <f t="shared" si="1001"/>
        <v>1310</v>
      </c>
      <c r="AC893" s="148">
        <f t="shared" si="991"/>
        <v>1310</v>
      </c>
      <c r="AD893" s="148">
        <f t="shared" si="997"/>
        <v>0</v>
      </c>
      <c r="AE893" s="148">
        <f t="shared" si="1002"/>
        <v>132.703</v>
      </c>
      <c r="AF893" s="150">
        <f t="shared" si="993"/>
        <v>132.703</v>
      </c>
      <c r="AG893" s="148">
        <f t="shared" si="1003"/>
        <v>0</v>
      </c>
      <c r="AH893" s="148">
        <f t="shared" si="995"/>
        <v>1177.297</v>
      </c>
      <c r="AI893" s="150">
        <f t="shared" si="996"/>
        <v>1177.297</v>
      </c>
      <c r="AJ893" s="151" t="s">
        <v>60</v>
      </c>
    </row>
    <row r="894" spans="1:36" outlineLevel="3" x14ac:dyDescent="0.25">
      <c r="A894" s="143" t="s">
        <v>5665</v>
      </c>
      <c r="B894" s="135">
        <v>225</v>
      </c>
      <c r="D894" s="135">
        <v>1379.16</v>
      </c>
      <c r="E894" s="135">
        <v>590.70000000000005</v>
      </c>
      <c r="F894" s="135">
        <v>1633.9</v>
      </c>
      <c r="G894" s="135">
        <v>1003.12</v>
      </c>
      <c r="H894" s="135">
        <v>310.64999999999998</v>
      </c>
      <c r="I894" s="135">
        <v>33.65</v>
      </c>
      <c r="J894" s="135">
        <v>360.57</v>
      </c>
      <c r="K894" s="135">
        <v>18920</v>
      </c>
      <c r="L894" s="135">
        <v>187.61</v>
      </c>
      <c r="M894" s="135">
        <v>755</v>
      </c>
      <c r="N894" s="135">
        <f t="shared" si="998"/>
        <v>755</v>
      </c>
      <c r="O894" s="135">
        <f t="shared" si="999"/>
        <v>25399.360000000001</v>
      </c>
      <c r="P894" s="135" t="s">
        <v>4810</v>
      </c>
      <c r="Q894" s="135">
        <f>VLOOKUP(P894,Factors!$E$6:$G$5649,3,FALSE)</f>
        <v>0.1013</v>
      </c>
      <c r="R894" s="144">
        <f t="shared" si="980"/>
        <v>0</v>
      </c>
      <c r="S894" s="145">
        <f t="shared" si="981"/>
        <v>755</v>
      </c>
      <c r="T894" s="146">
        <f t="shared" si="982"/>
        <v>755</v>
      </c>
      <c r="U894" s="144">
        <f t="shared" si="983"/>
        <v>0</v>
      </c>
      <c r="V894" s="145">
        <f t="shared" si="984"/>
        <v>76.481499999999997</v>
      </c>
      <c r="W894" s="147">
        <f t="shared" si="985"/>
        <v>76.481499999999997</v>
      </c>
      <c r="X894" s="144">
        <f t="shared" si="986"/>
        <v>0</v>
      </c>
      <c r="Y894" s="145">
        <f t="shared" si="987"/>
        <v>678.51850000000002</v>
      </c>
      <c r="Z894" s="147">
        <f t="shared" si="988"/>
        <v>678.51850000000002</v>
      </c>
      <c r="AA894" s="148">
        <f t="shared" si="1000"/>
        <v>0</v>
      </c>
      <c r="AB894" s="149">
        <f t="shared" si="1001"/>
        <v>25399.360000000001</v>
      </c>
      <c r="AC894" s="148">
        <f t="shared" si="991"/>
        <v>25399.360000000001</v>
      </c>
      <c r="AD894" s="148">
        <f t="shared" si="997"/>
        <v>0</v>
      </c>
      <c r="AE894" s="148">
        <f t="shared" si="1002"/>
        <v>2572.955168</v>
      </c>
      <c r="AF894" s="150">
        <f t="shared" si="993"/>
        <v>2572.955168</v>
      </c>
      <c r="AG894" s="148">
        <f t="shared" si="1003"/>
        <v>0</v>
      </c>
      <c r="AH894" s="148">
        <f t="shared" si="995"/>
        <v>22826.404832</v>
      </c>
      <c r="AI894" s="150">
        <f t="shared" si="996"/>
        <v>22826.404832</v>
      </c>
      <c r="AJ894" s="151" t="s">
        <v>60</v>
      </c>
    </row>
    <row r="895" spans="1:36" outlineLevel="3" x14ac:dyDescent="0.25">
      <c r="A895" s="143" t="s">
        <v>5665</v>
      </c>
      <c r="B895" s="135">
        <v>86523.54</v>
      </c>
      <c r="C895" s="135">
        <v>150825.82999999999</v>
      </c>
      <c r="D895" s="135">
        <v>105679.01</v>
      </c>
      <c r="E895" s="135">
        <v>108320.76</v>
      </c>
      <c r="F895" s="135">
        <v>103042.85</v>
      </c>
      <c r="G895" s="135">
        <v>112935.02</v>
      </c>
      <c r="H895" s="135">
        <v>101806.39</v>
      </c>
      <c r="I895" s="135">
        <v>167998.91</v>
      </c>
      <c r="J895" s="135">
        <v>106993.93</v>
      </c>
      <c r="K895" s="135">
        <v>131861.29</v>
      </c>
      <c r="L895" s="135">
        <v>102766.14</v>
      </c>
      <c r="M895" s="135">
        <v>142614.5</v>
      </c>
      <c r="N895" s="135">
        <f t="shared" si="998"/>
        <v>142614.5</v>
      </c>
      <c r="O895" s="135">
        <f t="shared" si="999"/>
        <v>1421368.17</v>
      </c>
      <c r="P895" s="135" t="s">
        <v>4813</v>
      </c>
      <c r="Q895" s="135">
        <f>VLOOKUP(P895,Factors!$E$6:$G$5649,3,FALSE)</f>
        <v>0.1013</v>
      </c>
      <c r="R895" s="144">
        <f t="shared" si="980"/>
        <v>0</v>
      </c>
      <c r="S895" s="145">
        <f t="shared" si="981"/>
        <v>142614.5</v>
      </c>
      <c r="T895" s="146">
        <f t="shared" si="982"/>
        <v>142614.5</v>
      </c>
      <c r="U895" s="144">
        <f t="shared" si="983"/>
        <v>0</v>
      </c>
      <c r="V895" s="145">
        <f t="shared" si="984"/>
        <v>14446.84885</v>
      </c>
      <c r="W895" s="147">
        <f t="shared" si="985"/>
        <v>14446.84885</v>
      </c>
      <c r="X895" s="144">
        <f t="shared" si="986"/>
        <v>0</v>
      </c>
      <c r="Y895" s="145">
        <f t="shared" si="987"/>
        <v>128167.65115000001</v>
      </c>
      <c r="Z895" s="147">
        <f t="shared" si="988"/>
        <v>128167.65115000001</v>
      </c>
      <c r="AA895" s="148">
        <f t="shared" si="1000"/>
        <v>0</v>
      </c>
      <c r="AB895" s="149">
        <f t="shared" si="1001"/>
        <v>1421368.17</v>
      </c>
      <c r="AC895" s="148">
        <f t="shared" si="991"/>
        <v>1421368.17</v>
      </c>
      <c r="AD895" s="148">
        <f t="shared" si="997"/>
        <v>0</v>
      </c>
      <c r="AE895" s="148">
        <f t="shared" si="1002"/>
        <v>143984.59562099999</v>
      </c>
      <c r="AF895" s="150">
        <f t="shared" si="993"/>
        <v>143984.59562099999</v>
      </c>
      <c r="AG895" s="148">
        <f t="shared" si="1003"/>
        <v>0</v>
      </c>
      <c r="AH895" s="148">
        <f t="shared" si="995"/>
        <v>1277383.5743789999</v>
      </c>
      <c r="AI895" s="150">
        <f t="shared" si="996"/>
        <v>1277383.5743789999</v>
      </c>
      <c r="AJ895" s="151" t="s">
        <v>60</v>
      </c>
    </row>
    <row r="896" spans="1:36" outlineLevel="3" x14ac:dyDescent="0.25">
      <c r="A896" s="143" t="s">
        <v>5665</v>
      </c>
      <c r="B896" s="135">
        <v>66220.320000000007</v>
      </c>
      <c r="C896" s="135">
        <v>40888.629999999997</v>
      </c>
      <c r="D896" s="135">
        <v>81273.75</v>
      </c>
      <c r="E896" s="135">
        <v>52224.26</v>
      </c>
      <c r="F896" s="135">
        <v>45922.79</v>
      </c>
      <c r="G896" s="135">
        <v>59888.7</v>
      </c>
      <c r="H896" s="135">
        <v>68646.179999999993</v>
      </c>
      <c r="I896" s="135">
        <v>60095.46</v>
      </c>
      <c r="J896" s="135">
        <v>53038.22</v>
      </c>
      <c r="K896" s="135">
        <v>56110.34</v>
      </c>
      <c r="L896" s="135">
        <v>56906.63</v>
      </c>
      <c r="M896" s="135">
        <v>54111.199999999997</v>
      </c>
      <c r="N896" s="135">
        <f t="shared" si="998"/>
        <v>54111.199999999997</v>
      </c>
      <c r="O896" s="135">
        <f t="shared" si="999"/>
        <v>695326.48</v>
      </c>
      <c r="P896" s="135" t="s">
        <v>4817</v>
      </c>
      <c r="Q896" s="135">
        <f>VLOOKUP(P896,Factors!$E$6:$G$5649,3,FALSE)</f>
        <v>0.1013</v>
      </c>
      <c r="R896" s="144">
        <f t="shared" si="980"/>
        <v>0</v>
      </c>
      <c r="S896" s="145">
        <f t="shared" si="981"/>
        <v>54111.199999999997</v>
      </c>
      <c r="T896" s="146">
        <f t="shared" si="982"/>
        <v>54111.199999999997</v>
      </c>
      <c r="U896" s="144">
        <f t="shared" si="983"/>
        <v>0</v>
      </c>
      <c r="V896" s="145">
        <f t="shared" si="984"/>
        <v>5481.4645599999994</v>
      </c>
      <c r="W896" s="147">
        <f t="shared" si="985"/>
        <v>5481.4645599999994</v>
      </c>
      <c r="X896" s="144">
        <f t="shared" si="986"/>
        <v>0</v>
      </c>
      <c r="Y896" s="145">
        <f t="shared" si="987"/>
        <v>48629.735439999997</v>
      </c>
      <c r="Z896" s="147">
        <f t="shared" si="988"/>
        <v>48629.735439999997</v>
      </c>
      <c r="AA896" s="148">
        <f t="shared" si="1000"/>
        <v>0</v>
      </c>
      <c r="AB896" s="149">
        <f t="shared" si="1001"/>
        <v>695326.48</v>
      </c>
      <c r="AC896" s="148">
        <f t="shared" si="991"/>
        <v>695326.48</v>
      </c>
      <c r="AD896" s="148">
        <f t="shared" si="997"/>
        <v>0</v>
      </c>
      <c r="AE896" s="148">
        <f t="shared" si="1002"/>
        <v>70436.572423999998</v>
      </c>
      <c r="AF896" s="150">
        <f t="shared" si="993"/>
        <v>70436.572423999998</v>
      </c>
      <c r="AG896" s="148">
        <f t="shared" si="1003"/>
        <v>0</v>
      </c>
      <c r="AH896" s="148">
        <f t="shared" si="995"/>
        <v>624889.90757599997</v>
      </c>
      <c r="AI896" s="150">
        <f t="shared" si="996"/>
        <v>624889.90757599997</v>
      </c>
      <c r="AJ896" s="151" t="s">
        <v>60</v>
      </c>
    </row>
    <row r="897" spans="1:36" outlineLevel="3" x14ac:dyDescent="0.25">
      <c r="A897" s="143" t="s">
        <v>5665</v>
      </c>
      <c r="B897" s="135">
        <v>84463.51</v>
      </c>
      <c r="C897" s="135">
        <v>45449.17</v>
      </c>
      <c r="D897" s="135">
        <v>44642.92</v>
      </c>
      <c r="E897" s="135">
        <v>48424.53</v>
      </c>
      <c r="F897" s="135">
        <v>67223.55</v>
      </c>
      <c r="G897" s="135">
        <v>45540.12</v>
      </c>
      <c r="H897" s="135">
        <v>45185.83</v>
      </c>
      <c r="I897" s="135">
        <v>47563.66</v>
      </c>
      <c r="J897" s="135">
        <v>47148.23</v>
      </c>
      <c r="K897" s="135">
        <v>47275.72</v>
      </c>
      <c r="L897" s="135">
        <v>45043.72</v>
      </c>
      <c r="M897" s="135">
        <v>44798.64</v>
      </c>
      <c r="N897" s="135">
        <f t="shared" si="998"/>
        <v>44798.64</v>
      </c>
      <c r="O897" s="135">
        <f t="shared" si="999"/>
        <v>612759.6</v>
      </c>
      <c r="P897" s="135" t="s">
        <v>4824</v>
      </c>
      <c r="Q897" s="135">
        <f>VLOOKUP(P897,Factors!$E$6:$G$5649,3,FALSE)</f>
        <v>0.1013</v>
      </c>
      <c r="R897" s="144">
        <f t="shared" si="980"/>
        <v>0</v>
      </c>
      <c r="S897" s="145">
        <f t="shared" si="981"/>
        <v>44798.64</v>
      </c>
      <c r="T897" s="146">
        <f t="shared" si="982"/>
        <v>44798.64</v>
      </c>
      <c r="U897" s="144">
        <f t="shared" si="983"/>
        <v>0</v>
      </c>
      <c r="V897" s="145">
        <f t="shared" si="984"/>
        <v>4538.1022320000002</v>
      </c>
      <c r="W897" s="147">
        <f t="shared" si="985"/>
        <v>4538.1022320000002</v>
      </c>
      <c r="X897" s="144">
        <f t="shared" si="986"/>
        <v>0</v>
      </c>
      <c r="Y897" s="145">
        <f t="shared" si="987"/>
        <v>40260.537768000002</v>
      </c>
      <c r="Z897" s="147">
        <f t="shared" si="988"/>
        <v>40260.537768000002</v>
      </c>
      <c r="AA897" s="148">
        <f t="shared" si="1000"/>
        <v>0</v>
      </c>
      <c r="AB897" s="149">
        <f t="shared" si="1001"/>
        <v>612759.6</v>
      </c>
      <c r="AC897" s="148">
        <f t="shared" si="991"/>
        <v>612759.6</v>
      </c>
      <c r="AD897" s="148">
        <f t="shared" si="997"/>
        <v>0</v>
      </c>
      <c r="AE897" s="148">
        <f t="shared" si="1002"/>
        <v>62072.547480000001</v>
      </c>
      <c r="AF897" s="150">
        <f t="shared" si="993"/>
        <v>62072.547480000001</v>
      </c>
      <c r="AG897" s="148">
        <f t="shared" si="1003"/>
        <v>0</v>
      </c>
      <c r="AH897" s="148">
        <f t="shared" si="995"/>
        <v>550687.05252000003</v>
      </c>
      <c r="AI897" s="150">
        <f t="shared" si="996"/>
        <v>550687.05252000003</v>
      </c>
      <c r="AJ897" s="151" t="s">
        <v>60</v>
      </c>
    </row>
    <row r="898" spans="1:36" outlineLevel="3" x14ac:dyDescent="0.25">
      <c r="A898" s="143" t="s">
        <v>5665</v>
      </c>
      <c r="C898" s="135">
        <v>825.2</v>
      </c>
      <c r="D898" s="135">
        <v>388.1</v>
      </c>
      <c r="E898" s="135">
        <v>412.6</v>
      </c>
      <c r="F898" s="135">
        <v>402.1</v>
      </c>
      <c r="G898" s="135">
        <v>412.6</v>
      </c>
      <c r="H898" s="135">
        <v>402.1</v>
      </c>
      <c r="I898" s="135">
        <v>412.6</v>
      </c>
      <c r="J898" s="135">
        <v>52388.9</v>
      </c>
      <c r="K898" s="135">
        <v>92967.11</v>
      </c>
      <c r="L898" s="135">
        <v>60251.23</v>
      </c>
      <c r="M898" s="135">
        <v>60194.57</v>
      </c>
      <c r="N898" s="135">
        <f t="shared" si="998"/>
        <v>60194.57</v>
      </c>
      <c r="O898" s="135">
        <f t="shared" si="999"/>
        <v>269057.11</v>
      </c>
      <c r="P898" s="135" t="s">
        <v>4826</v>
      </c>
      <c r="Q898" s="135">
        <f>VLOOKUP(P898,Factors!$E$6:$G$5649,3,FALSE)</f>
        <v>0.1013</v>
      </c>
      <c r="R898" s="144">
        <f t="shared" si="980"/>
        <v>0</v>
      </c>
      <c r="S898" s="145">
        <f t="shared" si="981"/>
        <v>60194.57</v>
      </c>
      <c r="T898" s="146">
        <f t="shared" si="982"/>
        <v>60194.57</v>
      </c>
      <c r="U898" s="144">
        <f t="shared" si="983"/>
        <v>0</v>
      </c>
      <c r="V898" s="145">
        <f t="shared" si="984"/>
        <v>6097.7099410000001</v>
      </c>
      <c r="W898" s="147">
        <f t="shared" si="985"/>
        <v>6097.7099410000001</v>
      </c>
      <c r="X898" s="144">
        <f t="shared" si="986"/>
        <v>0</v>
      </c>
      <c r="Y898" s="145">
        <f t="shared" si="987"/>
        <v>54096.860058999999</v>
      </c>
      <c r="Z898" s="147">
        <f t="shared" si="988"/>
        <v>54096.860058999999</v>
      </c>
      <c r="AA898" s="148">
        <f t="shared" si="1000"/>
        <v>0</v>
      </c>
      <c r="AB898" s="149">
        <f t="shared" si="1001"/>
        <v>269057.11</v>
      </c>
      <c r="AC898" s="148">
        <f t="shared" si="991"/>
        <v>269057.11</v>
      </c>
      <c r="AD898" s="148">
        <f t="shared" si="997"/>
        <v>0</v>
      </c>
      <c r="AE898" s="148">
        <f t="shared" si="1002"/>
        <v>27255.485242999999</v>
      </c>
      <c r="AF898" s="150">
        <f t="shared" si="993"/>
        <v>27255.485242999999</v>
      </c>
      <c r="AG898" s="148">
        <f t="shared" si="1003"/>
        <v>0</v>
      </c>
      <c r="AH898" s="148">
        <f t="shared" si="995"/>
        <v>241801.62475699998</v>
      </c>
      <c r="AI898" s="150">
        <f t="shared" si="996"/>
        <v>241801.62475699998</v>
      </c>
      <c r="AJ898" s="151" t="s">
        <v>60</v>
      </c>
    </row>
    <row r="899" spans="1:36" outlineLevel="3" x14ac:dyDescent="0.25">
      <c r="A899" s="143" t="s">
        <v>5665</v>
      </c>
      <c r="B899" s="135">
        <v>15412.73</v>
      </c>
      <c r="C899" s="135">
        <v>14928.64</v>
      </c>
      <c r="D899" s="135">
        <v>2875.67</v>
      </c>
      <c r="F899" s="135">
        <v>8149.3</v>
      </c>
      <c r="G899" s="135">
        <v>13365.76</v>
      </c>
      <c r="H899" s="135">
        <v>13024.85</v>
      </c>
      <c r="I899" s="135">
        <v>13365.76</v>
      </c>
      <c r="J899" s="135">
        <v>13024.85</v>
      </c>
      <c r="K899" s="135">
        <v>13365.76</v>
      </c>
      <c r="L899" s="135">
        <v>12343.03</v>
      </c>
      <c r="M899" s="135">
        <v>11320.29</v>
      </c>
      <c r="N899" s="135">
        <f t="shared" si="998"/>
        <v>11320.29</v>
      </c>
      <c r="O899" s="135">
        <f t="shared" si="999"/>
        <v>131176.64000000001</v>
      </c>
      <c r="P899" s="135" t="s">
        <v>4827</v>
      </c>
      <c r="Q899" s="135">
        <f>VLOOKUP(P899,Factors!$E$6:$G$5649,3,FALSE)</f>
        <v>0.1013</v>
      </c>
      <c r="R899" s="144">
        <f t="shared" si="980"/>
        <v>0</v>
      </c>
      <c r="S899" s="145">
        <f t="shared" si="981"/>
        <v>11320.29</v>
      </c>
      <c r="T899" s="146">
        <f t="shared" si="982"/>
        <v>11320.29</v>
      </c>
      <c r="U899" s="144">
        <f t="shared" si="983"/>
        <v>0</v>
      </c>
      <c r="V899" s="145">
        <f t="shared" si="984"/>
        <v>1146.7453770000002</v>
      </c>
      <c r="W899" s="147">
        <f t="shared" si="985"/>
        <v>1146.7453770000002</v>
      </c>
      <c r="X899" s="144">
        <f t="shared" si="986"/>
        <v>0</v>
      </c>
      <c r="Y899" s="145">
        <f t="shared" si="987"/>
        <v>10173.544623000002</v>
      </c>
      <c r="Z899" s="147">
        <f t="shared" si="988"/>
        <v>10173.544623000002</v>
      </c>
      <c r="AA899" s="148">
        <f t="shared" si="1000"/>
        <v>0</v>
      </c>
      <c r="AB899" s="149">
        <f t="shared" si="1001"/>
        <v>131176.64000000001</v>
      </c>
      <c r="AC899" s="148">
        <f t="shared" si="991"/>
        <v>131176.64000000001</v>
      </c>
      <c r="AD899" s="148">
        <f t="shared" si="997"/>
        <v>0</v>
      </c>
      <c r="AE899" s="148">
        <f t="shared" si="1002"/>
        <v>13288.193632000002</v>
      </c>
      <c r="AF899" s="150">
        <f t="shared" si="993"/>
        <v>13288.193632000002</v>
      </c>
      <c r="AG899" s="148">
        <f t="shared" si="1003"/>
        <v>0</v>
      </c>
      <c r="AH899" s="148">
        <f t="shared" si="995"/>
        <v>117888.446368</v>
      </c>
      <c r="AI899" s="150">
        <f t="shared" si="996"/>
        <v>117888.446368</v>
      </c>
      <c r="AJ899" s="151" t="s">
        <v>60</v>
      </c>
    </row>
    <row r="900" spans="1:36" outlineLevel="3" x14ac:dyDescent="0.25">
      <c r="A900" s="143" t="s">
        <v>5665</v>
      </c>
      <c r="B900" s="135">
        <v>41175.83</v>
      </c>
      <c r="C900" s="135">
        <v>40600.57</v>
      </c>
      <c r="D900" s="135">
        <v>43965.14</v>
      </c>
      <c r="E900" s="135">
        <v>38492.32</v>
      </c>
      <c r="F900" s="135">
        <v>44731.32</v>
      </c>
      <c r="G900" s="135">
        <v>34427.18</v>
      </c>
      <c r="H900" s="135">
        <v>42700.18</v>
      </c>
      <c r="I900" s="135">
        <v>46386.31</v>
      </c>
      <c r="J900" s="135">
        <v>43566.239999999998</v>
      </c>
      <c r="K900" s="135">
        <v>50230.52</v>
      </c>
      <c r="L900" s="135">
        <v>46597.84</v>
      </c>
      <c r="M900" s="135">
        <v>35749.11</v>
      </c>
      <c r="N900" s="135">
        <f t="shared" si="998"/>
        <v>35749.11</v>
      </c>
      <c r="O900" s="135">
        <f t="shared" si="999"/>
        <v>508622.55999999994</v>
      </c>
      <c r="P900" s="135" t="s">
        <v>4830</v>
      </c>
      <c r="Q900" s="135">
        <f>VLOOKUP(P900,Factors!$E$6:$G$5649,3,FALSE)</f>
        <v>0.1013</v>
      </c>
      <c r="R900" s="144">
        <f t="shared" si="980"/>
        <v>0</v>
      </c>
      <c r="S900" s="145">
        <f t="shared" si="981"/>
        <v>35749.11</v>
      </c>
      <c r="T900" s="146">
        <f t="shared" si="982"/>
        <v>35749.11</v>
      </c>
      <c r="U900" s="144">
        <f t="shared" si="983"/>
        <v>0</v>
      </c>
      <c r="V900" s="145">
        <f t="shared" si="984"/>
        <v>3621.3848430000003</v>
      </c>
      <c r="W900" s="147">
        <f t="shared" si="985"/>
        <v>3621.3848430000003</v>
      </c>
      <c r="X900" s="144">
        <f t="shared" si="986"/>
        <v>0</v>
      </c>
      <c r="Y900" s="145">
        <f t="shared" si="987"/>
        <v>32127.725157000001</v>
      </c>
      <c r="Z900" s="147">
        <f t="shared" si="988"/>
        <v>32127.725157000001</v>
      </c>
      <c r="AA900" s="148">
        <f t="shared" si="1000"/>
        <v>0</v>
      </c>
      <c r="AB900" s="149">
        <f t="shared" si="1001"/>
        <v>508622.55999999994</v>
      </c>
      <c r="AC900" s="148">
        <f t="shared" si="991"/>
        <v>508622.55999999994</v>
      </c>
      <c r="AD900" s="148">
        <f t="shared" si="997"/>
        <v>0</v>
      </c>
      <c r="AE900" s="148">
        <f t="shared" si="1002"/>
        <v>51523.465327999991</v>
      </c>
      <c r="AF900" s="150">
        <f t="shared" si="993"/>
        <v>51523.465327999991</v>
      </c>
      <c r="AG900" s="148">
        <f t="shared" si="1003"/>
        <v>0</v>
      </c>
      <c r="AH900" s="148">
        <f t="shared" si="995"/>
        <v>457099.09467199992</v>
      </c>
      <c r="AI900" s="150">
        <f t="shared" si="996"/>
        <v>457099.09467199992</v>
      </c>
      <c r="AJ900" s="151" t="s">
        <v>60</v>
      </c>
    </row>
    <row r="901" spans="1:36" outlineLevel="3" x14ac:dyDescent="0.25">
      <c r="A901" s="143" t="s">
        <v>5665</v>
      </c>
      <c r="B901" s="135">
        <v>34811.97</v>
      </c>
      <c r="C901" s="135">
        <v>35128.32</v>
      </c>
      <c r="D901" s="135">
        <v>36054.379999999997</v>
      </c>
      <c r="E901" s="135">
        <v>39152.550000000003</v>
      </c>
      <c r="F901" s="135">
        <v>46035.35</v>
      </c>
      <c r="G901" s="135">
        <v>35854.67</v>
      </c>
      <c r="H901" s="135">
        <v>35910.959999999999</v>
      </c>
      <c r="I901" s="135">
        <v>60756.51</v>
      </c>
      <c r="J901" s="135">
        <v>33964.51</v>
      </c>
      <c r="K901" s="135">
        <v>59954.9</v>
      </c>
      <c r="L901" s="135">
        <v>46218.54</v>
      </c>
      <c r="M901" s="135">
        <v>42278.42</v>
      </c>
      <c r="N901" s="135">
        <f t="shared" si="998"/>
        <v>42278.42</v>
      </c>
      <c r="O901" s="135">
        <f t="shared" si="999"/>
        <v>506121.08000000007</v>
      </c>
      <c r="P901" s="135" t="s">
        <v>4833</v>
      </c>
      <c r="Q901" s="135">
        <f>VLOOKUP(P901,Factors!$E$6:$G$5649,3,FALSE)</f>
        <v>0.1013</v>
      </c>
      <c r="R901" s="144">
        <f t="shared" si="980"/>
        <v>0</v>
      </c>
      <c r="S901" s="145">
        <f t="shared" si="981"/>
        <v>42278.42</v>
      </c>
      <c r="T901" s="146">
        <f t="shared" si="982"/>
        <v>42278.42</v>
      </c>
      <c r="U901" s="144">
        <f t="shared" si="983"/>
        <v>0</v>
      </c>
      <c r="V901" s="145">
        <f t="shared" si="984"/>
        <v>4282.803946</v>
      </c>
      <c r="W901" s="147">
        <f t="shared" si="985"/>
        <v>4282.803946</v>
      </c>
      <c r="X901" s="144">
        <f t="shared" si="986"/>
        <v>0</v>
      </c>
      <c r="Y901" s="145">
        <f t="shared" si="987"/>
        <v>37995.616053999998</v>
      </c>
      <c r="Z901" s="147">
        <f t="shared" si="988"/>
        <v>37995.616053999998</v>
      </c>
      <c r="AA901" s="148">
        <f t="shared" si="1000"/>
        <v>0</v>
      </c>
      <c r="AB901" s="149">
        <f t="shared" si="1001"/>
        <v>506121.08000000007</v>
      </c>
      <c r="AC901" s="148">
        <f t="shared" si="991"/>
        <v>506121.08000000007</v>
      </c>
      <c r="AD901" s="148">
        <f t="shared" si="997"/>
        <v>0</v>
      </c>
      <c r="AE901" s="148">
        <f t="shared" si="1002"/>
        <v>51270.065404000008</v>
      </c>
      <c r="AF901" s="150">
        <f t="shared" si="993"/>
        <v>51270.065404000008</v>
      </c>
      <c r="AG901" s="148">
        <f t="shared" si="1003"/>
        <v>0</v>
      </c>
      <c r="AH901" s="148">
        <f t="shared" si="995"/>
        <v>454851.01459600008</v>
      </c>
      <c r="AI901" s="150">
        <f t="shared" si="996"/>
        <v>454851.01459600008</v>
      </c>
      <c r="AJ901" s="151" t="s">
        <v>60</v>
      </c>
    </row>
    <row r="902" spans="1:36" outlineLevel="3" x14ac:dyDescent="0.25">
      <c r="A902" s="143" t="s">
        <v>5665</v>
      </c>
      <c r="B902" s="135">
        <v>275950.62</v>
      </c>
      <c r="C902" s="135">
        <v>286075.53999999998</v>
      </c>
      <c r="D902" s="135">
        <v>243075.49</v>
      </c>
      <c r="E902" s="135">
        <v>212307.53</v>
      </c>
      <c r="F902" s="135">
        <v>328205.88</v>
      </c>
      <c r="G902" s="135">
        <v>211515.27</v>
      </c>
      <c r="H902" s="135">
        <v>126104.13</v>
      </c>
      <c r="I902" s="135">
        <v>225654.5</v>
      </c>
      <c r="J902" s="135">
        <v>227602.69</v>
      </c>
      <c r="K902" s="135">
        <v>192073.18</v>
      </c>
      <c r="L902" s="135">
        <v>179687.36</v>
      </c>
      <c r="M902" s="135">
        <v>346813.35</v>
      </c>
      <c r="N902" s="135">
        <f t="shared" si="998"/>
        <v>346813.35</v>
      </c>
      <c r="O902" s="135">
        <f t="shared" si="999"/>
        <v>2855065.54</v>
      </c>
      <c r="P902" s="135" t="s">
        <v>4846</v>
      </c>
      <c r="Q902" s="135">
        <f>VLOOKUP(P902,Factors!$E$6:$G$5649,3,FALSE)</f>
        <v>0.1013</v>
      </c>
      <c r="R902" s="144">
        <f t="shared" si="980"/>
        <v>0</v>
      </c>
      <c r="S902" s="145">
        <f t="shared" si="981"/>
        <v>346813.35</v>
      </c>
      <c r="T902" s="146">
        <f t="shared" si="982"/>
        <v>346813.35</v>
      </c>
      <c r="U902" s="144">
        <f t="shared" si="983"/>
        <v>0</v>
      </c>
      <c r="V902" s="145">
        <f t="shared" si="984"/>
        <v>35132.192354999999</v>
      </c>
      <c r="W902" s="147">
        <f t="shared" si="985"/>
        <v>35132.192354999999</v>
      </c>
      <c r="X902" s="144">
        <f t="shared" si="986"/>
        <v>0</v>
      </c>
      <c r="Y902" s="145">
        <f t="shared" si="987"/>
        <v>311681.15764499997</v>
      </c>
      <c r="Z902" s="147">
        <f t="shared" si="988"/>
        <v>311681.15764499997</v>
      </c>
      <c r="AA902" s="148">
        <f t="shared" si="1000"/>
        <v>0</v>
      </c>
      <c r="AB902" s="149">
        <f t="shared" si="1001"/>
        <v>2855065.54</v>
      </c>
      <c r="AC902" s="148">
        <f t="shared" si="991"/>
        <v>2855065.54</v>
      </c>
      <c r="AD902" s="148">
        <f t="shared" si="997"/>
        <v>0</v>
      </c>
      <c r="AE902" s="148">
        <f t="shared" si="1002"/>
        <v>289218.13920199999</v>
      </c>
      <c r="AF902" s="150">
        <f t="shared" si="993"/>
        <v>289218.13920199999</v>
      </c>
      <c r="AG902" s="148">
        <f t="shared" si="1003"/>
        <v>0</v>
      </c>
      <c r="AH902" s="148">
        <f t="shared" si="995"/>
        <v>2565847.4007979999</v>
      </c>
      <c r="AI902" s="150">
        <f t="shared" si="996"/>
        <v>2565847.4007979999</v>
      </c>
      <c r="AJ902" s="151" t="s">
        <v>60</v>
      </c>
    </row>
    <row r="903" spans="1:36" outlineLevel="3" x14ac:dyDescent="0.25">
      <c r="A903" s="143" t="s">
        <v>5665</v>
      </c>
      <c r="B903" s="135">
        <v>34666.769999999997</v>
      </c>
      <c r="C903" s="135">
        <v>34590.58</v>
      </c>
      <c r="D903" s="135">
        <v>61669.5</v>
      </c>
      <c r="E903" s="135">
        <v>41319.730000000003</v>
      </c>
      <c r="F903" s="135">
        <v>37137.85</v>
      </c>
      <c r="G903" s="135">
        <v>33862.839999999997</v>
      </c>
      <c r="H903" s="135">
        <v>33344.720000000001</v>
      </c>
      <c r="I903" s="135">
        <v>34534.730000000003</v>
      </c>
      <c r="J903" s="135">
        <v>33250.6</v>
      </c>
      <c r="K903" s="135">
        <v>39517.19</v>
      </c>
      <c r="L903" s="135">
        <v>34408.75</v>
      </c>
      <c r="M903" s="135">
        <v>32341.84</v>
      </c>
      <c r="N903" s="135">
        <f t="shared" si="998"/>
        <v>32341.84</v>
      </c>
      <c r="O903" s="135">
        <f t="shared" si="999"/>
        <v>450645.1</v>
      </c>
      <c r="P903" s="135" t="s">
        <v>4852</v>
      </c>
      <c r="Q903" s="135">
        <f>VLOOKUP(P903,Factors!$E$6:$G$5649,3,FALSE)</f>
        <v>0.1013</v>
      </c>
      <c r="R903" s="144">
        <f t="shared" ref="R903:R966" si="1004">IF(LEFT(AJ903,6)="Direct", N903,0)</f>
        <v>0</v>
      </c>
      <c r="S903" s="145">
        <f t="shared" ref="S903:S966" si="1005">N903-R903</f>
        <v>32341.84</v>
      </c>
      <c r="T903" s="146">
        <f t="shared" ref="T903:T966" si="1006">R903+S903</f>
        <v>32341.84</v>
      </c>
      <c r="U903" s="144">
        <f t="shared" ref="U903:U966" si="1007">IF(LEFT(AJ903,9)="direct-wa", N903,0)</f>
        <v>0</v>
      </c>
      <c r="V903" s="145">
        <f t="shared" ref="V903:V966" si="1008">IF(LEFT(AJ903,9)="direct-wa",0,N903*Q903)</f>
        <v>3276.228392</v>
      </c>
      <c r="W903" s="147">
        <f t="shared" ref="W903:W966" si="1009">U903+V903</f>
        <v>3276.228392</v>
      </c>
      <c r="X903" s="144">
        <f t="shared" ref="X903:X966" si="1010">IF(LEFT(AJ903,9)="direct-or", N903,0)</f>
        <v>0</v>
      </c>
      <c r="Y903" s="145">
        <f t="shared" ref="Y903:Y966" si="1011">IF(LEFT(AJ903,9)="direct-or",0,S903-V903)</f>
        <v>29065.611607999999</v>
      </c>
      <c r="Z903" s="147">
        <f t="shared" ref="Z903:Z966" si="1012">X903+Y903</f>
        <v>29065.611607999999</v>
      </c>
      <c r="AA903" s="148">
        <f t="shared" ref="AA903:AA934" si="1013">IF(LEFT(AJ903,6)="Direct", O903,0)</f>
        <v>0</v>
      </c>
      <c r="AB903" s="149">
        <f t="shared" ref="AB903:AB934" si="1014">O903-AA903</f>
        <v>450645.1</v>
      </c>
      <c r="AC903" s="148">
        <f t="shared" ref="AC903:AC966" si="1015">AA903+AB903</f>
        <v>450645.1</v>
      </c>
      <c r="AD903" s="148">
        <f t="shared" si="997"/>
        <v>0</v>
      </c>
      <c r="AE903" s="148">
        <f t="shared" ref="AE903:AE934" si="1016">IF(LEFT(AJ903,9)="direct-wa",0,O903*Q903)</f>
        <v>45650.34863</v>
      </c>
      <c r="AF903" s="150">
        <f t="shared" ref="AF903:AF966" si="1017">AD903+AE903</f>
        <v>45650.34863</v>
      </c>
      <c r="AG903" s="148">
        <f t="shared" ref="AG903:AG934" si="1018">IF(LEFT(AJ903,9)="direct-or", O903,0)</f>
        <v>0</v>
      </c>
      <c r="AH903" s="148">
        <f t="shared" ref="AH903:AH966" si="1019">IF(LEFT(AJ903,9)="direct-or",0,AC903-AF903)</f>
        <v>404994.75136999995</v>
      </c>
      <c r="AI903" s="150">
        <f t="shared" ref="AI903:AI966" si="1020">AG903+AH903</f>
        <v>404994.75136999995</v>
      </c>
      <c r="AJ903" s="151" t="s">
        <v>60</v>
      </c>
    </row>
    <row r="904" spans="1:36" outlineLevel="3" x14ac:dyDescent="0.25">
      <c r="A904" s="143" t="s">
        <v>5665</v>
      </c>
      <c r="B904" s="135">
        <v>75131.92</v>
      </c>
      <c r="C904" s="135">
        <v>61907.12</v>
      </c>
      <c r="D904" s="135">
        <v>43514.27</v>
      </c>
      <c r="E904" s="135">
        <v>8149.78</v>
      </c>
      <c r="F904" s="135">
        <v>52811.23</v>
      </c>
      <c r="G904" s="135">
        <v>46667.31</v>
      </c>
      <c r="H904" s="135">
        <v>39682.699999999997</v>
      </c>
      <c r="I904" s="135">
        <v>49918.84</v>
      </c>
      <c r="J904" s="135">
        <v>57750.14</v>
      </c>
      <c r="K904" s="135">
        <v>50745.64</v>
      </c>
      <c r="L904" s="135">
        <v>50116.57</v>
      </c>
      <c r="M904" s="135">
        <v>69834.55</v>
      </c>
      <c r="N904" s="135">
        <f t="shared" si="998"/>
        <v>69834.55</v>
      </c>
      <c r="O904" s="135">
        <f t="shared" si="999"/>
        <v>606230.07000000007</v>
      </c>
      <c r="P904" s="135" t="s">
        <v>4858</v>
      </c>
      <c r="Q904" s="135">
        <f>VLOOKUP(P904,Factors!$E$6:$G$5649,3,FALSE)</f>
        <v>0.1013</v>
      </c>
      <c r="R904" s="144">
        <f t="shared" si="1004"/>
        <v>0</v>
      </c>
      <c r="S904" s="145">
        <f t="shared" si="1005"/>
        <v>69834.55</v>
      </c>
      <c r="T904" s="146">
        <f t="shared" si="1006"/>
        <v>69834.55</v>
      </c>
      <c r="U904" s="144">
        <f t="shared" si="1007"/>
        <v>0</v>
      </c>
      <c r="V904" s="145">
        <f t="shared" si="1008"/>
        <v>7074.2399150000001</v>
      </c>
      <c r="W904" s="147">
        <f t="shared" si="1009"/>
        <v>7074.2399150000001</v>
      </c>
      <c r="X904" s="144">
        <f t="shared" si="1010"/>
        <v>0</v>
      </c>
      <c r="Y904" s="145">
        <f t="shared" si="1011"/>
        <v>62760.310085000005</v>
      </c>
      <c r="Z904" s="147">
        <f t="shared" si="1012"/>
        <v>62760.310085000005</v>
      </c>
      <c r="AA904" s="148">
        <f t="shared" si="1013"/>
        <v>0</v>
      </c>
      <c r="AB904" s="149">
        <f t="shared" si="1014"/>
        <v>606230.07000000007</v>
      </c>
      <c r="AC904" s="148">
        <f t="shared" si="1015"/>
        <v>606230.07000000007</v>
      </c>
      <c r="AD904" s="148">
        <f t="shared" si="997"/>
        <v>0</v>
      </c>
      <c r="AE904" s="148">
        <f t="shared" si="1016"/>
        <v>61411.106091000009</v>
      </c>
      <c r="AF904" s="150">
        <f t="shared" si="1017"/>
        <v>61411.106091000009</v>
      </c>
      <c r="AG904" s="148">
        <f t="shared" si="1018"/>
        <v>0</v>
      </c>
      <c r="AH904" s="148">
        <f t="shared" si="1019"/>
        <v>544818.96390900004</v>
      </c>
      <c r="AI904" s="150">
        <f t="shared" si="1020"/>
        <v>544818.96390900004</v>
      </c>
      <c r="AJ904" s="151" t="s">
        <v>60</v>
      </c>
    </row>
    <row r="905" spans="1:36" outlineLevel="3" x14ac:dyDescent="0.25">
      <c r="A905" s="143" t="s">
        <v>5665</v>
      </c>
      <c r="C905" s="135">
        <v>1010.72</v>
      </c>
      <c r="D905" s="135">
        <v>649.27</v>
      </c>
      <c r="E905" s="135">
        <v>2827.04</v>
      </c>
      <c r="G905" s="135">
        <v>149.30000000000001</v>
      </c>
      <c r="H905" s="135">
        <v>-2301.6</v>
      </c>
      <c r="K905" s="135">
        <v>2239.4299999999998</v>
      </c>
      <c r="N905" s="135">
        <f t="shared" si="998"/>
        <v>0</v>
      </c>
      <c r="O905" s="135">
        <f t="shared" si="999"/>
        <v>4574.16</v>
      </c>
      <c r="P905" s="135" t="s">
        <v>4876</v>
      </c>
      <c r="Q905" s="135">
        <f>VLOOKUP(P905,Factors!$E$6:$G$5649,3,FALSE)</f>
        <v>0.1013</v>
      </c>
      <c r="R905" s="144">
        <f t="shared" si="1004"/>
        <v>0</v>
      </c>
      <c r="S905" s="145">
        <f t="shared" si="1005"/>
        <v>0</v>
      </c>
      <c r="T905" s="146">
        <f t="shared" si="1006"/>
        <v>0</v>
      </c>
      <c r="U905" s="144">
        <f t="shared" si="1007"/>
        <v>0</v>
      </c>
      <c r="V905" s="145">
        <f t="shared" si="1008"/>
        <v>0</v>
      </c>
      <c r="W905" s="147">
        <f t="shared" si="1009"/>
        <v>0</v>
      </c>
      <c r="X905" s="144">
        <f t="shared" si="1010"/>
        <v>0</v>
      </c>
      <c r="Y905" s="145">
        <f t="shared" si="1011"/>
        <v>0</v>
      </c>
      <c r="Z905" s="147">
        <f t="shared" si="1012"/>
        <v>0</v>
      </c>
      <c r="AA905" s="148">
        <f t="shared" si="1013"/>
        <v>0</v>
      </c>
      <c r="AB905" s="149">
        <f t="shared" si="1014"/>
        <v>4574.16</v>
      </c>
      <c r="AC905" s="148">
        <f t="shared" si="1015"/>
        <v>4574.16</v>
      </c>
      <c r="AD905" s="148">
        <f t="shared" ref="AD905:AD968" si="1021">IF(LEFT(AJ905,9)="direct-wa", O905,0)</f>
        <v>0</v>
      </c>
      <c r="AE905" s="148">
        <f t="shared" si="1016"/>
        <v>463.36240800000002</v>
      </c>
      <c r="AF905" s="150">
        <f t="shared" si="1017"/>
        <v>463.36240800000002</v>
      </c>
      <c r="AG905" s="148">
        <f t="shared" si="1018"/>
        <v>0</v>
      </c>
      <c r="AH905" s="148">
        <f t="shared" si="1019"/>
        <v>4110.7975919999999</v>
      </c>
      <c r="AI905" s="150">
        <f t="shared" si="1020"/>
        <v>4110.7975919999999</v>
      </c>
      <c r="AJ905" s="151" t="s">
        <v>60</v>
      </c>
    </row>
    <row r="906" spans="1:36" outlineLevel="3" x14ac:dyDescent="0.25">
      <c r="A906" s="143" t="s">
        <v>5665</v>
      </c>
      <c r="B906" s="135">
        <v>77313.62</v>
      </c>
      <c r="C906" s="135">
        <v>81338.399999999994</v>
      </c>
      <c r="D906" s="135">
        <v>91117.52</v>
      </c>
      <c r="E906" s="135">
        <v>82352.12</v>
      </c>
      <c r="F906" s="135">
        <v>86248.69</v>
      </c>
      <c r="G906" s="135">
        <v>85111.28</v>
      </c>
      <c r="H906" s="135">
        <v>87826.64</v>
      </c>
      <c r="I906" s="135">
        <v>112278.59</v>
      </c>
      <c r="J906" s="135">
        <v>84116.29</v>
      </c>
      <c r="K906" s="135">
        <v>84358.26</v>
      </c>
      <c r="L906" s="135">
        <v>82449.740000000005</v>
      </c>
      <c r="M906" s="135">
        <v>79702.3</v>
      </c>
      <c r="N906" s="135">
        <f t="shared" ref="N906:N969" si="1022">M906</f>
        <v>79702.3</v>
      </c>
      <c r="O906" s="135">
        <f t="shared" ref="O906:O969" si="1023">SUM(B906:M906)</f>
        <v>1034213.4500000001</v>
      </c>
      <c r="P906" s="135" t="s">
        <v>4878</v>
      </c>
      <c r="Q906" s="135">
        <f>VLOOKUP(P906,Factors!$E$6:$G$5649,3,FALSE)</f>
        <v>0.1013</v>
      </c>
      <c r="R906" s="144">
        <f t="shared" si="1004"/>
        <v>0</v>
      </c>
      <c r="S906" s="145">
        <f t="shared" si="1005"/>
        <v>79702.3</v>
      </c>
      <c r="T906" s="146">
        <f t="shared" si="1006"/>
        <v>79702.3</v>
      </c>
      <c r="U906" s="144">
        <f t="shared" si="1007"/>
        <v>0</v>
      </c>
      <c r="V906" s="145">
        <f t="shared" si="1008"/>
        <v>8073.8429900000001</v>
      </c>
      <c r="W906" s="147">
        <f t="shared" si="1009"/>
        <v>8073.8429900000001</v>
      </c>
      <c r="X906" s="144">
        <f t="shared" si="1010"/>
        <v>0</v>
      </c>
      <c r="Y906" s="145">
        <f t="shared" si="1011"/>
        <v>71628.457009999998</v>
      </c>
      <c r="Z906" s="147">
        <f t="shared" si="1012"/>
        <v>71628.457009999998</v>
      </c>
      <c r="AA906" s="148">
        <f t="shared" si="1013"/>
        <v>0</v>
      </c>
      <c r="AB906" s="149">
        <f t="shared" si="1014"/>
        <v>1034213.4500000001</v>
      </c>
      <c r="AC906" s="148">
        <f t="shared" si="1015"/>
        <v>1034213.4500000001</v>
      </c>
      <c r="AD906" s="148">
        <f t="shared" si="1021"/>
        <v>0</v>
      </c>
      <c r="AE906" s="148">
        <f t="shared" si="1016"/>
        <v>104765.82248500001</v>
      </c>
      <c r="AF906" s="150">
        <f t="shared" si="1017"/>
        <v>104765.82248500001</v>
      </c>
      <c r="AG906" s="148">
        <f t="shared" si="1018"/>
        <v>0</v>
      </c>
      <c r="AH906" s="148">
        <f t="shared" si="1019"/>
        <v>929447.62751500006</v>
      </c>
      <c r="AI906" s="150">
        <f t="shared" si="1020"/>
        <v>929447.62751500006</v>
      </c>
      <c r="AJ906" s="151" t="s">
        <v>60</v>
      </c>
    </row>
    <row r="907" spans="1:36" outlineLevel="3" x14ac:dyDescent="0.25">
      <c r="A907" s="143" t="s">
        <v>5665</v>
      </c>
      <c r="K907" s="135">
        <v>30</v>
      </c>
      <c r="N907" s="135">
        <f t="shared" si="1022"/>
        <v>0</v>
      </c>
      <c r="O907" s="135">
        <f t="shared" si="1023"/>
        <v>30</v>
      </c>
      <c r="P907" s="135" t="s">
        <v>4883</v>
      </c>
      <c r="Q907" s="135">
        <f>VLOOKUP(P907,Factors!$E$6:$G$5649,3,FALSE)</f>
        <v>0.1013</v>
      </c>
      <c r="R907" s="144">
        <f t="shared" si="1004"/>
        <v>0</v>
      </c>
      <c r="S907" s="145">
        <f t="shared" si="1005"/>
        <v>0</v>
      </c>
      <c r="T907" s="146">
        <f t="shared" si="1006"/>
        <v>0</v>
      </c>
      <c r="U907" s="144">
        <f t="shared" si="1007"/>
        <v>0</v>
      </c>
      <c r="V907" s="145">
        <f t="shared" si="1008"/>
        <v>0</v>
      </c>
      <c r="W907" s="147">
        <f t="shared" si="1009"/>
        <v>0</v>
      </c>
      <c r="X907" s="144">
        <f t="shared" si="1010"/>
        <v>0</v>
      </c>
      <c r="Y907" s="145">
        <f t="shared" si="1011"/>
        <v>0</v>
      </c>
      <c r="Z907" s="147">
        <f t="shared" si="1012"/>
        <v>0</v>
      </c>
      <c r="AA907" s="148">
        <f t="shared" si="1013"/>
        <v>0</v>
      </c>
      <c r="AB907" s="149">
        <f t="shared" si="1014"/>
        <v>30</v>
      </c>
      <c r="AC907" s="148">
        <f t="shared" si="1015"/>
        <v>30</v>
      </c>
      <c r="AD907" s="148">
        <f t="shared" si="1021"/>
        <v>0</v>
      </c>
      <c r="AE907" s="148">
        <f t="shared" si="1016"/>
        <v>3.0390000000000001</v>
      </c>
      <c r="AF907" s="150">
        <f t="shared" si="1017"/>
        <v>3.0390000000000001</v>
      </c>
      <c r="AG907" s="148">
        <f t="shared" si="1018"/>
        <v>0</v>
      </c>
      <c r="AH907" s="148">
        <f t="shared" si="1019"/>
        <v>26.960999999999999</v>
      </c>
      <c r="AI907" s="150">
        <f t="shared" si="1020"/>
        <v>26.960999999999999</v>
      </c>
      <c r="AJ907" s="151" t="s">
        <v>60</v>
      </c>
    </row>
    <row r="908" spans="1:36" outlineLevel="3" x14ac:dyDescent="0.25">
      <c r="A908" s="143" t="s">
        <v>5665</v>
      </c>
      <c r="B908" s="135">
        <v>31960.02</v>
      </c>
      <c r="C908" s="135">
        <v>83852.73</v>
      </c>
      <c r="D908" s="135">
        <v>67651.03</v>
      </c>
      <c r="E908" s="135">
        <v>33868.04</v>
      </c>
      <c r="F908" s="135">
        <v>36613.81</v>
      </c>
      <c r="G908" s="135">
        <v>30939.439999999999</v>
      </c>
      <c r="H908" s="135">
        <v>33370.18</v>
      </c>
      <c r="I908" s="135">
        <v>37464.769999999997</v>
      </c>
      <c r="J908" s="135">
        <v>68144.69</v>
      </c>
      <c r="K908" s="135">
        <v>38920.42</v>
      </c>
      <c r="L908" s="135">
        <v>37227.82</v>
      </c>
      <c r="M908" s="135">
        <v>41759.68</v>
      </c>
      <c r="N908" s="135">
        <f t="shared" si="1022"/>
        <v>41759.68</v>
      </c>
      <c r="O908" s="135">
        <f t="shared" si="1023"/>
        <v>541772.63</v>
      </c>
      <c r="P908" s="135" t="s">
        <v>4889</v>
      </c>
      <c r="Q908" s="135">
        <f>VLOOKUP(P908,Factors!$E$6:$G$5649,3,FALSE)</f>
        <v>0.1013</v>
      </c>
      <c r="R908" s="144">
        <f t="shared" si="1004"/>
        <v>0</v>
      </c>
      <c r="S908" s="145">
        <f t="shared" si="1005"/>
        <v>41759.68</v>
      </c>
      <c r="T908" s="146">
        <f t="shared" si="1006"/>
        <v>41759.68</v>
      </c>
      <c r="U908" s="144">
        <f t="shared" si="1007"/>
        <v>0</v>
      </c>
      <c r="V908" s="145">
        <f t="shared" si="1008"/>
        <v>4230.2555840000005</v>
      </c>
      <c r="W908" s="147">
        <f t="shared" si="1009"/>
        <v>4230.2555840000005</v>
      </c>
      <c r="X908" s="144">
        <f t="shared" si="1010"/>
        <v>0</v>
      </c>
      <c r="Y908" s="145">
        <f t="shared" si="1011"/>
        <v>37529.424416000002</v>
      </c>
      <c r="Z908" s="147">
        <f t="shared" si="1012"/>
        <v>37529.424416000002</v>
      </c>
      <c r="AA908" s="148">
        <f t="shared" si="1013"/>
        <v>0</v>
      </c>
      <c r="AB908" s="149">
        <f t="shared" si="1014"/>
        <v>541772.63</v>
      </c>
      <c r="AC908" s="148">
        <f t="shared" si="1015"/>
        <v>541772.63</v>
      </c>
      <c r="AD908" s="148">
        <f t="shared" si="1021"/>
        <v>0</v>
      </c>
      <c r="AE908" s="148">
        <f t="shared" si="1016"/>
        <v>54881.567418999999</v>
      </c>
      <c r="AF908" s="150">
        <f t="shared" si="1017"/>
        <v>54881.567418999999</v>
      </c>
      <c r="AG908" s="148">
        <f t="shared" si="1018"/>
        <v>0</v>
      </c>
      <c r="AH908" s="148">
        <f t="shared" si="1019"/>
        <v>486891.06258100003</v>
      </c>
      <c r="AI908" s="150">
        <f t="shared" si="1020"/>
        <v>486891.06258100003</v>
      </c>
      <c r="AJ908" s="151" t="s">
        <v>60</v>
      </c>
    </row>
    <row r="909" spans="1:36" outlineLevel="3" x14ac:dyDescent="0.25">
      <c r="A909" s="143" t="s">
        <v>5665</v>
      </c>
      <c r="B909" s="135">
        <v>29784.560000000001</v>
      </c>
      <c r="C909" s="135">
        <v>14146.64</v>
      </c>
      <c r="D909" s="135">
        <v>14146.56</v>
      </c>
      <c r="E909" s="135">
        <v>14931.09</v>
      </c>
      <c r="F909" s="135">
        <v>14651.33</v>
      </c>
      <c r="G909" s="135">
        <v>14304.95</v>
      </c>
      <c r="H909" s="135">
        <v>13624.67</v>
      </c>
      <c r="I909" s="135">
        <v>15346.39</v>
      </c>
      <c r="J909" s="135">
        <v>20167.25</v>
      </c>
      <c r="K909" s="135">
        <v>14779.96</v>
      </c>
      <c r="L909" s="135">
        <v>13704.06</v>
      </c>
      <c r="M909" s="135">
        <v>24863.32</v>
      </c>
      <c r="N909" s="135">
        <f t="shared" si="1022"/>
        <v>24863.32</v>
      </c>
      <c r="O909" s="135">
        <f t="shared" si="1023"/>
        <v>204450.78</v>
      </c>
      <c r="P909" s="135" t="s">
        <v>4905</v>
      </c>
      <c r="Q909" s="135">
        <f>VLOOKUP(P909,Factors!$E$6:$G$5649,3,FALSE)</f>
        <v>0.1013</v>
      </c>
      <c r="R909" s="144">
        <f t="shared" si="1004"/>
        <v>0</v>
      </c>
      <c r="S909" s="145">
        <f t="shared" si="1005"/>
        <v>24863.32</v>
      </c>
      <c r="T909" s="146">
        <f t="shared" si="1006"/>
        <v>24863.32</v>
      </c>
      <c r="U909" s="144">
        <f t="shared" si="1007"/>
        <v>0</v>
      </c>
      <c r="V909" s="145">
        <f t="shared" si="1008"/>
        <v>2518.6543160000001</v>
      </c>
      <c r="W909" s="147">
        <f t="shared" si="1009"/>
        <v>2518.6543160000001</v>
      </c>
      <c r="X909" s="144">
        <f t="shared" si="1010"/>
        <v>0</v>
      </c>
      <c r="Y909" s="145">
        <f t="shared" si="1011"/>
        <v>22344.665684</v>
      </c>
      <c r="Z909" s="147">
        <f t="shared" si="1012"/>
        <v>22344.665684</v>
      </c>
      <c r="AA909" s="148">
        <f t="shared" si="1013"/>
        <v>0</v>
      </c>
      <c r="AB909" s="149">
        <f t="shared" si="1014"/>
        <v>204450.78</v>
      </c>
      <c r="AC909" s="148">
        <f t="shared" si="1015"/>
        <v>204450.78</v>
      </c>
      <c r="AD909" s="148">
        <f t="shared" si="1021"/>
        <v>0</v>
      </c>
      <c r="AE909" s="148">
        <f t="shared" si="1016"/>
        <v>20710.864013999999</v>
      </c>
      <c r="AF909" s="150">
        <f t="shared" si="1017"/>
        <v>20710.864013999999</v>
      </c>
      <c r="AG909" s="148">
        <f t="shared" si="1018"/>
        <v>0</v>
      </c>
      <c r="AH909" s="148">
        <f t="shared" si="1019"/>
        <v>183739.91598600001</v>
      </c>
      <c r="AI909" s="150">
        <f t="shared" si="1020"/>
        <v>183739.91598600001</v>
      </c>
      <c r="AJ909" s="151" t="s">
        <v>60</v>
      </c>
    </row>
    <row r="910" spans="1:36" outlineLevel="3" x14ac:dyDescent="0.25">
      <c r="A910" s="143" t="s">
        <v>5665</v>
      </c>
      <c r="B910" s="135">
        <v>260</v>
      </c>
      <c r="C910" s="135">
        <v>65</v>
      </c>
      <c r="D910" s="135">
        <v>525</v>
      </c>
      <c r="F910" s="135">
        <v>130</v>
      </c>
      <c r="G910" s="135">
        <v>130</v>
      </c>
      <c r="H910" s="135">
        <v>23903.65</v>
      </c>
      <c r="I910" s="135">
        <v>9460</v>
      </c>
      <c r="J910" s="135">
        <v>-607.5</v>
      </c>
      <c r="K910" s="135">
        <v>1550</v>
      </c>
      <c r="L910" s="135">
        <v>-3182.5</v>
      </c>
      <c r="M910" s="135">
        <v>2467.5</v>
      </c>
      <c r="N910" s="135">
        <f t="shared" si="1022"/>
        <v>2467.5</v>
      </c>
      <c r="O910" s="135">
        <f t="shared" si="1023"/>
        <v>34701.15</v>
      </c>
      <c r="P910" s="135" t="s">
        <v>4914</v>
      </c>
      <c r="Q910" s="135">
        <f>VLOOKUP(P910,Factors!$E$6:$G$5649,3,FALSE)</f>
        <v>0.1013</v>
      </c>
      <c r="R910" s="144">
        <f t="shared" si="1004"/>
        <v>0</v>
      </c>
      <c r="S910" s="145">
        <f t="shared" si="1005"/>
        <v>2467.5</v>
      </c>
      <c r="T910" s="146">
        <f t="shared" si="1006"/>
        <v>2467.5</v>
      </c>
      <c r="U910" s="144">
        <f t="shared" si="1007"/>
        <v>0</v>
      </c>
      <c r="V910" s="145">
        <f t="shared" si="1008"/>
        <v>249.95775</v>
      </c>
      <c r="W910" s="147">
        <f t="shared" si="1009"/>
        <v>249.95775</v>
      </c>
      <c r="X910" s="144">
        <f t="shared" si="1010"/>
        <v>0</v>
      </c>
      <c r="Y910" s="145">
        <f t="shared" si="1011"/>
        <v>2217.54225</v>
      </c>
      <c r="Z910" s="147">
        <f t="shared" si="1012"/>
        <v>2217.54225</v>
      </c>
      <c r="AA910" s="148">
        <f t="shared" si="1013"/>
        <v>0</v>
      </c>
      <c r="AB910" s="149">
        <f t="shared" si="1014"/>
        <v>34701.15</v>
      </c>
      <c r="AC910" s="148">
        <f t="shared" si="1015"/>
        <v>34701.15</v>
      </c>
      <c r="AD910" s="148">
        <f t="shared" si="1021"/>
        <v>0</v>
      </c>
      <c r="AE910" s="148">
        <f t="shared" si="1016"/>
        <v>3515.2264950000003</v>
      </c>
      <c r="AF910" s="150">
        <f t="shared" si="1017"/>
        <v>3515.2264950000003</v>
      </c>
      <c r="AG910" s="148">
        <f t="shared" si="1018"/>
        <v>0</v>
      </c>
      <c r="AH910" s="148">
        <f t="shared" si="1019"/>
        <v>31185.923505000002</v>
      </c>
      <c r="AI910" s="150">
        <f t="shared" si="1020"/>
        <v>31185.923505000002</v>
      </c>
      <c r="AJ910" s="151" t="s">
        <v>60</v>
      </c>
    </row>
    <row r="911" spans="1:36" outlineLevel="3" x14ac:dyDescent="0.25">
      <c r="A911" s="143" t="s">
        <v>5665</v>
      </c>
      <c r="J911" s="135">
        <v>256</v>
      </c>
      <c r="K911" s="135">
        <v>0</v>
      </c>
      <c r="N911" s="135">
        <f t="shared" si="1022"/>
        <v>0</v>
      </c>
      <c r="O911" s="135">
        <f t="shared" si="1023"/>
        <v>256</v>
      </c>
      <c r="P911" s="135" t="s">
        <v>4915</v>
      </c>
      <c r="Q911" s="135">
        <f>VLOOKUP(P911,Factors!$E$6:$G$5649,3,FALSE)</f>
        <v>0.1013</v>
      </c>
      <c r="R911" s="144">
        <f t="shared" si="1004"/>
        <v>0</v>
      </c>
      <c r="S911" s="145">
        <f t="shared" si="1005"/>
        <v>0</v>
      </c>
      <c r="T911" s="146">
        <f t="shared" si="1006"/>
        <v>0</v>
      </c>
      <c r="U911" s="144">
        <f t="shared" si="1007"/>
        <v>0</v>
      </c>
      <c r="V911" s="145">
        <f t="shared" si="1008"/>
        <v>0</v>
      </c>
      <c r="W911" s="147">
        <f t="shared" si="1009"/>
        <v>0</v>
      </c>
      <c r="X911" s="144">
        <f t="shared" si="1010"/>
        <v>0</v>
      </c>
      <c r="Y911" s="145">
        <f t="shared" si="1011"/>
        <v>0</v>
      </c>
      <c r="Z911" s="147">
        <f t="shared" si="1012"/>
        <v>0</v>
      </c>
      <c r="AA911" s="148">
        <f t="shared" si="1013"/>
        <v>0</v>
      </c>
      <c r="AB911" s="149">
        <f t="shared" si="1014"/>
        <v>256</v>
      </c>
      <c r="AC911" s="148">
        <f t="shared" si="1015"/>
        <v>256</v>
      </c>
      <c r="AD911" s="148">
        <f t="shared" si="1021"/>
        <v>0</v>
      </c>
      <c r="AE911" s="148">
        <f t="shared" si="1016"/>
        <v>25.9328</v>
      </c>
      <c r="AF911" s="150">
        <f t="shared" si="1017"/>
        <v>25.9328</v>
      </c>
      <c r="AG911" s="148">
        <f t="shared" si="1018"/>
        <v>0</v>
      </c>
      <c r="AH911" s="148">
        <f t="shared" si="1019"/>
        <v>230.06720000000001</v>
      </c>
      <c r="AI911" s="150">
        <f t="shared" si="1020"/>
        <v>230.06720000000001</v>
      </c>
      <c r="AJ911" s="151" t="s">
        <v>60</v>
      </c>
    </row>
    <row r="912" spans="1:36" outlineLevel="3" x14ac:dyDescent="0.25">
      <c r="A912" s="143" t="s">
        <v>5665</v>
      </c>
      <c r="B912" s="135">
        <v>939.58</v>
      </c>
      <c r="C912" s="135">
        <v>38.35</v>
      </c>
      <c r="D912" s="135">
        <v>95.88</v>
      </c>
      <c r="E912" s="135">
        <v>406.92</v>
      </c>
      <c r="F912" s="135">
        <v>2038.95</v>
      </c>
      <c r="G912" s="135">
        <v>249.28</v>
      </c>
      <c r="H912" s="135">
        <v>268.45</v>
      </c>
      <c r="L912" s="135">
        <v>1476.49</v>
      </c>
      <c r="M912" s="135">
        <v>3205.87</v>
      </c>
      <c r="N912" s="135">
        <f t="shared" si="1022"/>
        <v>3205.87</v>
      </c>
      <c r="O912" s="135">
        <f t="shared" si="1023"/>
        <v>8719.77</v>
      </c>
      <c r="P912" s="135" t="s">
        <v>4926</v>
      </c>
      <c r="Q912" s="135">
        <f>VLOOKUP(P912,Factors!$E$6:$G$5649,3,FALSE)</f>
        <v>0.1013</v>
      </c>
      <c r="R912" s="144">
        <f t="shared" si="1004"/>
        <v>0</v>
      </c>
      <c r="S912" s="145">
        <f t="shared" si="1005"/>
        <v>3205.87</v>
      </c>
      <c r="T912" s="146">
        <f t="shared" si="1006"/>
        <v>3205.87</v>
      </c>
      <c r="U912" s="144">
        <f t="shared" si="1007"/>
        <v>0</v>
      </c>
      <c r="V912" s="145">
        <f t="shared" si="1008"/>
        <v>324.75463100000002</v>
      </c>
      <c r="W912" s="147">
        <f t="shared" si="1009"/>
        <v>324.75463100000002</v>
      </c>
      <c r="X912" s="144">
        <f t="shared" si="1010"/>
        <v>0</v>
      </c>
      <c r="Y912" s="145">
        <f t="shared" si="1011"/>
        <v>2881.1153690000001</v>
      </c>
      <c r="Z912" s="147">
        <f t="shared" si="1012"/>
        <v>2881.1153690000001</v>
      </c>
      <c r="AA912" s="148">
        <f t="shared" si="1013"/>
        <v>0</v>
      </c>
      <c r="AB912" s="149">
        <f t="shared" si="1014"/>
        <v>8719.77</v>
      </c>
      <c r="AC912" s="148">
        <f t="shared" si="1015"/>
        <v>8719.77</v>
      </c>
      <c r="AD912" s="148">
        <f t="shared" si="1021"/>
        <v>0</v>
      </c>
      <c r="AE912" s="148">
        <f t="shared" si="1016"/>
        <v>883.31270100000006</v>
      </c>
      <c r="AF912" s="150">
        <f t="shared" si="1017"/>
        <v>883.31270100000006</v>
      </c>
      <c r="AG912" s="148">
        <f t="shared" si="1018"/>
        <v>0</v>
      </c>
      <c r="AH912" s="148">
        <f t="shared" si="1019"/>
        <v>7836.4572990000006</v>
      </c>
      <c r="AI912" s="150">
        <f t="shared" si="1020"/>
        <v>7836.4572990000006</v>
      </c>
      <c r="AJ912" s="151" t="s">
        <v>60</v>
      </c>
    </row>
    <row r="913" spans="1:36" outlineLevel="3" x14ac:dyDescent="0.25">
      <c r="A913" s="143" t="s">
        <v>5665</v>
      </c>
      <c r="B913" s="135">
        <v>4787.24</v>
      </c>
      <c r="C913" s="135">
        <v>12207.78</v>
      </c>
      <c r="D913" s="135">
        <v>5911.28</v>
      </c>
      <c r="E913" s="135">
        <v>4661.28</v>
      </c>
      <c r="F913" s="135">
        <v>6093.7</v>
      </c>
      <c r="G913" s="135">
        <v>44386.080000000002</v>
      </c>
      <c r="H913" s="135">
        <v>9933.82</v>
      </c>
      <c r="I913" s="135">
        <v>-38105.26</v>
      </c>
      <c r="J913" s="135">
        <v>13967.82</v>
      </c>
      <c r="K913" s="135">
        <v>4776.0200000000004</v>
      </c>
      <c r="L913" s="135">
        <v>12214.64</v>
      </c>
      <c r="M913" s="135">
        <v>13775.72</v>
      </c>
      <c r="N913" s="135">
        <f t="shared" si="1022"/>
        <v>13775.72</v>
      </c>
      <c r="O913" s="135">
        <f t="shared" si="1023"/>
        <v>94610.12</v>
      </c>
      <c r="P913" s="135" t="s">
        <v>4935</v>
      </c>
      <c r="Q913" s="135">
        <f>VLOOKUP(P913,Factors!$E$6:$G$5649,3,FALSE)</f>
        <v>0.1013</v>
      </c>
      <c r="R913" s="144">
        <f t="shared" si="1004"/>
        <v>0</v>
      </c>
      <c r="S913" s="145">
        <f t="shared" si="1005"/>
        <v>13775.72</v>
      </c>
      <c r="T913" s="146">
        <f t="shared" si="1006"/>
        <v>13775.72</v>
      </c>
      <c r="U913" s="144">
        <f t="shared" si="1007"/>
        <v>0</v>
      </c>
      <c r="V913" s="145">
        <f t="shared" si="1008"/>
        <v>1395.4804360000001</v>
      </c>
      <c r="W913" s="147">
        <f t="shared" si="1009"/>
        <v>1395.4804360000001</v>
      </c>
      <c r="X913" s="144">
        <f t="shared" si="1010"/>
        <v>0</v>
      </c>
      <c r="Y913" s="145">
        <f t="shared" si="1011"/>
        <v>12380.239564</v>
      </c>
      <c r="Z913" s="147">
        <f t="shared" si="1012"/>
        <v>12380.239564</v>
      </c>
      <c r="AA913" s="148">
        <f t="shared" si="1013"/>
        <v>0</v>
      </c>
      <c r="AB913" s="149">
        <f t="shared" si="1014"/>
        <v>94610.12</v>
      </c>
      <c r="AC913" s="148">
        <f t="shared" si="1015"/>
        <v>94610.12</v>
      </c>
      <c r="AD913" s="148">
        <f t="shared" si="1021"/>
        <v>0</v>
      </c>
      <c r="AE913" s="148">
        <f t="shared" si="1016"/>
        <v>9584.0051559999993</v>
      </c>
      <c r="AF913" s="150">
        <f t="shared" si="1017"/>
        <v>9584.0051559999993</v>
      </c>
      <c r="AG913" s="148">
        <f t="shared" si="1018"/>
        <v>0</v>
      </c>
      <c r="AH913" s="148">
        <f t="shared" si="1019"/>
        <v>85026.114843999996</v>
      </c>
      <c r="AI913" s="150">
        <f t="shared" si="1020"/>
        <v>85026.114843999996</v>
      </c>
      <c r="AJ913" s="151" t="s">
        <v>60</v>
      </c>
    </row>
    <row r="914" spans="1:36" outlineLevel="3" x14ac:dyDescent="0.25">
      <c r="A914" s="143" t="s">
        <v>5665</v>
      </c>
      <c r="B914" s="135">
        <v>33584.959999999999</v>
      </c>
      <c r="C914" s="135">
        <v>58393.919999999998</v>
      </c>
      <c r="D914" s="135">
        <v>48134.2</v>
      </c>
      <c r="E914" s="135">
        <v>33888.6</v>
      </c>
      <c r="F914" s="135">
        <v>42258.79</v>
      </c>
      <c r="G914" s="135">
        <v>31404.78</v>
      </c>
      <c r="H914" s="135">
        <v>54109.8</v>
      </c>
      <c r="I914" s="135">
        <v>24324.86</v>
      </c>
      <c r="J914" s="135">
        <v>29080.400000000001</v>
      </c>
      <c r="K914" s="135">
        <v>31445.9</v>
      </c>
      <c r="L914" s="135">
        <v>30671.48</v>
      </c>
      <c r="M914" s="135">
        <v>33875.449999999997</v>
      </c>
      <c r="N914" s="135">
        <f t="shared" si="1022"/>
        <v>33875.449999999997</v>
      </c>
      <c r="O914" s="135">
        <f t="shared" si="1023"/>
        <v>451173.14000000007</v>
      </c>
      <c r="P914" s="135" t="s">
        <v>4941</v>
      </c>
      <c r="Q914" s="135">
        <f>VLOOKUP(P914,Factors!$E$6:$G$5649,3,FALSE)</f>
        <v>0.1013</v>
      </c>
      <c r="R914" s="144">
        <f t="shared" si="1004"/>
        <v>0</v>
      </c>
      <c r="S914" s="145">
        <f t="shared" si="1005"/>
        <v>33875.449999999997</v>
      </c>
      <c r="T914" s="146">
        <f t="shared" si="1006"/>
        <v>33875.449999999997</v>
      </c>
      <c r="U914" s="144">
        <f t="shared" si="1007"/>
        <v>0</v>
      </c>
      <c r="V914" s="145">
        <f t="shared" si="1008"/>
        <v>3431.5830849999998</v>
      </c>
      <c r="W914" s="147">
        <f t="shared" si="1009"/>
        <v>3431.5830849999998</v>
      </c>
      <c r="X914" s="144">
        <f t="shared" si="1010"/>
        <v>0</v>
      </c>
      <c r="Y914" s="145">
        <f t="shared" si="1011"/>
        <v>30443.866914999999</v>
      </c>
      <c r="Z914" s="147">
        <f t="shared" si="1012"/>
        <v>30443.866914999999</v>
      </c>
      <c r="AA914" s="148">
        <f t="shared" si="1013"/>
        <v>0</v>
      </c>
      <c r="AB914" s="149">
        <f t="shared" si="1014"/>
        <v>451173.14000000007</v>
      </c>
      <c r="AC914" s="148">
        <f t="shared" si="1015"/>
        <v>451173.14000000007</v>
      </c>
      <c r="AD914" s="148">
        <f t="shared" si="1021"/>
        <v>0</v>
      </c>
      <c r="AE914" s="148">
        <f t="shared" si="1016"/>
        <v>45703.839082000006</v>
      </c>
      <c r="AF914" s="150">
        <f t="shared" si="1017"/>
        <v>45703.839082000006</v>
      </c>
      <c r="AG914" s="148">
        <f t="shared" si="1018"/>
        <v>0</v>
      </c>
      <c r="AH914" s="148">
        <f t="shared" si="1019"/>
        <v>405469.30091800005</v>
      </c>
      <c r="AI914" s="150">
        <f t="shared" si="1020"/>
        <v>405469.30091800005</v>
      </c>
      <c r="AJ914" s="151" t="s">
        <v>60</v>
      </c>
    </row>
    <row r="915" spans="1:36" outlineLevel="3" x14ac:dyDescent="0.25">
      <c r="A915" s="143" t="s">
        <v>5665</v>
      </c>
      <c r="F915" s="135">
        <v>788.71</v>
      </c>
      <c r="I915" s="135">
        <v>111.71</v>
      </c>
      <c r="M915" s="135">
        <v>220.07</v>
      </c>
      <c r="N915" s="135">
        <f t="shared" si="1022"/>
        <v>220.07</v>
      </c>
      <c r="O915" s="135">
        <f t="shared" si="1023"/>
        <v>1120.49</v>
      </c>
      <c r="P915" s="135" t="s">
        <v>4943</v>
      </c>
      <c r="Q915" s="135">
        <f>VLOOKUP(P915,Factors!$E$6:$G$5649,3,FALSE)</f>
        <v>0.1013</v>
      </c>
      <c r="R915" s="144">
        <f t="shared" si="1004"/>
        <v>0</v>
      </c>
      <c r="S915" s="145">
        <f t="shared" si="1005"/>
        <v>220.07</v>
      </c>
      <c r="T915" s="146">
        <f t="shared" si="1006"/>
        <v>220.07</v>
      </c>
      <c r="U915" s="144">
        <f t="shared" si="1007"/>
        <v>0</v>
      </c>
      <c r="V915" s="145">
        <f t="shared" si="1008"/>
        <v>22.293091</v>
      </c>
      <c r="W915" s="147">
        <f t="shared" si="1009"/>
        <v>22.293091</v>
      </c>
      <c r="X915" s="144">
        <f t="shared" si="1010"/>
        <v>0</v>
      </c>
      <c r="Y915" s="145">
        <f t="shared" si="1011"/>
        <v>197.77690899999999</v>
      </c>
      <c r="Z915" s="147">
        <f t="shared" si="1012"/>
        <v>197.77690899999999</v>
      </c>
      <c r="AA915" s="148">
        <f t="shared" si="1013"/>
        <v>0</v>
      </c>
      <c r="AB915" s="149">
        <f t="shared" si="1014"/>
        <v>1120.49</v>
      </c>
      <c r="AC915" s="148">
        <f t="shared" si="1015"/>
        <v>1120.49</v>
      </c>
      <c r="AD915" s="148">
        <f t="shared" si="1021"/>
        <v>0</v>
      </c>
      <c r="AE915" s="148">
        <f t="shared" si="1016"/>
        <v>113.50563700000001</v>
      </c>
      <c r="AF915" s="150">
        <f t="shared" si="1017"/>
        <v>113.50563700000001</v>
      </c>
      <c r="AG915" s="148">
        <f t="shared" si="1018"/>
        <v>0</v>
      </c>
      <c r="AH915" s="148">
        <f t="shared" si="1019"/>
        <v>1006.984363</v>
      </c>
      <c r="AI915" s="150">
        <f t="shared" si="1020"/>
        <v>1006.984363</v>
      </c>
      <c r="AJ915" s="151" t="s">
        <v>60</v>
      </c>
    </row>
    <row r="916" spans="1:36" outlineLevel="3" x14ac:dyDescent="0.25">
      <c r="A916" s="143" t="s">
        <v>5665</v>
      </c>
      <c r="B916" s="135">
        <v>59502.15</v>
      </c>
      <c r="C916" s="135">
        <v>66312.39</v>
      </c>
      <c r="D916" s="135">
        <v>68774.240000000005</v>
      </c>
      <c r="E916" s="135">
        <v>56361.93</v>
      </c>
      <c r="F916" s="135">
        <v>60402.03</v>
      </c>
      <c r="G916" s="135">
        <v>60518.09</v>
      </c>
      <c r="H916" s="135">
        <v>65822.899999999994</v>
      </c>
      <c r="I916" s="135">
        <v>64049.07</v>
      </c>
      <c r="J916" s="135">
        <v>56892.88</v>
      </c>
      <c r="K916" s="135">
        <v>62741.07</v>
      </c>
      <c r="L916" s="135">
        <v>58818.42</v>
      </c>
      <c r="M916" s="135">
        <v>59576.05</v>
      </c>
      <c r="N916" s="135">
        <f t="shared" si="1022"/>
        <v>59576.05</v>
      </c>
      <c r="O916" s="135">
        <f t="shared" si="1023"/>
        <v>739771.22</v>
      </c>
      <c r="P916" s="135" t="s">
        <v>4996</v>
      </c>
      <c r="Q916" s="135">
        <f>VLOOKUP(P916,Factors!$E$6:$G$5649,3,FALSE)</f>
        <v>0.1013</v>
      </c>
      <c r="R916" s="144">
        <f t="shared" si="1004"/>
        <v>0</v>
      </c>
      <c r="S916" s="145">
        <f t="shared" si="1005"/>
        <v>59576.05</v>
      </c>
      <c r="T916" s="146">
        <f t="shared" si="1006"/>
        <v>59576.05</v>
      </c>
      <c r="U916" s="144">
        <f t="shared" si="1007"/>
        <v>0</v>
      </c>
      <c r="V916" s="145">
        <f t="shared" si="1008"/>
        <v>6035.0538650000008</v>
      </c>
      <c r="W916" s="147">
        <f t="shared" si="1009"/>
        <v>6035.0538650000008</v>
      </c>
      <c r="X916" s="144">
        <f t="shared" si="1010"/>
        <v>0</v>
      </c>
      <c r="Y916" s="145">
        <f t="shared" si="1011"/>
        <v>53540.996135000001</v>
      </c>
      <c r="Z916" s="147">
        <f t="shared" si="1012"/>
        <v>53540.996135000001</v>
      </c>
      <c r="AA916" s="148">
        <f t="shared" si="1013"/>
        <v>0</v>
      </c>
      <c r="AB916" s="149">
        <f t="shared" si="1014"/>
        <v>739771.22</v>
      </c>
      <c r="AC916" s="148">
        <f t="shared" si="1015"/>
        <v>739771.22</v>
      </c>
      <c r="AD916" s="148">
        <f t="shared" si="1021"/>
        <v>0</v>
      </c>
      <c r="AE916" s="148">
        <f t="shared" si="1016"/>
        <v>74938.824586000002</v>
      </c>
      <c r="AF916" s="150">
        <f t="shared" si="1017"/>
        <v>74938.824586000002</v>
      </c>
      <c r="AG916" s="148">
        <f t="shared" si="1018"/>
        <v>0</v>
      </c>
      <c r="AH916" s="148">
        <f t="shared" si="1019"/>
        <v>664832.39541399991</v>
      </c>
      <c r="AI916" s="150">
        <f t="shared" si="1020"/>
        <v>664832.39541399991</v>
      </c>
      <c r="AJ916" s="151" t="s">
        <v>60</v>
      </c>
    </row>
    <row r="917" spans="1:36" outlineLevel="3" x14ac:dyDescent="0.25">
      <c r="A917" s="143" t="s">
        <v>5665</v>
      </c>
      <c r="H917" s="135">
        <v>25.94</v>
      </c>
      <c r="N917" s="135">
        <f t="shared" si="1022"/>
        <v>0</v>
      </c>
      <c r="O917" s="135">
        <f t="shared" si="1023"/>
        <v>25.94</v>
      </c>
      <c r="P917" s="135" t="s">
        <v>5028</v>
      </c>
      <c r="Q917" s="135">
        <f>VLOOKUP(P917,Factors!$E$6:$G$5649,3,FALSE)</f>
        <v>0.1013</v>
      </c>
      <c r="R917" s="144">
        <f t="shared" si="1004"/>
        <v>0</v>
      </c>
      <c r="S917" s="145">
        <f t="shared" si="1005"/>
        <v>0</v>
      </c>
      <c r="T917" s="146">
        <f t="shared" si="1006"/>
        <v>0</v>
      </c>
      <c r="U917" s="144">
        <f t="shared" si="1007"/>
        <v>0</v>
      </c>
      <c r="V917" s="145">
        <f t="shared" si="1008"/>
        <v>0</v>
      </c>
      <c r="W917" s="147">
        <f t="shared" si="1009"/>
        <v>0</v>
      </c>
      <c r="X917" s="144">
        <f t="shared" si="1010"/>
        <v>0</v>
      </c>
      <c r="Y917" s="145">
        <f t="shared" si="1011"/>
        <v>0</v>
      </c>
      <c r="Z917" s="147">
        <f t="shared" si="1012"/>
        <v>0</v>
      </c>
      <c r="AA917" s="148">
        <f t="shared" si="1013"/>
        <v>0</v>
      </c>
      <c r="AB917" s="149">
        <f t="shared" si="1014"/>
        <v>25.94</v>
      </c>
      <c r="AC917" s="148">
        <f t="shared" si="1015"/>
        <v>25.94</v>
      </c>
      <c r="AD917" s="148">
        <f t="shared" si="1021"/>
        <v>0</v>
      </c>
      <c r="AE917" s="148">
        <f t="shared" si="1016"/>
        <v>2.6277220000000003</v>
      </c>
      <c r="AF917" s="150">
        <f t="shared" si="1017"/>
        <v>2.6277220000000003</v>
      </c>
      <c r="AG917" s="148">
        <f t="shared" si="1018"/>
        <v>0</v>
      </c>
      <c r="AH917" s="148">
        <f t="shared" si="1019"/>
        <v>23.312277999999999</v>
      </c>
      <c r="AI917" s="150">
        <f t="shared" si="1020"/>
        <v>23.312277999999999</v>
      </c>
      <c r="AJ917" s="151" t="s">
        <v>60</v>
      </c>
    </row>
    <row r="918" spans="1:36" outlineLevel="3" x14ac:dyDescent="0.25">
      <c r="A918" s="143" t="s">
        <v>5665</v>
      </c>
      <c r="B918" s="135">
        <v>10638.44</v>
      </c>
      <c r="C918" s="135">
        <v>48970.42</v>
      </c>
      <c r="D918" s="135">
        <v>15112.79</v>
      </c>
      <c r="E918" s="135">
        <v>13959.8</v>
      </c>
      <c r="F918" s="135">
        <v>14010.33</v>
      </c>
      <c r="G918" s="135">
        <v>21086.19</v>
      </c>
      <c r="H918" s="135">
        <v>40461.910000000003</v>
      </c>
      <c r="I918" s="135">
        <v>13959.8</v>
      </c>
      <c r="J918" s="135">
        <v>23599.040000000001</v>
      </c>
      <c r="K918" s="135">
        <v>22893.73</v>
      </c>
      <c r="L918" s="135">
        <v>22636.25</v>
      </c>
      <c r="M918" s="135">
        <v>28483.59</v>
      </c>
      <c r="N918" s="135">
        <f t="shared" si="1022"/>
        <v>28483.59</v>
      </c>
      <c r="O918" s="135">
        <f t="shared" si="1023"/>
        <v>275812.29000000004</v>
      </c>
      <c r="P918" s="135" t="s">
        <v>5041</v>
      </c>
      <c r="Q918" s="135">
        <f>VLOOKUP(P918,Factors!$E$6:$G$5649,3,FALSE)</f>
        <v>0.1013</v>
      </c>
      <c r="R918" s="144">
        <f t="shared" si="1004"/>
        <v>0</v>
      </c>
      <c r="S918" s="145">
        <f t="shared" si="1005"/>
        <v>28483.59</v>
      </c>
      <c r="T918" s="146">
        <f t="shared" si="1006"/>
        <v>28483.59</v>
      </c>
      <c r="U918" s="144">
        <f t="shared" si="1007"/>
        <v>0</v>
      </c>
      <c r="V918" s="145">
        <f t="shared" si="1008"/>
        <v>2885.387667</v>
      </c>
      <c r="W918" s="147">
        <f t="shared" si="1009"/>
        <v>2885.387667</v>
      </c>
      <c r="X918" s="144">
        <f t="shared" si="1010"/>
        <v>0</v>
      </c>
      <c r="Y918" s="145">
        <f t="shared" si="1011"/>
        <v>25598.202333000001</v>
      </c>
      <c r="Z918" s="147">
        <f t="shared" si="1012"/>
        <v>25598.202333000001</v>
      </c>
      <c r="AA918" s="148">
        <f t="shared" si="1013"/>
        <v>0</v>
      </c>
      <c r="AB918" s="149">
        <f t="shared" si="1014"/>
        <v>275812.29000000004</v>
      </c>
      <c r="AC918" s="148">
        <f t="shared" si="1015"/>
        <v>275812.29000000004</v>
      </c>
      <c r="AD918" s="148">
        <f t="shared" si="1021"/>
        <v>0</v>
      </c>
      <c r="AE918" s="148">
        <f t="shared" si="1016"/>
        <v>27939.784977000003</v>
      </c>
      <c r="AF918" s="150">
        <f t="shared" si="1017"/>
        <v>27939.784977000003</v>
      </c>
      <c r="AG918" s="148">
        <f t="shared" si="1018"/>
        <v>0</v>
      </c>
      <c r="AH918" s="148">
        <f t="shared" si="1019"/>
        <v>247872.50502300003</v>
      </c>
      <c r="AI918" s="150">
        <f t="shared" si="1020"/>
        <v>247872.50502300003</v>
      </c>
      <c r="AJ918" s="151" t="s">
        <v>60</v>
      </c>
    </row>
    <row r="919" spans="1:36" outlineLevel="3" x14ac:dyDescent="0.25">
      <c r="A919" s="143" t="s">
        <v>5665</v>
      </c>
      <c r="B919" s="135">
        <v>34743.160000000003</v>
      </c>
      <c r="C919" s="135">
        <v>45307.38</v>
      </c>
      <c r="D919" s="135">
        <v>25557.72</v>
      </c>
      <c r="E919" s="135">
        <v>46254.19</v>
      </c>
      <c r="F919" s="135">
        <v>17171.96</v>
      </c>
      <c r="G919" s="135">
        <v>48071.8</v>
      </c>
      <c r="H919" s="135">
        <v>34035.46</v>
      </c>
      <c r="I919" s="135">
        <v>36589.480000000003</v>
      </c>
      <c r="J919" s="135">
        <v>34990.86</v>
      </c>
      <c r="K919" s="135">
        <v>32497.67</v>
      </c>
      <c r="L919" s="135">
        <v>32479.17</v>
      </c>
      <c r="M919" s="135">
        <v>53961.88</v>
      </c>
      <c r="N919" s="135">
        <f t="shared" si="1022"/>
        <v>53961.88</v>
      </c>
      <c r="O919" s="135">
        <f t="shared" si="1023"/>
        <v>441660.73</v>
      </c>
      <c r="P919" s="135" t="s">
        <v>5043</v>
      </c>
      <c r="Q919" s="135">
        <f>VLOOKUP(P919,Factors!$E$6:$G$5649,3,FALSE)</f>
        <v>0.1013</v>
      </c>
      <c r="R919" s="144">
        <f t="shared" si="1004"/>
        <v>0</v>
      </c>
      <c r="S919" s="145">
        <f t="shared" si="1005"/>
        <v>53961.88</v>
      </c>
      <c r="T919" s="146">
        <f t="shared" si="1006"/>
        <v>53961.88</v>
      </c>
      <c r="U919" s="144">
        <f t="shared" si="1007"/>
        <v>0</v>
      </c>
      <c r="V919" s="145">
        <f t="shared" si="1008"/>
        <v>5466.338444</v>
      </c>
      <c r="W919" s="147">
        <f t="shared" si="1009"/>
        <v>5466.338444</v>
      </c>
      <c r="X919" s="144">
        <f t="shared" si="1010"/>
        <v>0</v>
      </c>
      <c r="Y919" s="145">
        <f t="shared" si="1011"/>
        <v>48495.541555999996</v>
      </c>
      <c r="Z919" s="147">
        <f t="shared" si="1012"/>
        <v>48495.541555999996</v>
      </c>
      <c r="AA919" s="148">
        <f t="shared" si="1013"/>
        <v>0</v>
      </c>
      <c r="AB919" s="149">
        <f t="shared" si="1014"/>
        <v>441660.73</v>
      </c>
      <c r="AC919" s="148">
        <f t="shared" si="1015"/>
        <v>441660.73</v>
      </c>
      <c r="AD919" s="148">
        <f t="shared" si="1021"/>
        <v>0</v>
      </c>
      <c r="AE919" s="148">
        <f t="shared" si="1016"/>
        <v>44740.231949000001</v>
      </c>
      <c r="AF919" s="150">
        <f t="shared" si="1017"/>
        <v>44740.231949000001</v>
      </c>
      <c r="AG919" s="148">
        <f t="shared" si="1018"/>
        <v>0</v>
      </c>
      <c r="AH919" s="148">
        <f t="shared" si="1019"/>
        <v>396920.498051</v>
      </c>
      <c r="AI919" s="150">
        <f t="shared" si="1020"/>
        <v>396920.498051</v>
      </c>
      <c r="AJ919" s="151" t="s">
        <v>60</v>
      </c>
    </row>
    <row r="920" spans="1:36" outlineLevel="3" x14ac:dyDescent="0.25">
      <c r="A920" s="143" t="s">
        <v>5665</v>
      </c>
      <c r="B920" s="135">
        <v>19613.54</v>
      </c>
      <c r="C920" s="135">
        <v>31126.9</v>
      </c>
      <c r="D920" s="135">
        <v>21072.639999999999</v>
      </c>
      <c r="E920" s="135">
        <v>21013.95</v>
      </c>
      <c r="F920" s="135">
        <v>21005.18</v>
      </c>
      <c r="G920" s="135">
        <v>21541.8</v>
      </c>
      <c r="H920" s="135">
        <v>19324.87</v>
      </c>
      <c r="I920" s="135">
        <v>22069.64</v>
      </c>
      <c r="J920" s="135">
        <v>21333.26</v>
      </c>
      <c r="K920" s="135">
        <v>22069.64</v>
      </c>
      <c r="L920" s="135">
        <v>21013.96</v>
      </c>
      <c r="M920" s="135">
        <v>26074.33</v>
      </c>
      <c r="N920" s="135">
        <f t="shared" si="1022"/>
        <v>26074.33</v>
      </c>
      <c r="O920" s="135">
        <f t="shared" si="1023"/>
        <v>267259.70999999996</v>
      </c>
      <c r="P920" s="135" t="s">
        <v>5048</v>
      </c>
      <c r="Q920" s="135">
        <f>VLOOKUP(P920,Factors!$E$6:$G$5649,3,FALSE)</f>
        <v>0.1013</v>
      </c>
      <c r="R920" s="144">
        <f t="shared" si="1004"/>
        <v>0</v>
      </c>
      <c r="S920" s="145">
        <f t="shared" si="1005"/>
        <v>26074.33</v>
      </c>
      <c r="T920" s="146">
        <f t="shared" si="1006"/>
        <v>26074.33</v>
      </c>
      <c r="U920" s="144">
        <f t="shared" si="1007"/>
        <v>0</v>
      </c>
      <c r="V920" s="145">
        <f t="shared" si="1008"/>
        <v>2641.3296290000003</v>
      </c>
      <c r="W920" s="147">
        <f t="shared" si="1009"/>
        <v>2641.3296290000003</v>
      </c>
      <c r="X920" s="144">
        <f t="shared" si="1010"/>
        <v>0</v>
      </c>
      <c r="Y920" s="145">
        <f t="shared" si="1011"/>
        <v>23433.000371000002</v>
      </c>
      <c r="Z920" s="147">
        <f t="shared" si="1012"/>
        <v>23433.000371000002</v>
      </c>
      <c r="AA920" s="148">
        <f t="shared" si="1013"/>
        <v>0</v>
      </c>
      <c r="AB920" s="149">
        <f t="shared" si="1014"/>
        <v>267259.70999999996</v>
      </c>
      <c r="AC920" s="148">
        <f t="shared" si="1015"/>
        <v>267259.70999999996</v>
      </c>
      <c r="AD920" s="148">
        <f t="shared" si="1021"/>
        <v>0</v>
      </c>
      <c r="AE920" s="148">
        <f t="shared" si="1016"/>
        <v>27073.408622999996</v>
      </c>
      <c r="AF920" s="150">
        <f t="shared" si="1017"/>
        <v>27073.408622999996</v>
      </c>
      <c r="AG920" s="148">
        <f t="shared" si="1018"/>
        <v>0</v>
      </c>
      <c r="AH920" s="148">
        <f t="shared" si="1019"/>
        <v>240186.30137699997</v>
      </c>
      <c r="AI920" s="150">
        <f t="shared" si="1020"/>
        <v>240186.30137699997</v>
      </c>
      <c r="AJ920" s="151" t="s">
        <v>60</v>
      </c>
    </row>
    <row r="921" spans="1:36" outlineLevel="3" x14ac:dyDescent="0.25">
      <c r="A921" s="143" t="s">
        <v>5665</v>
      </c>
      <c r="B921" s="135">
        <v>73579.240000000005</v>
      </c>
      <c r="C921" s="135">
        <v>61262.34</v>
      </c>
      <c r="D921" s="135">
        <v>59769.08</v>
      </c>
      <c r="E921" s="135">
        <v>62169.94</v>
      </c>
      <c r="F921" s="135">
        <v>60568.9</v>
      </c>
      <c r="G921" s="135">
        <v>45673.22</v>
      </c>
      <c r="H921" s="135">
        <v>58509.29</v>
      </c>
      <c r="I921" s="135">
        <v>54092.59</v>
      </c>
      <c r="J921" s="135">
        <v>49286.84</v>
      </c>
      <c r="K921" s="135">
        <v>60710.89</v>
      </c>
      <c r="L921" s="135">
        <v>63592.84</v>
      </c>
      <c r="M921" s="135">
        <v>46719.360000000001</v>
      </c>
      <c r="N921" s="135">
        <f t="shared" si="1022"/>
        <v>46719.360000000001</v>
      </c>
      <c r="O921" s="135">
        <f t="shared" si="1023"/>
        <v>695934.53</v>
      </c>
      <c r="P921" s="135" t="s">
        <v>5062</v>
      </c>
      <c r="Q921" s="135">
        <f>VLOOKUP(P921,Factors!$E$6:$G$5649,3,FALSE)</f>
        <v>0.1013</v>
      </c>
      <c r="R921" s="144">
        <f t="shared" si="1004"/>
        <v>0</v>
      </c>
      <c r="S921" s="145">
        <f t="shared" si="1005"/>
        <v>46719.360000000001</v>
      </c>
      <c r="T921" s="146">
        <f t="shared" si="1006"/>
        <v>46719.360000000001</v>
      </c>
      <c r="U921" s="144">
        <f t="shared" si="1007"/>
        <v>0</v>
      </c>
      <c r="V921" s="145">
        <f t="shared" si="1008"/>
        <v>4732.6711679999999</v>
      </c>
      <c r="W921" s="147">
        <f t="shared" si="1009"/>
        <v>4732.6711679999999</v>
      </c>
      <c r="X921" s="144">
        <f t="shared" si="1010"/>
        <v>0</v>
      </c>
      <c r="Y921" s="145">
        <f t="shared" si="1011"/>
        <v>41986.688832</v>
      </c>
      <c r="Z921" s="147">
        <f t="shared" si="1012"/>
        <v>41986.688832</v>
      </c>
      <c r="AA921" s="148">
        <f t="shared" si="1013"/>
        <v>0</v>
      </c>
      <c r="AB921" s="149">
        <f t="shared" si="1014"/>
        <v>695934.53</v>
      </c>
      <c r="AC921" s="148">
        <f t="shared" si="1015"/>
        <v>695934.53</v>
      </c>
      <c r="AD921" s="148">
        <f t="shared" si="1021"/>
        <v>0</v>
      </c>
      <c r="AE921" s="148">
        <f t="shared" si="1016"/>
        <v>70498.167889000004</v>
      </c>
      <c r="AF921" s="150">
        <f t="shared" si="1017"/>
        <v>70498.167889000004</v>
      </c>
      <c r="AG921" s="148">
        <f t="shared" si="1018"/>
        <v>0</v>
      </c>
      <c r="AH921" s="148">
        <f t="shared" si="1019"/>
        <v>625436.36211099999</v>
      </c>
      <c r="AI921" s="150">
        <f t="shared" si="1020"/>
        <v>625436.36211099999</v>
      </c>
      <c r="AJ921" s="151" t="s">
        <v>60</v>
      </c>
    </row>
    <row r="922" spans="1:36" outlineLevel="3" x14ac:dyDescent="0.25">
      <c r="A922" s="143" t="s">
        <v>5665</v>
      </c>
      <c r="B922" s="135">
        <v>134970.72</v>
      </c>
      <c r="C922" s="135">
        <v>49358.71</v>
      </c>
      <c r="D922" s="135">
        <v>58528.4</v>
      </c>
      <c r="E922" s="135">
        <v>65795.73</v>
      </c>
      <c r="F922" s="135">
        <v>66664.36</v>
      </c>
      <c r="G922" s="135">
        <v>72192.789999999994</v>
      </c>
      <c r="H922" s="135">
        <v>63726.51</v>
      </c>
      <c r="I922" s="135">
        <v>87822.31</v>
      </c>
      <c r="J922" s="135">
        <v>76711.78</v>
      </c>
      <c r="K922" s="135">
        <v>77507.03</v>
      </c>
      <c r="L922" s="135">
        <v>68804.710000000006</v>
      </c>
      <c r="M922" s="135">
        <v>70580.47</v>
      </c>
      <c r="N922" s="135">
        <f t="shared" si="1022"/>
        <v>70580.47</v>
      </c>
      <c r="O922" s="135">
        <f t="shared" si="1023"/>
        <v>892663.52</v>
      </c>
      <c r="P922" s="135" t="s">
        <v>5073</v>
      </c>
      <c r="Q922" s="135">
        <f>VLOOKUP(P922,Factors!$E$6:$G$5649,3,FALSE)</f>
        <v>0.1013</v>
      </c>
      <c r="R922" s="144">
        <f t="shared" si="1004"/>
        <v>0</v>
      </c>
      <c r="S922" s="145">
        <f t="shared" si="1005"/>
        <v>70580.47</v>
      </c>
      <c r="T922" s="146">
        <f t="shared" si="1006"/>
        <v>70580.47</v>
      </c>
      <c r="U922" s="144">
        <f t="shared" si="1007"/>
        <v>0</v>
      </c>
      <c r="V922" s="145">
        <f t="shared" si="1008"/>
        <v>7149.8016109999999</v>
      </c>
      <c r="W922" s="147">
        <f t="shared" si="1009"/>
        <v>7149.8016109999999</v>
      </c>
      <c r="X922" s="144">
        <f t="shared" si="1010"/>
        <v>0</v>
      </c>
      <c r="Y922" s="145">
        <f t="shared" si="1011"/>
        <v>63430.668388999999</v>
      </c>
      <c r="Z922" s="147">
        <f t="shared" si="1012"/>
        <v>63430.668388999999</v>
      </c>
      <c r="AA922" s="148">
        <f t="shared" si="1013"/>
        <v>0</v>
      </c>
      <c r="AB922" s="149">
        <f t="shared" si="1014"/>
        <v>892663.52</v>
      </c>
      <c r="AC922" s="148">
        <f t="shared" si="1015"/>
        <v>892663.52</v>
      </c>
      <c r="AD922" s="148">
        <f t="shared" si="1021"/>
        <v>0</v>
      </c>
      <c r="AE922" s="148">
        <f t="shared" si="1016"/>
        <v>90426.814576000004</v>
      </c>
      <c r="AF922" s="150">
        <f t="shared" si="1017"/>
        <v>90426.814576000004</v>
      </c>
      <c r="AG922" s="148">
        <f t="shared" si="1018"/>
        <v>0</v>
      </c>
      <c r="AH922" s="148">
        <f t="shared" si="1019"/>
        <v>802236.70542400004</v>
      </c>
      <c r="AI922" s="150">
        <f t="shared" si="1020"/>
        <v>802236.70542400004</v>
      </c>
      <c r="AJ922" s="151" t="s">
        <v>60</v>
      </c>
    </row>
    <row r="923" spans="1:36" outlineLevel="3" x14ac:dyDescent="0.25">
      <c r="A923" s="143" t="s">
        <v>5665</v>
      </c>
      <c r="B923" s="135">
        <v>13406.58</v>
      </c>
      <c r="C923" s="135">
        <v>3656.04</v>
      </c>
      <c r="D923" s="135">
        <v>3298.35</v>
      </c>
      <c r="E923" s="135">
        <v>4968.26</v>
      </c>
      <c r="F923" s="135">
        <v>7346.47</v>
      </c>
      <c r="G923" s="135">
        <v>5094.99</v>
      </c>
      <c r="H923" s="135">
        <v>3828.52</v>
      </c>
      <c r="I923" s="135">
        <v>3852.97</v>
      </c>
      <c r="J923" s="135">
        <v>4529.16</v>
      </c>
      <c r="K923" s="135">
        <v>11952.86</v>
      </c>
      <c r="L923" s="135">
        <v>35660.550000000003</v>
      </c>
      <c r="M923" s="135">
        <v>4162.34</v>
      </c>
      <c r="N923" s="135">
        <f t="shared" si="1022"/>
        <v>4162.34</v>
      </c>
      <c r="O923" s="135">
        <f t="shared" si="1023"/>
        <v>101757.09</v>
      </c>
      <c r="P923" s="135" t="s">
        <v>5090</v>
      </c>
      <c r="Q923" s="135">
        <f>VLOOKUP(P923,Factors!$E$6:$G$5649,3,FALSE)</f>
        <v>0.1013</v>
      </c>
      <c r="R923" s="144">
        <f t="shared" si="1004"/>
        <v>0</v>
      </c>
      <c r="S923" s="145">
        <f t="shared" si="1005"/>
        <v>4162.34</v>
      </c>
      <c r="T923" s="146">
        <f t="shared" si="1006"/>
        <v>4162.34</v>
      </c>
      <c r="U923" s="144">
        <f t="shared" si="1007"/>
        <v>0</v>
      </c>
      <c r="V923" s="145">
        <f t="shared" si="1008"/>
        <v>421.64504200000005</v>
      </c>
      <c r="W923" s="147">
        <f t="shared" si="1009"/>
        <v>421.64504200000005</v>
      </c>
      <c r="X923" s="144">
        <f t="shared" si="1010"/>
        <v>0</v>
      </c>
      <c r="Y923" s="145">
        <f t="shared" si="1011"/>
        <v>3740.694958</v>
      </c>
      <c r="Z923" s="147">
        <f t="shared" si="1012"/>
        <v>3740.694958</v>
      </c>
      <c r="AA923" s="148">
        <f t="shared" si="1013"/>
        <v>0</v>
      </c>
      <c r="AB923" s="149">
        <f t="shared" si="1014"/>
        <v>101757.09</v>
      </c>
      <c r="AC923" s="148">
        <f t="shared" si="1015"/>
        <v>101757.09</v>
      </c>
      <c r="AD923" s="148">
        <f t="shared" si="1021"/>
        <v>0</v>
      </c>
      <c r="AE923" s="148">
        <f t="shared" si="1016"/>
        <v>10307.993216999999</v>
      </c>
      <c r="AF923" s="150">
        <f t="shared" si="1017"/>
        <v>10307.993216999999</v>
      </c>
      <c r="AG923" s="148">
        <f t="shared" si="1018"/>
        <v>0</v>
      </c>
      <c r="AH923" s="148">
        <f t="shared" si="1019"/>
        <v>91449.096783000001</v>
      </c>
      <c r="AI923" s="150">
        <f t="shared" si="1020"/>
        <v>91449.096783000001</v>
      </c>
      <c r="AJ923" s="151" t="s">
        <v>60</v>
      </c>
    </row>
    <row r="924" spans="1:36" outlineLevel="3" x14ac:dyDescent="0.25">
      <c r="A924" s="143" t="s">
        <v>5665</v>
      </c>
      <c r="B924" s="135">
        <v>47918.49</v>
      </c>
      <c r="C924" s="135">
        <v>48097.45</v>
      </c>
      <c r="D924" s="135">
        <v>49343.56</v>
      </c>
      <c r="E924" s="135">
        <v>51784.11</v>
      </c>
      <c r="F924" s="135">
        <v>96679.86</v>
      </c>
      <c r="G924" s="135">
        <v>47569.04</v>
      </c>
      <c r="H924" s="135">
        <v>56418.85</v>
      </c>
      <c r="I924" s="135">
        <v>46346.83</v>
      </c>
      <c r="J924" s="135">
        <v>58036.15</v>
      </c>
      <c r="K924" s="135">
        <v>62294.52</v>
      </c>
      <c r="L924" s="135">
        <v>66688.600000000006</v>
      </c>
      <c r="M924" s="135">
        <v>74868.58</v>
      </c>
      <c r="N924" s="135">
        <f t="shared" si="1022"/>
        <v>74868.58</v>
      </c>
      <c r="O924" s="135">
        <f t="shared" si="1023"/>
        <v>706046.03999999992</v>
      </c>
      <c r="P924" s="135" t="s">
        <v>5121</v>
      </c>
      <c r="Q924" s="135">
        <f>VLOOKUP(P924,Factors!$E$6:$G$5649,3,FALSE)</f>
        <v>0.1013</v>
      </c>
      <c r="R924" s="144">
        <f t="shared" si="1004"/>
        <v>0</v>
      </c>
      <c r="S924" s="145">
        <f t="shared" si="1005"/>
        <v>74868.58</v>
      </c>
      <c r="T924" s="146">
        <f t="shared" si="1006"/>
        <v>74868.58</v>
      </c>
      <c r="U924" s="144">
        <f t="shared" si="1007"/>
        <v>0</v>
      </c>
      <c r="V924" s="145">
        <f t="shared" si="1008"/>
        <v>7584.1871540000002</v>
      </c>
      <c r="W924" s="147">
        <f t="shared" si="1009"/>
        <v>7584.1871540000002</v>
      </c>
      <c r="X924" s="144">
        <f t="shared" si="1010"/>
        <v>0</v>
      </c>
      <c r="Y924" s="145">
        <f t="shared" si="1011"/>
        <v>67284.392846000002</v>
      </c>
      <c r="Z924" s="147">
        <f t="shared" si="1012"/>
        <v>67284.392846000002</v>
      </c>
      <c r="AA924" s="148">
        <f t="shared" si="1013"/>
        <v>0</v>
      </c>
      <c r="AB924" s="149">
        <f t="shared" si="1014"/>
        <v>706046.03999999992</v>
      </c>
      <c r="AC924" s="148">
        <f t="shared" si="1015"/>
        <v>706046.03999999992</v>
      </c>
      <c r="AD924" s="148">
        <f t="shared" si="1021"/>
        <v>0</v>
      </c>
      <c r="AE924" s="148">
        <f t="shared" si="1016"/>
        <v>71522.463851999986</v>
      </c>
      <c r="AF924" s="150">
        <f t="shared" si="1017"/>
        <v>71522.463851999986</v>
      </c>
      <c r="AG924" s="148">
        <f t="shared" si="1018"/>
        <v>0</v>
      </c>
      <c r="AH924" s="148">
        <f t="shared" si="1019"/>
        <v>634523.57614799996</v>
      </c>
      <c r="AI924" s="150">
        <f t="shared" si="1020"/>
        <v>634523.57614799996</v>
      </c>
      <c r="AJ924" s="151" t="s">
        <v>60</v>
      </c>
    </row>
    <row r="925" spans="1:36" outlineLevel="3" x14ac:dyDescent="0.25">
      <c r="A925" s="143" t="s">
        <v>5665</v>
      </c>
      <c r="I925" s="135">
        <v>176.5</v>
      </c>
      <c r="N925" s="135">
        <f t="shared" si="1022"/>
        <v>0</v>
      </c>
      <c r="O925" s="135">
        <f t="shared" si="1023"/>
        <v>176.5</v>
      </c>
      <c r="P925" s="135" t="s">
        <v>5887</v>
      </c>
      <c r="Q925" s="135">
        <f>VLOOKUP(P925,Factors!$E$6:$G$5649,3,FALSE)</f>
        <v>0.1013</v>
      </c>
      <c r="R925" s="144">
        <f t="shared" si="1004"/>
        <v>0</v>
      </c>
      <c r="S925" s="145">
        <f t="shared" si="1005"/>
        <v>0</v>
      </c>
      <c r="T925" s="146">
        <f t="shared" si="1006"/>
        <v>0</v>
      </c>
      <c r="U925" s="144">
        <f t="shared" si="1007"/>
        <v>0</v>
      </c>
      <c r="V925" s="145">
        <f t="shared" si="1008"/>
        <v>0</v>
      </c>
      <c r="W925" s="147">
        <f t="shared" si="1009"/>
        <v>0</v>
      </c>
      <c r="X925" s="144">
        <f t="shared" si="1010"/>
        <v>0</v>
      </c>
      <c r="Y925" s="145">
        <f t="shared" si="1011"/>
        <v>0</v>
      </c>
      <c r="Z925" s="147">
        <f t="shared" si="1012"/>
        <v>0</v>
      </c>
      <c r="AA925" s="148">
        <f t="shared" si="1013"/>
        <v>0</v>
      </c>
      <c r="AB925" s="149">
        <f t="shared" si="1014"/>
        <v>176.5</v>
      </c>
      <c r="AC925" s="148">
        <f t="shared" si="1015"/>
        <v>176.5</v>
      </c>
      <c r="AD925" s="148">
        <f t="shared" si="1021"/>
        <v>0</v>
      </c>
      <c r="AE925" s="148">
        <f t="shared" si="1016"/>
        <v>17.879449999999999</v>
      </c>
      <c r="AF925" s="150">
        <f t="shared" si="1017"/>
        <v>17.879449999999999</v>
      </c>
      <c r="AG925" s="148">
        <f t="shared" si="1018"/>
        <v>0</v>
      </c>
      <c r="AH925" s="148">
        <f t="shared" si="1019"/>
        <v>158.62055000000001</v>
      </c>
      <c r="AI925" s="150">
        <f t="shared" si="1020"/>
        <v>158.62055000000001</v>
      </c>
      <c r="AJ925" s="151" t="s">
        <v>60</v>
      </c>
    </row>
    <row r="926" spans="1:36" outlineLevel="3" x14ac:dyDescent="0.25">
      <c r="A926" s="143" t="s">
        <v>5665</v>
      </c>
      <c r="B926" s="135">
        <v>111729.46</v>
      </c>
      <c r="C926" s="135">
        <v>173264.35</v>
      </c>
      <c r="D926" s="135">
        <v>142144.19</v>
      </c>
      <c r="E926" s="135">
        <v>142002.23999999999</v>
      </c>
      <c r="F926" s="135">
        <v>175210.77</v>
      </c>
      <c r="G926" s="135">
        <v>100658.11</v>
      </c>
      <c r="H926" s="135">
        <v>138290.69</v>
      </c>
      <c r="I926" s="135">
        <v>167010.75</v>
      </c>
      <c r="J926" s="135">
        <v>116550.15</v>
      </c>
      <c r="K926" s="135">
        <v>135186.71</v>
      </c>
      <c r="L926" s="135">
        <v>131875.67000000001</v>
      </c>
      <c r="M926" s="135">
        <v>125766.21</v>
      </c>
      <c r="N926" s="135">
        <f t="shared" si="1022"/>
        <v>125766.21</v>
      </c>
      <c r="O926" s="135">
        <f t="shared" si="1023"/>
        <v>1659689.2999999998</v>
      </c>
      <c r="P926" s="135" t="s">
        <v>5150</v>
      </c>
      <c r="Q926" s="135">
        <f>VLOOKUP(P926,Factors!$E$6:$G$5649,3,FALSE)</f>
        <v>0.1013</v>
      </c>
      <c r="R926" s="144">
        <f t="shared" si="1004"/>
        <v>0</v>
      </c>
      <c r="S926" s="145">
        <f t="shared" si="1005"/>
        <v>125766.21</v>
      </c>
      <c r="T926" s="146">
        <f t="shared" si="1006"/>
        <v>125766.21</v>
      </c>
      <c r="U926" s="144">
        <f t="shared" si="1007"/>
        <v>0</v>
      </c>
      <c r="V926" s="145">
        <f t="shared" si="1008"/>
        <v>12740.117073000001</v>
      </c>
      <c r="W926" s="147">
        <f t="shared" si="1009"/>
        <v>12740.117073000001</v>
      </c>
      <c r="X926" s="144">
        <f t="shared" si="1010"/>
        <v>0</v>
      </c>
      <c r="Y926" s="145">
        <f t="shared" si="1011"/>
        <v>113026.09292700001</v>
      </c>
      <c r="Z926" s="147">
        <f t="shared" si="1012"/>
        <v>113026.09292700001</v>
      </c>
      <c r="AA926" s="148">
        <f t="shared" si="1013"/>
        <v>0</v>
      </c>
      <c r="AB926" s="149">
        <f t="shared" si="1014"/>
        <v>1659689.2999999998</v>
      </c>
      <c r="AC926" s="148">
        <f t="shared" si="1015"/>
        <v>1659689.2999999998</v>
      </c>
      <c r="AD926" s="148">
        <f t="shared" si="1021"/>
        <v>0</v>
      </c>
      <c r="AE926" s="148">
        <f t="shared" si="1016"/>
        <v>168126.52608999997</v>
      </c>
      <c r="AF926" s="150">
        <f t="shared" si="1017"/>
        <v>168126.52608999997</v>
      </c>
      <c r="AG926" s="148">
        <f t="shared" si="1018"/>
        <v>0</v>
      </c>
      <c r="AH926" s="148">
        <f t="shared" si="1019"/>
        <v>1491562.7739099998</v>
      </c>
      <c r="AI926" s="150">
        <f t="shared" si="1020"/>
        <v>1491562.7739099998</v>
      </c>
      <c r="AJ926" s="151" t="s">
        <v>60</v>
      </c>
    </row>
    <row r="927" spans="1:36" outlineLevel="3" x14ac:dyDescent="0.25">
      <c r="A927" s="143" t="s">
        <v>5665</v>
      </c>
      <c r="B927" s="135">
        <v>-162</v>
      </c>
      <c r="C927" s="135">
        <v>22368.240000000002</v>
      </c>
      <c r="D927" s="135">
        <v>-9523.7199999999993</v>
      </c>
      <c r="E927" s="135">
        <v>0</v>
      </c>
      <c r="F927" s="135">
        <v>-790</v>
      </c>
      <c r="G927" s="135">
        <v>3208</v>
      </c>
      <c r="H927" s="135">
        <v>-2867.6</v>
      </c>
      <c r="I927" s="135">
        <v>8015</v>
      </c>
      <c r="J927" s="135">
        <v>953.5</v>
      </c>
      <c r="N927" s="135">
        <f t="shared" si="1022"/>
        <v>0</v>
      </c>
      <c r="O927" s="135">
        <f t="shared" si="1023"/>
        <v>21201.420000000002</v>
      </c>
      <c r="P927" s="135" t="s">
        <v>5185</v>
      </c>
      <c r="Q927" s="135">
        <f>VLOOKUP(P927,Factors!$E$6:$G$5649,3,FALSE)</f>
        <v>0.1013</v>
      </c>
      <c r="R927" s="144">
        <f t="shared" si="1004"/>
        <v>0</v>
      </c>
      <c r="S927" s="145">
        <f t="shared" si="1005"/>
        <v>0</v>
      </c>
      <c r="T927" s="146">
        <f t="shared" si="1006"/>
        <v>0</v>
      </c>
      <c r="U927" s="144">
        <f t="shared" si="1007"/>
        <v>0</v>
      </c>
      <c r="V927" s="145">
        <f t="shared" si="1008"/>
        <v>0</v>
      </c>
      <c r="W927" s="147">
        <f t="shared" si="1009"/>
        <v>0</v>
      </c>
      <c r="X927" s="144">
        <f t="shared" si="1010"/>
        <v>0</v>
      </c>
      <c r="Y927" s="145">
        <f t="shared" si="1011"/>
        <v>0</v>
      </c>
      <c r="Z927" s="147">
        <f t="shared" si="1012"/>
        <v>0</v>
      </c>
      <c r="AA927" s="148">
        <f t="shared" si="1013"/>
        <v>0</v>
      </c>
      <c r="AB927" s="149">
        <f t="shared" si="1014"/>
        <v>21201.420000000002</v>
      </c>
      <c r="AC927" s="148">
        <f t="shared" si="1015"/>
        <v>21201.420000000002</v>
      </c>
      <c r="AD927" s="148">
        <f t="shared" si="1021"/>
        <v>0</v>
      </c>
      <c r="AE927" s="148">
        <f t="shared" si="1016"/>
        <v>2147.7038460000003</v>
      </c>
      <c r="AF927" s="150">
        <f t="shared" si="1017"/>
        <v>2147.7038460000003</v>
      </c>
      <c r="AG927" s="148">
        <f t="shared" si="1018"/>
        <v>0</v>
      </c>
      <c r="AH927" s="148">
        <f t="shared" si="1019"/>
        <v>19053.716154000002</v>
      </c>
      <c r="AI927" s="150">
        <f t="shared" si="1020"/>
        <v>19053.716154000002</v>
      </c>
      <c r="AJ927" s="151" t="s">
        <v>60</v>
      </c>
    </row>
    <row r="928" spans="1:36" outlineLevel="3" x14ac:dyDescent="0.25">
      <c r="A928" s="143" t="s">
        <v>5665</v>
      </c>
      <c r="B928" s="135">
        <v>-162</v>
      </c>
      <c r="C928" s="135">
        <v>786.75</v>
      </c>
      <c r="D928" s="135">
        <v>-227.25</v>
      </c>
      <c r="E928" s="135">
        <v>383</v>
      </c>
      <c r="F928" s="135">
        <v>259</v>
      </c>
      <c r="G928" s="135">
        <v>-36</v>
      </c>
      <c r="H928" s="135">
        <v>0</v>
      </c>
      <c r="I928" s="135">
        <v>390</v>
      </c>
      <c r="J928" s="135">
        <v>-60</v>
      </c>
      <c r="K928" s="135">
        <v>0</v>
      </c>
      <c r="L928" s="135">
        <v>1109</v>
      </c>
      <c r="M928" s="135">
        <v>761</v>
      </c>
      <c r="N928" s="135">
        <f t="shared" si="1022"/>
        <v>761</v>
      </c>
      <c r="O928" s="135">
        <f t="shared" si="1023"/>
        <v>3203.5</v>
      </c>
      <c r="P928" s="135" t="s">
        <v>5187</v>
      </c>
      <c r="Q928" s="135">
        <f>VLOOKUP(P928,Factors!$E$6:$G$5649,3,FALSE)</f>
        <v>0.1013</v>
      </c>
      <c r="R928" s="144">
        <f t="shared" si="1004"/>
        <v>0</v>
      </c>
      <c r="S928" s="145">
        <f t="shared" si="1005"/>
        <v>761</v>
      </c>
      <c r="T928" s="146">
        <f t="shared" si="1006"/>
        <v>761</v>
      </c>
      <c r="U928" s="144">
        <f t="shared" si="1007"/>
        <v>0</v>
      </c>
      <c r="V928" s="145">
        <f t="shared" si="1008"/>
        <v>77.089299999999994</v>
      </c>
      <c r="W928" s="147">
        <f t="shared" si="1009"/>
        <v>77.089299999999994</v>
      </c>
      <c r="X928" s="144">
        <f t="shared" si="1010"/>
        <v>0</v>
      </c>
      <c r="Y928" s="145">
        <f t="shared" si="1011"/>
        <v>683.91070000000002</v>
      </c>
      <c r="Z928" s="147">
        <f t="shared" si="1012"/>
        <v>683.91070000000002</v>
      </c>
      <c r="AA928" s="148">
        <f t="shared" si="1013"/>
        <v>0</v>
      </c>
      <c r="AB928" s="149">
        <f t="shared" si="1014"/>
        <v>3203.5</v>
      </c>
      <c r="AC928" s="148">
        <f t="shared" si="1015"/>
        <v>3203.5</v>
      </c>
      <c r="AD928" s="148">
        <f t="shared" si="1021"/>
        <v>0</v>
      </c>
      <c r="AE928" s="148">
        <f t="shared" si="1016"/>
        <v>324.51454999999999</v>
      </c>
      <c r="AF928" s="150">
        <f t="shared" si="1017"/>
        <v>324.51454999999999</v>
      </c>
      <c r="AG928" s="148">
        <f t="shared" si="1018"/>
        <v>0</v>
      </c>
      <c r="AH928" s="148">
        <f t="shared" si="1019"/>
        <v>2878.9854500000001</v>
      </c>
      <c r="AI928" s="150">
        <f t="shared" si="1020"/>
        <v>2878.9854500000001</v>
      </c>
      <c r="AJ928" s="151" t="s">
        <v>60</v>
      </c>
    </row>
    <row r="929" spans="1:36" outlineLevel="3" x14ac:dyDescent="0.25">
      <c r="A929" s="143" t="s">
        <v>5665</v>
      </c>
      <c r="B929" s="135">
        <v>3220</v>
      </c>
      <c r="C929" s="135">
        <v>-172.5</v>
      </c>
      <c r="N929" s="135">
        <f t="shared" si="1022"/>
        <v>0</v>
      </c>
      <c r="O929" s="135">
        <f t="shared" si="1023"/>
        <v>3047.5</v>
      </c>
      <c r="P929" s="135" t="s">
        <v>5195</v>
      </c>
      <c r="Q929" s="135">
        <f>VLOOKUP(P929,Factors!$E$6:$G$5649,3,FALSE)</f>
        <v>0.1013</v>
      </c>
      <c r="R929" s="144">
        <f t="shared" si="1004"/>
        <v>0</v>
      </c>
      <c r="S929" s="145">
        <f t="shared" si="1005"/>
        <v>0</v>
      </c>
      <c r="T929" s="146">
        <f t="shared" si="1006"/>
        <v>0</v>
      </c>
      <c r="U929" s="144">
        <f t="shared" si="1007"/>
        <v>0</v>
      </c>
      <c r="V929" s="145">
        <f t="shared" si="1008"/>
        <v>0</v>
      </c>
      <c r="W929" s="147">
        <f t="shared" si="1009"/>
        <v>0</v>
      </c>
      <c r="X929" s="144">
        <f t="shared" si="1010"/>
        <v>0</v>
      </c>
      <c r="Y929" s="145">
        <f t="shared" si="1011"/>
        <v>0</v>
      </c>
      <c r="Z929" s="147">
        <f t="shared" si="1012"/>
        <v>0</v>
      </c>
      <c r="AA929" s="148">
        <f t="shared" si="1013"/>
        <v>0</v>
      </c>
      <c r="AB929" s="149">
        <f t="shared" si="1014"/>
        <v>3047.5</v>
      </c>
      <c r="AC929" s="148">
        <f t="shared" si="1015"/>
        <v>3047.5</v>
      </c>
      <c r="AD929" s="148">
        <f t="shared" si="1021"/>
        <v>0</v>
      </c>
      <c r="AE929" s="148">
        <f t="shared" si="1016"/>
        <v>308.71174999999999</v>
      </c>
      <c r="AF929" s="150">
        <f t="shared" si="1017"/>
        <v>308.71174999999999</v>
      </c>
      <c r="AG929" s="148">
        <f t="shared" si="1018"/>
        <v>0</v>
      </c>
      <c r="AH929" s="148">
        <f t="shared" si="1019"/>
        <v>2738.7882500000001</v>
      </c>
      <c r="AI929" s="150">
        <f t="shared" si="1020"/>
        <v>2738.7882500000001</v>
      </c>
      <c r="AJ929" s="151" t="s">
        <v>60</v>
      </c>
    </row>
    <row r="930" spans="1:36" outlineLevel="3" x14ac:dyDescent="0.25">
      <c r="A930" s="143" t="s">
        <v>5665</v>
      </c>
      <c r="I930" s="135">
        <v>43785</v>
      </c>
      <c r="J930" s="135">
        <v>0</v>
      </c>
      <c r="K930" s="135">
        <v>10959.5</v>
      </c>
      <c r="L930" s="135">
        <v>16093.5</v>
      </c>
      <c r="M930" s="135">
        <v>11039.5</v>
      </c>
      <c r="N930" s="135">
        <f t="shared" si="1022"/>
        <v>11039.5</v>
      </c>
      <c r="O930" s="135">
        <f t="shared" si="1023"/>
        <v>81877.5</v>
      </c>
      <c r="P930" s="135" t="s">
        <v>5203</v>
      </c>
      <c r="Q930" s="135">
        <f>VLOOKUP(P930,Factors!$E$6:$G$5649,3,FALSE)</f>
        <v>0.1013</v>
      </c>
      <c r="R930" s="144">
        <f t="shared" si="1004"/>
        <v>0</v>
      </c>
      <c r="S930" s="145">
        <f t="shared" si="1005"/>
        <v>11039.5</v>
      </c>
      <c r="T930" s="146">
        <f t="shared" si="1006"/>
        <v>11039.5</v>
      </c>
      <c r="U930" s="144">
        <f t="shared" si="1007"/>
        <v>0</v>
      </c>
      <c r="V930" s="145">
        <f t="shared" si="1008"/>
        <v>1118.30135</v>
      </c>
      <c r="W930" s="147">
        <f t="shared" si="1009"/>
        <v>1118.30135</v>
      </c>
      <c r="X930" s="144">
        <f t="shared" si="1010"/>
        <v>0</v>
      </c>
      <c r="Y930" s="145">
        <f t="shared" si="1011"/>
        <v>9921.1986500000003</v>
      </c>
      <c r="Z930" s="147">
        <f t="shared" si="1012"/>
        <v>9921.1986500000003</v>
      </c>
      <c r="AA930" s="148">
        <f t="shared" si="1013"/>
        <v>0</v>
      </c>
      <c r="AB930" s="149">
        <f t="shared" si="1014"/>
        <v>81877.5</v>
      </c>
      <c r="AC930" s="148">
        <f t="shared" si="1015"/>
        <v>81877.5</v>
      </c>
      <c r="AD930" s="148">
        <f t="shared" si="1021"/>
        <v>0</v>
      </c>
      <c r="AE930" s="148">
        <f t="shared" si="1016"/>
        <v>8294.1907499999998</v>
      </c>
      <c r="AF930" s="150">
        <f t="shared" si="1017"/>
        <v>8294.1907499999998</v>
      </c>
      <c r="AG930" s="148">
        <f t="shared" si="1018"/>
        <v>0</v>
      </c>
      <c r="AH930" s="148">
        <f t="shared" si="1019"/>
        <v>73583.309250000006</v>
      </c>
      <c r="AI930" s="150">
        <f t="shared" si="1020"/>
        <v>73583.309250000006</v>
      </c>
      <c r="AJ930" s="151" t="s">
        <v>60</v>
      </c>
    </row>
    <row r="931" spans="1:36" outlineLevel="3" x14ac:dyDescent="0.25">
      <c r="A931" s="143" t="s">
        <v>5665</v>
      </c>
      <c r="B931" s="135">
        <v>349.5</v>
      </c>
      <c r="C931" s="135">
        <v>715</v>
      </c>
      <c r="H931" s="135">
        <v>507</v>
      </c>
      <c r="I931" s="135">
        <v>0</v>
      </c>
      <c r="J931" s="135">
        <v>0</v>
      </c>
      <c r="N931" s="135">
        <f t="shared" si="1022"/>
        <v>0</v>
      </c>
      <c r="O931" s="135">
        <f t="shared" si="1023"/>
        <v>1571.5</v>
      </c>
      <c r="P931" s="135" t="s">
        <v>5218</v>
      </c>
      <c r="Q931" s="135">
        <f>VLOOKUP(P931,Factors!$E$6:$G$5649,3,FALSE)</f>
        <v>0.1013</v>
      </c>
      <c r="R931" s="144">
        <f t="shared" si="1004"/>
        <v>0</v>
      </c>
      <c r="S931" s="145">
        <f t="shared" si="1005"/>
        <v>0</v>
      </c>
      <c r="T931" s="146">
        <f t="shared" si="1006"/>
        <v>0</v>
      </c>
      <c r="U931" s="144">
        <f t="shared" si="1007"/>
        <v>0</v>
      </c>
      <c r="V931" s="145">
        <f t="shared" si="1008"/>
        <v>0</v>
      </c>
      <c r="W931" s="147">
        <f t="shared" si="1009"/>
        <v>0</v>
      </c>
      <c r="X931" s="144">
        <f t="shared" si="1010"/>
        <v>0</v>
      </c>
      <c r="Y931" s="145">
        <f t="shared" si="1011"/>
        <v>0</v>
      </c>
      <c r="Z931" s="147">
        <f t="shared" si="1012"/>
        <v>0</v>
      </c>
      <c r="AA931" s="148">
        <f t="shared" si="1013"/>
        <v>0</v>
      </c>
      <c r="AB931" s="149">
        <f t="shared" si="1014"/>
        <v>1571.5</v>
      </c>
      <c r="AC931" s="148">
        <f t="shared" si="1015"/>
        <v>1571.5</v>
      </c>
      <c r="AD931" s="148">
        <f t="shared" si="1021"/>
        <v>0</v>
      </c>
      <c r="AE931" s="148">
        <f t="shared" si="1016"/>
        <v>159.19295</v>
      </c>
      <c r="AF931" s="150">
        <f t="shared" si="1017"/>
        <v>159.19295</v>
      </c>
      <c r="AG931" s="148">
        <f t="shared" si="1018"/>
        <v>0</v>
      </c>
      <c r="AH931" s="148">
        <f t="shared" si="1019"/>
        <v>1412.3070499999999</v>
      </c>
      <c r="AI931" s="150">
        <f t="shared" si="1020"/>
        <v>1412.3070499999999</v>
      </c>
      <c r="AJ931" s="151" t="s">
        <v>60</v>
      </c>
    </row>
    <row r="932" spans="1:36" outlineLevel="3" x14ac:dyDescent="0.25">
      <c r="A932" s="143" t="s">
        <v>5665</v>
      </c>
      <c r="M932" s="135">
        <v>62.56</v>
      </c>
      <c r="N932" s="135">
        <f t="shared" si="1022"/>
        <v>62.56</v>
      </c>
      <c r="O932" s="135">
        <f t="shared" si="1023"/>
        <v>62.56</v>
      </c>
      <c r="P932" s="135" t="s">
        <v>5220</v>
      </c>
      <c r="Q932" s="135">
        <f>VLOOKUP(P932,Factors!$E$6:$G$5649,3,FALSE)</f>
        <v>0.1013</v>
      </c>
      <c r="R932" s="144">
        <f t="shared" si="1004"/>
        <v>0</v>
      </c>
      <c r="S932" s="145">
        <f t="shared" si="1005"/>
        <v>62.56</v>
      </c>
      <c r="T932" s="146">
        <f t="shared" si="1006"/>
        <v>62.56</v>
      </c>
      <c r="U932" s="144">
        <f t="shared" si="1007"/>
        <v>0</v>
      </c>
      <c r="V932" s="145">
        <f t="shared" si="1008"/>
        <v>6.3373280000000003</v>
      </c>
      <c r="W932" s="147">
        <f t="shared" si="1009"/>
        <v>6.3373280000000003</v>
      </c>
      <c r="X932" s="144">
        <f t="shared" si="1010"/>
        <v>0</v>
      </c>
      <c r="Y932" s="145">
        <f t="shared" si="1011"/>
        <v>56.222672000000003</v>
      </c>
      <c r="Z932" s="147">
        <f t="shared" si="1012"/>
        <v>56.222672000000003</v>
      </c>
      <c r="AA932" s="148">
        <f t="shared" si="1013"/>
        <v>0</v>
      </c>
      <c r="AB932" s="149">
        <f t="shared" si="1014"/>
        <v>62.56</v>
      </c>
      <c r="AC932" s="148">
        <f t="shared" si="1015"/>
        <v>62.56</v>
      </c>
      <c r="AD932" s="148">
        <f t="shared" si="1021"/>
        <v>0</v>
      </c>
      <c r="AE932" s="148">
        <f t="shared" si="1016"/>
        <v>6.3373280000000003</v>
      </c>
      <c r="AF932" s="150">
        <f t="shared" si="1017"/>
        <v>6.3373280000000003</v>
      </c>
      <c r="AG932" s="148">
        <f t="shared" si="1018"/>
        <v>0</v>
      </c>
      <c r="AH932" s="148">
        <f t="shared" si="1019"/>
        <v>56.222672000000003</v>
      </c>
      <c r="AI932" s="150">
        <f t="shared" si="1020"/>
        <v>56.222672000000003</v>
      </c>
      <c r="AJ932" s="151" t="s">
        <v>60</v>
      </c>
    </row>
    <row r="933" spans="1:36" outlineLevel="3" x14ac:dyDescent="0.25">
      <c r="A933" s="143" t="s">
        <v>5665</v>
      </c>
      <c r="B933" s="135">
        <v>-690.3</v>
      </c>
      <c r="C933" s="135">
        <v>152</v>
      </c>
      <c r="D933" s="135">
        <v>21947.58</v>
      </c>
      <c r="E933" s="135">
        <v>52</v>
      </c>
      <c r="F933" s="135">
        <v>468.78</v>
      </c>
      <c r="G933" s="135">
        <v>20</v>
      </c>
      <c r="I933" s="135">
        <v>220</v>
      </c>
      <c r="J933" s="135">
        <v>100</v>
      </c>
      <c r="K933" s="135">
        <v>847.35</v>
      </c>
      <c r="L933" s="135">
        <v>-116.05</v>
      </c>
      <c r="M933" s="135">
        <v>620.95000000000005</v>
      </c>
      <c r="N933" s="135">
        <f t="shared" si="1022"/>
        <v>620.95000000000005</v>
      </c>
      <c r="O933" s="135">
        <f t="shared" si="1023"/>
        <v>23622.31</v>
      </c>
      <c r="P933" s="135" t="s">
        <v>5221</v>
      </c>
      <c r="Q933" s="135">
        <f>VLOOKUP(P933,Factors!$E$6:$G$5649,3,FALSE)</f>
        <v>0.1013</v>
      </c>
      <c r="R933" s="144">
        <f t="shared" si="1004"/>
        <v>0</v>
      </c>
      <c r="S933" s="145">
        <f t="shared" si="1005"/>
        <v>620.95000000000005</v>
      </c>
      <c r="T933" s="146">
        <f t="shared" si="1006"/>
        <v>620.95000000000005</v>
      </c>
      <c r="U933" s="144">
        <f t="shared" si="1007"/>
        <v>0</v>
      </c>
      <c r="V933" s="145">
        <f t="shared" si="1008"/>
        <v>62.902235000000005</v>
      </c>
      <c r="W933" s="147">
        <f t="shared" si="1009"/>
        <v>62.902235000000005</v>
      </c>
      <c r="X933" s="144">
        <f t="shared" si="1010"/>
        <v>0</v>
      </c>
      <c r="Y933" s="145">
        <f t="shared" si="1011"/>
        <v>558.04776500000003</v>
      </c>
      <c r="Z933" s="147">
        <f t="shared" si="1012"/>
        <v>558.04776500000003</v>
      </c>
      <c r="AA933" s="148">
        <f t="shared" si="1013"/>
        <v>0</v>
      </c>
      <c r="AB933" s="149">
        <f t="shared" si="1014"/>
        <v>23622.31</v>
      </c>
      <c r="AC933" s="148">
        <f t="shared" si="1015"/>
        <v>23622.31</v>
      </c>
      <c r="AD933" s="148">
        <f t="shared" si="1021"/>
        <v>0</v>
      </c>
      <c r="AE933" s="148">
        <f t="shared" si="1016"/>
        <v>2392.9400030000002</v>
      </c>
      <c r="AF933" s="150">
        <f t="shared" si="1017"/>
        <v>2392.9400030000002</v>
      </c>
      <c r="AG933" s="148">
        <f t="shared" si="1018"/>
        <v>0</v>
      </c>
      <c r="AH933" s="148">
        <f t="shared" si="1019"/>
        <v>21229.369997000002</v>
      </c>
      <c r="AI933" s="150">
        <f t="shared" si="1020"/>
        <v>21229.369997000002</v>
      </c>
      <c r="AJ933" s="151" t="s">
        <v>60</v>
      </c>
    </row>
    <row r="934" spans="1:36" outlineLevel="3" x14ac:dyDescent="0.25">
      <c r="A934" s="143" t="s">
        <v>5665</v>
      </c>
      <c r="M934" s="135">
        <v>799</v>
      </c>
      <c r="N934" s="135">
        <f t="shared" si="1022"/>
        <v>799</v>
      </c>
      <c r="O934" s="135">
        <f t="shared" si="1023"/>
        <v>799</v>
      </c>
      <c r="P934" s="135" t="s">
        <v>5230</v>
      </c>
      <c r="Q934" s="135">
        <f>VLOOKUP(P934,Factors!$E$6:$G$5649,3,FALSE)</f>
        <v>0.1013</v>
      </c>
      <c r="R934" s="144">
        <f t="shared" si="1004"/>
        <v>0</v>
      </c>
      <c r="S934" s="145">
        <f t="shared" si="1005"/>
        <v>799</v>
      </c>
      <c r="T934" s="146">
        <f t="shared" si="1006"/>
        <v>799</v>
      </c>
      <c r="U934" s="144">
        <f t="shared" si="1007"/>
        <v>0</v>
      </c>
      <c r="V934" s="145">
        <f t="shared" si="1008"/>
        <v>80.938699999999997</v>
      </c>
      <c r="W934" s="147">
        <f t="shared" si="1009"/>
        <v>80.938699999999997</v>
      </c>
      <c r="X934" s="144">
        <f t="shared" si="1010"/>
        <v>0</v>
      </c>
      <c r="Y934" s="145">
        <f t="shared" si="1011"/>
        <v>718.06129999999996</v>
      </c>
      <c r="Z934" s="147">
        <f t="shared" si="1012"/>
        <v>718.06129999999996</v>
      </c>
      <c r="AA934" s="148">
        <f t="shared" si="1013"/>
        <v>0</v>
      </c>
      <c r="AB934" s="149">
        <f t="shared" si="1014"/>
        <v>799</v>
      </c>
      <c r="AC934" s="148">
        <f t="shared" si="1015"/>
        <v>799</v>
      </c>
      <c r="AD934" s="148">
        <f t="shared" si="1021"/>
        <v>0</v>
      </c>
      <c r="AE934" s="148">
        <f t="shared" si="1016"/>
        <v>80.938699999999997</v>
      </c>
      <c r="AF934" s="150">
        <f t="shared" si="1017"/>
        <v>80.938699999999997</v>
      </c>
      <c r="AG934" s="148">
        <f t="shared" si="1018"/>
        <v>0</v>
      </c>
      <c r="AH934" s="148">
        <f t="shared" si="1019"/>
        <v>718.06129999999996</v>
      </c>
      <c r="AI934" s="150">
        <f t="shared" si="1020"/>
        <v>718.06129999999996</v>
      </c>
      <c r="AJ934" s="151" t="s">
        <v>60</v>
      </c>
    </row>
    <row r="935" spans="1:36" outlineLevel="3" x14ac:dyDescent="0.25">
      <c r="A935" s="143" t="s">
        <v>5665</v>
      </c>
      <c r="B935" s="135">
        <v>2025</v>
      </c>
      <c r="C935" s="135">
        <v>11542.5</v>
      </c>
      <c r="D935" s="135">
        <v>16132.5</v>
      </c>
      <c r="E935" s="135">
        <v>4232.5</v>
      </c>
      <c r="F935" s="135">
        <v>1415</v>
      </c>
      <c r="G935" s="135">
        <v>607.5</v>
      </c>
      <c r="H935" s="135">
        <v>8710</v>
      </c>
      <c r="I935" s="135">
        <v>4117.5</v>
      </c>
      <c r="J935" s="135">
        <v>1350</v>
      </c>
      <c r="K935" s="135">
        <v>675</v>
      </c>
      <c r="L935" s="135">
        <v>2497.5</v>
      </c>
      <c r="M935" s="135">
        <v>8071.5</v>
      </c>
      <c r="N935" s="135">
        <f t="shared" si="1022"/>
        <v>8071.5</v>
      </c>
      <c r="O935" s="135">
        <f t="shared" si="1023"/>
        <v>61376.5</v>
      </c>
      <c r="P935" s="135" t="s">
        <v>5233</v>
      </c>
      <c r="Q935" s="135">
        <f>VLOOKUP(P935,Factors!$E$6:$G$5649,3,FALSE)</f>
        <v>0.1013</v>
      </c>
      <c r="R935" s="144">
        <f t="shared" si="1004"/>
        <v>0</v>
      </c>
      <c r="S935" s="145">
        <f t="shared" si="1005"/>
        <v>8071.5</v>
      </c>
      <c r="T935" s="146">
        <f t="shared" si="1006"/>
        <v>8071.5</v>
      </c>
      <c r="U935" s="144">
        <f t="shared" si="1007"/>
        <v>0</v>
      </c>
      <c r="V935" s="145">
        <f t="shared" si="1008"/>
        <v>817.64295000000004</v>
      </c>
      <c r="W935" s="147">
        <f t="shared" si="1009"/>
        <v>817.64295000000004</v>
      </c>
      <c r="X935" s="144">
        <f t="shared" si="1010"/>
        <v>0</v>
      </c>
      <c r="Y935" s="145">
        <f t="shared" si="1011"/>
        <v>7253.8570499999996</v>
      </c>
      <c r="Z935" s="147">
        <f t="shared" si="1012"/>
        <v>7253.8570499999996</v>
      </c>
      <c r="AA935" s="148">
        <f t="shared" ref="AA935:AA966" si="1024">IF(LEFT(AJ935,6)="Direct", O935,0)</f>
        <v>0</v>
      </c>
      <c r="AB935" s="149">
        <f t="shared" ref="AB935:AB966" si="1025">O935-AA935</f>
        <v>61376.5</v>
      </c>
      <c r="AC935" s="148">
        <f t="shared" si="1015"/>
        <v>61376.5</v>
      </c>
      <c r="AD935" s="148">
        <f t="shared" si="1021"/>
        <v>0</v>
      </c>
      <c r="AE935" s="148">
        <f t="shared" ref="AE935:AE966" si="1026">IF(LEFT(AJ935,9)="direct-wa",0,O935*Q935)</f>
        <v>6217.4394499999999</v>
      </c>
      <c r="AF935" s="150">
        <f t="shared" si="1017"/>
        <v>6217.4394499999999</v>
      </c>
      <c r="AG935" s="148">
        <f t="shared" ref="AG935:AG966" si="1027">IF(LEFT(AJ935,9)="direct-or", O935,0)</f>
        <v>0</v>
      </c>
      <c r="AH935" s="148">
        <f t="shared" si="1019"/>
        <v>55159.060550000002</v>
      </c>
      <c r="AI935" s="150">
        <f t="shared" si="1020"/>
        <v>55159.060550000002</v>
      </c>
      <c r="AJ935" s="151" t="s">
        <v>60</v>
      </c>
    </row>
    <row r="936" spans="1:36" outlineLevel="3" x14ac:dyDescent="0.25">
      <c r="A936" s="143" t="s">
        <v>5665</v>
      </c>
      <c r="B936" s="135">
        <v>-130</v>
      </c>
      <c r="C936" s="135">
        <v>3975.5</v>
      </c>
      <c r="D936" s="135">
        <v>74</v>
      </c>
      <c r="E936" s="135">
        <v>315</v>
      </c>
      <c r="F936" s="135">
        <v>585</v>
      </c>
      <c r="G936" s="135">
        <v>0</v>
      </c>
      <c r="H936" s="135">
        <v>195</v>
      </c>
      <c r="I936" s="135">
        <v>65</v>
      </c>
      <c r="J936" s="135">
        <v>2070</v>
      </c>
      <c r="K936" s="135">
        <v>-1680</v>
      </c>
      <c r="N936" s="135">
        <f t="shared" si="1022"/>
        <v>0</v>
      </c>
      <c r="O936" s="135">
        <f t="shared" si="1023"/>
        <v>5469.5</v>
      </c>
      <c r="P936" s="135" t="s">
        <v>5236</v>
      </c>
      <c r="Q936" s="135">
        <f>VLOOKUP(P936,Factors!$E$6:$G$5649,3,FALSE)</f>
        <v>0.1013</v>
      </c>
      <c r="R936" s="144">
        <f t="shared" si="1004"/>
        <v>0</v>
      </c>
      <c r="S936" s="145">
        <f t="shared" si="1005"/>
        <v>0</v>
      </c>
      <c r="T936" s="146">
        <f t="shared" si="1006"/>
        <v>0</v>
      </c>
      <c r="U936" s="144">
        <f t="shared" si="1007"/>
        <v>0</v>
      </c>
      <c r="V936" s="145">
        <f t="shared" si="1008"/>
        <v>0</v>
      </c>
      <c r="W936" s="147">
        <f t="shared" si="1009"/>
        <v>0</v>
      </c>
      <c r="X936" s="144">
        <f t="shared" si="1010"/>
        <v>0</v>
      </c>
      <c r="Y936" s="145">
        <f t="shared" si="1011"/>
        <v>0</v>
      </c>
      <c r="Z936" s="147">
        <f t="shared" si="1012"/>
        <v>0</v>
      </c>
      <c r="AA936" s="148">
        <f t="shared" si="1024"/>
        <v>0</v>
      </c>
      <c r="AB936" s="149">
        <f t="shared" si="1025"/>
        <v>5469.5</v>
      </c>
      <c r="AC936" s="148">
        <f t="shared" si="1015"/>
        <v>5469.5</v>
      </c>
      <c r="AD936" s="148">
        <f t="shared" si="1021"/>
        <v>0</v>
      </c>
      <c r="AE936" s="148">
        <f t="shared" si="1026"/>
        <v>554.06034999999997</v>
      </c>
      <c r="AF936" s="150">
        <f t="shared" si="1017"/>
        <v>554.06034999999997</v>
      </c>
      <c r="AG936" s="148">
        <f t="shared" si="1027"/>
        <v>0</v>
      </c>
      <c r="AH936" s="148">
        <f t="shared" si="1019"/>
        <v>4915.4396500000003</v>
      </c>
      <c r="AI936" s="150">
        <f t="shared" si="1020"/>
        <v>4915.4396500000003</v>
      </c>
      <c r="AJ936" s="151" t="s">
        <v>60</v>
      </c>
    </row>
    <row r="937" spans="1:36" outlineLevel="3" x14ac:dyDescent="0.25">
      <c r="A937" s="143" t="s">
        <v>5665</v>
      </c>
      <c r="B937" s="135">
        <v>0</v>
      </c>
      <c r="C937" s="135">
        <v>16388</v>
      </c>
      <c r="D937" s="135">
        <v>9271.5</v>
      </c>
      <c r="E937" s="135">
        <v>6832.5</v>
      </c>
      <c r="F937" s="135">
        <v>14079</v>
      </c>
      <c r="G937" s="135">
        <v>12070.5</v>
      </c>
      <c r="H937" s="135">
        <v>12063</v>
      </c>
      <c r="I937" s="135">
        <v>13338</v>
      </c>
      <c r="J937" s="135">
        <v>-3864</v>
      </c>
      <c r="K937" s="135">
        <v>7569</v>
      </c>
      <c r="L937" s="135">
        <v>2268</v>
      </c>
      <c r="M937" s="135">
        <v>11192</v>
      </c>
      <c r="N937" s="135">
        <f t="shared" si="1022"/>
        <v>11192</v>
      </c>
      <c r="O937" s="135">
        <f t="shared" si="1023"/>
        <v>101207.5</v>
      </c>
      <c r="P937" s="135" t="s">
        <v>5237</v>
      </c>
      <c r="Q937" s="135">
        <f>VLOOKUP(P937,Factors!$E$6:$G$5649,3,FALSE)</f>
        <v>0.1013</v>
      </c>
      <c r="R937" s="144">
        <f t="shared" si="1004"/>
        <v>0</v>
      </c>
      <c r="S937" s="145">
        <f t="shared" si="1005"/>
        <v>11192</v>
      </c>
      <c r="T937" s="146">
        <f t="shared" si="1006"/>
        <v>11192</v>
      </c>
      <c r="U937" s="144">
        <f t="shared" si="1007"/>
        <v>0</v>
      </c>
      <c r="V937" s="145">
        <f t="shared" si="1008"/>
        <v>1133.7496000000001</v>
      </c>
      <c r="W937" s="147">
        <f t="shared" si="1009"/>
        <v>1133.7496000000001</v>
      </c>
      <c r="X937" s="144">
        <f t="shared" si="1010"/>
        <v>0</v>
      </c>
      <c r="Y937" s="145">
        <f t="shared" si="1011"/>
        <v>10058.250400000001</v>
      </c>
      <c r="Z937" s="147">
        <f t="shared" si="1012"/>
        <v>10058.250400000001</v>
      </c>
      <c r="AA937" s="148">
        <f t="shared" si="1024"/>
        <v>0</v>
      </c>
      <c r="AB937" s="149">
        <f t="shared" si="1025"/>
        <v>101207.5</v>
      </c>
      <c r="AC937" s="148">
        <f t="shared" si="1015"/>
        <v>101207.5</v>
      </c>
      <c r="AD937" s="148">
        <f t="shared" si="1021"/>
        <v>0</v>
      </c>
      <c r="AE937" s="148">
        <f t="shared" si="1026"/>
        <v>10252.319750000001</v>
      </c>
      <c r="AF937" s="150">
        <f t="shared" si="1017"/>
        <v>10252.319750000001</v>
      </c>
      <c r="AG937" s="148">
        <f t="shared" si="1027"/>
        <v>0</v>
      </c>
      <c r="AH937" s="148">
        <f t="shared" si="1019"/>
        <v>90955.180250000005</v>
      </c>
      <c r="AI937" s="150">
        <f t="shared" si="1020"/>
        <v>90955.180250000005</v>
      </c>
      <c r="AJ937" s="151" t="s">
        <v>60</v>
      </c>
    </row>
    <row r="938" spans="1:36" outlineLevel="3" x14ac:dyDescent="0.25">
      <c r="A938" s="143" t="s">
        <v>5665</v>
      </c>
      <c r="C938" s="135">
        <v>1149.75</v>
      </c>
      <c r="D938" s="135">
        <v>354.25</v>
      </c>
      <c r="E938" s="135">
        <v>812</v>
      </c>
      <c r="F938" s="135">
        <v>-374</v>
      </c>
      <c r="N938" s="135">
        <f t="shared" si="1022"/>
        <v>0</v>
      </c>
      <c r="O938" s="135">
        <f t="shared" si="1023"/>
        <v>1942</v>
      </c>
      <c r="P938" s="135" t="s">
        <v>5242</v>
      </c>
      <c r="Q938" s="135">
        <f>VLOOKUP(P938,Factors!$E$6:$G$5649,3,FALSE)</f>
        <v>0.1013</v>
      </c>
      <c r="R938" s="144">
        <f t="shared" si="1004"/>
        <v>0</v>
      </c>
      <c r="S938" s="145">
        <f t="shared" si="1005"/>
        <v>0</v>
      </c>
      <c r="T938" s="146">
        <f t="shared" si="1006"/>
        <v>0</v>
      </c>
      <c r="U938" s="144">
        <f t="shared" si="1007"/>
        <v>0</v>
      </c>
      <c r="V938" s="145">
        <f t="shared" si="1008"/>
        <v>0</v>
      </c>
      <c r="W938" s="147">
        <f t="shared" si="1009"/>
        <v>0</v>
      </c>
      <c r="X938" s="144">
        <f t="shared" si="1010"/>
        <v>0</v>
      </c>
      <c r="Y938" s="145">
        <f t="shared" si="1011"/>
        <v>0</v>
      </c>
      <c r="Z938" s="147">
        <f t="shared" si="1012"/>
        <v>0</v>
      </c>
      <c r="AA938" s="148">
        <f t="shared" si="1024"/>
        <v>0</v>
      </c>
      <c r="AB938" s="149">
        <f t="shared" si="1025"/>
        <v>1942</v>
      </c>
      <c r="AC938" s="148">
        <f t="shared" si="1015"/>
        <v>1942</v>
      </c>
      <c r="AD938" s="148">
        <f t="shared" si="1021"/>
        <v>0</v>
      </c>
      <c r="AE938" s="148">
        <f t="shared" si="1026"/>
        <v>196.72460000000001</v>
      </c>
      <c r="AF938" s="150">
        <f t="shared" si="1017"/>
        <v>196.72460000000001</v>
      </c>
      <c r="AG938" s="148">
        <f t="shared" si="1027"/>
        <v>0</v>
      </c>
      <c r="AH938" s="148">
        <f t="shared" si="1019"/>
        <v>1745.2754</v>
      </c>
      <c r="AI938" s="150">
        <f t="shared" si="1020"/>
        <v>1745.2754</v>
      </c>
      <c r="AJ938" s="151" t="s">
        <v>60</v>
      </c>
    </row>
    <row r="939" spans="1:36" outlineLevel="3" x14ac:dyDescent="0.25">
      <c r="A939" s="143" t="s">
        <v>5665</v>
      </c>
      <c r="B939" s="135">
        <v>0</v>
      </c>
      <c r="E939" s="135">
        <v>400</v>
      </c>
      <c r="F939" s="135">
        <v>0</v>
      </c>
      <c r="N939" s="135">
        <f t="shared" si="1022"/>
        <v>0</v>
      </c>
      <c r="O939" s="135">
        <f t="shared" si="1023"/>
        <v>400</v>
      </c>
      <c r="P939" s="135" t="s">
        <v>5266</v>
      </c>
      <c r="Q939" s="135">
        <f>VLOOKUP(P939,Factors!$E$6:$G$5649,3,FALSE)</f>
        <v>0.1013</v>
      </c>
      <c r="R939" s="144">
        <f t="shared" si="1004"/>
        <v>0</v>
      </c>
      <c r="S939" s="145">
        <f t="shared" si="1005"/>
        <v>0</v>
      </c>
      <c r="T939" s="146">
        <f t="shared" si="1006"/>
        <v>0</v>
      </c>
      <c r="U939" s="144">
        <f t="shared" si="1007"/>
        <v>0</v>
      </c>
      <c r="V939" s="145">
        <f t="shared" si="1008"/>
        <v>0</v>
      </c>
      <c r="W939" s="147">
        <f t="shared" si="1009"/>
        <v>0</v>
      </c>
      <c r="X939" s="144">
        <f t="shared" si="1010"/>
        <v>0</v>
      </c>
      <c r="Y939" s="145">
        <f t="shared" si="1011"/>
        <v>0</v>
      </c>
      <c r="Z939" s="147">
        <f t="shared" si="1012"/>
        <v>0</v>
      </c>
      <c r="AA939" s="148">
        <f t="shared" si="1024"/>
        <v>0</v>
      </c>
      <c r="AB939" s="149">
        <f t="shared" si="1025"/>
        <v>400</v>
      </c>
      <c r="AC939" s="148">
        <f t="shared" si="1015"/>
        <v>400</v>
      </c>
      <c r="AD939" s="148">
        <f t="shared" si="1021"/>
        <v>0</v>
      </c>
      <c r="AE939" s="148">
        <f t="shared" si="1026"/>
        <v>40.520000000000003</v>
      </c>
      <c r="AF939" s="150">
        <f t="shared" si="1017"/>
        <v>40.520000000000003</v>
      </c>
      <c r="AG939" s="148">
        <f t="shared" si="1027"/>
        <v>0</v>
      </c>
      <c r="AH939" s="148">
        <f t="shared" si="1019"/>
        <v>359.48</v>
      </c>
      <c r="AI939" s="150">
        <f t="shared" si="1020"/>
        <v>359.48</v>
      </c>
      <c r="AJ939" s="151" t="s">
        <v>60</v>
      </c>
    </row>
    <row r="940" spans="1:36" outlineLevel="3" x14ac:dyDescent="0.25">
      <c r="A940" s="143" t="s">
        <v>5665</v>
      </c>
      <c r="B940" s="135">
        <v>810</v>
      </c>
      <c r="C940" s="135">
        <v>0</v>
      </c>
      <c r="E940" s="135">
        <v>4791.3</v>
      </c>
      <c r="F940" s="135">
        <v>-3556.8</v>
      </c>
      <c r="M940" s="135">
        <v>52094.07</v>
      </c>
      <c r="N940" s="135">
        <f t="shared" si="1022"/>
        <v>52094.07</v>
      </c>
      <c r="O940" s="135">
        <f t="shared" si="1023"/>
        <v>54138.57</v>
      </c>
      <c r="P940" s="135" t="s">
        <v>5274</v>
      </c>
      <c r="Q940" s="135">
        <f>VLOOKUP(P940,Factors!$E$6:$G$5649,3,FALSE)</f>
        <v>0.1013</v>
      </c>
      <c r="R940" s="144">
        <f t="shared" si="1004"/>
        <v>0</v>
      </c>
      <c r="S940" s="145">
        <f t="shared" si="1005"/>
        <v>52094.07</v>
      </c>
      <c r="T940" s="146">
        <f t="shared" si="1006"/>
        <v>52094.07</v>
      </c>
      <c r="U940" s="144">
        <f t="shared" si="1007"/>
        <v>0</v>
      </c>
      <c r="V940" s="145">
        <f t="shared" si="1008"/>
        <v>5277.1292910000002</v>
      </c>
      <c r="W940" s="147">
        <f t="shared" si="1009"/>
        <v>5277.1292910000002</v>
      </c>
      <c r="X940" s="144">
        <f t="shared" si="1010"/>
        <v>0</v>
      </c>
      <c r="Y940" s="145">
        <f t="shared" si="1011"/>
        <v>46816.940709000002</v>
      </c>
      <c r="Z940" s="147">
        <f t="shared" si="1012"/>
        <v>46816.940709000002</v>
      </c>
      <c r="AA940" s="148">
        <f t="shared" si="1024"/>
        <v>0</v>
      </c>
      <c r="AB940" s="149">
        <f t="shared" si="1025"/>
        <v>54138.57</v>
      </c>
      <c r="AC940" s="148">
        <f t="shared" si="1015"/>
        <v>54138.57</v>
      </c>
      <c r="AD940" s="148">
        <f t="shared" si="1021"/>
        <v>0</v>
      </c>
      <c r="AE940" s="148">
        <f t="shared" si="1026"/>
        <v>5484.2371409999996</v>
      </c>
      <c r="AF940" s="150">
        <f t="shared" si="1017"/>
        <v>5484.2371409999996</v>
      </c>
      <c r="AG940" s="148">
        <f t="shared" si="1027"/>
        <v>0</v>
      </c>
      <c r="AH940" s="148">
        <f t="shared" si="1019"/>
        <v>48654.332859000002</v>
      </c>
      <c r="AI940" s="150">
        <f t="shared" si="1020"/>
        <v>48654.332859000002</v>
      </c>
      <c r="AJ940" s="151" t="s">
        <v>60</v>
      </c>
    </row>
    <row r="941" spans="1:36" outlineLevel="3" x14ac:dyDescent="0.25">
      <c r="A941" s="143" t="s">
        <v>5665</v>
      </c>
      <c r="D941" s="135">
        <v>5364.5</v>
      </c>
      <c r="E941" s="135">
        <v>-1764.75</v>
      </c>
      <c r="F941" s="135">
        <v>-3564.75</v>
      </c>
      <c r="G941" s="135">
        <v>0</v>
      </c>
      <c r="H941" s="135">
        <v>0</v>
      </c>
      <c r="I941" s="135">
        <v>-35</v>
      </c>
      <c r="N941" s="135">
        <f t="shared" si="1022"/>
        <v>0</v>
      </c>
      <c r="O941" s="135">
        <f t="shared" si="1023"/>
        <v>0</v>
      </c>
      <c r="P941" s="135" t="s">
        <v>5277</v>
      </c>
      <c r="Q941" s="135">
        <f>VLOOKUP(P941,Factors!$E$6:$G$5649,3,FALSE)</f>
        <v>0.1013</v>
      </c>
      <c r="R941" s="144">
        <f t="shared" si="1004"/>
        <v>0</v>
      </c>
      <c r="S941" s="145">
        <f t="shared" si="1005"/>
        <v>0</v>
      </c>
      <c r="T941" s="146">
        <f t="shared" si="1006"/>
        <v>0</v>
      </c>
      <c r="U941" s="144">
        <f t="shared" si="1007"/>
        <v>0</v>
      </c>
      <c r="V941" s="145">
        <f t="shared" si="1008"/>
        <v>0</v>
      </c>
      <c r="W941" s="147">
        <f t="shared" si="1009"/>
        <v>0</v>
      </c>
      <c r="X941" s="144">
        <f t="shared" si="1010"/>
        <v>0</v>
      </c>
      <c r="Y941" s="145">
        <f t="shared" si="1011"/>
        <v>0</v>
      </c>
      <c r="Z941" s="147">
        <f t="shared" si="1012"/>
        <v>0</v>
      </c>
      <c r="AA941" s="148">
        <f t="shared" si="1024"/>
        <v>0</v>
      </c>
      <c r="AB941" s="149">
        <f t="shared" si="1025"/>
        <v>0</v>
      </c>
      <c r="AC941" s="148">
        <f t="shared" si="1015"/>
        <v>0</v>
      </c>
      <c r="AD941" s="148">
        <f t="shared" si="1021"/>
        <v>0</v>
      </c>
      <c r="AE941" s="148">
        <f t="shared" si="1026"/>
        <v>0</v>
      </c>
      <c r="AF941" s="150">
        <f t="shared" si="1017"/>
        <v>0</v>
      </c>
      <c r="AG941" s="148">
        <f t="shared" si="1027"/>
        <v>0</v>
      </c>
      <c r="AH941" s="148">
        <f t="shared" si="1019"/>
        <v>0</v>
      </c>
      <c r="AI941" s="150">
        <f t="shared" si="1020"/>
        <v>0</v>
      </c>
      <c r="AJ941" s="151" t="s">
        <v>60</v>
      </c>
    </row>
    <row r="942" spans="1:36" outlineLevel="3" x14ac:dyDescent="0.25">
      <c r="A942" s="143" t="s">
        <v>5665</v>
      </c>
      <c r="K942" s="135">
        <v>39457</v>
      </c>
      <c r="L942" s="135">
        <v>-39457</v>
      </c>
      <c r="N942" s="135">
        <f t="shared" si="1022"/>
        <v>0</v>
      </c>
      <c r="O942" s="135">
        <f t="shared" si="1023"/>
        <v>0</v>
      </c>
      <c r="P942" s="135" t="s">
        <v>5283</v>
      </c>
      <c r="Q942" s="135">
        <f>VLOOKUP(P942,Factors!$E$6:$G$5649,3,FALSE)</f>
        <v>0.1013</v>
      </c>
      <c r="R942" s="144">
        <f t="shared" si="1004"/>
        <v>0</v>
      </c>
      <c r="S942" s="145">
        <f t="shared" si="1005"/>
        <v>0</v>
      </c>
      <c r="T942" s="146">
        <f t="shared" si="1006"/>
        <v>0</v>
      </c>
      <c r="U942" s="144">
        <f t="shared" si="1007"/>
        <v>0</v>
      </c>
      <c r="V942" s="145">
        <f t="shared" si="1008"/>
        <v>0</v>
      </c>
      <c r="W942" s="147">
        <f t="shared" si="1009"/>
        <v>0</v>
      </c>
      <c r="X942" s="144">
        <f t="shared" si="1010"/>
        <v>0</v>
      </c>
      <c r="Y942" s="145">
        <f t="shared" si="1011"/>
        <v>0</v>
      </c>
      <c r="Z942" s="147">
        <f t="shared" si="1012"/>
        <v>0</v>
      </c>
      <c r="AA942" s="148">
        <f t="shared" si="1024"/>
        <v>0</v>
      </c>
      <c r="AB942" s="149">
        <f t="shared" si="1025"/>
        <v>0</v>
      </c>
      <c r="AC942" s="148">
        <f t="shared" si="1015"/>
        <v>0</v>
      </c>
      <c r="AD942" s="148">
        <f t="shared" si="1021"/>
        <v>0</v>
      </c>
      <c r="AE942" s="148">
        <f t="shared" si="1026"/>
        <v>0</v>
      </c>
      <c r="AF942" s="150">
        <f t="shared" si="1017"/>
        <v>0</v>
      </c>
      <c r="AG942" s="148">
        <f t="shared" si="1027"/>
        <v>0</v>
      </c>
      <c r="AH942" s="148">
        <f t="shared" si="1019"/>
        <v>0</v>
      </c>
      <c r="AI942" s="150">
        <f t="shared" si="1020"/>
        <v>0</v>
      </c>
      <c r="AJ942" s="151" t="s">
        <v>60</v>
      </c>
    </row>
    <row r="943" spans="1:36" outlineLevel="3" x14ac:dyDescent="0.25">
      <c r="A943" s="143" t="s">
        <v>5665</v>
      </c>
      <c r="B943" s="135">
        <v>9040.31</v>
      </c>
      <c r="C943" s="135">
        <v>13936.25</v>
      </c>
      <c r="D943" s="135">
        <v>2471.25</v>
      </c>
      <c r="E943" s="135">
        <v>14491.68</v>
      </c>
      <c r="F943" s="135">
        <v>22085</v>
      </c>
      <c r="G943" s="135">
        <v>65864.600000000006</v>
      </c>
      <c r="H943" s="135">
        <v>20775.62</v>
      </c>
      <c r="I943" s="135">
        <v>-2535.88</v>
      </c>
      <c r="J943" s="135">
        <v>30089.040000000001</v>
      </c>
      <c r="K943" s="135">
        <v>35093.800000000003</v>
      </c>
      <c r="L943" s="135">
        <v>11114.63</v>
      </c>
      <c r="M943" s="135">
        <v>28243.93</v>
      </c>
      <c r="N943" s="135">
        <f t="shared" si="1022"/>
        <v>28243.93</v>
      </c>
      <c r="O943" s="135">
        <f t="shared" si="1023"/>
        <v>250670.22999999998</v>
      </c>
      <c r="P943" s="135" t="s">
        <v>5285</v>
      </c>
      <c r="Q943" s="135">
        <f>VLOOKUP(P943,Factors!$E$6:$G$5649,3,FALSE)</f>
        <v>0.1013</v>
      </c>
      <c r="R943" s="144">
        <f t="shared" si="1004"/>
        <v>0</v>
      </c>
      <c r="S943" s="145">
        <f t="shared" si="1005"/>
        <v>28243.93</v>
      </c>
      <c r="T943" s="146">
        <f t="shared" si="1006"/>
        <v>28243.93</v>
      </c>
      <c r="U943" s="144">
        <f t="shared" si="1007"/>
        <v>0</v>
      </c>
      <c r="V943" s="145">
        <f t="shared" si="1008"/>
        <v>2861.1101090000002</v>
      </c>
      <c r="W943" s="147">
        <f t="shared" si="1009"/>
        <v>2861.1101090000002</v>
      </c>
      <c r="X943" s="144">
        <f t="shared" si="1010"/>
        <v>0</v>
      </c>
      <c r="Y943" s="145">
        <f t="shared" si="1011"/>
        <v>25382.819890999999</v>
      </c>
      <c r="Z943" s="147">
        <f t="shared" si="1012"/>
        <v>25382.819890999999</v>
      </c>
      <c r="AA943" s="148">
        <f t="shared" si="1024"/>
        <v>0</v>
      </c>
      <c r="AB943" s="149">
        <f t="shared" si="1025"/>
        <v>250670.22999999998</v>
      </c>
      <c r="AC943" s="148">
        <f t="shared" si="1015"/>
        <v>250670.22999999998</v>
      </c>
      <c r="AD943" s="148">
        <f t="shared" si="1021"/>
        <v>0</v>
      </c>
      <c r="AE943" s="148">
        <f t="shared" si="1026"/>
        <v>25392.894299</v>
      </c>
      <c r="AF943" s="150">
        <f t="shared" si="1017"/>
        <v>25392.894299</v>
      </c>
      <c r="AG943" s="148">
        <f t="shared" si="1027"/>
        <v>0</v>
      </c>
      <c r="AH943" s="148">
        <f t="shared" si="1019"/>
        <v>225277.33570099997</v>
      </c>
      <c r="AI943" s="150">
        <f t="shared" si="1020"/>
        <v>225277.33570099997</v>
      </c>
      <c r="AJ943" s="151" t="s">
        <v>60</v>
      </c>
    </row>
    <row r="944" spans="1:36" outlineLevel="3" x14ac:dyDescent="0.25">
      <c r="A944" s="143" t="s">
        <v>5665</v>
      </c>
      <c r="B944" s="135">
        <v>1759.75</v>
      </c>
      <c r="C944" s="135">
        <v>9065.25</v>
      </c>
      <c r="D944" s="135">
        <v>2796.5</v>
      </c>
      <c r="E944" s="135">
        <v>3952.5</v>
      </c>
      <c r="F944" s="135">
        <v>2333.25</v>
      </c>
      <c r="G944" s="135">
        <v>3920.63</v>
      </c>
      <c r="H944" s="135">
        <v>2581.87</v>
      </c>
      <c r="I944" s="135">
        <v>5814</v>
      </c>
      <c r="J944" s="135">
        <v>-344.25</v>
      </c>
      <c r="K944" s="135">
        <v>9792</v>
      </c>
      <c r="L944" s="135">
        <v>10816.25</v>
      </c>
      <c r="M944" s="135">
        <v>28976.17</v>
      </c>
      <c r="N944" s="135">
        <f t="shared" si="1022"/>
        <v>28976.17</v>
      </c>
      <c r="O944" s="135">
        <f t="shared" si="1023"/>
        <v>81463.92</v>
      </c>
      <c r="P944" s="135" t="s">
        <v>5287</v>
      </c>
      <c r="Q944" s="135">
        <f>VLOOKUP(P944,Factors!$E$6:$G$5649,3,FALSE)</f>
        <v>0.1013</v>
      </c>
      <c r="R944" s="144">
        <f t="shared" si="1004"/>
        <v>0</v>
      </c>
      <c r="S944" s="145">
        <f t="shared" si="1005"/>
        <v>28976.17</v>
      </c>
      <c r="T944" s="146">
        <f t="shared" si="1006"/>
        <v>28976.17</v>
      </c>
      <c r="U944" s="144">
        <f t="shared" si="1007"/>
        <v>0</v>
      </c>
      <c r="V944" s="145">
        <f t="shared" si="1008"/>
        <v>2935.2860209999999</v>
      </c>
      <c r="W944" s="147">
        <f t="shared" si="1009"/>
        <v>2935.2860209999999</v>
      </c>
      <c r="X944" s="144">
        <f t="shared" si="1010"/>
        <v>0</v>
      </c>
      <c r="Y944" s="145">
        <f t="shared" si="1011"/>
        <v>26040.883978999998</v>
      </c>
      <c r="Z944" s="147">
        <f t="shared" si="1012"/>
        <v>26040.883978999998</v>
      </c>
      <c r="AA944" s="148">
        <f t="shared" si="1024"/>
        <v>0</v>
      </c>
      <c r="AB944" s="149">
        <f t="shared" si="1025"/>
        <v>81463.92</v>
      </c>
      <c r="AC944" s="148">
        <f t="shared" si="1015"/>
        <v>81463.92</v>
      </c>
      <c r="AD944" s="148">
        <f t="shared" si="1021"/>
        <v>0</v>
      </c>
      <c r="AE944" s="148">
        <f t="shared" si="1026"/>
        <v>8252.2950959999998</v>
      </c>
      <c r="AF944" s="150">
        <f t="shared" si="1017"/>
        <v>8252.2950959999998</v>
      </c>
      <c r="AG944" s="148">
        <f t="shared" si="1027"/>
        <v>0</v>
      </c>
      <c r="AH944" s="148">
        <f t="shared" si="1019"/>
        <v>73211.624903999997</v>
      </c>
      <c r="AI944" s="150">
        <f t="shared" si="1020"/>
        <v>73211.624903999997</v>
      </c>
      <c r="AJ944" s="151" t="s">
        <v>60</v>
      </c>
    </row>
    <row r="945" spans="1:36" outlineLevel="3" x14ac:dyDescent="0.25">
      <c r="A945" s="143" t="s">
        <v>5665</v>
      </c>
      <c r="B945" s="135">
        <v>-310</v>
      </c>
      <c r="C945" s="135">
        <v>283</v>
      </c>
      <c r="D945" s="135">
        <v>1564</v>
      </c>
      <c r="E945" s="135">
        <v>598</v>
      </c>
      <c r="F945" s="135">
        <v>6128</v>
      </c>
      <c r="G945" s="135">
        <v>5614</v>
      </c>
      <c r="H945" s="135">
        <v>230</v>
      </c>
      <c r="I945" s="135">
        <v>3626</v>
      </c>
      <c r="J945" s="135">
        <v>-2344</v>
      </c>
      <c r="K945" s="135">
        <v>4183</v>
      </c>
      <c r="L945" s="135">
        <v>799.5</v>
      </c>
      <c r="M945" s="135">
        <v>-865.72</v>
      </c>
      <c r="N945" s="135">
        <f t="shared" si="1022"/>
        <v>-865.72</v>
      </c>
      <c r="O945" s="135">
        <f t="shared" si="1023"/>
        <v>19505.78</v>
      </c>
      <c r="P945" s="135" t="s">
        <v>5291</v>
      </c>
      <c r="Q945" s="135">
        <f>VLOOKUP(P945,Factors!$E$6:$G$5649,3,FALSE)</f>
        <v>0.1013</v>
      </c>
      <c r="R945" s="144">
        <f t="shared" si="1004"/>
        <v>0</v>
      </c>
      <c r="S945" s="145">
        <f t="shared" si="1005"/>
        <v>-865.72</v>
      </c>
      <c r="T945" s="146">
        <f t="shared" si="1006"/>
        <v>-865.72</v>
      </c>
      <c r="U945" s="144">
        <f t="shared" si="1007"/>
        <v>0</v>
      </c>
      <c r="V945" s="145">
        <f t="shared" si="1008"/>
        <v>-87.69743600000001</v>
      </c>
      <c r="W945" s="147">
        <f t="shared" si="1009"/>
        <v>-87.69743600000001</v>
      </c>
      <c r="X945" s="144">
        <f t="shared" si="1010"/>
        <v>0</v>
      </c>
      <c r="Y945" s="145">
        <f t="shared" si="1011"/>
        <v>-778.02256399999999</v>
      </c>
      <c r="Z945" s="147">
        <f t="shared" si="1012"/>
        <v>-778.02256399999999</v>
      </c>
      <c r="AA945" s="148">
        <f t="shared" si="1024"/>
        <v>0</v>
      </c>
      <c r="AB945" s="149">
        <f t="shared" si="1025"/>
        <v>19505.78</v>
      </c>
      <c r="AC945" s="148">
        <f t="shared" si="1015"/>
        <v>19505.78</v>
      </c>
      <c r="AD945" s="148">
        <f t="shared" si="1021"/>
        <v>0</v>
      </c>
      <c r="AE945" s="148">
        <f t="shared" si="1026"/>
        <v>1975.935514</v>
      </c>
      <c r="AF945" s="150">
        <f t="shared" si="1017"/>
        <v>1975.935514</v>
      </c>
      <c r="AG945" s="148">
        <f t="shared" si="1027"/>
        <v>0</v>
      </c>
      <c r="AH945" s="148">
        <f t="shared" si="1019"/>
        <v>17529.844485999998</v>
      </c>
      <c r="AI945" s="150">
        <f t="shared" si="1020"/>
        <v>17529.844485999998</v>
      </c>
      <c r="AJ945" s="151" t="s">
        <v>60</v>
      </c>
    </row>
    <row r="946" spans="1:36" outlineLevel="3" x14ac:dyDescent="0.25">
      <c r="A946" s="143" t="s">
        <v>5665</v>
      </c>
      <c r="B946" s="135">
        <v>0</v>
      </c>
      <c r="C946" s="135">
        <v>84</v>
      </c>
      <c r="D946" s="135">
        <v>-39</v>
      </c>
      <c r="E946" s="135">
        <v>156</v>
      </c>
      <c r="G946" s="135">
        <v>306</v>
      </c>
      <c r="H946" s="135">
        <v>973.11</v>
      </c>
      <c r="I946" s="135">
        <v>1245.1099999999999</v>
      </c>
      <c r="J946" s="135">
        <v>10027.39</v>
      </c>
      <c r="K946" s="135">
        <v>7793.9</v>
      </c>
      <c r="L946" s="135">
        <v>2871.5</v>
      </c>
      <c r="M946" s="135">
        <v>838</v>
      </c>
      <c r="N946" s="135">
        <f t="shared" si="1022"/>
        <v>838</v>
      </c>
      <c r="O946" s="135">
        <f t="shared" si="1023"/>
        <v>24256.010000000002</v>
      </c>
      <c r="P946" s="135" t="s">
        <v>5294</v>
      </c>
      <c r="Q946" s="135">
        <f>VLOOKUP(P946,Factors!$E$6:$G$5649,3,FALSE)</f>
        <v>0.1013</v>
      </c>
      <c r="R946" s="144">
        <f t="shared" si="1004"/>
        <v>0</v>
      </c>
      <c r="S946" s="145">
        <f t="shared" si="1005"/>
        <v>838</v>
      </c>
      <c r="T946" s="146">
        <f t="shared" si="1006"/>
        <v>838</v>
      </c>
      <c r="U946" s="144">
        <f t="shared" si="1007"/>
        <v>0</v>
      </c>
      <c r="V946" s="145">
        <f t="shared" si="1008"/>
        <v>84.889399999999995</v>
      </c>
      <c r="W946" s="147">
        <f t="shared" si="1009"/>
        <v>84.889399999999995</v>
      </c>
      <c r="X946" s="144">
        <f t="shared" si="1010"/>
        <v>0</v>
      </c>
      <c r="Y946" s="145">
        <f t="shared" si="1011"/>
        <v>753.11059999999998</v>
      </c>
      <c r="Z946" s="147">
        <f t="shared" si="1012"/>
        <v>753.11059999999998</v>
      </c>
      <c r="AA946" s="148">
        <f t="shared" si="1024"/>
        <v>0</v>
      </c>
      <c r="AB946" s="149">
        <f t="shared" si="1025"/>
        <v>24256.010000000002</v>
      </c>
      <c r="AC946" s="148">
        <f t="shared" si="1015"/>
        <v>24256.010000000002</v>
      </c>
      <c r="AD946" s="148">
        <f t="shared" si="1021"/>
        <v>0</v>
      </c>
      <c r="AE946" s="148">
        <f t="shared" si="1026"/>
        <v>2457.1338130000004</v>
      </c>
      <c r="AF946" s="150">
        <f t="shared" si="1017"/>
        <v>2457.1338130000004</v>
      </c>
      <c r="AG946" s="148">
        <f t="shared" si="1027"/>
        <v>0</v>
      </c>
      <c r="AH946" s="148">
        <f t="shared" si="1019"/>
        <v>21798.876187000002</v>
      </c>
      <c r="AI946" s="150">
        <f t="shared" si="1020"/>
        <v>21798.876187000002</v>
      </c>
      <c r="AJ946" s="151" t="s">
        <v>60</v>
      </c>
    </row>
    <row r="947" spans="1:36" outlineLevel="3" x14ac:dyDescent="0.25">
      <c r="A947" s="143" t="s">
        <v>5665</v>
      </c>
      <c r="I947" s="135">
        <v>2500</v>
      </c>
      <c r="J947" s="135">
        <v>-2400</v>
      </c>
      <c r="N947" s="135">
        <f t="shared" si="1022"/>
        <v>0</v>
      </c>
      <c r="O947" s="135">
        <f t="shared" si="1023"/>
        <v>100</v>
      </c>
      <c r="P947" s="135" t="s">
        <v>5888</v>
      </c>
      <c r="Q947" s="135">
        <f>VLOOKUP(P947,Factors!$E$6:$G$5649,3,FALSE)</f>
        <v>0.1013</v>
      </c>
      <c r="R947" s="144">
        <f t="shared" si="1004"/>
        <v>0</v>
      </c>
      <c r="S947" s="145">
        <f t="shared" si="1005"/>
        <v>0</v>
      </c>
      <c r="T947" s="146">
        <f t="shared" si="1006"/>
        <v>0</v>
      </c>
      <c r="U947" s="144">
        <f t="shared" si="1007"/>
        <v>0</v>
      </c>
      <c r="V947" s="145">
        <f t="shared" si="1008"/>
        <v>0</v>
      </c>
      <c r="W947" s="147">
        <f t="shared" si="1009"/>
        <v>0</v>
      </c>
      <c r="X947" s="144">
        <f t="shared" si="1010"/>
        <v>0</v>
      </c>
      <c r="Y947" s="145">
        <f t="shared" si="1011"/>
        <v>0</v>
      </c>
      <c r="Z947" s="147">
        <f t="shared" si="1012"/>
        <v>0</v>
      </c>
      <c r="AA947" s="148">
        <f t="shared" si="1024"/>
        <v>0</v>
      </c>
      <c r="AB947" s="149">
        <f t="shared" si="1025"/>
        <v>100</v>
      </c>
      <c r="AC947" s="148">
        <f t="shared" si="1015"/>
        <v>100</v>
      </c>
      <c r="AD947" s="148">
        <f t="shared" si="1021"/>
        <v>0</v>
      </c>
      <c r="AE947" s="148">
        <f t="shared" si="1026"/>
        <v>10.130000000000001</v>
      </c>
      <c r="AF947" s="150">
        <f t="shared" si="1017"/>
        <v>10.130000000000001</v>
      </c>
      <c r="AG947" s="148">
        <f t="shared" si="1027"/>
        <v>0</v>
      </c>
      <c r="AH947" s="148">
        <f t="shared" si="1019"/>
        <v>89.87</v>
      </c>
      <c r="AI947" s="150">
        <f t="shared" si="1020"/>
        <v>89.87</v>
      </c>
      <c r="AJ947" s="151" t="s">
        <v>60</v>
      </c>
    </row>
    <row r="948" spans="1:36" outlineLevel="3" x14ac:dyDescent="0.25">
      <c r="A948" s="143" t="s">
        <v>5665</v>
      </c>
      <c r="B948" s="135">
        <v>21210.25</v>
      </c>
      <c r="C948" s="135">
        <v>3980.45</v>
      </c>
      <c r="D948" s="135">
        <v>10630.05</v>
      </c>
      <c r="E948" s="135">
        <v>-7000</v>
      </c>
      <c r="F948" s="135">
        <v>6444.9</v>
      </c>
      <c r="G948" s="135">
        <v>2908</v>
      </c>
      <c r="H948" s="135">
        <v>-2827.5</v>
      </c>
      <c r="I948" s="135">
        <v>-2500</v>
      </c>
      <c r="J948" s="135">
        <v>3227</v>
      </c>
      <c r="K948" s="135">
        <v>-37459</v>
      </c>
      <c r="L948" s="135">
        <v>42469.1</v>
      </c>
      <c r="M948" s="135">
        <v>1512</v>
      </c>
      <c r="N948" s="135">
        <f t="shared" si="1022"/>
        <v>1512</v>
      </c>
      <c r="O948" s="135">
        <f t="shared" si="1023"/>
        <v>42595.25</v>
      </c>
      <c r="P948" s="135" t="s">
        <v>5296</v>
      </c>
      <c r="Q948" s="135">
        <f>VLOOKUP(P948,Factors!$E$6:$G$5649,3,FALSE)</f>
        <v>0.1013</v>
      </c>
      <c r="R948" s="144">
        <f t="shared" si="1004"/>
        <v>0</v>
      </c>
      <c r="S948" s="145">
        <f t="shared" si="1005"/>
        <v>1512</v>
      </c>
      <c r="T948" s="146">
        <f t="shared" si="1006"/>
        <v>1512</v>
      </c>
      <c r="U948" s="144">
        <f t="shared" si="1007"/>
        <v>0</v>
      </c>
      <c r="V948" s="145">
        <f t="shared" si="1008"/>
        <v>153.16560000000001</v>
      </c>
      <c r="W948" s="147">
        <f t="shared" si="1009"/>
        <v>153.16560000000001</v>
      </c>
      <c r="X948" s="144">
        <f t="shared" si="1010"/>
        <v>0</v>
      </c>
      <c r="Y948" s="145">
        <f t="shared" si="1011"/>
        <v>1358.8344</v>
      </c>
      <c r="Z948" s="147">
        <f t="shared" si="1012"/>
        <v>1358.8344</v>
      </c>
      <c r="AA948" s="148">
        <f t="shared" si="1024"/>
        <v>0</v>
      </c>
      <c r="AB948" s="149">
        <f t="shared" si="1025"/>
        <v>42595.25</v>
      </c>
      <c r="AC948" s="148">
        <f t="shared" si="1015"/>
        <v>42595.25</v>
      </c>
      <c r="AD948" s="148">
        <f t="shared" si="1021"/>
        <v>0</v>
      </c>
      <c r="AE948" s="148">
        <f t="shared" si="1026"/>
        <v>4314.8988250000002</v>
      </c>
      <c r="AF948" s="150">
        <f t="shared" si="1017"/>
        <v>4314.8988250000002</v>
      </c>
      <c r="AG948" s="148">
        <f t="shared" si="1027"/>
        <v>0</v>
      </c>
      <c r="AH948" s="148">
        <f t="shared" si="1019"/>
        <v>38280.351175000003</v>
      </c>
      <c r="AI948" s="150">
        <f t="shared" si="1020"/>
        <v>38280.351175000003</v>
      </c>
      <c r="AJ948" s="151" t="s">
        <v>60</v>
      </c>
    </row>
    <row r="949" spans="1:36" outlineLevel="3" x14ac:dyDescent="0.25">
      <c r="A949" s="143" t="s">
        <v>5665</v>
      </c>
      <c r="B949" s="135">
        <v>250</v>
      </c>
      <c r="C949" s="135">
        <v>437.5</v>
      </c>
      <c r="D949" s="135">
        <v>562.5</v>
      </c>
      <c r="F949" s="135">
        <v>500</v>
      </c>
      <c r="G949" s="135">
        <v>0</v>
      </c>
      <c r="H949" s="135">
        <v>0</v>
      </c>
      <c r="L949" s="135">
        <v>1488.5</v>
      </c>
      <c r="M949" s="135">
        <v>455</v>
      </c>
      <c r="N949" s="135">
        <f t="shared" si="1022"/>
        <v>455</v>
      </c>
      <c r="O949" s="135">
        <f t="shared" si="1023"/>
        <v>3693.5</v>
      </c>
      <c r="P949" s="135" t="s">
        <v>5306</v>
      </c>
      <c r="Q949" s="135">
        <f>VLOOKUP(P949,Factors!$E$6:$G$5649,3,FALSE)</f>
        <v>0.1013</v>
      </c>
      <c r="R949" s="144">
        <f t="shared" si="1004"/>
        <v>0</v>
      </c>
      <c r="S949" s="145">
        <f t="shared" si="1005"/>
        <v>455</v>
      </c>
      <c r="T949" s="146">
        <f t="shared" si="1006"/>
        <v>455</v>
      </c>
      <c r="U949" s="144">
        <f t="shared" si="1007"/>
        <v>0</v>
      </c>
      <c r="V949" s="145">
        <f t="shared" si="1008"/>
        <v>46.091500000000003</v>
      </c>
      <c r="W949" s="147">
        <f t="shared" si="1009"/>
        <v>46.091500000000003</v>
      </c>
      <c r="X949" s="144">
        <f t="shared" si="1010"/>
        <v>0</v>
      </c>
      <c r="Y949" s="145">
        <f t="shared" si="1011"/>
        <v>408.9085</v>
      </c>
      <c r="Z949" s="147">
        <f t="shared" si="1012"/>
        <v>408.9085</v>
      </c>
      <c r="AA949" s="148">
        <f t="shared" si="1024"/>
        <v>0</v>
      </c>
      <c r="AB949" s="149">
        <f t="shared" si="1025"/>
        <v>3693.5</v>
      </c>
      <c r="AC949" s="148">
        <f t="shared" si="1015"/>
        <v>3693.5</v>
      </c>
      <c r="AD949" s="148">
        <f t="shared" si="1021"/>
        <v>0</v>
      </c>
      <c r="AE949" s="148">
        <f t="shared" si="1026"/>
        <v>374.15154999999999</v>
      </c>
      <c r="AF949" s="150">
        <f t="shared" si="1017"/>
        <v>374.15154999999999</v>
      </c>
      <c r="AG949" s="148">
        <f t="shared" si="1027"/>
        <v>0</v>
      </c>
      <c r="AH949" s="148">
        <f t="shared" si="1019"/>
        <v>3319.34845</v>
      </c>
      <c r="AI949" s="150">
        <f t="shared" si="1020"/>
        <v>3319.34845</v>
      </c>
      <c r="AJ949" s="151" t="s">
        <v>60</v>
      </c>
    </row>
    <row r="950" spans="1:36" outlineLevel="3" x14ac:dyDescent="0.25">
      <c r="A950" s="143" t="s">
        <v>5665</v>
      </c>
      <c r="B950" s="135">
        <v>-1296</v>
      </c>
      <c r="C950" s="135">
        <v>5196.8</v>
      </c>
      <c r="D950" s="135">
        <v>-1640</v>
      </c>
      <c r="E950" s="135">
        <v>1609.5</v>
      </c>
      <c r="F950" s="135">
        <v>4111.8</v>
      </c>
      <c r="G950" s="135">
        <v>1054.5</v>
      </c>
      <c r="H950" s="135">
        <v>0</v>
      </c>
      <c r="I950" s="135">
        <v>10578</v>
      </c>
      <c r="J950" s="135">
        <v>11093.65</v>
      </c>
      <c r="K950" s="135">
        <v>18383.849999999999</v>
      </c>
      <c r="L950" s="135">
        <v>13995.07</v>
      </c>
      <c r="M950" s="135">
        <v>-50937.57</v>
      </c>
      <c r="N950" s="135">
        <f t="shared" si="1022"/>
        <v>-50937.57</v>
      </c>
      <c r="O950" s="135">
        <f t="shared" si="1023"/>
        <v>12149.599999999999</v>
      </c>
      <c r="P950" s="135" t="s">
        <v>5307</v>
      </c>
      <c r="Q950" s="135">
        <f>VLOOKUP(P950,Factors!$E$6:$G$5649,3,FALSE)</f>
        <v>0.1013</v>
      </c>
      <c r="R950" s="144">
        <f t="shared" si="1004"/>
        <v>0</v>
      </c>
      <c r="S950" s="145">
        <f t="shared" si="1005"/>
        <v>-50937.57</v>
      </c>
      <c r="T950" s="146">
        <f t="shared" si="1006"/>
        <v>-50937.57</v>
      </c>
      <c r="U950" s="144">
        <f t="shared" si="1007"/>
        <v>0</v>
      </c>
      <c r="V950" s="145">
        <f t="shared" si="1008"/>
        <v>-5159.9758410000004</v>
      </c>
      <c r="W950" s="147">
        <f t="shared" si="1009"/>
        <v>-5159.9758410000004</v>
      </c>
      <c r="X950" s="144">
        <f t="shared" si="1010"/>
        <v>0</v>
      </c>
      <c r="Y950" s="145">
        <f t="shared" si="1011"/>
        <v>-45777.594159</v>
      </c>
      <c r="Z950" s="147">
        <f t="shared" si="1012"/>
        <v>-45777.594159</v>
      </c>
      <c r="AA950" s="148">
        <f t="shared" si="1024"/>
        <v>0</v>
      </c>
      <c r="AB950" s="149">
        <f t="shared" si="1025"/>
        <v>12149.599999999999</v>
      </c>
      <c r="AC950" s="148">
        <f t="shared" si="1015"/>
        <v>12149.599999999999</v>
      </c>
      <c r="AD950" s="148">
        <f t="shared" si="1021"/>
        <v>0</v>
      </c>
      <c r="AE950" s="148">
        <f t="shared" si="1026"/>
        <v>1230.7544799999998</v>
      </c>
      <c r="AF950" s="150">
        <f t="shared" si="1017"/>
        <v>1230.7544799999998</v>
      </c>
      <c r="AG950" s="148">
        <f t="shared" si="1027"/>
        <v>0</v>
      </c>
      <c r="AH950" s="148">
        <f t="shared" si="1019"/>
        <v>10918.845519999999</v>
      </c>
      <c r="AI950" s="150">
        <f t="shared" si="1020"/>
        <v>10918.845519999999</v>
      </c>
      <c r="AJ950" s="151" t="s">
        <v>60</v>
      </c>
    </row>
    <row r="951" spans="1:36" outlineLevel="3" x14ac:dyDescent="0.25">
      <c r="A951" s="143" t="s">
        <v>5665</v>
      </c>
      <c r="B951" s="135">
        <v>-81</v>
      </c>
      <c r="C951" s="135">
        <v>0</v>
      </c>
      <c r="N951" s="135">
        <f t="shared" si="1022"/>
        <v>0</v>
      </c>
      <c r="O951" s="135">
        <f t="shared" si="1023"/>
        <v>-81</v>
      </c>
      <c r="P951" s="135" t="s">
        <v>5308</v>
      </c>
      <c r="Q951" s="135">
        <f>VLOOKUP(P951,Factors!$E$6:$G$5649,3,FALSE)</f>
        <v>0.1013</v>
      </c>
      <c r="R951" s="144">
        <f t="shared" si="1004"/>
        <v>0</v>
      </c>
      <c r="S951" s="145">
        <f t="shared" si="1005"/>
        <v>0</v>
      </c>
      <c r="T951" s="146">
        <f t="shared" si="1006"/>
        <v>0</v>
      </c>
      <c r="U951" s="144">
        <f t="shared" si="1007"/>
        <v>0</v>
      </c>
      <c r="V951" s="145">
        <f t="shared" si="1008"/>
        <v>0</v>
      </c>
      <c r="W951" s="147">
        <f t="shared" si="1009"/>
        <v>0</v>
      </c>
      <c r="X951" s="144">
        <f t="shared" si="1010"/>
        <v>0</v>
      </c>
      <c r="Y951" s="145">
        <f t="shared" si="1011"/>
        <v>0</v>
      </c>
      <c r="Z951" s="147">
        <f t="shared" si="1012"/>
        <v>0</v>
      </c>
      <c r="AA951" s="148">
        <f t="shared" si="1024"/>
        <v>0</v>
      </c>
      <c r="AB951" s="149">
        <f t="shared" si="1025"/>
        <v>-81</v>
      </c>
      <c r="AC951" s="148">
        <f t="shared" si="1015"/>
        <v>-81</v>
      </c>
      <c r="AD951" s="148">
        <f t="shared" si="1021"/>
        <v>0</v>
      </c>
      <c r="AE951" s="148">
        <f t="shared" si="1026"/>
        <v>-8.2052999999999994</v>
      </c>
      <c r="AF951" s="150">
        <f t="shared" si="1017"/>
        <v>-8.2052999999999994</v>
      </c>
      <c r="AG951" s="148">
        <f t="shared" si="1027"/>
        <v>0</v>
      </c>
      <c r="AH951" s="148">
        <f t="shared" si="1019"/>
        <v>-72.794700000000006</v>
      </c>
      <c r="AI951" s="150">
        <f t="shared" si="1020"/>
        <v>-72.794700000000006</v>
      </c>
      <c r="AJ951" s="151" t="s">
        <v>60</v>
      </c>
    </row>
    <row r="952" spans="1:36" outlineLevel="3" x14ac:dyDescent="0.25">
      <c r="A952" s="143" t="s">
        <v>5665</v>
      </c>
      <c r="B952" s="135">
        <v>726</v>
      </c>
      <c r="C952" s="135">
        <v>13872.78</v>
      </c>
      <c r="D952" s="135">
        <v>78</v>
      </c>
      <c r="E952" s="135">
        <v>8257.48</v>
      </c>
      <c r="F952" s="135">
        <v>10220</v>
      </c>
      <c r="G952" s="135">
        <v>11722.5</v>
      </c>
      <c r="H952" s="135">
        <v>5215</v>
      </c>
      <c r="I952" s="135">
        <v>3839</v>
      </c>
      <c r="J952" s="135">
        <v>-10553</v>
      </c>
      <c r="K952" s="135">
        <v>4797.12</v>
      </c>
      <c r="L952" s="135">
        <v>797.5</v>
      </c>
      <c r="M952" s="135">
        <v>0</v>
      </c>
      <c r="N952" s="135">
        <f t="shared" si="1022"/>
        <v>0</v>
      </c>
      <c r="O952" s="135">
        <f t="shared" si="1023"/>
        <v>48972.380000000005</v>
      </c>
      <c r="P952" s="135" t="s">
        <v>5309</v>
      </c>
      <c r="Q952" s="135">
        <f>VLOOKUP(P952,Factors!$E$6:$G$5649,3,FALSE)</f>
        <v>0.1013</v>
      </c>
      <c r="R952" s="144">
        <f t="shared" si="1004"/>
        <v>0</v>
      </c>
      <c r="S952" s="145">
        <f t="shared" si="1005"/>
        <v>0</v>
      </c>
      <c r="T952" s="146">
        <f t="shared" si="1006"/>
        <v>0</v>
      </c>
      <c r="U952" s="144">
        <f t="shared" si="1007"/>
        <v>0</v>
      </c>
      <c r="V952" s="145">
        <f t="shared" si="1008"/>
        <v>0</v>
      </c>
      <c r="W952" s="147">
        <f t="shared" si="1009"/>
        <v>0</v>
      </c>
      <c r="X952" s="144">
        <f t="shared" si="1010"/>
        <v>0</v>
      </c>
      <c r="Y952" s="145">
        <f t="shared" si="1011"/>
        <v>0</v>
      </c>
      <c r="Z952" s="147">
        <f t="shared" si="1012"/>
        <v>0</v>
      </c>
      <c r="AA952" s="148">
        <f t="shared" si="1024"/>
        <v>0</v>
      </c>
      <c r="AB952" s="149">
        <f t="shared" si="1025"/>
        <v>48972.380000000005</v>
      </c>
      <c r="AC952" s="148">
        <f t="shared" si="1015"/>
        <v>48972.380000000005</v>
      </c>
      <c r="AD952" s="148">
        <f t="shared" si="1021"/>
        <v>0</v>
      </c>
      <c r="AE952" s="148">
        <f t="shared" si="1026"/>
        <v>4960.9020940000009</v>
      </c>
      <c r="AF952" s="150">
        <f t="shared" si="1017"/>
        <v>4960.9020940000009</v>
      </c>
      <c r="AG952" s="148">
        <f t="shared" si="1027"/>
        <v>0</v>
      </c>
      <c r="AH952" s="148">
        <f t="shared" si="1019"/>
        <v>44011.477906</v>
      </c>
      <c r="AI952" s="150">
        <f t="shared" si="1020"/>
        <v>44011.477906</v>
      </c>
      <c r="AJ952" s="151" t="s">
        <v>60</v>
      </c>
    </row>
    <row r="953" spans="1:36" outlineLevel="3" x14ac:dyDescent="0.25">
      <c r="A953" s="143" t="s">
        <v>5665</v>
      </c>
      <c r="B953" s="135">
        <v>34366.97</v>
      </c>
      <c r="C953" s="135">
        <v>44703.839999999997</v>
      </c>
      <c r="D953" s="135">
        <v>30014.7</v>
      </c>
      <c r="E953" s="135">
        <v>40577.879999999997</v>
      </c>
      <c r="F953" s="135">
        <v>29861.43</v>
      </c>
      <c r="G953" s="135">
        <v>42202.12</v>
      </c>
      <c r="H953" s="135">
        <v>38372.15</v>
      </c>
      <c r="I953" s="135">
        <v>35372.589999999997</v>
      </c>
      <c r="J953" s="135">
        <v>36174.71</v>
      </c>
      <c r="K953" s="135">
        <v>56573.4</v>
      </c>
      <c r="L953" s="135">
        <v>35560.959999999999</v>
      </c>
      <c r="M953" s="135">
        <v>55760.32</v>
      </c>
      <c r="N953" s="135">
        <f t="shared" si="1022"/>
        <v>55760.32</v>
      </c>
      <c r="O953" s="135">
        <f t="shared" si="1023"/>
        <v>479541.07</v>
      </c>
      <c r="P953" s="135" t="s">
        <v>5312</v>
      </c>
      <c r="Q953" s="135">
        <f>VLOOKUP(P953,Factors!$E$6:$G$5649,3,FALSE)</f>
        <v>0.1013</v>
      </c>
      <c r="R953" s="144">
        <f t="shared" si="1004"/>
        <v>0</v>
      </c>
      <c r="S953" s="145">
        <f t="shared" si="1005"/>
        <v>55760.32</v>
      </c>
      <c r="T953" s="146">
        <f t="shared" si="1006"/>
        <v>55760.32</v>
      </c>
      <c r="U953" s="144">
        <f t="shared" si="1007"/>
        <v>0</v>
      </c>
      <c r="V953" s="145">
        <f t="shared" si="1008"/>
        <v>5648.5204160000003</v>
      </c>
      <c r="W953" s="147">
        <f t="shared" si="1009"/>
        <v>5648.5204160000003</v>
      </c>
      <c r="X953" s="144">
        <f t="shared" si="1010"/>
        <v>0</v>
      </c>
      <c r="Y953" s="145">
        <f t="shared" si="1011"/>
        <v>50111.799584</v>
      </c>
      <c r="Z953" s="147">
        <f t="shared" si="1012"/>
        <v>50111.799584</v>
      </c>
      <c r="AA953" s="148">
        <f t="shared" si="1024"/>
        <v>0</v>
      </c>
      <c r="AB953" s="149">
        <f t="shared" si="1025"/>
        <v>479541.07</v>
      </c>
      <c r="AC953" s="148">
        <f t="shared" si="1015"/>
        <v>479541.07</v>
      </c>
      <c r="AD953" s="148">
        <f t="shared" si="1021"/>
        <v>0</v>
      </c>
      <c r="AE953" s="148">
        <f t="shared" si="1026"/>
        <v>48577.510391000003</v>
      </c>
      <c r="AF953" s="150">
        <f t="shared" si="1017"/>
        <v>48577.510391000003</v>
      </c>
      <c r="AG953" s="148">
        <f t="shared" si="1027"/>
        <v>0</v>
      </c>
      <c r="AH953" s="148">
        <f t="shared" si="1019"/>
        <v>430963.55960899999</v>
      </c>
      <c r="AI953" s="150">
        <f t="shared" si="1020"/>
        <v>430963.55960899999</v>
      </c>
      <c r="AJ953" s="151" t="s">
        <v>60</v>
      </c>
    </row>
    <row r="954" spans="1:36" outlineLevel="3" x14ac:dyDescent="0.25">
      <c r="A954" s="143" t="s">
        <v>5665</v>
      </c>
      <c r="B954" s="135">
        <v>1298.99</v>
      </c>
      <c r="C954" s="135">
        <v>3284.1</v>
      </c>
      <c r="D954" s="135">
        <v>3859.3</v>
      </c>
      <c r="E954" s="135">
        <v>1415.39</v>
      </c>
      <c r="F954" s="135">
        <v>2920.71</v>
      </c>
      <c r="G954" s="135">
        <v>1439.32</v>
      </c>
      <c r="H954" s="135">
        <v>770.02</v>
      </c>
      <c r="I954" s="135">
        <v>750.77</v>
      </c>
      <c r="J954" s="135">
        <v>7722.47</v>
      </c>
      <c r="K954" s="135">
        <v>6452.41</v>
      </c>
      <c r="L954" s="135">
        <v>456.66</v>
      </c>
      <c r="M954" s="135">
        <v>7948</v>
      </c>
      <c r="N954" s="135">
        <f t="shared" si="1022"/>
        <v>7948</v>
      </c>
      <c r="O954" s="135">
        <f t="shared" si="1023"/>
        <v>38318.14</v>
      </c>
      <c r="P954" s="135" t="s">
        <v>5326</v>
      </c>
      <c r="Q954" s="135">
        <f>VLOOKUP(P954,Factors!$E$6:$G$5649,3,FALSE)</f>
        <v>0.1013</v>
      </c>
      <c r="R954" s="144">
        <f t="shared" si="1004"/>
        <v>0</v>
      </c>
      <c r="S954" s="145">
        <f t="shared" si="1005"/>
        <v>7948</v>
      </c>
      <c r="T954" s="146">
        <f t="shared" si="1006"/>
        <v>7948</v>
      </c>
      <c r="U954" s="144">
        <f t="shared" si="1007"/>
        <v>0</v>
      </c>
      <c r="V954" s="145">
        <f t="shared" si="1008"/>
        <v>805.13239999999996</v>
      </c>
      <c r="W954" s="147">
        <f t="shared" si="1009"/>
        <v>805.13239999999996</v>
      </c>
      <c r="X954" s="144">
        <f t="shared" si="1010"/>
        <v>0</v>
      </c>
      <c r="Y954" s="145">
        <f t="shared" si="1011"/>
        <v>7142.8675999999996</v>
      </c>
      <c r="Z954" s="147">
        <f t="shared" si="1012"/>
        <v>7142.8675999999996</v>
      </c>
      <c r="AA954" s="148">
        <f t="shared" si="1024"/>
        <v>0</v>
      </c>
      <c r="AB954" s="149">
        <f t="shared" si="1025"/>
        <v>38318.14</v>
      </c>
      <c r="AC954" s="148">
        <f t="shared" si="1015"/>
        <v>38318.14</v>
      </c>
      <c r="AD954" s="148">
        <f t="shared" si="1021"/>
        <v>0</v>
      </c>
      <c r="AE954" s="148">
        <f t="shared" si="1026"/>
        <v>3881.6275820000001</v>
      </c>
      <c r="AF954" s="150">
        <f t="shared" si="1017"/>
        <v>3881.6275820000001</v>
      </c>
      <c r="AG954" s="148">
        <f t="shared" si="1027"/>
        <v>0</v>
      </c>
      <c r="AH954" s="148">
        <f t="shared" si="1019"/>
        <v>34436.512417999998</v>
      </c>
      <c r="AI954" s="150">
        <f t="shared" si="1020"/>
        <v>34436.512417999998</v>
      </c>
      <c r="AJ954" s="151" t="s">
        <v>60</v>
      </c>
    </row>
    <row r="955" spans="1:36" outlineLevel="3" x14ac:dyDescent="0.25">
      <c r="A955" s="143" t="s">
        <v>5665</v>
      </c>
      <c r="B955" s="135">
        <v>55</v>
      </c>
      <c r="C955" s="135">
        <v>10.72</v>
      </c>
      <c r="D955" s="135">
        <v>460.16</v>
      </c>
      <c r="E955" s="135">
        <v>88.98</v>
      </c>
      <c r="F955" s="135">
        <v>314.06</v>
      </c>
      <c r="H955" s="135">
        <v>96.87</v>
      </c>
      <c r="J955" s="135">
        <v>1836.14</v>
      </c>
      <c r="K955" s="135">
        <v>-49.95</v>
      </c>
      <c r="M955" s="135">
        <v>100</v>
      </c>
      <c r="N955" s="135">
        <f t="shared" si="1022"/>
        <v>100</v>
      </c>
      <c r="O955" s="135">
        <f t="shared" si="1023"/>
        <v>2911.9800000000005</v>
      </c>
      <c r="P955" s="135" t="s">
        <v>5327</v>
      </c>
      <c r="Q955" s="135">
        <f>VLOOKUP(P955,Factors!$E$6:$G$5649,3,FALSE)</f>
        <v>0.1013</v>
      </c>
      <c r="R955" s="144">
        <f t="shared" si="1004"/>
        <v>0</v>
      </c>
      <c r="S955" s="145">
        <f t="shared" si="1005"/>
        <v>100</v>
      </c>
      <c r="T955" s="146">
        <f t="shared" si="1006"/>
        <v>100</v>
      </c>
      <c r="U955" s="144">
        <f t="shared" si="1007"/>
        <v>0</v>
      </c>
      <c r="V955" s="145">
        <f t="shared" si="1008"/>
        <v>10.130000000000001</v>
      </c>
      <c r="W955" s="147">
        <f t="shared" si="1009"/>
        <v>10.130000000000001</v>
      </c>
      <c r="X955" s="144">
        <f t="shared" si="1010"/>
        <v>0</v>
      </c>
      <c r="Y955" s="145">
        <f t="shared" si="1011"/>
        <v>89.87</v>
      </c>
      <c r="Z955" s="147">
        <f t="shared" si="1012"/>
        <v>89.87</v>
      </c>
      <c r="AA955" s="148">
        <f t="shared" si="1024"/>
        <v>0</v>
      </c>
      <c r="AB955" s="149">
        <f t="shared" si="1025"/>
        <v>2911.9800000000005</v>
      </c>
      <c r="AC955" s="148">
        <f t="shared" si="1015"/>
        <v>2911.9800000000005</v>
      </c>
      <c r="AD955" s="148">
        <f t="shared" si="1021"/>
        <v>0</v>
      </c>
      <c r="AE955" s="148">
        <f t="shared" si="1026"/>
        <v>294.98357400000003</v>
      </c>
      <c r="AF955" s="150">
        <f t="shared" si="1017"/>
        <v>294.98357400000003</v>
      </c>
      <c r="AG955" s="148">
        <f t="shared" si="1027"/>
        <v>0</v>
      </c>
      <c r="AH955" s="148">
        <f t="shared" si="1019"/>
        <v>2616.9964260000006</v>
      </c>
      <c r="AI955" s="150">
        <f t="shared" si="1020"/>
        <v>2616.9964260000006</v>
      </c>
      <c r="AJ955" s="151" t="s">
        <v>60</v>
      </c>
    </row>
    <row r="956" spans="1:36" outlineLevel="3" x14ac:dyDescent="0.25">
      <c r="A956" s="143" t="s">
        <v>5665</v>
      </c>
      <c r="B956" s="135">
        <v>2012.79</v>
      </c>
      <c r="C956" s="135">
        <v>3863.32</v>
      </c>
      <c r="D956" s="135">
        <v>2792.3</v>
      </c>
      <c r="E956" s="135">
        <v>520.58000000000004</v>
      </c>
      <c r="F956" s="135">
        <v>1825.17</v>
      </c>
      <c r="G956" s="135">
        <v>316.7</v>
      </c>
      <c r="H956" s="135">
        <v>3980.93</v>
      </c>
      <c r="I956" s="135">
        <v>4700.5600000000004</v>
      </c>
      <c r="J956" s="135">
        <v>1595.08</v>
      </c>
      <c r="K956" s="135">
        <v>1646.73</v>
      </c>
      <c r="L956" s="135">
        <v>223.09</v>
      </c>
      <c r="M956" s="135">
        <v>772.16</v>
      </c>
      <c r="N956" s="135">
        <f t="shared" si="1022"/>
        <v>772.16</v>
      </c>
      <c r="O956" s="135">
        <f t="shared" si="1023"/>
        <v>24249.41</v>
      </c>
      <c r="P956" s="135" t="s">
        <v>5331</v>
      </c>
      <c r="Q956" s="135">
        <f>VLOOKUP(P956,Factors!$E$6:$G$5649,3,FALSE)</f>
        <v>0.1013</v>
      </c>
      <c r="R956" s="144">
        <f t="shared" si="1004"/>
        <v>0</v>
      </c>
      <c r="S956" s="145">
        <f t="shared" si="1005"/>
        <v>772.16</v>
      </c>
      <c r="T956" s="146">
        <f t="shared" si="1006"/>
        <v>772.16</v>
      </c>
      <c r="U956" s="144">
        <f t="shared" si="1007"/>
        <v>0</v>
      </c>
      <c r="V956" s="145">
        <f t="shared" si="1008"/>
        <v>78.219808</v>
      </c>
      <c r="W956" s="147">
        <f t="shared" si="1009"/>
        <v>78.219808</v>
      </c>
      <c r="X956" s="144">
        <f t="shared" si="1010"/>
        <v>0</v>
      </c>
      <c r="Y956" s="145">
        <f t="shared" si="1011"/>
        <v>693.94019200000002</v>
      </c>
      <c r="Z956" s="147">
        <f t="shared" si="1012"/>
        <v>693.94019200000002</v>
      </c>
      <c r="AA956" s="148">
        <f t="shared" si="1024"/>
        <v>0</v>
      </c>
      <c r="AB956" s="149">
        <f t="shared" si="1025"/>
        <v>24249.41</v>
      </c>
      <c r="AC956" s="148">
        <f t="shared" si="1015"/>
        <v>24249.41</v>
      </c>
      <c r="AD956" s="148">
        <f t="shared" si="1021"/>
        <v>0</v>
      </c>
      <c r="AE956" s="148">
        <f t="shared" si="1026"/>
        <v>2456.4652329999999</v>
      </c>
      <c r="AF956" s="150">
        <f t="shared" si="1017"/>
        <v>2456.4652329999999</v>
      </c>
      <c r="AG956" s="148">
        <f t="shared" si="1027"/>
        <v>0</v>
      </c>
      <c r="AH956" s="148">
        <f t="shared" si="1019"/>
        <v>21792.944767000001</v>
      </c>
      <c r="AI956" s="150">
        <f t="shared" si="1020"/>
        <v>21792.944767000001</v>
      </c>
      <c r="AJ956" s="151" t="s">
        <v>60</v>
      </c>
    </row>
    <row r="957" spans="1:36" outlineLevel="3" x14ac:dyDescent="0.25">
      <c r="A957" s="143" t="s">
        <v>5665</v>
      </c>
      <c r="B957" s="135">
        <v>58.8</v>
      </c>
      <c r="C957" s="135">
        <v>118.5</v>
      </c>
      <c r="E957" s="135">
        <v>206.34</v>
      </c>
      <c r="F957" s="135">
        <v>83.16</v>
      </c>
      <c r="H957" s="135">
        <v>205.65</v>
      </c>
      <c r="I957" s="135">
        <v>879.6</v>
      </c>
      <c r="J957" s="135">
        <v>1045</v>
      </c>
      <c r="N957" s="135">
        <f t="shared" si="1022"/>
        <v>0</v>
      </c>
      <c r="O957" s="135">
        <f t="shared" si="1023"/>
        <v>2597.0500000000002</v>
      </c>
      <c r="P957" s="135" t="s">
        <v>5334</v>
      </c>
      <c r="Q957" s="135">
        <f>VLOOKUP(P957,Factors!$E$6:$G$5649,3,FALSE)</f>
        <v>0.1013</v>
      </c>
      <c r="R957" s="144">
        <f t="shared" si="1004"/>
        <v>0</v>
      </c>
      <c r="S957" s="145">
        <f t="shared" si="1005"/>
        <v>0</v>
      </c>
      <c r="T957" s="146">
        <f t="shared" si="1006"/>
        <v>0</v>
      </c>
      <c r="U957" s="144">
        <f t="shared" si="1007"/>
        <v>0</v>
      </c>
      <c r="V957" s="145">
        <f t="shared" si="1008"/>
        <v>0</v>
      </c>
      <c r="W957" s="147">
        <f t="shared" si="1009"/>
        <v>0</v>
      </c>
      <c r="X957" s="144">
        <f t="shared" si="1010"/>
        <v>0</v>
      </c>
      <c r="Y957" s="145">
        <f t="shared" si="1011"/>
        <v>0</v>
      </c>
      <c r="Z957" s="147">
        <f t="shared" si="1012"/>
        <v>0</v>
      </c>
      <c r="AA957" s="148">
        <f t="shared" si="1024"/>
        <v>0</v>
      </c>
      <c r="AB957" s="149">
        <f t="shared" si="1025"/>
        <v>2597.0500000000002</v>
      </c>
      <c r="AC957" s="148">
        <f t="shared" si="1015"/>
        <v>2597.0500000000002</v>
      </c>
      <c r="AD957" s="148">
        <f t="shared" si="1021"/>
        <v>0</v>
      </c>
      <c r="AE957" s="148">
        <f t="shared" si="1026"/>
        <v>263.081165</v>
      </c>
      <c r="AF957" s="150">
        <f t="shared" si="1017"/>
        <v>263.081165</v>
      </c>
      <c r="AG957" s="148">
        <f t="shared" si="1027"/>
        <v>0</v>
      </c>
      <c r="AH957" s="148">
        <f t="shared" si="1019"/>
        <v>2333.9688350000001</v>
      </c>
      <c r="AI957" s="150">
        <f t="shared" si="1020"/>
        <v>2333.9688350000001</v>
      </c>
      <c r="AJ957" s="151" t="s">
        <v>60</v>
      </c>
    </row>
    <row r="958" spans="1:36" outlineLevel="3" x14ac:dyDescent="0.25">
      <c r="A958" s="143" t="s">
        <v>5665</v>
      </c>
      <c r="B958" s="135">
        <v>91693.94</v>
      </c>
      <c r="C958" s="135">
        <v>78097.36</v>
      </c>
      <c r="D958" s="135">
        <v>77453.89</v>
      </c>
      <c r="E958" s="135">
        <v>80779.850000000006</v>
      </c>
      <c r="F958" s="135">
        <v>79031.34</v>
      </c>
      <c r="G958" s="135">
        <v>83649.539999999994</v>
      </c>
      <c r="H958" s="135">
        <v>77618.09</v>
      </c>
      <c r="I958" s="135">
        <v>77470.61</v>
      </c>
      <c r="J958" s="135">
        <v>74827.67</v>
      </c>
      <c r="K958" s="135">
        <v>81010.83</v>
      </c>
      <c r="L958" s="135">
        <v>78406.23</v>
      </c>
      <c r="M958" s="135">
        <v>77013.52</v>
      </c>
      <c r="N958" s="135">
        <f t="shared" si="1022"/>
        <v>77013.52</v>
      </c>
      <c r="O958" s="135">
        <f t="shared" si="1023"/>
        <v>957052.87</v>
      </c>
      <c r="P958" s="135" t="s">
        <v>5338</v>
      </c>
      <c r="Q958" s="135">
        <f>VLOOKUP(P958,Factors!$E$6:$G$5649,3,FALSE)</f>
        <v>0.1013</v>
      </c>
      <c r="R958" s="144">
        <f t="shared" si="1004"/>
        <v>0</v>
      </c>
      <c r="S958" s="145">
        <f t="shared" si="1005"/>
        <v>77013.52</v>
      </c>
      <c r="T958" s="146">
        <f t="shared" si="1006"/>
        <v>77013.52</v>
      </c>
      <c r="U958" s="144">
        <f t="shared" si="1007"/>
        <v>0</v>
      </c>
      <c r="V958" s="145">
        <f t="shared" si="1008"/>
        <v>7801.4695760000004</v>
      </c>
      <c r="W958" s="147">
        <f t="shared" si="1009"/>
        <v>7801.4695760000004</v>
      </c>
      <c r="X958" s="144">
        <f t="shared" si="1010"/>
        <v>0</v>
      </c>
      <c r="Y958" s="145">
        <f t="shared" si="1011"/>
        <v>69212.050424000001</v>
      </c>
      <c r="Z958" s="147">
        <f t="shared" si="1012"/>
        <v>69212.050424000001</v>
      </c>
      <c r="AA958" s="148">
        <f t="shared" si="1024"/>
        <v>0</v>
      </c>
      <c r="AB958" s="149">
        <f t="shared" si="1025"/>
        <v>957052.87</v>
      </c>
      <c r="AC958" s="148">
        <f t="shared" si="1015"/>
        <v>957052.87</v>
      </c>
      <c r="AD958" s="148">
        <f t="shared" si="1021"/>
        <v>0</v>
      </c>
      <c r="AE958" s="148">
        <f t="shared" si="1026"/>
        <v>96949.455730999995</v>
      </c>
      <c r="AF958" s="150">
        <f t="shared" si="1017"/>
        <v>96949.455730999995</v>
      </c>
      <c r="AG958" s="148">
        <f t="shared" si="1027"/>
        <v>0</v>
      </c>
      <c r="AH958" s="148">
        <f t="shared" si="1019"/>
        <v>860103.41426900006</v>
      </c>
      <c r="AI958" s="150">
        <f t="shared" si="1020"/>
        <v>860103.41426900006</v>
      </c>
      <c r="AJ958" s="151" t="s">
        <v>60</v>
      </c>
    </row>
    <row r="959" spans="1:36" outlineLevel="3" x14ac:dyDescent="0.25">
      <c r="A959" s="143" t="s">
        <v>5665</v>
      </c>
      <c r="J959" s="135">
        <v>619.70000000000005</v>
      </c>
      <c r="K959" s="135">
        <v>50</v>
      </c>
      <c r="N959" s="135">
        <f t="shared" si="1022"/>
        <v>0</v>
      </c>
      <c r="O959" s="135">
        <f t="shared" si="1023"/>
        <v>669.7</v>
      </c>
      <c r="P959" s="135" t="s">
        <v>5343</v>
      </c>
      <c r="Q959" s="135">
        <f>VLOOKUP(P959,Factors!$E$6:$G$5649,3,FALSE)</f>
        <v>0.1013</v>
      </c>
      <c r="R959" s="144">
        <f t="shared" si="1004"/>
        <v>0</v>
      </c>
      <c r="S959" s="145">
        <f t="shared" si="1005"/>
        <v>0</v>
      </c>
      <c r="T959" s="146">
        <f t="shared" si="1006"/>
        <v>0</v>
      </c>
      <c r="U959" s="144">
        <f t="shared" si="1007"/>
        <v>0</v>
      </c>
      <c r="V959" s="145">
        <f t="shared" si="1008"/>
        <v>0</v>
      </c>
      <c r="W959" s="147">
        <f t="shared" si="1009"/>
        <v>0</v>
      </c>
      <c r="X959" s="144">
        <f t="shared" si="1010"/>
        <v>0</v>
      </c>
      <c r="Y959" s="145">
        <f t="shared" si="1011"/>
        <v>0</v>
      </c>
      <c r="Z959" s="147">
        <f t="shared" si="1012"/>
        <v>0</v>
      </c>
      <c r="AA959" s="148">
        <f t="shared" si="1024"/>
        <v>0</v>
      </c>
      <c r="AB959" s="149">
        <f t="shared" si="1025"/>
        <v>669.7</v>
      </c>
      <c r="AC959" s="148">
        <f t="shared" si="1015"/>
        <v>669.7</v>
      </c>
      <c r="AD959" s="148">
        <f t="shared" si="1021"/>
        <v>0</v>
      </c>
      <c r="AE959" s="148">
        <f t="shared" si="1026"/>
        <v>67.840610000000012</v>
      </c>
      <c r="AF959" s="150">
        <f t="shared" si="1017"/>
        <v>67.840610000000012</v>
      </c>
      <c r="AG959" s="148">
        <f t="shared" si="1027"/>
        <v>0</v>
      </c>
      <c r="AH959" s="148">
        <f t="shared" si="1019"/>
        <v>601.85939000000008</v>
      </c>
      <c r="AI959" s="150">
        <f t="shared" si="1020"/>
        <v>601.85939000000008</v>
      </c>
      <c r="AJ959" s="151" t="s">
        <v>60</v>
      </c>
    </row>
    <row r="960" spans="1:36" outlineLevel="3" x14ac:dyDescent="0.25">
      <c r="A960" s="143" t="s">
        <v>5665</v>
      </c>
      <c r="B960" s="135">
        <v>1216.55</v>
      </c>
      <c r="C960" s="135">
        <v>2190.48</v>
      </c>
      <c r="D960" s="135">
        <v>696.75</v>
      </c>
      <c r="E960" s="135">
        <v>2387.1799999999998</v>
      </c>
      <c r="F960" s="135">
        <v>1155.79</v>
      </c>
      <c r="G960" s="135">
        <v>2052.7800000000002</v>
      </c>
      <c r="H960" s="135">
        <v>2267.64</v>
      </c>
      <c r="I960" s="135">
        <v>2889.84</v>
      </c>
      <c r="J960" s="135">
        <v>4228.8100000000004</v>
      </c>
      <c r="K960" s="135">
        <v>4351.2700000000004</v>
      </c>
      <c r="L960" s="135">
        <v>813.28</v>
      </c>
      <c r="M960" s="135">
        <v>6764.02</v>
      </c>
      <c r="N960" s="135">
        <f t="shared" si="1022"/>
        <v>6764.02</v>
      </c>
      <c r="O960" s="135">
        <f t="shared" si="1023"/>
        <v>31014.39</v>
      </c>
      <c r="P960" s="135" t="s">
        <v>5350</v>
      </c>
      <c r="Q960" s="135">
        <f>VLOOKUP(P960,Factors!$E$6:$G$5649,3,FALSE)</f>
        <v>0.1013</v>
      </c>
      <c r="R960" s="144">
        <f t="shared" si="1004"/>
        <v>0</v>
      </c>
      <c r="S960" s="145">
        <f t="shared" si="1005"/>
        <v>6764.02</v>
      </c>
      <c r="T960" s="146">
        <f t="shared" si="1006"/>
        <v>6764.02</v>
      </c>
      <c r="U960" s="144">
        <f t="shared" si="1007"/>
        <v>0</v>
      </c>
      <c r="V960" s="145">
        <f t="shared" si="1008"/>
        <v>685.19522600000005</v>
      </c>
      <c r="W960" s="147">
        <f t="shared" si="1009"/>
        <v>685.19522600000005</v>
      </c>
      <c r="X960" s="144">
        <f t="shared" si="1010"/>
        <v>0</v>
      </c>
      <c r="Y960" s="145">
        <f t="shared" si="1011"/>
        <v>6078.8247740000006</v>
      </c>
      <c r="Z960" s="147">
        <f t="shared" si="1012"/>
        <v>6078.8247740000006</v>
      </c>
      <c r="AA960" s="148">
        <f t="shared" si="1024"/>
        <v>0</v>
      </c>
      <c r="AB960" s="149">
        <f t="shared" si="1025"/>
        <v>31014.39</v>
      </c>
      <c r="AC960" s="148">
        <f t="shared" si="1015"/>
        <v>31014.39</v>
      </c>
      <c r="AD960" s="148">
        <f t="shared" si="1021"/>
        <v>0</v>
      </c>
      <c r="AE960" s="148">
        <f t="shared" si="1026"/>
        <v>3141.7577069999998</v>
      </c>
      <c r="AF960" s="150">
        <f t="shared" si="1017"/>
        <v>3141.7577069999998</v>
      </c>
      <c r="AG960" s="148">
        <f t="shared" si="1027"/>
        <v>0</v>
      </c>
      <c r="AH960" s="148">
        <f t="shared" si="1019"/>
        <v>27872.632292999999</v>
      </c>
      <c r="AI960" s="150">
        <f t="shared" si="1020"/>
        <v>27872.632292999999</v>
      </c>
      <c r="AJ960" s="151" t="s">
        <v>60</v>
      </c>
    </row>
    <row r="961" spans="1:36" outlineLevel="3" x14ac:dyDescent="0.25">
      <c r="A961" s="143" t="s">
        <v>5665</v>
      </c>
      <c r="F961" s="135">
        <v>1867.43</v>
      </c>
      <c r="G961" s="135">
        <v>179.66</v>
      </c>
      <c r="N961" s="135">
        <f t="shared" si="1022"/>
        <v>0</v>
      </c>
      <c r="O961" s="135">
        <f t="shared" si="1023"/>
        <v>2047.0900000000001</v>
      </c>
      <c r="P961" s="135" t="s">
        <v>5856</v>
      </c>
      <c r="Q961" s="135">
        <f>VLOOKUP(P961,Factors!$E$6:$G$5649,3,FALSE)</f>
        <v>0.1013</v>
      </c>
      <c r="R961" s="144">
        <f t="shared" si="1004"/>
        <v>0</v>
      </c>
      <c r="S961" s="145">
        <f t="shared" si="1005"/>
        <v>0</v>
      </c>
      <c r="T961" s="146">
        <f t="shared" si="1006"/>
        <v>0</v>
      </c>
      <c r="U961" s="144">
        <f t="shared" si="1007"/>
        <v>0</v>
      </c>
      <c r="V961" s="145">
        <f t="shared" si="1008"/>
        <v>0</v>
      </c>
      <c r="W961" s="147">
        <f t="shared" si="1009"/>
        <v>0</v>
      </c>
      <c r="X961" s="144">
        <f t="shared" si="1010"/>
        <v>0</v>
      </c>
      <c r="Y961" s="145">
        <f t="shared" si="1011"/>
        <v>0</v>
      </c>
      <c r="Z961" s="147">
        <f t="shared" si="1012"/>
        <v>0</v>
      </c>
      <c r="AA961" s="148">
        <f t="shared" si="1024"/>
        <v>0</v>
      </c>
      <c r="AB961" s="149">
        <f t="shared" si="1025"/>
        <v>2047.0900000000001</v>
      </c>
      <c r="AC961" s="148">
        <f t="shared" si="1015"/>
        <v>2047.0900000000001</v>
      </c>
      <c r="AD961" s="148">
        <f t="shared" si="1021"/>
        <v>0</v>
      </c>
      <c r="AE961" s="148">
        <f t="shared" si="1026"/>
        <v>207.37021700000003</v>
      </c>
      <c r="AF961" s="150">
        <f t="shared" si="1017"/>
        <v>207.37021700000003</v>
      </c>
      <c r="AG961" s="148">
        <f t="shared" si="1027"/>
        <v>0</v>
      </c>
      <c r="AH961" s="148">
        <f t="shared" si="1019"/>
        <v>1839.719783</v>
      </c>
      <c r="AI961" s="150">
        <f t="shared" si="1020"/>
        <v>1839.719783</v>
      </c>
      <c r="AJ961" s="151" t="s">
        <v>60</v>
      </c>
    </row>
    <row r="962" spans="1:36" outlineLevel="3" x14ac:dyDescent="0.25">
      <c r="A962" s="143" t="s">
        <v>5665</v>
      </c>
      <c r="J962" s="135">
        <v>372.5</v>
      </c>
      <c r="K962" s="135">
        <v>0</v>
      </c>
      <c r="M962" s="135">
        <v>549.29999999999995</v>
      </c>
      <c r="N962" s="135">
        <f t="shared" si="1022"/>
        <v>549.29999999999995</v>
      </c>
      <c r="O962" s="135">
        <f t="shared" si="1023"/>
        <v>921.8</v>
      </c>
      <c r="P962" s="135" t="s">
        <v>5352</v>
      </c>
      <c r="Q962" s="135">
        <f>VLOOKUP(P962,Factors!$E$6:$G$5649,3,FALSE)</f>
        <v>0.1013</v>
      </c>
      <c r="R962" s="144">
        <f t="shared" si="1004"/>
        <v>0</v>
      </c>
      <c r="S962" s="145">
        <f t="shared" si="1005"/>
        <v>549.29999999999995</v>
      </c>
      <c r="T962" s="146">
        <f t="shared" si="1006"/>
        <v>549.29999999999995</v>
      </c>
      <c r="U962" s="144">
        <f t="shared" si="1007"/>
        <v>0</v>
      </c>
      <c r="V962" s="145">
        <f t="shared" si="1008"/>
        <v>55.644089999999998</v>
      </c>
      <c r="W962" s="147">
        <f t="shared" si="1009"/>
        <v>55.644089999999998</v>
      </c>
      <c r="X962" s="144">
        <f t="shared" si="1010"/>
        <v>0</v>
      </c>
      <c r="Y962" s="145">
        <f t="shared" si="1011"/>
        <v>493.65590999999995</v>
      </c>
      <c r="Z962" s="147">
        <f t="shared" si="1012"/>
        <v>493.65590999999995</v>
      </c>
      <c r="AA962" s="148">
        <f t="shared" si="1024"/>
        <v>0</v>
      </c>
      <c r="AB962" s="149">
        <f t="shared" si="1025"/>
        <v>921.8</v>
      </c>
      <c r="AC962" s="148">
        <f t="shared" si="1015"/>
        <v>921.8</v>
      </c>
      <c r="AD962" s="148">
        <f t="shared" si="1021"/>
        <v>0</v>
      </c>
      <c r="AE962" s="148">
        <f t="shared" si="1026"/>
        <v>93.378339999999994</v>
      </c>
      <c r="AF962" s="150">
        <f t="shared" si="1017"/>
        <v>93.378339999999994</v>
      </c>
      <c r="AG962" s="148">
        <f t="shared" si="1027"/>
        <v>0</v>
      </c>
      <c r="AH962" s="148">
        <f t="shared" si="1019"/>
        <v>828.42165999999997</v>
      </c>
      <c r="AI962" s="150">
        <f t="shared" si="1020"/>
        <v>828.42165999999997</v>
      </c>
      <c r="AJ962" s="151" t="s">
        <v>60</v>
      </c>
    </row>
    <row r="963" spans="1:36" outlineLevel="3" x14ac:dyDescent="0.25">
      <c r="A963" s="143" t="s">
        <v>5665</v>
      </c>
      <c r="B963" s="135">
        <v>745.96</v>
      </c>
      <c r="C963" s="135">
        <v>233.18</v>
      </c>
      <c r="D963" s="135">
        <v>4371.8900000000003</v>
      </c>
      <c r="E963" s="135">
        <v>-2302.8200000000002</v>
      </c>
      <c r="F963" s="135">
        <v>578.73</v>
      </c>
      <c r="G963" s="135">
        <v>838.3</v>
      </c>
      <c r="H963" s="135">
        <v>1905.76</v>
      </c>
      <c r="I963" s="135">
        <v>2383.27</v>
      </c>
      <c r="J963" s="135">
        <v>1042.95</v>
      </c>
      <c r="K963" s="135">
        <v>2359.12</v>
      </c>
      <c r="L963" s="135">
        <v>1032.82</v>
      </c>
      <c r="M963" s="135">
        <v>3871.31</v>
      </c>
      <c r="N963" s="135">
        <f t="shared" si="1022"/>
        <v>3871.31</v>
      </c>
      <c r="O963" s="135">
        <f t="shared" si="1023"/>
        <v>17060.47</v>
      </c>
      <c r="P963" s="135" t="s">
        <v>5355</v>
      </c>
      <c r="Q963" s="135">
        <f>VLOOKUP(P963,Factors!$E$6:$G$5649,3,FALSE)</f>
        <v>0.1013</v>
      </c>
      <c r="R963" s="144">
        <f t="shared" si="1004"/>
        <v>0</v>
      </c>
      <c r="S963" s="145">
        <f t="shared" si="1005"/>
        <v>3871.31</v>
      </c>
      <c r="T963" s="146">
        <f t="shared" si="1006"/>
        <v>3871.31</v>
      </c>
      <c r="U963" s="144">
        <f t="shared" si="1007"/>
        <v>0</v>
      </c>
      <c r="V963" s="145">
        <f t="shared" si="1008"/>
        <v>392.163703</v>
      </c>
      <c r="W963" s="147">
        <f t="shared" si="1009"/>
        <v>392.163703</v>
      </c>
      <c r="X963" s="144">
        <f t="shared" si="1010"/>
        <v>0</v>
      </c>
      <c r="Y963" s="145">
        <f t="shared" si="1011"/>
        <v>3479.1462969999998</v>
      </c>
      <c r="Z963" s="147">
        <f t="shared" si="1012"/>
        <v>3479.1462969999998</v>
      </c>
      <c r="AA963" s="148">
        <f t="shared" si="1024"/>
        <v>0</v>
      </c>
      <c r="AB963" s="149">
        <f t="shared" si="1025"/>
        <v>17060.47</v>
      </c>
      <c r="AC963" s="148">
        <f t="shared" si="1015"/>
        <v>17060.47</v>
      </c>
      <c r="AD963" s="148">
        <f t="shared" si="1021"/>
        <v>0</v>
      </c>
      <c r="AE963" s="148">
        <f t="shared" si="1026"/>
        <v>1728.2256110000001</v>
      </c>
      <c r="AF963" s="150">
        <f t="shared" si="1017"/>
        <v>1728.2256110000001</v>
      </c>
      <c r="AG963" s="148">
        <f t="shared" si="1027"/>
        <v>0</v>
      </c>
      <c r="AH963" s="148">
        <f t="shared" si="1019"/>
        <v>15332.244389000001</v>
      </c>
      <c r="AI963" s="150">
        <f t="shared" si="1020"/>
        <v>15332.244389000001</v>
      </c>
      <c r="AJ963" s="151" t="s">
        <v>60</v>
      </c>
    </row>
    <row r="964" spans="1:36" outlineLevel="3" x14ac:dyDescent="0.25">
      <c r="A964" s="143" t="s">
        <v>5665</v>
      </c>
      <c r="K964" s="135">
        <v>79.319999999999993</v>
      </c>
      <c r="M964" s="135">
        <v>930.95</v>
      </c>
      <c r="N964" s="135">
        <f t="shared" si="1022"/>
        <v>930.95</v>
      </c>
      <c r="O964" s="135">
        <f t="shared" si="1023"/>
        <v>1010.27</v>
      </c>
      <c r="P964" s="135" t="s">
        <v>5356</v>
      </c>
      <c r="Q964" s="135">
        <f>VLOOKUP(P964,Factors!$E$6:$G$5649,3,FALSE)</f>
        <v>0.1013</v>
      </c>
      <c r="R964" s="144">
        <f t="shared" si="1004"/>
        <v>0</v>
      </c>
      <c r="S964" s="145">
        <f t="shared" si="1005"/>
        <v>930.95</v>
      </c>
      <c r="T964" s="146">
        <f t="shared" si="1006"/>
        <v>930.95</v>
      </c>
      <c r="U964" s="144">
        <f t="shared" si="1007"/>
        <v>0</v>
      </c>
      <c r="V964" s="145">
        <f t="shared" si="1008"/>
        <v>94.30523500000001</v>
      </c>
      <c r="W964" s="147">
        <f t="shared" si="1009"/>
        <v>94.30523500000001</v>
      </c>
      <c r="X964" s="144">
        <f t="shared" si="1010"/>
        <v>0</v>
      </c>
      <c r="Y964" s="145">
        <f t="shared" si="1011"/>
        <v>836.64476500000001</v>
      </c>
      <c r="Z964" s="147">
        <f t="shared" si="1012"/>
        <v>836.64476500000001</v>
      </c>
      <c r="AA964" s="148">
        <f t="shared" si="1024"/>
        <v>0</v>
      </c>
      <c r="AB964" s="149">
        <f t="shared" si="1025"/>
        <v>1010.27</v>
      </c>
      <c r="AC964" s="148">
        <f t="shared" si="1015"/>
        <v>1010.27</v>
      </c>
      <c r="AD964" s="148">
        <f t="shared" si="1021"/>
        <v>0</v>
      </c>
      <c r="AE964" s="148">
        <f t="shared" si="1026"/>
        <v>102.340351</v>
      </c>
      <c r="AF964" s="150">
        <f t="shared" si="1017"/>
        <v>102.340351</v>
      </c>
      <c r="AG964" s="148">
        <f t="shared" si="1027"/>
        <v>0</v>
      </c>
      <c r="AH964" s="148">
        <f t="shared" si="1019"/>
        <v>907.92964899999993</v>
      </c>
      <c r="AI964" s="150">
        <f t="shared" si="1020"/>
        <v>907.92964899999993</v>
      </c>
      <c r="AJ964" s="151" t="s">
        <v>60</v>
      </c>
    </row>
    <row r="965" spans="1:36" outlineLevel="3" x14ac:dyDescent="0.25">
      <c r="A965" s="143" t="s">
        <v>5665</v>
      </c>
      <c r="B965" s="135">
        <v>95.1</v>
      </c>
      <c r="C965" s="135">
        <v>2129.5700000000002</v>
      </c>
      <c r="D965" s="135">
        <v>4496.8999999999996</v>
      </c>
      <c r="E965" s="135">
        <v>3293.1</v>
      </c>
      <c r="F965" s="135">
        <v>2824.57</v>
      </c>
      <c r="G965" s="135">
        <v>404.38</v>
      </c>
      <c r="H965" s="135">
        <v>885.65</v>
      </c>
      <c r="I965" s="135">
        <v>-54.56</v>
      </c>
      <c r="J965" s="135">
        <v>2040.97</v>
      </c>
      <c r="K965" s="135">
        <v>1642.35</v>
      </c>
      <c r="L965" s="135">
        <v>767.81</v>
      </c>
      <c r="M965" s="135">
        <v>7644.24</v>
      </c>
      <c r="N965" s="135">
        <f t="shared" si="1022"/>
        <v>7644.24</v>
      </c>
      <c r="O965" s="135">
        <f t="shared" si="1023"/>
        <v>26170.080000000002</v>
      </c>
      <c r="P965" s="135" t="s">
        <v>5359</v>
      </c>
      <c r="Q965" s="135">
        <f>VLOOKUP(P965,Factors!$E$6:$G$5649,3,FALSE)</f>
        <v>0.1013</v>
      </c>
      <c r="R965" s="144">
        <f t="shared" si="1004"/>
        <v>0</v>
      </c>
      <c r="S965" s="145">
        <f t="shared" si="1005"/>
        <v>7644.24</v>
      </c>
      <c r="T965" s="146">
        <f t="shared" si="1006"/>
        <v>7644.24</v>
      </c>
      <c r="U965" s="144">
        <f t="shared" si="1007"/>
        <v>0</v>
      </c>
      <c r="V965" s="145">
        <f t="shared" si="1008"/>
        <v>774.36151199999995</v>
      </c>
      <c r="W965" s="147">
        <f t="shared" si="1009"/>
        <v>774.36151199999995</v>
      </c>
      <c r="X965" s="144">
        <f t="shared" si="1010"/>
        <v>0</v>
      </c>
      <c r="Y965" s="145">
        <f t="shared" si="1011"/>
        <v>6869.8784880000003</v>
      </c>
      <c r="Z965" s="147">
        <f t="shared" si="1012"/>
        <v>6869.8784880000003</v>
      </c>
      <c r="AA965" s="148">
        <f t="shared" si="1024"/>
        <v>0</v>
      </c>
      <c r="AB965" s="149">
        <f t="shared" si="1025"/>
        <v>26170.080000000002</v>
      </c>
      <c r="AC965" s="148">
        <f t="shared" si="1015"/>
        <v>26170.080000000002</v>
      </c>
      <c r="AD965" s="148">
        <f t="shared" si="1021"/>
        <v>0</v>
      </c>
      <c r="AE965" s="148">
        <f t="shared" si="1026"/>
        <v>2651.0291040000002</v>
      </c>
      <c r="AF965" s="150">
        <f t="shared" si="1017"/>
        <v>2651.0291040000002</v>
      </c>
      <c r="AG965" s="148">
        <f t="shared" si="1027"/>
        <v>0</v>
      </c>
      <c r="AH965" s="148">
        <f t="shared" si="1019"/>
        <v>23519.050896000001</v>
      </c>
      <c r="AI965" s="150">
        <f t="shared" si="1020"/>
        <v>23519.050896000001</v>
      </c>
      <c r="AJ965" s="151" t="s">
        <v>60</v>
      </c>
    </row>
    <row r="966" spans="1:36" outlineLevel="3" x14ac:dyDescent="0.25">
      <c r="A966" s="143" t="s">
        <v>5665</v>
      </c>
      <c r="D966" s="135">
        <v>1000</v>
      </c>
      <c r="E966" s="135">
        <v>552.5</v>
      </c>
      <c r="J966" s="135">
        <v>1455</v>
      </c>
      <c r="K966" s="135">
        <v>0</v>
      </c>
      <c r="M966" s="135">
        <v>549.29999999999995</v>
      </c>
      <c r="N966" s="135">
        <f t="shared" si="1022"/>
        <v>549.29999999999995</v>
      </c>
      <c r="O966" s="135">
        <f t="shared" si="1023"/>
        <v>3556.8</v>
      </c>
      <c r="P966" s="135" t="s">
        <v>5362</v>
      </c>
      <c r="Q966" s="135">
        <f>VLOOKUP(P966,Factors!$E$6:$G$5649,3,FALSE)</f>
        <v>0.1013</v>
      </c>
      <c r="R966" s="144">
        <f t="shared" si="1004"/>
        <v>0</v>
      </c>
      <c r="S966" s="145">
        <f t="shared" si="1005"/>
        <v>549.29999999999995</v>
      </c>
      <c r="T966" s="146">
        <f t="shared" si="1006"/>
        <v>549.29999999999995</v>
      </c>
      <c r="U966" s="144">
        <f t="shared" si="1007"/>
        <v>0</v>
      </c>
      <c r="V966" s="145">
        <f t="shared" si="1008"/>
        <v>55.644089999999998</v>
      </c>
      <c r="W966" s="147">
        <f t="shared" si="1009"/>
        <v>55.644089999999998</v>
      </c>
      <c r="X966" s="144">
        <f t="shared" si="1010"/>
        <v>0</v>
      </c>
      <c r="Y966" s="145">
        <f t="shared" si="1011"/>
        <v>493.65590999999995</v>
      </c>
      <c r="Z966" s="147">
        <f t="shared" si="1012"/>
        <v>493.65590999999995</v>
      </c>
      <c r="AA966" s="148">
        <f t="shared" si="1024"/>
        <v>0</v>
      </c>
      <c r="AB966" s="149">
        <f t="shared" si="1025"/>
        <v>3556.8</v>
      </c>
      <c r="AC966" s="148">
        <f t="shared" si="1015"/>
        <v>3556.8</v>
      </c>
      <c r="AD966" s="148">
        <f t="shared" si="1021"/>
        <v>0</v>
      </c>
      <c r="AE966" s="148">
        <f t="shared" si="1026"/>
        <v>360.30384000000004</v>
      </c>
      <c r="AF966" s="150">
        <f t="shared" si="1017"/>
        <v>360.30384000000004</v>
      </c>
      <c r="AG966" s="148">
        <f t="shared" si="1027"/>
        <v>0</v>
      </c>
      <c r="AH966" s="148">
        <f t="shared" si="1019"/>
        <v>3196.4961600000001</v>
      </c>
      <c r="AI966" s="150">
        <f t="shared" si="1020"/>
        <v>3196.4961600000001</v>
      </c>
      <c r="AJ966" s="151" t="s">
        <v>60</v>
      </c>
    </row>
    <row r="967" spans="1:36" outlineLevel="3" x14ac:dyDescent="0.25">
      <c r="A967" s="143" t="s">
        <v>5665</v>
      </c>
      <c r="B967" s="135">
        <v>14</v>
      </c>
      <c r="C967" s="135">
        <v>416.4</v>
      </c>
      <c r="D967" s="135">
        <v>1248</v>
      </c>
      <c r="E967" s="135">
        <v>5337.23</v>
      </c>
      <c r="F967" s="135">
        <v>1762.03</v>
      </c>
      <c r="G967" s="135">
        <v>4057.84</v>
      </c>
      <c r="H967" s="135">
        <v>1939.5</v>
      </c>
      <c r="I967" s="135">
        <v>21.8</v>
      </c>
      <c r="J967" s="135">
        <v>699.36</v>
      </c>
      <c r="K967" s="135">
        <v>378.5</v>
      </c>
      <c r="L967" s="135">
        <v>1480.49</v>
      </c>
      <c r="M967" s="135">
        <v>14780.25</v>
      </c>
      <c r="N967" s="135">
        <f t="shared" si="1022"/>
        <v>14780.25</v>
      </c>
      <c r="O967" s="135">
        <f t="shared" si="1023"/>
        <v>32135.4</v>
      </c>
      <c r="P967" s="135" t="s">
        <v>5365</v>
      </c>
      <c r="Q967" s="135">
        <f>VLOOKUP(P967,Factors!$E$6:$G$5649,3,FALSE)</f>
        <v>0.1013</v>
      </c>
      <c r="R967" s="144">
        <f t="shared" ref="R967:R993" si="1028">IF(LEFT(AJ967,6)="Direct", N967,0)</f>
        <v>0</v>
      </c>
      <c r="S967" s="145">
        <f t="shared" ref="S967:S993" si="1029">N967-R967</f>
        <v>14780.25</v>
      </c>
      <c r="T967" s="146">
        <f t="shared" ref="T967:T993" si="1030">R967+S967</f>
        <v>14780.25</v>
      </c>
      <c r="U967" s="144">
        <f t="shared" ref="U967:U993" si="1031">IF(LEFT(AJ967,9)="direct-wa", N967,0)</f>
        <v>0</v>
      </c>
      <c r="V967" s="145">
        <f t="shared" ref="V967:V993" si="1032">IF(LEFT(AJ967,9)="direct-wa",0,N967*Q967)</f>
        <v>1497.239325</v>
      </c>
      <c r="W967" s="147">
        <f t="shared" ref="W967:W993" si="1033">U967+V967</f>
        <v>1497.239325</v>
      </c>
      <c r="X967" s="144">
        <f t="shared" ref="X967:X993" si="1034">IF(LEFT(AJ967,9)="direct-or", N967,0)</f>
        <v>0</v>
      </c>
      <c r="Y967" s="145">
        <f t="shared" ref="Y967:Y993" si="1035">IF(LEFT(AJ967,9)="direct-or",0,S967-V967)</f>
        <v>13283.010675</v>
      </c>
      <c r="Z967" s="147">
        <f t="shared" ref="Z967:Z993" si="1036">X967+Y967</f>
        <v>13283.010675</v>
      </c>
      <c r="AA967" s="148">
        <f t="shared" ref="AA967:AA993" si="1037">IF(LEFT(AJ967,6)="Direct", O967,0)</f>
        <v>0</v>
      </c>
      <c r="AB967" s="149">
        <f t="shared" ref="AB967:AB998" si="1038">O967-AA967</f>
        <v>32135.4</v>
      </c>
      <c r="AC967" s="148">
        <f t="shared" ref="AC967:AC993" si="1039">AA967+AB967</f>
        <v>32135.4</v>
      </c>
      <c r="AD967" s="148">
        <f t="shared" si="1021"/>
        <v>0</v>
      </c>
      <c r="AE967" s="148">
        <f t="shared" ref="AE967:AE993" si="1040">IF(LEFT(AJ967,9)="direct-wa",0,O967*Q967)</f>
        <v>3255.3160200000002</v>
      </c>
      <c r="AF967" s="150">
        <f t="shared" ref="AF967:AF993" si="1041">AD967+AE967</f>
        <v>3255.3160200000002</v>
      </c>
      <c r="AG967" s="148">
        <f t="shared" ref="AG967:AG993" si="1042">IF(LEFT(AJ967,9)="direct-or", O967,0)</f>
        <v>0</v>
      </c>
      <c r="AH967" s="148">
        <f t="shared" ref="AH967:AH993" si="1043">IF(LEFT(AJ967,9)="direct-or",0,AC967-AF967)</f>
        <v>28880.083980000003</v>
      </c>
      <c r="AI967" s="150">
        <f t="shared" ref="AI967:AI993" si="1044">AG967+AH967</f>
        <v>28880.083980000003</v>
      </c>
      <c r="AJ967" s="151" t="s">
        <v>60</v>
      </c>
    </row>
    <row r="968" spans="1:36" outlineLevel="3" x14ac:dyDescent="0.25">
      <c r="A968" s="143" t="s">
        <v>5665</v>
      </c>
      <c r="J968" s="135">
        <v>147.5</v>
      </c>
      <c r="K968" s="135">
        <v>0</v>
      </c>
      <c r="N968" s="135">
        <f t="shared" si="1022"/>
        <v>0</v>
      </c>
      <c r="O968" s="135">
        <f t="shared" si="1023"/>
        <v>147.5</v>
      </c>
      <c r="P968" s="135" t="s">
        <v>5366</v>
      </c>
      <c r="Q968" s="135">
        <f>VLOOKUP(P968,Factors!$E$6:$G$5649,3,FALSE)</f>
        <v>0.1013</v>
      </c>
      <c r="R968" s="144">
        <f t="shared" si="1028"/>
        <v>0</v>
      </c>
      <c r="S968" s="145">
        <f t="shared" si="1029"/>
        <v>0</v>
      </c>
      <c r="T968" s="146">
        <f t="shared" si="1030"/>
        <v>0</v>
      </c>
      <c r="U968" s="144">
        <f t="shared" si="1031"/>
        <v>0</v>
      </c>
      <c r="V968" s="145">
        <f t="shared" si="1032"/>
        <v>0</v>
      </c>
      <c r="W968" s="147">
        <f t="shared" si="1033"/>
        <v>0</v>
      </c>
      <c r="X968" s="144">
        <f t="shared" si="1034"/>
        <v>0</v>
      </c>
      <c r="Y968" s="145">
        <f t="shared" si="1035"/>
        <v>0</v>
      </c>
      <c r="Z968" s="147">
        <f t="shared" si="1036"/>
        <v>0</v>
      </c>
      <c r="AA968" s="148">
        <f t="shared" si="1037"/>
        <v>0</v>
      </c>
      <c r="AB968" s="149">
        <f t="shared" si="1038"/>
        <v>147.5</v>
      </c>
      <c r="AC968" s="148">
        <f t="shared" si="1039"/>
        <v>147.5</v>
      </c>
      <c r="AD968" s="148">
        <f t="shared" si="1021"/>
        <v>0</v>
      </c>
      <c r="AE968" s="148">
        <f t="shared" si="1040"/>
        <v>14.941750000000001</v>
      </c>
      <c r="AF968" s="150">
        <f t="shared" si="1041"/>
        <v>14.941750000000001</v>
      </c>
      <c r="AG968" s="148">
        <f t="shared" si="1042"/>
        <v>0</v>
      </c>
      <c r="AH968" s="148">
        <f t="shared" si="1043"/>
        <v>132.55824999999999</v>
      </c>
      <c r="AI968" s="150">
        <f t="shared" si="1044"/>
        <v>132.55824999999999</v>
      </c>
      <c r="AJ968" s="151" t="s">
        <v>60</v>
      </c>
    </row>
    <row r="969" spans="1:36" outlineLevel="3" x14ac:dyDescent="0.25">
      <c r="A969" s="143" t="s">
        <v>5665</v>
      </c>
      <c r="B969" s="135">
        <v>241.39</v>
      </c>
      <c r="C969" s="135">
        <v>2227.06</v>
      </c>
      <c r="D969" s="135">
        <v>3190.27</v>
      </c>
      <c r="E969" s="135">
        <v>4267.17</v>
      </c>
      <c r="F969" s="135">
        <v>1970.32</v>
      </c>
      <c r="G969" s="135">
        <v>1891.62</v>
      </c>
      <c r="H969" s="135">
        <v>517.27</v>
      </c>
      <c r="I969" s="135">
        <v>332.99</v>
      </c>
      <c r="J969" s="135">
        <v>34564.31</v>
      </c>
      <c r="K969" s="135">
        <v>33464.75</v>
      </c>
      <c r="L969" s="135">
        <v>35500.86</v>
      </c>
      <c r="M969" s="135">
        <v>1264.2</v>
      </c>
      <c r="N969" s="135">
        <f t="shared" si="1022"/>
        <v>1264.2</v>
      </c>
      <c r="O969" s="135">
        <f t="shared" si="1023"/>
        <v>119432.20999999999</v>
      </c>
      <c r="P969" s="135" t="s">
        <v>5368</v>
      </c>
      <c r="Q969" s="135">
        <f>VLOOKUP(P969,Factors!$E$6:$G$5649,3,FALSE)</f>
        <v>0.1013</v>
      </c>
      <c r="R969" s="144">
        <f t="shared" si="1028"/>
        <v>0</v>
      </c>
      <c r="S969" s="145">
        <f t="shared" si="1029"/>
        <v>1264.2</v>
      </c>
      <c r="T969" s="146">
        <f t="shared" si="1030"/>
        <v>1264.2</v>
      </c>
      <c r="U969" s="144">
        <f t="shared" si="1031"/>
        <v>0</v>
      </c>
      <c r="V969" s="145">
        <f t="shared" si="1032"/>
        <v>128.06345999999999</v>
      </c>
      <c r="W969" s="147">
        <f t="shared" si="1033"/>
        <v>128.06345999999999</v>
      </c>
      <c r="X969" s="144">
        <f t="shared" si="1034"/>
        <v>0</v>
      </c>
      <c r="Y969" s="145">
        <f t="shared" si="1035"/>
        <v>1136.13654</v>
      </c>
      <c r="Z969" s="147">
        <f t="shared" si="1036"/>
        <v>1136.13654</v>
      </c>
      <c r="AA969" s="148">
        <f t="shared" si="1037"/>
        <v>0</v>
      </c>
      <c r="AB969" s="149">
        <f t="shared" si="1038"/>
        <v>119432.20999999999</v>
      </c>
      <c r="AC969" s="148">
        <f t="shared" si="1039"/>
        <v>119432.20999999999</v>
      </c>
      <c r="AD969" s="148">
        <f t="shared" ref="AD969:AD1032" si="1045">IF(LEFT(AJ969,9)="direct-wa", O969,0)</f>
        <v>0</v>
      </c>
      <c r="AE969" s="148">
        <f t="shared" si="1040"/>
        <v>12098.482872999999</v>
      </c>
      <c r="AF969" s="150">
        <f t="shared" si="1041"/>
        <v>12098.482872999999</v>
      </c>
      <c r="AG969" s="148">
        <f t="shared" si="1042"/>
        <v>0</v>
      </c>
      <c r="AH969" s="148">
        <f t="shared" si="1043"/>
        <v>107333.72712699999</v>
      </c>
      <c r="AI969" s="150">
        <f t="shared" si="1044"/>
        <v>107333.72712699999</v>
      </c>
      <c r="AJ969" s="151" t="s">
        <v>60</v>
      </c>
    </row>
    <row r="970" spans="1:36" outlineLevel="3" x14ac:dyDescent="0.25">
      <c r="A970" s="143" t="s">
        <v>5665</v>
      </c>
      <c r="D970" s="135">
        <v>299.89999999999998</v>
      </c>
      <c r="F970" s="135">
        <v>49.25</v>
      </c>
      <c r="J970" s="135">
        <v>111.12</v>
      </c>
      <c r="N970" s="135">
        <f t="shared" ref="N970:N1033" si="1046">M970</f>
        <v>0</v>
      </c>
      <c r="O970" s="135">
        <f t="shared" ref="O970:O1033" si="1047">SUM(B970:M970)</f>
        <v>460.27</v>
      </c>
      <c r="P970" s="135" t="s">
        <v>5369</v>
      </c>
      <c r="Q970" s="135">
        <f>VLOOKUP(P970,Factors!$E$6:$G$5649,3,FALSE)</f>
        <v>0.1013</v>
      </c>
      <c r="R970" s="144">
        <f t="shared" si="1028"/>
        <v>0</v>
      </c>
      <c r="S970" s="145">
        <f t="shared" si="1029"/>
        <v>0</v>
      </c>
      <c r="T970" s="146">
        <f t="shared" si="1030"/>
        <v>0</v>
      </c>
      <c r="U970" s="144">
        <f t="shared" si="1031"/>
        <v>0</v>
      </c>
      <c r="V970" s="145">
        <f t="shared" si="1032"/>
        <v>0</v>
      </c>
      <c r="W970" s="147">
        <f t="shared" si="1033"/>
        <v>0</v>
      </c>
      <c r="X970" s="144">
        <f t="shared" si="1034"/>
        <v>0</v>
      </c>
      <c r="Y970" s="145">
        <f t="shared" si="1035"/>
        <v>0</v>
      </c>
      <c r="Z970" s="147">
        <f t="shared" si="1036"/>
        <v>0</v>
      </c>
      <c r="AA970" s="148">
        <f t="shared" si="1037"/>
        <v>0</v>
      </c>
      <c r="AB970" s="149">
        <f t="shared" si="1038"/>
        <v>460.27</v>
      </c>
      <c r="AC970" s="148">
        <f t="shared" si="1039"/>
        <v>460.27</v>
      </c>
      <c r="AD970" s="148">
        <f t="shared" si="1045"/>
        <v>0</v>
      </c>
      <c r="AE970" s="148">
        <f t="shared" si="1040"/>
        <v>46.625351000000002</v>
      </c>
      <c r="AF970" s="150">
        <f t="shared" si="1041"/>
        <v>46.625351000000002</v>
      </c>
      <c r="AG970" s="148">
        <f t="shared" si="1042"/>
        <v>0</v>
      </c>
      <c r="AH970" s="148">
        <f t="shared" si="1043"/>
        <v>413.64464899999996</v>
      </c>
      <c r="AI970" s="150">
        <f t="shared" si="1044"/>
        <v>413.64464899999996</v>
      </c>
      <c r="AJ970" s="151" t="s">
        <v>60</v>
      </c>
    </row>
    <row r="971" spans="1:36" outlineLevel="3" x14ac:dyDescent="0.25">
      <c r="A971" s="143" t="s">
        <v>5665</v>
      </c>
      <c r="B971" s="135">
        <v>116.49</v>
      </c>
      <c r="C971" s="135">
        <v>4804.99</v>
      </c>
      <c r="D971" s="135">
        <v>1014.59</v>
      </c>
      <c r="N971" s="135">
        <f t="shared" si="1046"/>
        <v>0</v>
      </c>
      <c r="O971" s="135">
        <f t="shared" si="1047"/>
        <v>5936.07</v>
      </c>
      <c r="P971" s="135" t="s">
        <v>5371</v>
      </c>
      <c r="Q971" s="135">
        <f>VLOOKUP(P971,Factors!$E$6:$G$5649,3,FALSE)</f>
        <v>0.1013</v>
      </c>
      <c r="R971" s="144">
        <f t="shared" si="1028"/>
        <v>0</v>
      </c>
      <c r="S971" s="145">
        <f t="shared" si="1029"/>
        <v>0</v>
      </c>
      <c r="T971" s="146">
        <f t="shared" si="1030"/>
        <v>0</v>
      </c>
      <c r="U971" s="144">
        <f t="shared" si="1031"/>
        <v>0</v>
      </c>
      <c r="V971" s="145">
        <f t="shared" si="1032"/>
        <v>0</v>
      </c>
      <c r="W971" s="147">
        <f t="shared" si="1033"/>
        <v>0</v>
      </c>
      <c r="X971" s="144">
        <f t="shared" si="1034"/>
        <v>0</v>
      </c>
      <c r="Y971" s="145">
        <f t="shared" si="1035"/>
        <v>0</v>
      </c>
      <c r="Z971" s="147">
        <f t="shared" si="1036"/>
        <v>0</v>
      </c>
      <c r="AA971" s="148">
        <f t="shared" si="1037"/>
        <v>0</v>
      </c>
      <c r="AB971" s="149">
        <f t="shared" si="1038"/>
        <v>5936.07</v>
      </c>
      <c r="AC971" s="148">
        <f t="shared" si="1039"/>
        <v>5936.07</v>
      </c>
      <c r="AD971" s="148">
        <f t="shared" si="1045"/>
        <v>0</v>
      </c>
      <c r="AE971" s="148">
        <f t="shared" si="1040"/>
        <v>601.323891</v>
      </c>
      <c r="AF971" s="150">
        <f t="shared" si="1041"/>
        <v>601.323891</v>
      </c>
      <c r="AG971" s="148">
        <f t="shared" si="1042"/>
        <v>0</v>
      </c>
      <c r="AH971" s="148">
        <f t="shared" si="1043"/>
        <v>5334.7461089999997</v>
      </c>
      <c r="AI971" s="150">
        <f t="shared" si="1044"/>
        <v>5334.7461089999997</v>
      </c>
      <c r="AJ971" s="151" t="s">
        <v>60</v>
      </c>
    </row>
    <row r="972" spans="1:36" outlineLevel="3" x14ac:dyDescent="0.25">
      <c r="A972" s="143" t="s">
        <v>5665</v>
      </c>
      <c r="B972" s="135">
        <v>429.26</v>
      </c>
      <c r="C972" s="135">
        <v>623.82000000000005</v>
      </c>
      <c r="D972" s="135">
        <v>2352.88</v>
      </c>
      <c r="E972" s="135">
        <v>1894.7</v>
      </c>
      <c r="F972" s="135">
        <v>5784.76</v>
      </c>
      <c r="G972" s="135">
        <v>353.39</v>
      </c>
      <c r="H972" s="135">
        <v>3974.25</v>
      </c>
      <c r="I972" s="135">
        <v>394.12</v>
      </c>
      <c r="J972" s="135">
        <v>980.43</v>
      </c>
      <c r="K972" s="135">
        <v>8767.24</v>
      </c>
      <c r="L972" s="135">
        <v>1987.84</v>
      </c>
      <c r="M972" s="135">
        <v>5960.75</v>
      </c>
      <c r="N972" s="135">
        <f t="shared" si="1046"/>
        <v>5960.75</v>
      </c>
      <c r="O972" s="135">
        <f t="shared" si="1047"/>
        <v>33503.440000000002</v>
      </c>
      <c r="P972" s="135" t="s">
        <v>5373</v>
      </c>
      <c r="Q972" s="135">
        <f>VLOOKUP(P972,Factors!$E$6:$G$5649,3,FALSE)</f>
        <v>0.1013</v>
      </c>
      <c r="R972" s="144">
        <f t="shared" si="1028"/>
        <v>0</v>
      </c>
      <c r="S972" s="145">
        <f t="shared" si="1029"/>
        <v>5960.75</v>
      </c>
      <c r="T972" s="146">
        <f t="shared" si="1030"/>
        <v>5960.75</v>
      </c>
      <c r="U972" s="144">
        <f t="shared" si="1031"/>
        <v>0</v>
      </c>
      <c r="V972" s="145">
        <f t="shared" si="1032"/>
        <v>603.82397500000002</v>
      </c>
      <c r="W972" s="147">
        <f t="shared" si="1033"/>
        <v>603.82397500000002</v>
      </c>
      <c r="X972" s="144">
        <f t="shared" si="1034"/>
        <v>0</v>
      </c>
      <c r="Y972" s="145">
        <f t="shared" si="1035"/>
        <v>5356.9260249999998</v>
      </c>
      <c r="Z972" s="147">
        <f t="shared" si="1036"/>
        <v>5356.9260249999998</v>
      </c>
      <c r="AA972" s="148">
        <f t="shared" si="1037"/>
        <v>0</v>
      </c>
      <c r="AB972" s="149">
        <f t="shared" si="1038"/>
        <v>33503.440000000002</v>
      </c>
      <c r="AC972" s="148">
        <f t="shared" si="1039"/>
        <v>33503.440000000002</v>
      </c>
      <c r="AD972" s="148">
        <f t="shared" si="1045"/>
        <v>0</v>
      </c>
      <c r="AE972" s="148">
        <f t="shared" si="1040"/>
        <v>3393.8984720000003</v>
      </c>
      <c r="AF972" s="150">
        <f t="shared" si="1041"/>
        <v>3393.8984720000003</v>
      </c>
      <c r="AG972" s="148">
        <f t="shared" si="1042"/>
        <v>0</v>
      </c>
      <c r="AH972" s="148">
        <f t="shared" si="1043"/>
        <v>30109.541528000002</v>
      </c>
      <c r="AI972" s="150">
        <f t="shared" si="1044"/>
        <v>30109.541528000002</v>
      </c>
      <c r="AJ972" s="151" t="s">
        <v>60</v>
      </c>
    </row>
    <row r="973" spans="1:36" outlineLevel="3" x14ac:dyDescent="0.25">
      <c r="A973" s="143" t="s">
        <v>5665</v>
      </c>
      <c r="D973" s="135">
        <v>225</v>
      </c>
      <c r="F973" s="135">
        <v>218.31</v>
      </c>
      <c r="J973" s="135">
        <v>147.5</v>
      </c>
      <c r="K973" s="135">
        <v>323.2</v>
      </c>
      <c r="N973" s="135">
        <f t="shared" si="1046"/>
        <v>0</v>
      </c>
      <c r="O973" s="135">
        <f t="shared" si="1047"/>
        <v>914.01</v>
      </c>
      <c r="P973" s="135" t="s">
        <v>5376</v>
      </c>
      <c r="Q973" s="135">
        <f>VLOOKUP(P973,Factors!$E$6:$G$5649,3,FALSE)</f>
        <v>0.1013</v>
      </c>
      <c r="R973" s="144">
        <f t="shared" si="1028"/>
        <v>0</v>
      </c>
      <c r="S973" s="145">
        <f t="shared" si="1029"/>
        <v>0</v>
      </c>
      <c r="T973" s="146">
        <f t="shared" si="1030"/>
        <v>0</v>
      </c>
      <c r="U973" s="144">
        <f t="shared" si="1031"/>
        <v>0</v>
      </c>
      <c r="V973" s="145">
        <f t="shared" si="1032"/>
        <v>0</v>
      </c>
      <c r="W973" s="147">
        <f t="shared" si="1033"/>
        <v>0</v>
      </c>
      <c r="X973" s="144">
        <f t="shared" si="1034"/>
        <v>0</v>
      </c>
      <c r="Y973" s="145">
        <f t="shared" si="1035"/>
        <v>0</v>
      </c>
      <c r="Z973" s="147">
        <f t="shared" si="1036"/>
        <v>0</v>
      </c>
      <c r="AA973" s="148">
        <f t="shared" si="1037"/>
        <v>0</v>
      </c>
      <c r="AB973" s="149">
        <f t="shared" si="1038"/>
        <v>914.01</v>
      </c>
      <c r="AC973" s="148">
        <f t="shared" si="1039"/>
        <v>914.01</v>
      </c>
      <c r="AD973" s="148">
        <f t="shared" si="1045"/>
        <v>0</v>
      </c>
      <c r="AE973" s="148">
        <f t="shared" si="1040"/>
        <v>92.589213000000001</v>
      </c>
      <c r="AF973" s="150">
        <f t="shared" si="1041"/>
        <v>92.589213000000001</v>
      </c>
      <c r="AG973" s="148">
        <f t="shared" si="1042"/>
        <v>0</v>
      </c>
      <c r="AH973" s="148">
        <f t="shared" si="1043"/>
        <v>821.42078700000002</v>
      </c>
      <c r="AI973" s="150">
        <f t="shared" si="1044"/>
        <v>821.42078700000002</v>
      </c>
      <c r="AJ973" s="151" t="s">
        <v>60</v>
      </c>
    </row>
    <row r="974" spans="1:36" outlineLevel="3" x14ac:dyDescent="0.25">
      <c r="A974" s="143" t="s">
        <v>5665</v>
      </c>
      <c r="B974" s="135">
        <v>2640.25</v>
      </c>
      <c r="C974" s="135">
        <v>808.65</v>
      </c>
      <c r="D974" s="135">
        <v>227.75</v>
      </c>
      <c r="E974" s="135">
        <v>2013.8</v>
      </c>
      <c r="F974" s="135">
        <v>1274.5</v>
      </c>
      <c r="G974" s="135">
        <v>2040.89</v>
      </c>
      <c r="H974" s="135">
        <v>1020.58</v>
      </c>
      <c r="I974" s="135">
        <v>1098.68</v>
      </c>
      <c r="J974" s="135">
        <v>174.46</v>
      </c>
      <c r="K974" s="135">
        <v>764.33</v>
      </c>
      <c r="L974" s="135">
        <v>747.87</v>
      </c>
      <c r="M974" s="135">
        <v>1386.17</v>
      </c>
      <c r="N974" s="135">
        <f t="shared" si="1046"/>
        <v>1386.17</v>
      </c>
      <c r="O974" s="135">
        <f t="shared" si="1047"/>
        <v>14197.93</v>
      </c>
      <c r="P974" s="135" t="s">
        <v>5377</v>
      </c>
      <c r="Q974" s="135">
        <f>VLOOKUP(P974,Factors!$E$6:$G$5649,3,FALSE)</f>
        <v>0.1013</v>
      </c>
      <c r="R974" s="144">
        <f t="shared" si="1028"/>
        <v>0</v>
      </c>
      <c r="S974" s="145">
        <f t="shared" si="1029"/>
        <v>1386.17</v>
      </c>
      <c r="T974" s="146">
        <f t="shared" si="1030"/>
        <v>1386.17</v>
      </c>
      <c r="U974" s="144">
        <f t="shared" si="1031"/>
        <v>0</v>
      </c>
      <c r="V974" s="145">
        <f t="shared" si="1032"/>
        <v>140.41902100000001</v>
      </c>
      <c r="W974" s="147">
        <f t="shared" si="1033"/>
        <v>140.41902100000001</v>
      </c>
      <c r="X974" s="144">
        <f t="shared" si="1034"/>
        <v>0</v>
      </c>
      <c r="Y974" s="145">
        <f t="shared" si="1035"/>
        <v>1245.7509790000001</v>
      </c>
      <c r="Z974" s="147">
        <f t="shared" si="1036"/>
        <v>1245.7509790000001</v>
      </c>
      <c r="AA974" s="148">
        <f t="shared" si="1037"/>
        <v>0</v>
      </c>
      <c r="AB974" s="149">
        <f t="shared" si="1038"/>
        <v>14197.93</v>
      </c>
      <c r="AC974" s="148">
        <f t="shared" si="1039"/>
        <v>14197.93</v>
      </c>
      <c r="AD974" s="148">
        <f t="shared" si="1045"/>
        <v>0</v>
      </c>
      <c r="AE974" s="148">
        <f t="shared" si="1040"/>
        <v>1438.250309</v>
      </c>
      <c r="AF974" s="150">
        <f t="shared" si="1041"/>
        <v>1438.250309</v>
      </c>
      <c r="AG974" s="148">
        <f t="shared" si="1042"/>
        <v>0</v>
      </c>
      <c r="AH974" s="148">
        <f t="shared" si="1043"/>
        <v>12759.679691000001</v>
      </c>
      <c r="AI974" s="150">
        <f t="shared" si="1044"/>
        <v>12759.679691000001</v>
      </c>
      <c r="AJ974" s="151" t="s">
        <v>60</v>
      </c>
    </row>
    <row r="975" spans="1:36" outlineLevel="3" x14ac:dyDescent="0.25">
      <c r="A975" s="143" t="s">
        <v>5665</v>
      </c>
      <c r="M975" s="135">
        <v>675.5</v>
      </c>
      <c r="N975" s="135">
        <f t="shared" si="1046"/>
        <v>675.5</v>
      </c>
      <c r="O975" s="135">
        <f t="shared" si="1047"/>
        <v>675.5</v>
      </c>
      <c r="P975" s="135" t="s">
        <v>5379</v>
      </c>
      <c r="Q975" s="135">
        <f>VLOOKUP(P975,Factors!$E$6:$G$5649,3,FALSE)</f>
        <v>0.1013</v>
      </c>
      <c r="R975" s="144">
        <f t="shared" si="1028"/>
        <v>0</v>
      </c>
      <c r="S975" s="145">
        <f t="shared" si="1029"/>
        <v>675.5</v>
      </c>
      <c r="T975" s="146">
        <f t="shared" si="1030"/>
        <v>675.5</v>
      </c>
      <c r="U975" s="144">
        <f t="shared" si="1031"/>
        <v>0</v>
      </c>
      <c r="V975" s="145">
        <f t="shared" si="1032"/>
        <v>68.428150000000002</v>
      </c>
      <c r="W975" s="147">
        <f t="shared" si="1033"/>
        <v>68.428150000000002</v>
      </c>
      <c r="X975" s="144">
        <f t="shared" si="1034"/>
        <v>0</v>
      </c>
      <c r="Y975" s="145">
        <f t="shared" si="1035"/>
        <v>607.07185000000004</v>
      </c>
      <c r="Z975" s="147">
        <f t="shared" si="1036"/>
        <v>607.07185000000004</v>
      </c>
      <c r="AA975" s="148">
        <f t="shared" si="1037"/>
        <v>0</v>
      </c>
      <c r="AB975" s="149">
        <f t="shared" si="1038"/>
        <v>675.5</v>
      </c>
      <c r="AC975" s="148">
        <f t="shared" si="1039"/>
        <v>675.5</v>
      </c>
      <c r="AD975" s="148">
        <f t="shared" si="1045"/>
        <v>0</v>
      </c>
      <c r="AE975" s="148">
        <f t="shared" si="1040"/>
        <v>68.428150000000002</v>
      </c>
      <c r="AF975" s="150">
        <f t="shared" si="1041"/>
        <v>68.428150000000002</v>
      </c>
      <c r="AG975" s="148">
        <f t="shared" si="1042"/>
        <v>0</v>
      </c>
      <c r="AH975" s="148">
        <f t="shared" si="1043"/>
        <v>607.07185000000004</v>
      </c>
      <c r="AI975" s="150">
        <f t="shared" si="1044"/>
        <v>607.07185000000004</v>
      </c>
      <c r="AJ975" s="151" t="s">
        <v>60</v>
      </c>
    </row>
    <row r="976" spans="1:36" outlineLevel="3" x14ac:dyDescent="0.25">
      <c r="A976" s="143" t="s">
        <v>5665</v>
      </c>
      <c r="J976" s="135">
        <v>659.86</v>
      </c>
      <c r="K976" s="135">
        <v>0</v>
      </c>
      <c r="N976" s="135">
        <f t="shared" si="1046"/>
        <v>0</v>
      </c>
      <c r="O976" s="135">
        <f t="shared" si="1047"/>
        <v>659.86</v>
      </c>
      <c r="P976" s="135" t="s">
        <v>5380</v>
      </c>
      <c r="Q976" s="135">
        <f>VLOOKUP(P976,Factors!$E$6:$G$5649,3,FALSE)</f>
        <v>0.1013</v>
      </c>
      <c r="R976" s="144">
        <f t="shared" si="1028"/>
        <v>0</v>
      </c>
      <c r="S976" s="145">
        <f t="shared" si="1029"/>
        <v>0</v>
      </c>
      <c r="T976" s="146">
        <f t="shared" si="1030"/>
        <v>0</v>
      </c>
      <c r="U976" s="144">
        <f t="shared" si="1031"/>
        <v>0</v>
      </c>
      <c r="V976" s="145">
        <f t="shared" si="1032"/>
        <v>0</v>
      </c>
      <c r="W976" s="147">
        <f t="shared" si="1033"/>
        <v>0</v>
      </c>
      <c r="X976" s="144">
        <f t="shared" si="1034"/>
        <v>0</v>
      </c>
      <c r="Y976" s="145">
        <f t="shared" si="1035"/>
        <v>0</v>
      </c>
      <c r="Z976" s="147">
        <f t="shared" si="1036"/>
        <v>0</v>
      </c>
      <c r="AA976" s="148">
        <f t="shared" si="1037"/>
        <v>0</v>
      </c>
      <c r="AB976" s="149">
        <f t="shared" si="1038"/>
        <v>659.86</v>
      </c>
      <c r="AC976" s="148">
        <f t="shared" si="1039"/>
        <v>659.86</v>
      </c>
      <c r="AD976" s="148">
        <f t="shared" si="1045"/>
        <v>0</v>
      </c>
      <c r="AE976" s="148">
        <f t="shared" si="1040"/>
        <v>66.843817999999999</v>
      </c>
      <c r="AF976" s="150">
        <f t="shared" si="1041"/>
        <v>66.843817999999999</v>
      </c>
      <c r="AG976" s="148">
        <f t="shared" si="1042"/>
        <v>0</v>
      </c>
      <c r="AH976" s="148">
        <f t="shared" si="1043"/>
        <v>593.01618200000007</v>
      </c>
      <c r="AI976" s="150">
        <f t="shared" si="1044"/>
        <v>593.01618200000007</v>
      </c>
      <c r="AJ976" s="151" t="s">
        <v>60</v>
      </c>
    </row>
    <row r="977" spans="1:36" outlineLevel="3" x14ac:dyDescent="0.25">
      <c r="A977" s="143" t="s">
        <v>5665</v>
      </c>
      <c r="J977" s="135">
        <v>295</v>
      </c>
      <c r="K977" s="135">
        <v>0</v>
      </c>
      <c r="N977" s="135">
        <f t="shared" si="1046"/>
        <v>0</v>
      </c>
      <c r="O977" s="135">
        <f t="shared" si="1047"/>
        <v>295</v>
      </c>
      <c r="P977" s="135" t="s">
        <v>5382</v>
      </c>
      <c r="Q977" s="135">
        <f>VLOOKUP(P977,Factors!$E$6:$G$5649,3,FALSE)</f>
        <v>0.1013</v>
      </c>
      <c r="R977" s="144">
        <f t="shared" si="1028"/>
        <v>0</v>
      </c>
      <c r="S977" s="145">
        <f t="shared" si="1029"/>
        <v>0</v>
      </c>
      <c r="T977" s="146">
        <f t="shared" si="1030"/>
        <v>0</v>
      </c>
      <c r="U977" s="144">
        <f t="shared" si="1031"/>
        <v>0</v>
      </c>
      <c r="V977" s="145">
        <f t="shared" si="1032"/>
        <v>0</v>
      </c>
      <c r="W977" s="147">
        <f t="shared" si="1033"/>
        <v>0</v>
      </c>
      <c r="X977" s="144">
        <f t="shared" si="1034"/>
        <v>0</v>
      </c>
      <c r="Y977" s="145">
        <f t="shared" si="1035"/>
        <v>0</v>
      </c>
      <c r="Z977" s="147">
        <f t="shared" si="1036"/>
        <v>0</v>
      </c>
      <c r="AA977" s="148">
        <f t="shared" si="1037"/>
        <v>0</v>
      </c>
      <c r="AB977" s="149">
        <f t="shared" si="1038"/>
        <v>295</v>
      </c>
      <c r="AC977" s="148">
        <f t="shared" si="1039"/>
        <v>295</v>
      </c>
      <c r="AD977" s="148">
        <f t="shared" si="1045"/>
        <v>0</v>
      </c>
      <c r="AE977" s="148">
        <f t="shared" si="1040"/>
        <v>29.883500000000002</v>
      </c>
      <c r="AF977" s="150">
        <f t="shared" si="1041"/>
        <v>29.883500000000002</v>
      </c>
      <c r="AG977" s="148">
        <f t="shared" si="1042"/>
        <v>0</v>
      </c>
      <c r="AH977" s="148">
        <f t="shared" si="1043"/>
        <v>265.11649999999997</v>
      </c>
      <c r="AI977" s="150">
        <f t="shared" si="1044"/>
        <v>265.11649999999997</v>
      </c>
      <c r="AJ977" s="151" t="s">
        <v>60</v>
      </c>
    </row>
    <row r="978" spans="1:36" outlineLevel="3" x14ac:dyDescent="0.25">
      <c r="A978" s="143" t="s">
        <v>5665</v>
      </c>
      <c r="B978" s="135">
        <v>237.1</v>
      </c>
      <c r="C978" s="135">
        <v>1169.73</v>
      </c>
      <c r="D978" s="135">
        <v>3212.36</v>
      </c>
      <c r="E978" s="135">
        <v>220.95</v>
      </c>
      <c r="F978" s="135">
        <v>3710.26</v>
      </c>
      <c r="G978" s="135">
        <v>803.87</v>
      </c>
      <c r="H978" s="135">
        <v>1216.26</v>
      </c>
      <c r="I978" s="135">
        <v>1828.21</v>
      </c>
      <c r="J978" s="135">
        <v>2280.89</v>
      </c>
      <c r="K978" s="135">
        <v>3578.29</v>
      </c>
      <c r="L978" s="135">
        <v>5743.68</v>
      </c>
      <c r="M978" s="135">
        <v>-2364.2199999999998</v>
      </c>
      <c r="N978" s="135">
        <f t="shared" si="1046"/>
        <v>-2364.2199999999998</v>
      </c>
      <c r="O978" s="135">
        <f t="shared" si="1047"/>
        <v>21637.38</v>
      </c>
      <c r="P978" s="135" t="s">
        <v>5384</v>
      </c>
      <c r="Q978" s="135">
        <f>VLOOKUP(P978,Factors!$E$6:$G$5649,3,FALSE)</f>
        <v>0.1013</v>
      </c>
      <c r="R978" s="144">
        <f t="shared" si="1028"/>
        <v>0</v>
      </c>
      <c r="S978" s="145">
        <f t="shared" si="1029"/>
        <v>-2364.2199999999998</v>
      </c>
      <c r="T978" s="146">
        <f t="shared" si="1030"/>
        <v>-2364.2199999999998</v>
      </c>
      <c r="U978" s="144">
        <f t="shared" si="1031"/>
        <v>0</v>
      </c>
      <c r="V978" s="145">
        <f t="shared" si="1032"/>
        <v>-239.49548599999997</v>
      </c>
      <c r="W978" s="147">
        <f t="shared" si="1033"/>
        <v>-239.49548599999997</v>
      </c>
      <c r="X978" s="144">
        <f t="shared" si="1034"/>
        <v>0</v>
      </c>
      <c r="Y978" s="145">
        <f t="shared" si="1035"/>
        <v>-2124.724514</v>
      </c>
      <c r="Z978" s="147">
        <f t="shared" si="1036"/>
        <v>-2124.724514</v>
      </c>
      <c r="AA978" s="148">
        <f t="shared" si="1037"/>
        <v>0</v>
      </c>
      <c r="AB978" s="149">
        <f t="shared" si="1038"/>
        <v>21637.38</v>
      </c>
      <c r="AC978" s="148">
        <f t="shared" si="1039"/>
        <v>21637.38</v>
      </c>
      <c r="AD978" s="148">
        <f t="shared" si="1045"/>
        <v>0</v>
      </c>
      <c r="AE978" s="148">
        <f t="shared" si="1040"/>
        <v>2191.8665940000001</v>
      </c>
      <c r="AF978" s="150">
        <f t="shared" si="1041"/>
        <v>2191.8665940000001</v>
      </c>
      <c r="AG978" s="148">
        <f t="shared" si="1042"/>
        <v>0</v>
      </c>
      <c r="AH978" s="148">
        <f t="shared" si="1043"/>
        <v>19445.513406000002</v>
      </c>
      <c r="AI978" s="150">
        <f t="shared" si="1044"/>
        <v>19445.513406000002</v>
      </c>
      <c r="AJ978" s="151" t="s">
        <v>60</v>
      </c>
    </row>
    <row r="979" spans="1:36" outlineLevel="3" x14ac:dyDescent="0.25">
      <c r="A979" s="143" t="s">
        <v>5665</v>
      </c>
      <c r="D979" s="135">
        <v>156</v>
      </c>
      <c r="J979" s="135">
        <v>147.5</v>
      </c>
      <c r="K979" s="135">
        <v>0</v>
      </c>
      <c r="N979" s="135">
        <f t="shared" si="1046"/>
        <v>0</v>
      </c>
      <c r="O979" s="135">
        <f t="shared" si="1047"/>
        <v>303.5</v>
      </c>
      <c r="P979" s="135" t="s">
        <v>5385</v>
      </c>
      <c r="Q979" s="135">
        <f>VLOOKUP(P979,Factors!$E$6:$G$5649,3,FALSE)</f>
        <v>0.1013</v>
      </c>
      <c r="R979" s="144">
        <f t="shared" si="1028"/>
        <v>0</v>
      </c>
      <c r="S979" s="145">
        <f t="shared" si="1029"/>
        <v>0</v>
      </c>
      <c r="T979" s="146">
        <f t="shared" si="1030"/>
        <v>0</v>
      </c>
      <c r="U979" s="144">
        <f t="shared" si="1031"/>
        <v>0</v>
      </c>
      <c r="V979" s="145">
        <f t="shared" si="1032"/>
        <v>0</v>
      </c>
      <c r="W979" s="147">
        <f t="shared" si="1033"/>
        <v>0</v>
      </c>
      <c r="X979" s="144">
        <f t="shared" si="1034"/>
        <v>0</v>
      </c>
      <c r="Y979" s="145">
        <f t="shared" si="1035"/>
        <v>0</v>
      </c>
      <c r="Z979" s="147">
        <f t="shared" si="1036"/>
        <v>0</v>
      </c>
      <c r="AA979" s="148">
        <f t="shared" si="1037"/>
        <v>0</v>
      </c>
      <c r="AB979" s="149">
        <f t="shared" si="1038"/>
        <v>303.5</v>
      </c>
      <c r="AC979" s="148">
        <f t="shared" si="1039"/>
        <v>303.5</v>
      </c>
      <c r="AD979" s="148">
        <f t="shared" si="1045"/>
        <v>0</v>
      </c>
      <c r="AE979" s="148">
        <f t="shared" si="1040"/>
        <v>30.74455</v>
      </c>
      <c r="AF979" s="150">
        <f t="shared" si="1041"/>
        <v>30.74455</v>
      </c>
      <c r="AG979" s="148">
        <f t="shared" si="1042"/>
        <v>0</v>
      </c>
      <c r="AH979" s="148">
        <f t="shared" si="1043"/>
        <v>272.75545</v>
      </c>
      <c r="AI979" s="150">
        <f t="shared" si="1044"/>
        <v>272.75545</v>
      </c>
      <c r="AJ979" s="151" t="s">
        <v>60</v>
      </c>
    </row>
    <row r="980" spans="1:36" outlineLevel="3" x14ac:dyDescent="0.25">
      <c r="A980" s="143" t="s">
        <v>5665</v>
      </c>
      <c r="B980" s="135">
        <v>10818.13</v>
      </c>
      <c r="C980" s="135">
        <v>282.5</v>
      </c>
      <c r="N980" s="135">
        <f t="shared" si="1046"/>
        <v>0</v>
      </c>
      <c r="O980" s="135">
        <f t="shared" si="1047"/>
        <v>11100.63</v>
      </c>
      <c r="P980" s="135" t="s">
        <v>5386</v>
      </c>
      <c r="Q980" s="135">
        <f>VLOOKUP(P980,Factors!$E$6:$G$5649,3,FALSE)</f>
        <v>0.1013</v>
      </c>
      <c r="R980" s="144">
        <f t="shared" si="1028"/>
        <v>0</v>
      </c>
      <c r="S980" s="145">
        <f t="shared" si="1029"/>
        <v>0</v>
      </c>
      <c r="T980" s="146">
        <f t="shared" si="1030"/>
        <v>0</v>
      </c>
      <c r="U980" s="144">
        <f t="shared" si="1031"/>
        <v>0</v>
      </c>
      <c r="V980" s="145">
        <f t="shared" si="1032"/>
        <v>0</v>
      </c>
      <c r="W980" s="147">
        <f t="shared" si="1033"/>
        <v>0</v>
      </c>
      <c r="X980" s="144">
        <f t="shared" si="1034"/>
        <v>0</v>
      </c>
      <c r="Y980" s="145">
        <f t="shared" si="1035"/>
        <v>0</v>
      </c>
      <c r="Z980" s="147">
        <f t="shared" si="1036"/>
        <v>0</v>
      </c>
      <c r="AA980" s="148">
        <f t="shared" si="1037"/>
        <v>0</v>
      </c>
      <c r="AB980" s="149">
        <f t="shared" si="1038"/>
        <v>11100.63</v>
      </c>
      <c r="AC980" s="148">
        <f t="shared" si="1039"/>
        <v>11100.63</v>
      </c>
      <c r="AD980" s="148">
        <f t="shared" si="1045"/>
        <v>0</v>
      </c>
      <c r="AE980" s="148">
        <f t="shared" si="1040"/>
        <v>1124.493819</v>
      </c>
      <c r="AF980" s="150">
        <f t="shared" si="1041"/>
        <v>1124.493819</v>
      </c>
      <c r="AG980" s="148">
        <f t="shared" si="1042"/>
        <v>0</v>
      </c>
      <c r="AH980" s="148">
        <f t="shared" si="1043"/>
        <v>9976.1361809999999</v>
      </c>
      <c r="AI980" s="150">
        <f t="shared" si="1044"/>
        <v>9976.1361809999999</v>
      </c>
      <c r="AJ980" s="151" t="s">
        <v>60</v>
      </c>
    </row>
    <row r="981" spans="1:36" outlineLevel="3" x14ac:dyDescent="0.25">
      <c r="A981" s="143" t="s">
        <v>5665</v>
      </c>
      <c r="B981" s="135">
        <v>1038.67</v>
      </c>
      <c r="C981" s="135">
        <v>2441.37</v>
      </c>
      <c r="D981" s="135">
        <v>3209.47</v>
      </c>
      <c r="E981" s="135">
        <v>3205.54</v>
      </c>
      <c r="F981" s="135">
        <v>4077.72</v>
      </c>
      <c r="G981" s="135">
        <v>961.72</v>
      </c>
      <c r="H981" s="135">
        <v>1728.49</v>
      </c>
      <c r="I981" s="135">
        <v>749.61</v>
      </c>
      <c r="J981" s="135">
        <v>3111.91</v>
      </c>
      <c r="K981" s="135">
        <v>3077.53</v>
      </c>
      <c r="L981" s="135">
        <v>-231.26</v>
      </c>
      <c r="M981" s="135">
        <v>1775.95</v>
      </c>
      <c r="N981" s="135">
        <f t="shared" si="1046"/>
        <v>1775.95</v>
      </c>
      <c r="O981" s="135">
        <f t="shared" si="1047"/>
        <v>25146.720000000001</v>
      </c>
      <c r="P981" s="135" t="s">
        <v>5392</v>
      </c>
      <c r="Q981" s="135">
        <f>VLOOKUP(P981,Factors!$E$6:$G$5649,3,FALSE)</f>
        <v>0.1013</v>
      </c>
      <c r="R981" s="144">
        <f t="shared" si="1028"/>
        <v>0</v>
      </c>
      <c r="S981" s="145">
        <f t="shared" si="1029"/>
        <v>1775.95</v>
      </c>
      <c r="T981" s="146">
        <f t="shared" si="1030"/>
        <v>1775.95</v>
      </c>
      <c r="U981" s="144">
        <f t="shared" si="1031"/>
        <v>0</v>
      </c>
      <c r="V981" s="145">
        <f t="shared" si="1032"/>
        <v>179.90373500000001</v>
      </c>
      <c r="W981" s="147">
        <f t="shared" si="1033"/>
        <v>179.90373500000001</v>
      </c>
      <c r="X981" s="144">
        <f t="shared" si="1034"/>
        <v>0</v>
      </c>
      <c r="Y981" s="145">
        <f t="shared" si="1035"/>
        <v>1596.0462649999999</v>
      </c>
      <c r="Z981" s="147">
        <f t="shared" si="1036"/>
        <v>1596.0462649999999</v>
      </c>
      <c r="AA981" s="148">
        <f t="shared" si="1037"/>
        <v>0</v>
      </c>
      <c r="AB981" s="149">
        <f t="shared" si="1038"/>
        <v>25146.720000000001</v>
      </c>
      <c r="AC981" s="148">
        <f t="shared" si="1039"/>
        <v>25146.720000000001</v>
      </c>
      <c r="AD981" s="148">
        <f t="shared" si="1045"/>
        <v>0</v>
      </c>
      <c r="AE981" s="148">
        <f t="shared" si="1040"/>
        <v>2547.362736</v>
      </c>
      <c r="AF981" s="150">
        <f t="shared" si="1041"/>
        <v>2547.362736</v>
      </c>
      <c r="AG981" s="148">
        <f t="shared" si="1042"/>
        <v>0</v>
      </c>
      <c r="AH981" s="148">
        <f t="shared" si="1043"/>
        <v>22599.357264000002</v>
      </c>
      <c r="AI981" s="150">
        <f t="shared" si="1044"/>
        <v>22599.357264000002</v>
      </c>
      <c r="AJ981" s="151" t="s">
        <v>60</v>
      </c>
    </row>
    <row r="982" spans="1:36" outlineLevel="3" x14ac:dyDescent="0.25">
      <c r="A982" s="143" t="s">
        <v>5665</v>
      </c>
      <c r="E982" s="135">
        <v>306</v>
      </c>
      <c r="F982" s="135">
        <v>85.5</v>
      </c>
      <c r="H982" s="135">
        <v>362.55</v>
      </c>
      <c r="J982" s="135">
        <v>142.4</v>
      </c>
      <c r="K982" s="135">
        <v>213.2</v>
      </c>
      <c r="L982" s="135">
        <v>20</v>
      </c>
      <c r="N982" s="135">
        <f t="shared" si="1046"/>
        <v>0</v>
      </c>
      <c r="O982" s="135">
        <f t="shared" si="1047"/>
        <v>1129.6499999999999</v>
      </c>
      <c r="P982" s="135" t="s">
        <v>5394</v>
      </c>
      <c r="Q982" s="135">
        <f>VLOOKUP(P982,Factors!$E$6:$G$5649,3,FALSE)</f>
        <v>0.1013</v>
      </c>
      <c r="R982" s="144">
        <f t="shared" si="1028"/>
        <v>0</v>
      </c>
      <c r="S982" s="145">
        <f t="shared" si="1029"/>
        <v>0</v>
      </c>
      <c r="T982" s="146">
        <f t="shared" si="1030"/>
        <v>0</v>
      </c>
      <c r="U982" s="144">
        <f t="shared" si="1031"/>
        <v>0</v>
      </c>
      <c r="V982" s="145">
        <f t="shared" si="1032"/>
        <v>0</v>
      </c>
      <c r="W982" s="147">
        <f t="shared" si="1033"/>
        <v>0</v>
      </c>
      <c r="X982" s="144">
        <f t="shared" si="1034"/>
        <v>0</v>
      </c>
      <c r="Y982" s="145">
        <f t="shared" si="1035"/>
        <v>0</v>
      </c>
      <c r="Z982" s="147">
        <f t="shared" si="1036"/>
        <v>0</v>
      </c>
      <c r="AA982" s="148">
        <f t="shared" si="1037"/>
        <v>0</v>
      </c>
      <c r="AB982" s="149">
        <f t="shared" si="1038"/>
        <v>1129.6499999999999</v>
      </c>
      <c r="AC982" s="148">
        <f t="shared" si="1039"/>
        <v>1129.6499999999999</v>
      </c>
      <c r="AD982" s="148">
        <f t="shared" si="1045"/>
        <v>0</v>
      </c>
      <c r="AE982" s="148">
        <f t="shared" si="1040"/>
        <v>114.43354499999998</v>
      </c>
      <c r="AF982" s="150">
        <f t="shared" si="1041"/>
        <v>114.43354499999998</v>
      </c>
      <c r="AG982" s="148">
        <f t="shared" si="1042"/>
        <v>0</v>
      </c>
      <c r="AH982" s="148">
        <f t="shared" si="1043"/>
        <v>1015.2164549999999</v>
      </c>
      <c r="AI982" s="150">
        <f t="shared" si="1044"/>
        <v>1015.2164549999999</v>
      </c>
      <c r="AJ982" s="151" t="s">
        <v>60</v>
      </c>
    </row>
    <row r="983" spans="1:36" outlineLevel="3" x14ac:dyDescent="0.25">
      <c r="A983" s="143" t="s">
        <v>5665</v>
      </c>
      <c r="B983" s="135">
        <v>99.15</v>
      </c>
      <c r="C983" s="135">
        <v>1263.8499999999999</v>
      </c>
      <c r="D983" s="135">
        <v>1691.77</v>
      </c>
      <c r="E983" s="135">
        <v>41.05</v>
      </c>
      <c r="F983" s="135">
        <v>4521.6499999999996</v>
      </c>
      <c r="G983" s="135">
        <v>610.03</v>
      </c>
      <c r="H983" s="135">
        <v>3281.18</v>
      </c>
      <c r="I983" s="135">
        <v>22833.62</v>
      </c>
      <c r="J983" s="135">
        <v>11983.21</v>
      </c>
      <c r="K983" s="135">
        <v>4927.8500000000004</v>
      </c>
      <c r="L983" s="135">
        <v>2931.27</v>
      </c>
      <c r="M983" s="135">
        <v>3306.04</v>
      </c>
      <c r="N983" s="135">
        <f t="shared" si="1046"/>
        <v>3306.04</v>
      </c>
      <c r="O983" s="135">
        <f t="shared" si="1047"/>
        <v>57490.67</v>
      </c>
      <c r="P983" s="135" t="s">
        <v>5396</v>
      </c>
      <c r="Q983" s="135">
        <f>VLOOKUP(P983,Factors!$E$6:$G$5649,3,FALSE)</f>
        <v>0.1013</v>
      </c>
      <c r="R983" s="144">
        <f t="shared" si="1028"/>
        <v>0</v>
      </c>
      <c r="S983" s="145">
        <f t="shared" si="1029"/>
        <v>3306.04</v>
      </c>
      <c r="T983" s="146">
        <f t="shared" si="1030"/>
        <v>3306.04</v>
      </c>
      <c r="U983" s="144">
        <f t="shared" si="1031"/>
        <v>0</v>
      </c>
      <c r="V983" s="145">
        <f t="shared" si="1032"/>
        <v>334.90185200000002</v>
      </c>
      <c r="W983" s="147">
        <f t="shared" si="1033"/>
        <v>334.90185200000002</v>
      </c>
      <c r="X983" s="144">
        <f t="shared" si="1034"/>
        <v>0</v>
      </c>
      <c r="Y983" s="145">
        <f t="shared" si="1035"/>
        <v>2971.138148</v>
      </c>
      <c r="Z983" s="147">
        <f t="shared" si="1036"/>
        <v>2971.138148</v>
      </c>
      <c r="AA983" s="148">
        <f t="shared" si="1037"/>
        <v>0</v>
      </c>
      <c r="AB983" s="149">
        <f t="shared" si="1038"/>
        <v>57490.67</v>
      </c>
      <c r="AC983" s="148">
        <f t="shared" si="1039"/>
        <v>57490.67</v>
      </c>
      <c r="AD983" s="148">
        <f t="shared" si="1045"/>
        <v>0</v>
      </c>
      <c r="AE983" s="148">
        <f t="shared" si="1040"/>
        <v>5823.8048710000003</v>
      </c>
      <c r="AF983" s="150">
        <f t="shared" si="1041"/>
        <v>5823.8048710000003</v>
      </c>
      <c r="AG983" s="148">
        <f t="shared" si="1042"/>
        <v>0</v>
      </c>
      <c r="AH983" s="148">
        <f t="shared" si="1043"/>
        <v>51666.865128999998</v>
      </c>
      <c r="AI983" s="150">
        <f t="shared" si="1044"/>
        <v>51666.865128999998</v>
      </c>
      <c r="AJ983" s="151" t="s">
        <v>60</v>
      </c>
    </row>
    <row r="984" spans="1:36" outlineLevel="3" x14ac:dyDescent="0.25">
      <c r="A984" s="143" t="s">
        <v>5665</v>
      </c>
      <c r="B984" s="135">
        <v>83</v>
      </c>
      <c r="E984" s="135">
        <v>166.85</v>
      </c>
      <c r="F984" s="135">
        <v>187.28</v>
      </c>
      <c r="H984" s="135">
        <v>129.94</v>
      </c>
      <c r="I984" s="135">
        <v>179.26</v>
      </c>
      <c r="K984" s="135">
        <v>25.37</v>
      </c>
      <c r="L984" s="135">
        <v>374.25</v>
      </c>
      <c r="M984" s="135">
        <v>1241.33</v>
      </c>
      <c r="N984" s="135">
        <f t="shared" si="1046"/>
        <v>1241.33</v>
      </c>
      <c r="O984" s="135">
        <f t="shared" si="1047"/>
        <v>2387.2799999999997</v>
      </c>
      <c r="P984" s="135" t="s">
        <v>5399</v>
      </c>
      <c r="Q984" s="135">
        <f>VLOOKUP(P984,Factors!$E$6:$G$5649,3,FALSE)</f>
        <v>0.1013</v>
      </c>
      <c r="R984" s="144">
        <f t="shared" si="1028"/>
        <v>0</v>
      </c>
      <c r="S984" s="145">
        <f t="shared" si="1029"/>
        <v>1241.33</v>
      </c>
      <c r="T984" s="146">
        <f t="shared" si="1030"/>
        <v>1241.33</v>
      </c>
      <c r="U984" s="144">
        <f t="shared" si="1031"/>
        <v>0</v>
      </c>
      <c r="V984" s="145">
        <f t="shared" si="1032"/>
        <v>125.74672899999999</v>
      </c>
      <c r="W984" s="147">
        <f t="shared" si="1033"/>
        <v>125.74672899999999</v>
      </c>
      <c r="X984" s="144">
        <f t="shared" si="1034"/>
        <v>0</v>
      </c>
      <c r="Y984" s="145">
        <f t="shared" si="1035"/>
        <v>1115.583271</v>
      </c>
      <c r="Z984" s="147">
        <f t="shared" si="1036"/>
        <v>1115.583271</v>
      </c>
      <c r="AA984" s="148">
        <f t="shared" si="1037"/>
        <v>0</v>
      </c>
      <c r="AB984" s="149">
        <f t="shared" si="1038"/>
        <v>2387.2799999999997</v>
      </c>
      <c r="AC984" s="148">
        <f t="shared" si="1039"/>
        <v>2387.2799999999997</v>
      </c>
      <c r="AD984" s="148">
        <f t="shared" si="1045"/>
        <v>0</v>
      </c>
      <c r="AE984" s="148">
        <f t="shared" si="1040"/>
        <v>241.83146399999998</v>
      </c>
      <c r="AF984" s="150">
        <f t="shared" si="1041"/>
        <v>241.83146399999998</v>
      </c>
      <c r="AG984" s="148">
        <f t="shared" si="1042"/>
        <v>0</v>
      </c>
      <c r="AH984" s="148">
        <f t="shared" si="1043"/>
        <v>2145.4485359999999</v>
      </c>
      <c r="AI984" s="150">
        <f t="shared" si="1044"/>
        <v>2145.4485359999999</v>
      </c>
      <c r="AJ984" s="151" t="s">
        <v>60</v>
      </c>
    </row>
    <row r="985" spans="1:36" outlineLevel="3" x14ac:dyDescent="0.25">
      <c r="A985" s="143" t="s">
        <v>5665</v>
      </c>
      <c r="B985" s="135">
        <v>2301</v>
      </c>
      <c r="C985" s="135">
        <v>10592.88</v>
      </c>
      <c r="D985" s="135">
        <v>6713.11</v>
      </c>
      <c r="E985" s="135">
        <v>7585.53</v>
      </c>
      <c r="F985" s="135">
        <v>1849.49</v>
      </c>
      <c r="G985" s="135">
        <v>1513.63</v>
      </c>
      <c r="H985" s="135">
        <v>1447.89</v>
      </c>
      <c r="I985" s="135">
        <v>2020.91</v>
      </c>
      <c r="J985" s="135">
        <v>2147.2600000000002</v>
      </c>
      <c r="K985" s="135">
        <v>397.1</v>
      </c>
      <c r="L985" s="135">
        <v>2672.24</v>
      </c>
      <c r="M985" s="135">
        <v>5978.71</v>
      </c>
      <c r="N985" s="135">
        <f t="shared" si="1046"/>
        <v>5978.71</v>
      </c>
      <c r="O985" s="135">
        <f t="shared" si="1047"/>
        <v>45219.75</v>
      </c>
      <c r="P985" s="135" t="s">
        <v>5408</v>
      </c>
      <c r="Q985" s="135">
        <f>VLOOKUP(P985,Factors!$E$6:$G$5649,3,FALSE)</f>
        <v>0.1013</v>
      </c>
      <c r="R985" s="144">
        <f t="shared" si="1028"/>
        <v>0</v>
      </c>
      <c r="S985" s="145">
        <f t="shared" si="1029"/>
        <v>5978.71</v>
      </c>
      <c r="T985" s="146">
        <f t="shared" si="1030"/>
        <v>5978.71</v>
      </c>
      <c r="U985" s="144">
        <f t="shared" si="1031"/>
        <v>0</v>
      </c>
      <c r="V985" s="145">
        <f t="shared" si="1032"/>
        <v>605.64332300000001</v>
      </c>
      <c r="W985" s="147">
        <f t="shared" si="1033"/>
        <v>605.64332300000001</v>
      </c>
      <c r="X985" s="144">
        <f t="shared" si="1034"/>
        <v>0</v>
      </c>
      <c r="Y985" s="145">
        <f t="shared" si="1035"/>
        <v>5373.0666769999998</v>
      </c>
      <c r="Z985" s="147">
        <f t="shared" si="1036"/>
        <v>5373.0666769999998</v>
      </c>
      <c r="AA985" s="148">
        <f t="shared" si="1037"/>
        <v>0</v>
      </c>
      <c r="AB985" s="149">
        <f t="shared" si="1038"/>
        <v>45219.75</v>
      </c>
      <c r="AC985" s="148">
        <f t="shared" si="1039"/>
        <v>45219.75</v>
      </c>
      <c r="AD985" s="148">
        <f t="shared" si="1045"/>
        <v>0</v>
      </c>
      <c r="AE985" s="148">
        <f t="shared" si="1040"/>
        <v>4580.7606750000004</v>
      </c>
      <c r="AF985" s="150">
        <f t="shared" si="1041"/>
        <v>4580.7606750000004</v>
      </c>
      <c r="AG985" s="148">
        <f t="shared" si="1042"/>
        <v>0</v>
      </c>
      <c r="AH985" s="148">
        <f t="shared" si="1043"/>
        <v>40638.989325000002</v>
      </c>
      <c r="AI985" s="150">
        <f t="shared" si="1044"/>
        <v>40638.989325000002</v>
      </c>
      <c r="AJ985" s="151" t="s">
        <v>60</v>
      </c>
    </row>
    <row r="986" spans="1:36" outlineLevel="3" x14ac:dyDescent="0.25">
      <c r="A986" s="143" t="s">
        <v>5665</v>
      </c>
      <c r="I986" s="135">
        <v>185</v>
      </c>
      <c r="J986" s="135">
        <v>11.76</v>
      </c>
      <c r="K986" s="135">
        <v>0</v>
      </c>
      <c r="M986" s="135">
        <v>805.5</v>
      </c>
      <c r="N986" s="135">
        <f t="shared" si="1046"/>
        <v>805.5</v>
      </c>
      <c r="O986" s="135">
        <f t="shared" si="1047"/>
        <v>1002.26</v>
      </c>
      <c r="P986" s="135" t="s">
        <v>5409</v>
      </c>
      <c r="Q986" s="135">
        <f>VLOOKUP(P986,Factors!$E$6:$G$5649,3,FALSE)</f>
        <v>0.1013</v>
      </c>
      <c r="R986" s="144">
        <f t="shared" si="1028"/>
        <v>0</v>
      </c>
      <c r="S986" s="145">
        <f t="shared" si="1029"/>
        <v>805.5</v>
      </c>
      <c r="T986" s="146">
        <f t="shared" si="1030"/>
        <v>805.5</v>
      </c>
      <c r="U986" s="144">
        <f t="shared" si="1031"/>
        <v>0</v>
      </c>
      <c r="V986" s="145">
        <f t="shared" si="1032"/>
        <v>81.597149999999999</v>
      </c>
      <c r="W986" s="147">
        <f t="shared" si="1033"/>
        <v>81.597149999999999</v>
      </c>
      <c r="X986" s="144">
        <f t="shared" si="1034"/>
        <v>0</v>
      </c>
      <c r="Y986" s="145">
        <f t="shared" si="1035"/>
        <v>723.90284999999994</v>
      </c>
      <c r="Z986" s="147">
        <f t="shared" si="1036"/>
        <v>723.90284999999994</v>
      </c>
      <c r="AA986" s="148">
        <f t="shared" si="1037"/>
        <v>0</v>
      </c>
      <c r="AB986" s="149">
        <f t="shared" si="1038"/>
        <v>1002.26</v>
      </c>
      <c r="AC986" s="148">
        <f t="shared" si="1039"/>
        <v>1002.26</v>
      </c>
      <c r="AD986" s="148">
        <f t="shared" si="1045"/>
        <v>0</v>
      </c>
      <c r="AE986" s="148">
        <f t="shared" si="1040"/>
        <v>101.528938</v>
      </c>
      <c r="AF986" s="150">
        <f t="shared" si="1041"/>
        <v>101.528938</v>
      </c>
      <c r="AG986" s="148">
        <f t="shared" si="1042"/>
        <v>0</v>
      </c>
      <c r="AH986" s="148">
        <f t="shared" si="1043"/>
        <v>900.73106199999995</v>
      </c>
      <c r="AI986" s="150">
        <f t="shared" si="1044"/>
        <v>900.73106199999995</v>
      </c>
      <c r="AJ986" s="151" t="s">
        <v>60</v>
      </c>
    </row>
    <row r="987" spans="1:36" outlineLevel="3" x14ac:dyDescent="0.25">
      <c r="A987" s="143" t="s">
        <v>5665</v>
      </c>
      <c r="B987" s="135">
        <v>62092.84</v>
      </c>
      <c r="C987" s="135">
        <v>63375.23</v>
      </c>
      <c r="D987" s="135">
        <v>60078.28</v>
      </c>
      <c r="E987" s="135">
        <v>70872.100000000006</v>
      </c>
      <c r="F987" s="135">
        <v>73717.78</v>
      </c>
      <c r="G987" s="135">
        <v>68573.59</v>
      </c>
      <c r="H987" s="135">
        <v>69649.710000000006</v>
      </c>
      <c r="I987" s="135">
        <v>65327.55</v>
      </c>
      <c r="J987" s="135">
        <v>71416.38</v>
      </c>
      <c r="K987" s="135">
        <v>70847.64</v>
      </c>
      <c r="L987" s="135">
        <v>70638.84</v>
      </c>
      <c r="M987" s="135">
        <v>81761.009999999995</v>
      </c>
      <c r="N987" s="135">
        <f t="shared" si="1046"/>
        <v>81761.009999999995</v>
      </c>
      <c r="O987" s="135">
        <f t="shared" si="1047"/>
        <v>828350.95</v>
      </c>
      <c r="P987" s="135" t="s">
        <v>5413</v>
      </c>
      <c r="Q987" s="135">
        <f>VLOOKUP(P987,Factors!$E$6:$G$5649,3,FALSE)</f>
        <v>0.1013</v>
      </c>
      <c r="R987" s="144">
        <f t="shared" si="1028"/>
        <v>0</v>
      </c>
      <c r="S987" s="145">
        <f t="shared" si="1029"/>
        <v>81761.009999999995</v>
      </c>
      <c r="T987" s="146">
        <f t="shared" si="1030"/>
        <v>81761.009999999995</v>
      </c>
      <c r="U987" s="144">
        <f t="shared" si="1031"/>
        <v>0</v>
      </c>
      <c r="V987" s="145">
        <f t="shared" si="1032"/>
        <v>8282.3903129999999</v>
      </c>
      <c r="W987" s="147">
        <f t="shared" si="1033"/>
        <v>8282.3903129999999</v>
      </c>
      <c r="X987" s="144">
        <f t="shared" si="1034"/>
        <v>0</v>
      </c>
      <c r="Y987" s="145">
        <f t="shared" si="1035"/>
        <v>73478.619686999999</v>
      </c>
      <c r="Z987" s="147">
        <f t="shared" si="1036"/>
        <v>73478.619686999999</v>
      </c>
      <c r="AA987" s="148">
        <f t="shared" si="1037"/>
        <v>0</v>
      </c>
      <c r="AB987" s="149">
        <f t="shared" si="1038"/>
        <v>828350.95</v>
      </c>
      <c r="AC987" s="148">
        <f t="shared" si="1039"/>
        <v>828350.95</v>
      </c>
      <c r="AD987" s="148">
        <f t="shared" si="1045"/>
        <v>0</v>
      </c>
      <c r="AE987" s="148">
        <f t="shared" si="1040"/>
        <v>83911.951235</v>
      </c>
      <c r="AF987" s="150">
        <f t="shared" si="1041"/>
        <v>83911.951235</v>
      </c>
      <c r="AG987" s="148">
        <f t="shared" si="1042"/>
        <v>0</v>
      </c>
      <c r="AH987" s="148">
        <f t="shared" si="1043"/>
        <v>744438.99876499991</v>
      </c>
      <c r="AI987" s="150">
        <f t="shared" si="1044"/>
        <v>744438.99876499991</v>
      </c>
      <c r="AJ987" s="151" t="s">
        <v>60</v>
      </c>
    </row>
    <row r="988" spans="1:36" outlineLevel="3" x14ac:dyDescent="0.25">
      <c r="A988" s="143" t="s">
        <v>5665</v>
      </c>
      <c r="C988" s="135">
        <v>290.37</v>
      </c>
      <c r="H988" s="135">
        <v>327.60000000000002</v>
      </c>
      <c r="I988" s="135">
        <v>115.97</v>
      </c>
      <c r="K988" s="135">
        <v>88.72</v>
      </c>
      <c r="M988" s="135">
        <v>103.23</v>
      </c>
      <c r="N988" s="135">
        <f t="shared" si="1046"/>
        <v>103.23</v>
      </c>
      <c r="O988" s="135">
        <f t="shared" si="1047"/>
        <v>925.8900000000001</v>
      </c>
      <c r="P988" s="135" t="s">
        <v>5420</v>
      </c>
      <c r="Q988" s="135">
        <f>VLOOKUP(P988,Factors!$E$6:$G$5649,3,FALSE)</f>
        <v>0.1013</v>
      </c>
      <c r="R988" s="144">
        <f t="shared" si="1028"/>
        <v>0</v>
      </c>
      <c r="S988" s="145">
        <f t="shared" si="1029"/>
        <v>103.23</v>
      </c>
      <c r="T988" s="146">
        <f t="shared" si="1030"/>
        <v>103.23</v>
      </c>
      <c r="U988" s="144">
        <f t="shared" si="1031"/>
        <v>0</v>
      </c>
      <c r="V988" s="145">
        <f t="shared" si="1032"/>
        <v>10.457199000000001</v>
      </c>
      <c r="W988" s="147">
        <f t="shared" si="1033"/>
        <v>10.457199000000001</v>
      </c>
      <c r="X988" s="144">
        <f t="shared" si="1034"/>
        <v>0</v>
      </c>
      <c r="Y988" s="145">
        <f t="shared" si="1035"/>
        <v>92.772801000000001</v>
      </c>
      <c r="Z988" s="147">
        <f t="shared" si="1036"/>
        <v>92.772801000000001</v>
      </c>
      <c r="AA988" s="148">
        <f t="shared" si="1037"/>
        <v>0</v>
      </c>
      <c r="AB988" s="149">
        <f t="shared" si="1038"/>
        <v>925.8900000000001</v>
      </c>
      <c r="AC988" s="148">
        <f t="shared" si="1039"/>
        <v>925.8900000000001</v>
      </c>
      <c r="AD988" s="148">
        <f t="shared" si="1045"/>
        <v>0</v>
      </c>
      <c r="AE988" s="148">
        <f t="shared" si="1040"/>
        <v>93.792657000000005</v>
      </c>
      <c r="AF988" s="150">
        <f t="shared" si="1041"/>
        <v>93.792657000000005</v>
      </c>
      <c r="AG988" s="148">
        <f t="shared" si="1042"/>
        <v>0</v>
      </c>
      <c r="AH988" s="148">
        <f t="shared" si="1043"/>
        <v>832.09734300000014</v>
      </c>
      <c r="AI988" s="150">
        <f t="shared" si="1044"/>
        <v>832.09734300000014</v>
      </c>
      <c r="AJ988" s="151" t="s">
        <v>60</v>
      </c>
    </row>
    <row r="989" spans="1:36" outlineLevel="3" x14ac:dyDescent="0.25">
      <c r="A989" s="143" t="s">
        <v>5665</v>
      </c>
      <c r="B989" s="135">
        <v>458216.08</v>
      </c>
      <c r="C989" s="135">
        <v>455407.33</v>
      </c>
      <c r="D989" s="135">
        <v>754311.98</v>
      </c>
      <c r="E989" s="135">
        <v>444912.88</v>
      </c>
      <c r="F989" s="135">
        <v>442823.55</v>
      </c>
      <c r="G989" s="135">
        <v>433802.48</v>
      </c>
      <c r="H989" s="135">
        <v>516583.75</v>
      </c>
      <c r="I989" s="135">
        <v>443657.42</v>
      </c>
      <c r="J989" s="135">
        <v>223097.43</v>
      </c>
      <c r="K989" s="135">
        <v>457459.33</v>
      </c>
      <c r="L989" s="135">
        <v>437755.73</v>
      </c>
      <c r="M989" s="135">
        <v>442894.18</v>
      </c>
      <c r="N989" s="135">
        <f t="shared" si="1046"/>
        <v>442894.18</v>
      </c>
      <c r="O989" s="135">
        <f t="shared" si="1047"/>
        <v>5510922.1399999987</v>
      </c>
      <c r="P989" s="135" t="s">
        <v>5426</v>
      </c>
      <c r="Q989" s="135">
        <f>VLOOKUP(P989,Factors!$E$6:$G$5649,3,FALSE)</f>
        <v>0.1013</v>
      </c>
      <c r="R989" s="144">
        <f t="shared" si="1028"/>
        <v>0</v>
      </c>
      <c r="S989" s="145">
        <f t="shared" si="1029"/>
        <v>442894.18</v>
      </c>
      <c r="T989" s="146">
        <f t="shared" si="1030"/>
        <v>442894.18</v>
      </c>
      <c r="U989" s="144">
        <f t="shared" si="1031"/>
        <v>0</v>
      </c>
      <c r="V989" s="145">
        <f t="shared" si="1032"/>
        <v>44865.180434000002</v>
      </c>
      <c r="W989" s="147">
        <f t="shared" si="1033"/>
        <v>44865.180434000002</v>
      </c>
      <c r="X989" s="144">
        <f t="shared" si="1034"/>
        <v>0</v>
      </c>
      <c r="Y989" s="145">
        <f t="shared" si="1035"/>
        <v>398028.99956600001</v>
      </c>
      <c r="Z989" s="147">
        <f t="shared" si="1036"/>
        <v>398028.99956600001</v>
      </c>
      <c r="AA989" s="148">
        <f t="shared" si="1037"/>
        <v>0</v>
      </c>
      <c r="AB989" s="149">
        <f t="shared" si="1038"/>
        <v>5510922.1399999987</v>
      </c>
      <c r="AC989" s="148">
        <f t="shared" si="1039"/>
        <v>5510922.1399999987</v>
      </c>
      <c r="AD989" s="148">
        <f t="shared" si="1045"/>
        <v>0</v>
      </c>
      <c r="AE989" s="148">
        <f t="shared" si="1040"/>
        <v>558256.41278199991</v>
      </c>
      <c r="AF989" s="150">
        <f t="shared" si="1041"/>
        <v>558256.41278199991</v>
      </c>
      <c r="AG989" s="148">
        <f t="shared" si="1042"/>
        <v>0</v>
      </c>
      <c r="AH989" s="148">
        <f t="shared" si="1043"/>
        <v>4952665.7272179984</v>
      </c>
      <c r="AI989" s="150">
        <f t="shared" si="1044"/>
        <v>4952665.7272179984</v>
      </c>
      <c r="AJ989" s="151" t="s">
        <v>60</v>
      </c>
    </row>
    <row r="990" spans="1:36" outlineLevel="3" x14ac:dyDescent="0.25">
      <c r="A990" s="143" t="s">
        <v>5665</v>
      </c>
      <c r="B990" s="135">
        <v>62640.03</v>
      </c>
      <c r="C990" s="135">
        <v>56512.1</v>
      </c>
      <c r="D990" s="135">
        <v>87048.09</v>
      </c>
      <c r="E990" s="135">
        <v>71071.22</v>
      </c>
      <c r="F990" s="135">
        <v>86620.98</v>
      </c>
      <c r="G990" s="135">
        <v>64612.34</v>
      </c>
      <c r="H990" s="135">
        <v>70178.14</v>
      </c>
      <c r="I990" s="135">
        <v>66866.03</v>
      </c>
      <c r="J990" s="135">
        <v>68933.91</v>
      </c>
      <c r="K990" s="135">
        <v>69045.759999999995</v>
      </c>
      <c r="L990" s="135">
        <v>78555.3</v>
      </c>
      <c r="M990" s="135">
        <v>70667.360000000001</v>
      </c>
      <c r="N990" s="135">
        <f t="shared" si="1046"/>
        <v>70667.360000000001</v>
      </c>
      <c r="O990" s="135">
        <f t="shared" si="1047"/>
        <v>852751.26000000013</v>
      </c>
      <c r="P990" s="135" t="s">
        <v>5431</v>
      </c>
      <c r="Q990" s="135">
        <f>VLOOKUP(P990,Factors!$E$6:$G$5649,3,FALSE)</f>
        <v>0.1013</v>
      </c>
      <c r="R990" s="144">
        <f t="shared" si="1028"/>
        <v>0</v>
      </c>
      <c r="S990" s="145">
        <f t="shared" si="1029"/>
        <v>70667.360000000001</v>
      </c>
      <c r="T990" s="146">
        <f t="shared" si="1030"/>
        <v>70667.360000000001</v>
      </c>
      <c r="U990" s="144">
        <f t="shared" si="1031"/>
        <v>0</v>
      </c>
      <c r="V990" s="145">
        <f t="shared" si="1032"/>
        <v>7158.6035680000005</v>
      </c>
      <c r="W990" s="147">
        <f t="shared" si="1033"/>
        <v>7158.6035680000005</v>
      </c>
      <c r="X990" s="144">
        <f t="shared" si="1034"/>
        <v>0</v>
      </c>
      <c r="Y990" s="145">
        <f t="shared" si="1035"/>
        <v>63508.756432000002</v>
      </c>
      <c r="Z990" s="147">
        <f t="shared" si="1036"/>
        <v>63508.756432000002</v>
      </c>
      <c r="AA990" s="148">
        <f t="shared" si="1037"/>
        <v>0</v>
      </c>
      <c r="AB990" s="149">
        <f t="shared" si="1038"/>
        <v>852751.26000000013</v>
      </c>
      <c r="AC990" s="148">
        <f t="shared" si="1039"/>
        <v>852751.26000000013</v>
      </c>
      <c r="AD990" s="148">
        <f t="shared" si="1045"/>
        <v>0</v>
      </c>
      <c r="AE990" s="148">
        <f t="shared" si="1040"/>
        <v>86383.702638000017</v>
      </c>
      <c r="AF990" s="150">
        <f t="shared" si="1041"/>
        <v>86383.702638000017</v>
      </c>
      <c r="AG990" s="148">
        <f t="shared" si="1042"/>
        <v>0</v>
      </c>
      <c r="AH990" s="148">
        <f t="shared" si="1043"/>
        <v>766367.55736200011</v>
      </c>
      <c r="AI990" s="150">
        <f t="shared" si="1044"/>
        <v>766367.55736200011</v>
      </c>
      <c r="AJ990" s="151" t="s">
        <v>60</v>
      </c>
    </row>
    <row r="991" spans="1:36" outlineLevel="3" x14ac:dyDescent="0.25">
      <c r="A991" s="143" t="s">
        <v>5665</v>
      </c>
      <c r="F991" s="135">
        <v>105</v>
      </c>
      <c r="H991" s="135">
        <v>150</v>
      </c>
      <c r="I991" s="135">
        <v>600</v>
      </c>
      <c r="J991" s="135">
        <v>692723.93</v>
      </c>
      <c r="K991" s="135">
        <v>-692573.93</v>
      </c>
      <c r="L991" s="135">
        <v>750</v>
      </c>
      <c r="M991" s="135">
        <v>150</v>
      </c>
      <c r="N991" s="135">
        <f t="shared" si="1046"/>
        <v>150</v>
      </c>
      <c r="O991" s="135">
        <f t="shared" si="1047"/>
        <v>1905</v>
      </c>
      <c r="P991" s="135" t="s">
        <v>5440</v>
      </c>
      <c r="Q991" s="135">
        <f>VLOOKUP(P991,Factors!$E$6:$G$5649,3,FALSE)</f>
        <v>0.1013</v>
      </c>
      <c r="R991" s="144">
        <f t="shared" si="1028"/>
        <v>0</v>
      </c>
      <c r="S991" s="145">
        <f t="shared" si="1029"/>
        <v>150</v>
      </c>
      <c r="T991" s="146">
        <f t="shared" si="1030"/>
        <v>150</v>
      </c>
      <c r="U991" s="144">
        <f t="shared" si="1031"/>
        <v>0</v>
      </c>
      <c r="V991" s="145">
        <f t="shared" si="1032"/>
        <v>15.195</v>
      </c>
      <c r="W991" s="147">
        <f t="shared" si="1033"/>
        <v>15.195</v>
      </c>
      <c r="X991" s="144">
        <f t="shared" si="1034"/>
        <v>0</v>
      </c>
      <c r="Y991" s="145">
        <f t="shared" si="1035"/>
        <v>134.80500000000001</v>
      </c>
      <c r="Z991" s="147">
        <f t="shared" si="1036"/>
        <v>134.80500000000001</v>
      </c>
      <c r="AA991" s="148">
        <f t="shared" si="1037"/>
        <v>0</v>
      </c>
      <c r="AB991" s="149">
        <f t="shared" si="1038"/>
        <v>1905</v>
      </c>
      <c r="AC991" s="148">
        <f t="shared" si="1039"/>
        <v>1905</v>
      </c>
      <c r="AD991" s="148">
        <f t="shared" si="1045"/>
        <v>0</v>
      </c>
      <c r="AE991" s="148">
        <f t="shared" si="1040"/>
        <v>192.97650000000002</v>
      </c>
      <c r="AF991" s="150">
        <f t="shared" si="1041"/>
        <v>192.97650000000002</v>
      </c>
      <c r="AG991" s="148">
        <f t="shared" si="1042"/>
        <v>0</v>
      </c>
      <c r="AH991" s="148">
        <f t="shared" si="1043"/>
        <v>1712.0235</v>
      </c>
      <c r="AI991" s="150">
        <f t="shared" si="1044"/>
        <v>1712.0235</v>
      </c>
      <c r="AJ991" s="151" t="s">
        <v>60</v>
      </c>
    </row>
    <row r="992" spans="1:36" outlineLevel="3" x14ac:dyDescent="0.25">
      <c r="A992" s="143" t="s">
        <v>5665</v>
      </c>
      <c r="C992" s="135">
        <v>101774.75</v>
      </c>
      <c r="E992" s="135">
        <v>103534.75</v>
      </c>
      <c r="H992" s="135">
        <v>125222.12</v>
      </c>
      <c r="K992" s="135">
        <v>101774.75</v>
      </c>
      <c r="N992" s="135">
        <f t="shared" si="1046"/>
        <v>0</v>
      </c>
      <c r="O992" s="135">
        <f t="shared" si="1047"/>
        <v>432306.37</v>
      </c>
      <c r="P992" s="135" t="s">
        <v>5457</v>
      </c>
      <c r="Q992" s="135">
        <f>VLOOKUP(P992,Factors!$E$6:$G$5649,3,FALSE)</f>
        <v>0.1013</v>
      </c>
      <c r="R992" s="144">
        <f t="shared" si="1028"/>
        <v>0</v>
      </c>
      <c r="S992" s="145">
        <f t="shared" si="1029"/>
        <v>0</v>
      </c>
      <c r="T992" s="146">
        <f t="shared" si="1030"/>
        <v>0</v>
      </c>
      <c r="U992" s="144">
        <f t="shared" si="1031"/>
        <v>0</v>
      </c>
      <c r="V992" s="145">
        <f t="shared" si="1032"/>
        <v>0</v>
      </c>
      <c r="W992" s="147">
        <f t="shared" si="1033"/>
        <v>0</v>
      </c>
      <c r="X992" s="144">
        <f t="shared" si="1034"/>
        <v>0</v>
      </c>
      <c r="Y992" s="145">
        <f t="shared" si="1035"/>
        <v>0</v>
      </c>
      <c r="Z992" s="147">
        <f t="shared" si="1036"/>
        <v>0</v>
      </c>
      <c r="AA992" s="148">
        <f t="shared" si="1037"/>
        <v>0</v>
      </c>
      <c r="AB992" s="149">
        <f t="shared" si="1038"/>
        <v>432306.37</v>
      </c>
      <c r="AC992" s="148">
        <f t="shared" si="1039"/>
        <v>432306.37</v>
      </c>
      <c r="AD992" s="148">
        <f t="shared" si="1045"/>
        <v>0</v>
      </c>
      <c r="AE992" s="148">
        <f t="shared" si="1040"/>
        <v>43792.635281000003</v>
      </c>
      <c r="AF992" s="150">
        <f t="shared" si="1041"/>
        <v>43792.635281000003</v>
      </c>
      <c r="AG992" s="148">
        <f t="shared" si="1042"/>
        <v>0</v>
      </c>
      <c r="AH992" s="148">
        <f t="shared" si="1043"/>
        <v>388513.734719</v>
      </c>
      <c r="AI992" s="150">
        <f t="shared" si="1044"/>
        <v>388513.734719</v>
      </c>
      <c r="AJ992" s="151" t="s">
        <v>60</v>
      </c>
    </row>
    <row r="993" spans="1:36" outlineLevel="3" x14ac:dyDescent="0.25">
      <c r="A993" s="143" t="s">
        <v>5665</v>
      </c>
      <c r="B993" s="135">
        <v>-6383.53</v>
      </c>
      <c r="C993" s="135">
        <v>-6928.02</v>
      </c>
      <c r="D993" s="135">
        <v>-4129.1000000000004</v>
      </c>
      <c r="E993" s="135">
        <v>-4862.09</v>
      </c>
      <c r="F993" s="135">
        <v>-5167.24</v>
      </c>
      <c r="G993" s="135">
        <v>-6951.17</v>
      </c>
      <c r="H993" s="135">
        <v>-4154.43</v>
      </c>
      <c r="I993" s="135">
        <v>-1109.9000000000001</v>
      </c>
      <c r="J993" s="135">
        <v>-3618.32</v>
      </c>
      <c r="K993" s="135">
        <v>-4655.3999999999996</v>
      </c>
      <c r="L993" s="135">
        <v>-3297.45</v>
      </c>
      <c r="M993" s="135">
        <v>-3824.86</v>
      </c>
      <c r="N993" s="135">
        <f t="shared" si="1046"/>
        <v>-3824.86</v>
      </c>
      <c r="O993" s="135">
        <f t="shared" si="1047"/>
        <v>-55081.51</v>
      </c>
      <c r="P993" s="135" t="s">
        <v>5471</v>
      </c>
      <c r="Q993" s="135">
        <f>VLOOKUP(P993,Factors!$E$6:$G$5649,3,FALSE)</f>
        <v>0.1013</v>
      </c>
      <c r="R993" s="144">
        <f t="shared" si="1028"/>
        <v>0</v>
      </c>
      <c r="S993" s="145">
        <f t="shared" si="1029"/>
        <v>-3824.86</v>
      </c>
      <c r="T993" s="146">
        <f t="shared" si="1030"/>
        <v>-3824.86</v>
      </c>
      <c r="U993" s="144">
        <f t="shared" si="1031"/>
        <v>0</v>
      </c>
      <c r="V993" s="145">
        <f t="shared" si="1032"/>
        <v>-387.45831800000002</v>
      </c>
      <c r="W993" s="147">
        <f t="shared" si="1033"/>
        <v>-387.45831800000002</v>
      </c>
      <c r="X993" s="144">
        <f t="shared" si="1034"/>
        <v>0</v>
      </c>
      <c r="Y993" s="145">
        <f t="shared" si="1035"/>
        <v>-3437.4016820000002</v>
      </c>
      <c r="Z993" s="147">
        <f t="shared" si="1036"/>
        <v>-3437.4016820000002</v>
      </c>
      <c r="AA993" s="148">
        <f t="shared" si="1037"/>
        <v>0</v>
      </c>
      <c r="AB993" s="149">
        <f t="shared" si="1038"/>
        <v>-55081.51</v>
      </c>
      <c r="AC993" s="148">
        <f t="shared" si="1039"/>
        <v>-55081.51</v>
      </c>
      <c r="AD993" s="148">
        <f t="shared" si="1045"/>
        <v>0</v>
      </c>
      <c r="AE993" s="148">
        <f t="shared" si="1040"/>
        <v>-5579.7569630000007</v>
      </c>
      <c r="AF993" s="150">
        <f t="shared" si="1041"/>
        <v>-5579.7569630000007</v>
      </c>
      <c r="AG993" s="148">
        <f t="shared" si="1042"/>
        <v>0</v>
      </c>
      <c r="AH993" s="148">
        <f t="shared" si="1043"/>
        <v>-49501.753037000002</v>
      </c>
      <c r="AI993" s="150">
        <f t="shared" si="1044"/>
        <v>-49501.753037000002</v>
      </c>
      <c r="AJ993" s="151" t="s">
        <v>60</v>
      </c>
    </row>
    <row r="994" spans="1:36" outlineLevel="2" x14ac:dyDescent="0.25">
      <c r="A994" s="143"/>
      <c r="N994" s="135">
        <f t="shared" si="1046"/>
        <v>0</v>
      </c>
      <c r="O994" s="135">
        <f t="shared" si="1047"/>
        <v>0</v>
      </c>
      <c r="R994" s="144">
        <f t="shared" ref="R994:AI994" si="1048">SUBTOTAL(9,R839:R993)</f>
        <v>0</v>
      </c>
      <c r="S994" s="145">
        <f t="shared" si="1048"/>
        <v>3999183.07</v>
      </c>
      <c r="T994" s="146">
        <f t="shared" si="1048"/>
        <v>3999183.07</v>
      </c>
      <c r="U994" s="144">
        <f t="shared" si="1048"/>
        <v>0</v>
      </c>
      <c r="V994" s="145">
        <f t="shared" si="1048"/>
        <v>405117.24499099987</v>
      </c>
      <c r="W994" s="147">
        <f t="shared" si="1048"/>
        <v>405117.24499099987</v>
      </c>
      <c r="X994" s="144">
        <f t="shared" si="1048"/>
        <v>0</v>
      </c>
      <c r="Y994" s="145">
        <f t="shared" si="1048"/>
        <v>3594065.8250089991</v>
      </c>
      <c r="Z994" s="147">
        <f t="shared" si="1048"/>
        <v>3594065.8250089991</v>
      </c>
      <c r="AA994" s="148">
        <f t="shared" si="1048"/>
        <v>0</v>
      </c>
      <c r="AB994" s="149">
        <f t="shared" si="1048"/>
        <v>46261895.760000005</v>
      </c>
      <c r="AC994" s="148">
        <f t="shared" si="1048"/>
        <v>46261895.760000005</v>
      </c>
      <c r="AD994" s="148">
        <f t="shared" si="1045"/>
        <v>0</v>
      </c>
      <c r="AE994" s="148">
        <f t="shared" si="1048"/>
        <v>4686330.040488</v>
      </c>
      <c r="AF994" s="150">
        <f t="shared" si="1048"/>
        <v>4686330.040488</v>
      </c>
      <c r="AG994" s="148">
        <f t="shared" si="1048"/>
        <v>0</v>
      </c>
      <c r="AH994" s="148">
        <f t="shared" si="1048"/>
        <v>41575565.719512001</v>
      </c>
      <c r="AI994" s="150">
        <f t="shared" si="1048"/>
        <v>41575565.719512001</v>
      </c>
      <c r="AJ994" s="163" t="s">
        <v>5736</v>
      </c>
    </row>
    <row r="995" spans="1:36" outlineLevel="3" x14ac:dyDescent="0.25">
      <c r="A995" s="143" t="s">
        <v>5665</v>
      </c>
      <c r="B995" s="135">
        <v>754</v>
      </c>
      <c r="C995" s="135">
        <v>754</v>
      </c>
      <c r="D995" s="135">
        <v>754</v>
      </c>
      <c r="E995" s="135">
        <v>754</v>
      </c>
      <c r="F995" s="135">
        <v>754</v>
      </c>
      <c r="G995" s="135">
        <v>754</v>
      </c>
      <c r="H995" s="135">
        <v>754</v>
      </c>
      <c r="I995" s="135">
        <v>754</v>
      </c>
      <c r="J995" s="135">
        <v>754</v>
      </c>
      <c r="K995" s="135">
        <v>754</v>
      </c>
      <c r="L995" s="135">
        <v>754</v>
      </c>
      <c r="M995" s="135">
        <v>754</v>
      </c>
      <c r="N995" s="135">
        <f t="shared" si="1046"/>
        <v>754</v>
      </c>
      <c r="O995" s="135">
        <f t="shared" si="1047"/>
        <v>9048</v>
      </c>
      <c r="P995" s="135" t="s">
        <v>358</v>
      </c>
      <c r="Q995" s="135">
        <f>VLOOKUP(P995,Factors!$E$6:$G$5649,3,FALSE)</f>
        <v>0.1086</v>
      </c>
      <c r="R995" s="144">
        <f t="shared" ref="R995:R1036" si="1049">IF(LEFT(AJ995,6)="Direct", N995,0)</f>
        <v>0</v>
      </c>
      <c r="S995" s="145">
        <f t="shared" ref="S995:S1036" si="1050">N995-R995</f>
        <v>754</v>
      </c>
      <c r="T995" s="146">
        <f t="shared" ref="T995:T1036" si="1051">R995+S995</f>
        <v>754</v>
      </c>
      <c r="U995" s="144">
        <f t="shared" ref="U995:U1036" si="1052">IF(LEFT(AJ995,9)="direct-wa", N995,0)</f>
        <v>0</v>
      </c>
      <c r="V995" s="145">
        <f t="shared" ref="V995:V1036" si="1053">IF(LEFT(AJ995,9)="direct-wa",0,N995*Q995)</f>
        <v>81.884399999999999</v>
      </c>
      <c r="W995" s="147">
        <f t="shared" ref="W995:W1036" si="1054">U995+V995</f>
        <v>81.884399999999999</v>
      </c>
      <c r="X995" s="144">
        <f t="shared" ref="X995:X1036" si="1055">IF(LEFT(AJ995,9)="direct-or", N995,0)</f>
        <v>0</v>
      </c>
      <c r="Y995" s="145">
        <f t="shared" ref="Y995:Y1036" si="1056">IF(LEFT(AJ995,9)="direct-or",0,S995-V995)</f>
        <v>672.11559999999997</v>
      </c>
      <c r="Z995" s="147">
        <f t="shared" ref="Z995:Z1036" si="1057">X995+Y995</f>
        <v>672.11559999999997</v>
      </c>
      <c r="AA995" s="148">
        <f t="shared" ref="AA995:AA1036" si="1058">IF(LEFT(AJ995,6)="Direct", O995,0)</f>
        <v>0</v>
      </c>
      <c r="AB995" s="149">
        <f t="shared" ref="AB995:AB1036" si="1059">O995-AA995</f>
        <v>9048</v>
      </c>
      <c r="AC995" s="148">
        <f t="shared" ref="AC995:AC1036" si="1060">AA995+AB995</f>
        <v>9048</v>
      </c>
      <c r="AD995" s="148">
        <f t="shared" si="1045"/>
        <v>0</v>
      </c>
      <c r="AE995" s="148">
        <f t="shared" ref="AE995:AE1036" si="1061">IF(LEFT(AJ995,9)="direct-wa",0,O995*Q995)</f>
        <v>982.61279999999999</v>
      </c>
      <c r="AF995" s="150">
        <f t="shared" ref="AF995:AF1036" si="1062">AD995+AE995</f>
        <v>982.61279999999999</v>
      </c>
      <c r="AG995" s="148">
        <f t="shared" ref="AG995:AG1036" si="1063">IF(LEFT(AJ995,9)="direct-or", O995,0)</f>
        <v>0</v>
      </c>
      <c r="AH995" s="148">
        <f t="shared" ref="AH995:AH1036" si="1064">IF(LEFT(AJ995,9)="direct-or",0,AC995-AF995)</f>
        <v>8065.3872000000001</v>
      </c>
      <c r="AI995" s="150">
        <f t="shared" ref="AI995:AI1036" si="1065">AG995+AH995</f>
        <v>8065.3872000000001</v>
      </c>
      <c r="AJ995" s="151" t="s">
        <v>96</v>
      </c>
    </row>
    <row r="996" spans="1:36" outlineLevel="3" x14ac:dyDescent="0.25">
      <c r="A996" s="143" t="s">
        <v>5665</v>
      </c>
      <c r="J996" s="135">
        <v>820</v>
      </c>
      <c r="N996" s="135">
        <f t="shared" si="1046"/>
        <v>0</v>
      </c>
      <c r="O996" s="135">
        <f t="shared" si="1047"/>
        <v>820</v>
      </c>
      <c r="P996" s="135" t="s">
        <v>5879</v>
      </c>
      <c r="Q996" s="135">
        <f>VLOOKUP(P996,Factors!$E$6:$G$5649,3,FALSE)</f>
        <v>0.1086</v>
      </c>
      <c r="R996" s="144">
        <f t="shared" si="1049"/>
        <v>0</v>
      </c>
      <c r="S996" s="145">
        <f t="shared" si="1050"/>
        <v>0</v>
      </c>
      <c r="T996" s="146">
        <f t="shared" si="1051"/>
        <v>0</v>
      </c>
      <c r="U996" s="144">
        <f t="shared" si="1052"/>
        <v>0</v>
      </c>
      <c r="V996" s="145">
        <f t="shared" si="1053"/>
        <v>0</v>
      </c>
      <c r="W996" s="147">
        <f t="shared" si="1054"/>
        <v>0</v>
      </c>
      <c r="X996" s="144">
        <f t="shared" si="1055"/>
        <v>0</v>
      </c>
      <c r="Y996" s="145">
        <f t="shared" si="1056"/>
        <v>0</v>
      </c>
      <c r="Z996" s="147">
        <f t="shared" si="1057"/>
        <v>0</v>
      </c>
      <c r="AA996" s="148">
        <f t="shared" si="1058"/>
        <v>0</v>
      </c>
      <c r="AB996" s="149">
        <f t="shared" si="1059"/>
        <v>820</v>
      </c>
      <c r="AC996" s="148">
        <f t="shared" si="1060"/>
        <v>820</v>
      </c>
      <c r="AD996" s="148">
        <f t="shared" si="1045"/>
        <v>0</v>
      </c>
      <c r="AE996" s="148">
        <f t="shared" si="1061"/>
        <v>89.052000000000007</v>
      </c>
      <c r="AF996" s="150">
        <f t="shared" si="1062"/>
        <v>89.052000000000007</v>
      </c>
      <c r="AG996" s="148">
        <f t="shared" si="1063"/>
        <v>0</v>
      </c>
      <c r="AH996" s="148">
        <f t="shared" si="1064"/>
        <v>730.94799999999998</v>
      </c>
      <c r="AI996" s="150">
        <f t="shared" si="1065"/>
        <v>730.94799999999998</v>
      </c>
      <c r="AJ996" s="151" t="s">
        <v>346</v>
      </c>
    </row>
    <row r="997" spans="1:36" outlineLevel="3" x14ac:dyDescent="0.25">
      <c r="A997" s="143" t="s">
        <v>5665</v>
      </c>
      <c r="J997" s="135">
        <v>100.65</v>
      </c>
      <c r="N997" s="135">
        <f t="shared" si="1046"/>
        <v>0</v>
      </c>
      <c r="O997" s="135">
        <f t="shared" si="1047"/>
        <v>100.65</v>
      </c>
      <c r="P997" s="135" t="s">
        <v>397</v>
      </c>
      <c r="Q997" s="135">
        <f>VLOOKUP(P997,Factors!$E$6:$G$5649,3,FALSE)</f>
        <v>0.1086</v>
      </c>
      <c r="R997" s="144">
        <f t="shared" si="1049"/>
        <v>0</v>
      </c>
      <c r="S997" s="145">
        <f t="shared" si="1050"/>
        <v>0</v>
      </c>
      <c r="T997" s="146">
        <f t="shared" si="1051"/>
        <v>0</v>
      </c>
      <c r="U997" s="144">
        <f t="shared" si="1052"/>
        <v>0</v>
      </c>
      <c r="V997" s="145">
        <f t="shared" si="1053"/>
        <v>0</v>
      </c>
      <c r="W997" s="147">
        <f t="shared" si="1054"/>
        <v>0</v>
      </c>
      <c r="X997" s="144">
        <f t="shared" si="1055"/>
        <v>0</v>
      </c>
      <c r="Y997" s="145">
        <f t="shared" si="1056"/>
        <v>0</v>
      </c>
      <c r="Z997" s="147">
        <f t="shared" si="1057"/>
        <v>0</v>
      </c>
      <c r="AA997" s="148">
        <f t="shared" si="1058"/>
        <v>0</v>
      </c>
      <c r="AB997" s="149">
        <f t="shared" si="1059"/>
        <v>100.65</v>
      </c>
      <c r="AC997" s="148">
        <f t="shared" si="1060"/>
        <v>100.65</v>
      </c>
      <c r="AD997" s="148">
        <f t="shared" si="1045"/>
        <v>0</v>
      </c>
      <c r="AE997" s="148">
        <f t="shared" si="1061"/>
        <v>10.93059</v>
      </c>
      <c r="AF997" s="150">
        <f t="shared" si="1062"/>
        <v>10.93059</v>
      </c>
      <c r="AG997" s="148">
        <f t="shared" si="1063"/>
        <v>0</v>
      </c>
      <c r="AH997" s="148">
        <f t="shared" si="1064"/>
        <v>89.719410000000011</v>
      </c>
      <c r="AI997" s="150">
        <f t="shared" si="1065"/>
        <v>89.719410000000011</v>
      </c>
      <c r="AJ997" s="151" t="s">
        <v>346</v>
      </c>
    </row>
    <row r="998" spans="1:36" outlineLevel="3" x14ac:dyDescent="0.25">
      <c r="A998" s="143" t="s">
        <v>5665</v>
      </c>
      <c r="J998" s="135">
        <v>143.9</v>
      </c>
      <c r="M998" s="135">
        <v>994.5</v>
      </c>
      <c r="N998" s="135">
        <f t="shared" si="1046"/>
        <v>994.5</v>
      </c>
      <c r="O998" s="135">
        <f t="shared" si="1047"/>
        <v>1138.4000000000001</v>
      </c>
      <c r="P998" s="135" t="s">
        <v>403</v>
      </c>
      <c r="Q998" s="135">
        <f>VLOOKUP(P998,Factors!$E$6:$G$5649,3,FALSE)</f>
        <v>0.1086</v>
      </c>
      <c r="R998" s="144">
        <f t="shared" si="1049"/>
        <v>0</v>
      </c>
      <c r="S998" s="145">
        <f t="shared" si="1050"/>
        <v>994.5</v>
      </c>
      <c r="T998" s="146">
        <f t="shared" si="1051"/>
        <v>994.5</v>
      </c>
      <c r="U998" s="144">
        <f t="shared" si="1052"/>
        <v>0</v>
      </c>
      <c r="V998" s="145">
        <f t="shared" si="1053"/>
        <v>108.0027</v>
      </c>
      <c r="W998" s="147">
        <f t="shared" si="1054"/>
        <v>108.0027</v>
      </c>
      <c r="X998" s="144">
        <f t="shared" si="1055"/>
        <v>0</v>
      </c>
      <c r="Y998" s="145">
        <f t="shared" si="1056"/>
        <v>886.4973</v>
      </c>
      <c r="Z998" s="147">
        <f t="shared" si="1057"/>
        <v>886.4973</v>
      </c>
      <c r="AA998" s="148">
        <f t="shared" si="1058"/>
        <v>0</v>
      </c>
      <c r="AB998" s="149">
        <f t="shared" si="1059"/>
        <v>1138.4000000000001</v>
      </c>
      <c r="AC998" s="148">
        <f t="shared" si="1060"/>
        <v>1138.4000000000001</v>
      </c>
      <c r="AD998" s="148">
        <f t="shared" si="1045"/>
        <v>0</v>
      </c>
      <c r="AE998" s="148">
        <f t="shared" si="1061"/>
        <v>123.63024000000001</v>
      </c>
      <c r="AF998" s="150">
        <f t="shared" si="1062"/>
        <v>123.63024000000001</v>
      </c>
      <c r="AG998" s="148">
        <f t="shared" si="1063"/>
        <v>0</v>
      </c>
      <c r="AH998" s="148">
        <f t="shared" si="1064"/>
        <v>1014.7697600000001</v>
      </c>
      <c r="AI998" s="150">
        <f t="shared" si="1065"/>
        <v>1014.7697600000001</v>
      </c>
      <c r="AJ998" s="151" t="s">
        <v>96</v>
      </c>
    </row>
    <row r="999" spans="1:36" outlineLevel="3" x14ac:dyDescent="0.25">
      <c r="A999" s="143" t="s">
        <v>5665</v>
      </c>
      <c r="M999" s="135">
        <v>355.32</v>
      </c>
      <c r="N999" s="135">
        <f t="shared" si="1046"/>
        <v>355.32</v>
      </c>
      <c r="O999" s="135">
        <f t="shared" si="1047"/>
        <v>355.32</v>
      </c>
      <c r="P999" s="135" t="s">
        <v>5926</v>
      </c>
      <c r="Q999" s="135">
        <f>VLOOKUP(P999,Factors!$E$6:$G$5649,3,FALSE)</f>
        <v>0.1086</v>
      </c>
      <c r="R999" s="144">
        <f t="shared" si="1049"/>
        <v>0</v>
      </c>
      <c r="S999" s="145">
        <f t="shared" si="1050"/>
        <v>355.32</v>
      </c>
      <c r="T999" s="146">
        <f t="shared" si="1051"/>
        <v>355.32</v>
      </c>
      <c r="U999" s="144">
        <f t="shared" si="1052"/>
        <v>0</v>
      </c>
      <c r="V999" s="145">
        <f t="shared" si="1053"/>
        <v>38.587752000000002</v>
      </c>
      <c r="W999" s="147">
        <f t="shared" si="1054"/>
        <v>38.587752000000002</v>
      </c>
      <c r="X999" s="144">
        <f t="shared" si="1055"/>
        <v>0</v>
      </c>
      <c r="Y999" s="145">
        <f t="shared" si="1056"/>
        <v>316.73224799999997</v>
      </c>
      <c r="Z999" s="147">
        <f t="shared" si="1057"/>
        <v>316.73224799999997</v>
      </c>
      <c r="AA999" s="148">
        <f t="shared" si="1058"/>
        <v>0</v>
      </c>
      <c r="AB999" s="149">
        <f t="shared" si="1059"/>
        <v>355.32</v>
      </c>
      <c r="AC999" s="148">
        <f t="shared" si="1060"/>
        <v>355.32</v>
      </c>
      <c r="AD999" s="148">
        <f t="shared" si="1045"/>
        <v>0</v>
      </c>
      <c r="AE999" s="148">
        <f t="shared" si="1061"/>
        <v>38.587752000000002</v>
      </c>
      <c r="AF999" s="150">
        <f t="shared" si="1062"/>
        <v>38.587752000000002</v>
      </c>
      <c r="AG999" s="148">
        <f t="shared" si="1063"/>
        <v>0</v>
      </c>
      <c r="AH999" s="148">
        <f t="shared" si="1064"/>
        <v>316.73224799999997</v>
      </c>
      <c r="AI999" s="150">
        <f t="shared" si="1065"/>
        <v>316.73224799999997</v>
      </c>
      <c r="AJ999" s="151" t="s">
        <v>346</v>
      </c>
    </row>
    <row r="1000" spans="1:36" outlineLevel="3" x14ac:dyDescent="0.25">
      <c r="A1000" s="143" t="s">
        <v>5665</v>
      </c>
      <c r="G1000" s="135">
        <v>2880</v>
      </c>
      <c r="N1000" s="135">
        <f t="shared" si="1046"/>
        <v>0</v>
      </c>
      <c r="O1000" s="135">
        <f t="shared" si="1047"/>
        <v>2880</v>
      </c>
      <c r="P1000" s="135" t="s">
        <v>5848</v>
      </c>
      <c r="Q1000" s="135">
        <f>VLOOKUP(P1000,Factors!$E$6:$G$5649,3,FALSE)</f>
        <v>0.1086</v>
      </c>
      <c r="R1000" s="144">
        <f t="shared" si="1049"/>
        <v>0</v>
      </c>
      <c r="S1000" s="145">
        <f t="shared" si="1050"/>
        <v>0</v>
      </c>
      <c r="T1000" s="146">
        <f t="shared" si="1051"/>
        <v>0</v>
      </c>
      <c r="U1000" s="144">
        <f t="shared" si="1052"/>
        <v>0</v>
      </c>
      <c r="V1000" s="145">
        <f t="shared" si="1053"/>
        <v>0</v>
      </c>
      <c r="W1000" s="147">
        <f t="shared" si="1054"/>
        <v>0</v>
      </c>
      <c r="X1000" s="144">
        <f t="shared" si="1055"/>
        <v>0</v>
      </c>
      <c r="Y1000" s="145">
        <f t="shared" si="1056"/>
        <v>0</v>
      </c>
      <c r="Z1000" s="147">
        <f t="shared" si="1057"/>
        <v>0</v>
      </c>
      <c r="AA1000" s="148">
        <f t="shared" si="1058"/>
        <v>0</v>
      </c>
      <c r="AB1000" s="149">
        <f t="shared" si="1059"/>
        <v>2880</v>
      </c>
      <c r="AC1000" s="148">
        <f t="shared" si="1060"/>
        <v>2880</v>
      </c>
      <c r="AD1000" s="148">
        <f t="shared" si="1045"/>
        <v>0</v>
      </c>
      <c r="AE1000" s="148">
        <f t="shared" si="1061"/>
        <v>312.76800000000003</v>
      </c>
      <c r="AF1000" s="150">
        <f t="shared" si="1062"/>
        <v>312.76800000000003</v>
      </c>
      <c r="AG1000" s="148">
        <f t="shared" si="1063"/>
        <v>0</v>
      </c>
      <c r="AH1000" s="148">
        <f t="shared" si="1064"/>
        <v>2567.232</v>
      </c>
      <c r="AI1000" s="150">
        <f t="shared" si="1065"/>
        <v>2567.232</v>
      </c>
      <c r="AJ1000" s="151" t="s">
        <v>346</v>
      </c>
    </row>
    <row r="1001" spans="1:36" outlineLevel="3" x14ac:dyDescent="0.25">
      <c r="A1001" s="143" t="s">
        <v>5665</v>
      </c>
      <c r="C1001" s="135">
        <v>450</v>
      </c>
      <c r="N1001" s="135">
        <f t="shared" si="1046"/>
        <v>0</v>
      </c>
      <c r="O1001" s="135">
        <f t="shared" si="1047"/>
        <v>450</v>
      </c>
      <c r="P1001" s="135" t="s">
        <v>586</v>
      </c>
      <c r="Q1001" s="135">
        <f>VLOOKUP(P1001,Factors!$E$6:$G$5649,3,FALSE)</f>
        <v>0.1086</v>
      </c>
      <c r="R1001" s="144">
        <f t="shared" si="1049"/>
        <v>0</v>
      </c>
      <c r="S1001" s="145">
        <f t="shared" si="1050"/>
        <v>0</v>
      </c>
      <c r="T1001" s="146">
        <f t="shared" si="1051"/>
        <v>0</v>
      </c>
      <c r="U1001" s="144">
        <f t="shared" si="1052"/>
        <v>0</v>
      </c>
      <c r="V1001" s="145">
        <f t="shared" si="1053"/>
        <v>0</v>
      </c>
      <c r="W1001" s="147">
        <f t="shared" si="1054"/>
        <v>0</v>
      </c>
      <c r="X1001" s="144">
        <f t="shared" si="1055"/>
        <v>0</v>
      </c>
      <c r="Y1001" s="145">
        <f t="shared" si="1056"/>
        <v>0</v>
      </c>
      <c r="Z1001" s="147">
        <f t="shared" si="1057"/>
        <v>0</v>
      </c>
      <c r="AA1001" s="148">
        <f t="shared" si="1058"/>
        <v>0</v>
      </c>
      <c r="AB1001" s="149">
        <f t="shared" si="1059"/>
        <v>450</v>
      </c>
      <c r="AC1001" s="148">
        <f t="shared" si="1060"/>
        <v>450</v>
      </c>
      <c r="AD1001" s="148">
        <f t="shared" si="1045"/>
        <v>0</v>
      </c>
      <c r="AE1001" s="148">
        <f t="shared" si="1061"/>
        <v>48.87</v>
      </c>
      <c r="AF1001" s="150">
        <f t="shared" si="1062"/>
        <v>48.87</v>
      </c>
      <c r="AG1001" s="148">
        <f t="shared" si="1063"/>
        <v>0</v>
      </c>
      <c r="AH1001" s="148">
        <f t="shared" si="1064"/>
        <v>401.13</v>
      </c>
      <c r="AI1001" s="150">
        <f t="shared" si="1065"/>
        <v>401.13</v>
      </c>
      <c r="AJ1001" s="151" t="s">
        <v>96</v>
      </c>
    </row>
    <row r="1002" spans="1:36" outlineLevel="3" x14ac:dyDescent="0.25">
      <c r="A1002" s="143" t="s">
        <v>5665</v>
      </c>
      <c r="H1002" s="135">
        <v>415</v>
      </c>
      <c r="I1002" s="135">
        <v>148.04</v>
      </c>
      <c r="J1002" s="135">
        <v>148.16999999999999</v>
      </c>
      <c r="N1002" s="135">
        <f t="shared" si="1046"/>
        <v>0</v>
      </c>
      <c r="O1002" s="135">
        <f t="shared" si="1047"/>
        <v>711.20999999999992</v>
      </c>
      <c r="P1002" s="135" t="s">
        <v>683</v>
      </c>
      <c r="Q1002" s="135">
        <f>VLOOKUP(P1002,Factors!$E$6:$G$5649,3,FALSE)</f>
        <v>0.1086</v>
      </c>
      <c r="R1002" s="144">
        <f t="shared" si="1049"/>
        <v>0</v>
      </c>
      <c r="S1002" s="145">
        <f t="shared" si="1050"/>
        <v>0</v>
      </c>
      <c r="T1002" s="146">
        <f t="shared" si="1051"/>
        <v>0</v>
      </c>
      <c r="U1002" s="144">
        <f t="shared" si="1052"/>
        <v>0</v>
      </c>
      <c r="V1002" s="145">
        <f t="shared" si="1053"/>
        <v>0</v>
      </c>
      <c r="W1002" s="147">
        <f t="shared" si="1054"/>
        <v>0</v>
      </c>
      <c r="X1002" s="144">
        <f t="shared" si="1055"/>
        <v>0</v>
      </c>
      <c r="Y1002" s="145">
        <f t="shared" si="1056"/>
        <v>0</v>
      </c>
      <c r="Z1002" s="147">
        <f t="shared" si="1057"/>
        <v>0</v>
      </c>
      <c r="AA1002" s="148">
        <f t="shared" si="1058"/>
        <v>0</v>
      </c>
      <c r="AB1002" s="149">
        <f t="shared" si="1059"/>
        <v>711.20999999999992</v>
      </c>
      <c r="AC1002" s="148">
        <f t="shared" si="1060"/>
        <v>711.20999999999992</v>
      </c>
      <c r="AD1002" s="148">
        <f t="shared" si="1045"/>
        <v>0</v>
      </c>
      <c r="AE1002" s="148">
        <f t="shared" si="1061"/>
        <v>77.237405999999993</v>
      </c>
      <c r="AF1002" s="150">
        <f t="shared" si="1062"/>
        <v>77.237405999999993</v>
      </c>
      <c r="AG1002" s="148">
        <f t="shared" si="1063"/>
        <v>0</v>
      </c>
      <c r="AH1002" s="148">
        <f t="shared" si="1064"/>
        <v>633.97259399999996</v>
      </c>
      <c r="AI1002" s="150">
        <f t="shared" si="1065"/>
        <v>633.97259399999996</v>
      </c>
      <c r="AJ1002" s="151" t="s">
        <v>96</v>
      </c>
    </row>
    <row r="1003" spans="1:36" outlineLevel="3" x14ac:dyDescent="0.25">
      <c r="A1003" s="143" t="s">
        <v>5665</v>
      </c>
      <c r="I1003" s="135">
        <v>56</v>
      </c>
      <c r="N1003" s="135">
        <f t="shared" si="1046"/>
        <v>0</v>
      </c>
      <c r="O1003" s="135">
        <f t="shared" si="1047"/>
        <v>56</v>
      </c>
      <c r="P1003" s="135" t="s">
        <v>5880</v>
      </c>
      <c r="Q1003" s="135">
        <f>VLOOKUP(P1003,Factors!$E$6:$G$5649,3,FALSE)</f>
        <v>0.1086</v>
      </c>
      <c r="R1003" s="144">
        <f t="shared" si="1049"/>
        <v>0</v>
      </c>
      <c r="S1003" s="145">
        <f t="shared" si="1050"/>
        <v>0</v>
      </c>
      <c r="T1003" s="146">
        <f t="shared" si="1051"/>
        <v>0</v>
      </c>
      <c r="U1003" s="144">
        <f t="shared" si="1052"/>
        <v>0</v>
      </c>
      <c r="V1003" s="145">
        <f t="shared" si="1053"/>
        <v>0</v>
      </c>
      <c r="W1003" s="147">
        <f t="shared" si="1054"/>
        <v>0</v>
      </c>
      <c r="X1003" s="144">
        <f t="shared" si="1055"/>
        <v>0</v>
      </c>
      <c r="Y1003" s="145">
        <f t="shared" si="1056"/>
        <v>0</v>
      </c>
      <c r="Z1003" s="147">
        <f t="shared" si="1057"/>
        <v>0</v>
      </c>
      <c r="AA1003" s="148">
        <f t="shared" si="1058"/>
        <v>0</v>
      </c>
      <c r="AB1003" s="149">
        <f t="shared" si="1059"/>
        <v>56</v>
      </c>
      <c r="AC1003" s="148">
        <f t="shared" si="1060"/>
        <v>56</v>
      </c>
      <c r="AD1003" s="148">
        <f t="shared" si="1045"/>
        <v>0</v>
      </c>
      <c r="AE1003" s="148">
        <f t="shared" si="1061"/>
        <v>6.0815999999999999</v>
      </c>
      <c r="AF1003" s="150">
        <f t="shared" si="1062"/>
        <v>6.0815999999999999</v>
      </c>
      <c r="AG1003" s="148">
        <f t="shared" si="1063"/>
        <v>0</v>
      </c>
      <c r="AH1003" s="148">
        <f t="shared" si="1064"/>
        <v>49.918399999999998</v>
      </c>
      <c r="AI1003" s="150">
        <f t="shared" si="1065"/>
        <v>49.918399999999998</v>
      </c>
      <c r="AJ1003" s="151" t="s">
        <v>346</v>
      </c>
    </row>
    <row r="1004" spans="1:36" outlineLevel="3" x14ac:dyDescent="0.25">
      <c r="A1004" s="143" t="s">
        <v>5665</v>
      </c>
      <c r="E1004" s="135">
        <v>6.5</v>
      </c>
      <c r="F1004" s="135">
        <v>94.4</v>
      </c>
      <c r="H1004" s="135">
        <v>547.02</v>
      </c>
      <c r="L1004" s="135">
        <v>43.2</v>
      </c>
      <c r="N1004" s="135">
        <f t="shared" si="1046"/>
        <v>0</v>
      </c>
      <c r="O1004" s="135">
        <f t="shared" si="1047"/>
        <v>691.12</v>
      </c>
      <c r="P1004" s="135" t="s">
        <v>718</v>
      </c>
      <c r="Q1004" s="135">
        <f>VLOOKUP(P1004,Factors!$E$6:$G$5649,3,FALSE)</f>
        <v>0.1086</v>
      </c>
      <c r="R1004" s="144">
        <f t="shared" si="1049"/>
        <v>0</v>
      </c>
      <c r="S1004" s="145">
        <f t="shared" si="1050"/>
        <v>0</v>
      </c>
      <c r="T1004" s="146">
        <f t="shared" si="1051"/>
        <v>0</v>
      </c>
      <c r="U1004" s="144">
        <f t="shared" si="1052"/>
        <v>0</v>
      </c>
      <c r="V1004" s="145">
        <f t="shared" si="1053"/>
        <v>0</v>
      </c>
      <c r="W1004" s="147">
        <f t="shared" si="1054"/>
        <v>0</v>
      </c>
      <c r="X1004" s="144">
        <f t="shared" si="1055"/>
        <v>0</v>
      </c>
      <c r="Y1004" s="145">
        <f t="shared" si="1056"/>
        <v>0</v>
      </c>
      <c r="Z1004" s="147">
        <f t="shared" si="1057"/>
        <v>0</v>
      </c>
      <c r="AA1004" s="148">
        <f t="shared" si="1058"/>
        <v>0</v>
      </c>
      <c r="AB1004" s="149">
        <f t="shared" si="1059"/>
        <v>691.12</v>
      </c>
      <c r="AC1004" s="148">
        <f t="shared" si="1060"/>
        <v>691.12</v>
      </c>
      <c r="AD1004" s="148">
        <f t="shared" si="1045"/>
        <v>0</v>
      </c>
      <c r="AE1004" s="148">
        <f t="shared" si="1061"/>
        <v>75.055632000000003</v>
      </c>
      <c r="AF1004" s="150">
        <f t="shared" si="1062"/>
        <v>75.055632000000003</v>
      </c>
      <c r="AG1004" s="148">
        <f t="shared" si="1063"/>
        <v>0</v>
      </c>
      <c r="AH1004" s="148">
        <f t="shared" si="1064"/>
        <v>616.06436800000006</v>
      </c>
      <c r="AI1004" s="150">
        <f t="shared" si="1065"/>
        <v>616.06436800000006</v>
      </c>
      <c r="AJ1004" s="151" t="s">
        <v>96</v>
      </c>
    </row>
    <row r="1005" spans="1:36" outlineLevel="3" x14ac:dyDescent="0.25">
      <c r="A1005" s="143" t="s">
        <v>5665</v>
      </c>
      <c r="H1005" s="135">
        <v>18.48</v>
      </c>
      <c r="N1005" s="135">
        <f t="shared" si="1046"/>
        <v>0</v>
      </c>
      <c r="O1005" s="135">
        <f t="shared" si="1047"/>
        <v>18.48</v>
      </c>
      <c r="P1005" s="135" t="s">
        <v>777</v>
      </c>
      <c r="Q1005" s="135">
        <f>VLOOKUP(P1005,Factors!$E$6:$G$5649,3,FALSE)</f>
        <v>0.1086</v>
      </c>
      <c r="R1005" s="144">
        <f t="shared" si="1049"/>
        <v>0</v>
      </c>
      <c r="S1005" s="145">
        <f t="shared" si="1050"/>
        <v>0</v>
      </c>
      <c r="T1005" s="146">
        <f t="shared" si="1051"/>
        <v>0</v>
      </c>
      <c r="U1005" s="144">
        <f t="shared" si="1052"/>
        <v>0</v>
      </c>
      <c r="V1005" s="145">
        <f t="shared" si="1053"/>
        <v>0</v>
      </c>
      <c r="W1005" s="147">
        <f t="shared" si="1054"/>
        <v>0</v>
      </c>
      <c r="X1005" s="144">
        <f t="shared" si="1055"/>
        <v>0</v>
      </c>
      <c r="Y1005" s="145">
        <f t="shared" si="1056"/>
        <v>0</v>
      </c>
      <c r="Z1005" s="147">
        <f t="shared" si="1057"/>
        <v>0</v>
      </c>
      <c r="AA1005" s="148">
        <f t="shared" si="1058"/>
        <v>0</v>
      </c>
      <c r="AB1005" s="149">
        <f t="shared" si="1059"/>
        <v>18.48</v>
      </c>
      <c r="AC1005" s="148">
        <f t="shared" si="1060"/>
        <v>18.48</v>
      </c>
      <c r="AD1005" s="148">
        <f t="shared" si="1045"/>
        <v>0</v>
      </c>
      <c r="AE1005" s="148">
        <f t="shared" si="1061"/>
        <v>2.0069280000000003</v>
      </c>
      <c r="AF1005" s="150">
        <f t="shared" si="1062"/>
        <v>2.0069280000000003</v>
      </c>
      <c r="AG1005" s="148">
        <f t="shared" si="1063"/>
        <v>0</v>
      </c>
      <c r="AH1005" s="148">
        <f t="shared" si="1064"/>
        <v>16.473072000000002</v>
      </c>
      <c r="AI1005" s="150">
        <f t="shared" si="1065"/>
        <v>16.473072000000002</v>
      </c>
      <c r="AJ1005" s="151" t="s">
        <v>96</v>
      </c>
    </row>
    <row r="1006" spans="1:36" outlineLevel="3" x14ac:dyDescent="0.25">
      <c r="A1006" s="143" t="s">
        <v>5665</v>
      </c>
      <c r="J1006" s="135">
        <v>13.48</v>
      </c>
      <c r="N1006" s="135">
        <f t="shared" si="1046"/>
        <v>0</v>
      </c>
      <c r="O1006" s="135">
        <f t="shared" si="1047"/>
        <v>13.48</v>
      </c>
      <c r="P1006" s="135" t="s">
        <v>5881</v>
      </c>
      <c r="Q1006" s="135">
        <f>VLOOKUP(P1006,Factors!$E$6:$G$5649,3,FALSE)</f>
        <v>0.1086</v>
      </c>
      <c r="R1006" s="144">
        <f t="shared" si="1049"/>
        <v>0</v>
      </c>
      <c r="S1006" s="145">
        <f t="shared" si="1050"/>
        <v>0</v>
      </c>
      <c r="T1006" s="146">
        <f t="shared" si="1051"/>
        <v>0</v>
      </c>
      <c r="U1006" s="144">
        <f t="shared" si="1052"/>
        <v>0</v>
      </c>
      <c r="V1006" s="145">
        <f t="shared" si="1053"/>
        <v>0</v>
      </c>
      <c r="W1006" s="147">
        <f t="shared" si="1054"/>
        <v>0</v>
      </c>
      <c r="X1006" s="144">
        <f t="shared" si="1055"/>
        <v>0</v>
      </c>
      <c r="Y1006" s="145">
        <f t="shared" si="1056"/>
        <v>0</v>
      </c>
      <c r="Z1006" s="147">
        <f t="shared" si="1057"/>
        <v>0</v>
      </c>
      <c r="AA1006" s="148">
        <f t="shared" si="1058"/>
        <v>0</v>
      </c>
      <c r="AB1006" s="149">
        <f t="shared" si="1059"/>
        <v>13.48</v>
      </c>
      <c r="AC1006" s="148">
        <f t="shared" si="1060"/>
        <v>13.48</v>
      </c>
      <c r="AD1006" s="148">
        <f t="shared" si="1045"/>
        <v>0</v>
      </c>
      <c r="AE1006" s="148">
        <f t="shared" si="1061"/>
        <v>1.4639280000000001</v>
      </c>
      <c r="AF1006" s="150">
        <f t="shared" si="1062"/>
        <v>1.4639280000000001</v>
      </c>
      <c r="AG1006" s="148">
        <f t="shared" si="1063"/>
        <v>0</v>
      </c>
      <c r="AH1006" s="148">
        <f t="shared" si="1064"/>
        <v>12.016072000000001</v>
      </c>
      <c r="AI1006" s="150">
        <f t="shared" si="1065"/>
        <v>12.016072000000001</v>
      </c>
      <c r="AJ1006" s="151" t="s">
        <v>346</v>
      </c>
    </row>
    <row r="1007" spans="1:36" outlineLevel="3" x14ac:dyDescent="0.25">
      <c r="A1007" s="143" t="s">
        <v>5665</v>
      </c>
      <c r="D1007" s="135">
        <v>2781.46</v>
      </c>
      <c r="H1007" s="135">
        <v>-1768</v>
      </c>
      <c r="N1007" s="135">
        <f t="shared" si="1046"/>
        <v>0</v>
      </c>
      <c r="O1007" s="135">
        <f t="shared" si="1047"/>
        <v>1013.46</v>
      </c>
      <c r="P1007" s="135" t="s">
        <v>1216</v>
      </c>
      <c r="Q1007" s="135">
        <f>VLOOKUP(P1007,Factors!$E$6:$G$5649,3,FALSE)</f>
        <v>0.1086</v>
      </c>
      <c r="R1007" s="144">
        <f t="shared" si="1049"/>
        <v>0</v>
      </c>
      <c r="S1007" s="145">
        <f t="shared" si="1050"/>
        <v>0</v>
      </c>
      <c r="T1007" s="146">
        <f t="shared" si="1051"/>
        <v>0</v>
      </c>
      <c r="U1007" s="144">
        <f t="shared" si="1052"/>
        <v>0</v>
      </c>
      <c r="V1007" s="145">
        <f t="shared" si="1053"/>
        <v>0</v>
      </c>
      <c r="W1007" s="147">
        <f t="shared" si="1054"/>
        <v>0</v>
      </c>
      <c r="X1007" s="144">
        <f t="shared" si="1055"/>
        <v>0</v>
      </c>
      <c r="Y1007" s="145">
        <f t="shared" si="1056"/>
        <v>0</v>
      </c>
      <c r="Z1007" s="147">
        <f t="shared" si="1057"/>
        <v>0</v>
      </c>
      <c r="AA1007" s="148">
        <f t="shared" si="1058"/>
        <v>0</v>
      </c>
      <c r="AB1007" s="149">
        <f t="shared" si="1059"/>
        <v>1013.46</v>
      </c>
      <c r="AC1007" s="148">
        <f t="shared" si="1060"/>
        <v>1013.46</v>
      </c>
      <c r="AD1007" s="148">
        <f t="shared" si="1045"/>
        <v>0</v>
      </c>
      <c r="AE1007" s="148">
        <f t="shared" si="1061"/>
        <v>110.061756</v>
      </c>
      <c r="AF1007" s="150">
        <f t="shared" si="1062"/>
        <v>110.061756</v>
      </c>
      <c r="AG1007" s="148">
        <f t="shared" si="1063"/>
        <v>0</v>
      </c>
      <c r="AH1007" s="148">
        <f t="shared" si="1064"/>
        <v>903.39824399999998</v>
      </c>
      <c r="AI1007" s="150">
        <f t="shared" si="1065"/>
        <v>903.39824399999998</v>
      </c>
      <c r="AJ1007" s="151" t="s">
        <v>96</v>
      </c>
    </row>
    <row r="1008" spans="1:36" outlineLevel="3" x14ac:dyDescent="0.25">
      <c r="A1008" s="143" t="s">
        <v>5665</v>
      </c>
      <c r="C1008" s="135">
        <v>172255.38</v>
      </c>
      <c r="N1008" s="135">
        <f t="shared" si="1046"/>
        <v>0</v>
      </c>
      <c r="O1008" s="135">
        <f t="shared" si="1047"/>
        <v>172255.38</v>
      </c>
      <c r="P1008" s="135" t="s">
        <v>5699</v>
      </c>
      <c r="Q1008" s="135">
        <f>VLOOKUP(P1008,Factors!$E$6:$G$5649,3,FALSE)</f>
        <v>0.1086</v>
      </c>
      <c r="R1008" s="144">
        <f t="shared" si="1049"/>
        <v>0</v>
      </c>
      <c r="S1008" s="145">
        <f t="shared" si="1050"/>
        <v>0</v>
      </c>
      <c r="T1008" s="146">
        <f t="shared" si="1051"/>
        <v>0</v>
      </c>
      <c r="U1008" s="144">
        <f t="shared" si="1052"/>
        <v>0</v>
      </c>
      <c r="V1008" s="145">
        <f t="shared" si="1053"/>
        <v>0</v>
      </c>
      <c r="W1008" s="147">
        <f t="shared" si="1054"/>
        <v>0</v>
      </c>
      <c r="X1008" s="144">
        <f t="shared" si="1055"/>
        <v>0</v>
      </c>
      <c r="Y1008" s="145">
        <f t="shared" si="1056"/>
        <v>0</v>
      </c>
      <c r="Z1008" s="147">
        <f t="shared" si="1057"/>
        <v>0</v>
      </c>
      <c r="AA1008" s="148">
        <f t="shared" si="1058"/>
        <v>0</v>
      </c>
      <c r="AB1008" s="149">
        <f t="shared" si="1059"/>
        <v>172255.38</v>
      </c>
      <c r="AC1008" s="148">
        <f t="shared" si="1060"/>
        <v>172255.38</v>
      </c>
      <c r="AD1008" s="148">
        <f t="shared" si="1045"/>
        <v>0</v>
      </c>
      <c r="AE1008" s="148">
        <f t="shared" si="1061"/>
        <v>18706.934268000001</v>
      </c>
      <c r="AF1008" s="150">
        <f t="shared" si="1062"/>
        <v>18706.934268000001</v>
      </c>
      <c r="AG1008" s="148">
        <f t="shared" si="1063"/>
        <v>0</v>
      </c>
      <c r="AH1008" s="148">
        <f t="shared" si="1064"/>
        <v>153548.44573199999</v>
      </c>
      <c r="AI1008" s="150">
        <f t="shared" si="1065"/>
        <v>153548.44573199999</v>
      </c>
      <c r="AJ1008" s="151" t="s">
        <v>346</v>
      </c>
    </row>
    <row r="1009" spans="1:36" outlineLevel="3" x14ac:dyDescent="0.25">
      <c r="A1009" s="143" t="s">
        <v>5665</v>
      </c>
      <c r="K1009" s="135">
        <v>35.21</v>
      </c>
      <c r="N1009" s="135">
        <f t="shared" si="1046"/>
        <v>0</v>
      </c>
      <c r="O1009" s="135">
        <f t="shared" si="1047"/>
        <v>35.21</v>
      </c>
      <c r="P1009" s="135" t="s">
        <v>5928</v>
      </c>
      <c r="Q1009" s="135">
        <f>VLOOKUP(P1009,Factors!$E$6:$G$5649,3,FALSE)</f>
        <v>0.1086</v>
      </c>
      <c r="R1009" s="144">
        <f t="shared" si="1049"/>
        <v>0</v>
      </c>
      <c r="S1009" s="145">
        <f t="shared" si="1050"/>
        <v>0</v>
      </c>
      <c r="T1009" s="146">
        <f t="shared" si="1051"/>
        <v>0</v>
      </c>
      <c r="U1009" s="144">
        <f t="shared" si="1052"/>
        <v>0</v>
      </c>
      <c r="V1009" s="145">
        <f t="shared" si="1053"/>
        <v>0</v>
      </c>
      <c r="W1009" s="147">
        <f t="shared" si="1054"/>
        <v>0</v>
      </c>
      <c r="X1009" s="144">
        <f t="shared" si="1055"/>
        <v>0</v>
      </c>
      <c r="Y1009" s="145">
        <f t="shared" si="1056"/>
        <v>0</v>
      </c>
      <c r="Z1009" s="147">
        <f t="shared" si="1057"/>
        <v>0</v>
      </c>
      <c r="AA1009" s="148">
        <f t="shared" si="1058"/>
        <v>0</v>
      </c>
      <c r="AB1009" s="149">
        <f t="shared" si="1059"/>
        <v>35.21</v>
      </c>
      <c r="AC1009" s="148">
        <f t="shared" si="1060"/>
        <v>35.21</v>
      </c>
      <c r="AD1009" s="148">
        <f t="shared" si="1045"/>
        <v>0</v>
      </c>
      <c r="AE1009" s="148">
        <f t="shared" si="1061"/>
        <v>3.8238060000000003</v>
      </c>
      <c r="AF1009" s="150">
        <f t="shared" si="1062"/>
        <v>3.8238060000000003</v>
      </c>
      <c r="AG1009" s="148">
        <f t="shared" si="1063"/>
        <v>0</v>
      </c>
      <c r="AH1009" s="148">
        <f t="shared" si="1064"/>
        <v>31.386194</v>
      </c>
      <c r="AI1009" s="150">
        <f t="shared" si="1065"/>
        <v>31.386194</v>
      </c>
      <c r="AJ1009" s="151" t="s">
        <v>346</v>
      </c>
    </row>
    <row r="1010" spans="1:36" outlineLevel="3" x14ac:dyDescent="0.25">
      <c r="A1010" s="143" t="s">
        <v>5665</v>
      </c>
      <c r="K1010" s="135">
        <v>12.48</v>
      </c>
      <c r="N1010" s="135">
        <f t="shared" si="1046"/>
        <v>0</v>
      </c>
      <c r="O1010" s="135">
        <f t="shared" si="1047"/>
        <v>12.48</v>
      </c>
      <c r="P1010" s="135" t="s">
        <v>5929</v>
      </c>
      <c r="Q1010" s="135">
        <f>VLOOKUP(P1010,Factors!$E$6:$G$5649,3,FALSE)</f>
        <v>0.1086</v>
      </c>
      <c r="R1010" s="144">
        <f t="shared" si="1049"/>
        <v>0</v>
      </c>
      <c r="S1010" s="145">
        <f t="shared" si="1050"/>
        <v>0</v>
      </c>
      <c r="T1010" s="146">
        <f t="shared" si="1051"/>
        <v>0</v>
      </c>
      <c r="U1010" s="144">
        <f t="shared" si="1052"/>
        <v>0</v>
      </c>
      <c r="V1010" s="145">
        <f t="shared" si="1053"/>
        <v>0</v>
      </c>
      <c r="W1010" s="147">
        <f t="shared" si="1054"/>
        <v>0</v>
      </c>
      <c r="X1010" s="144">
        <f t="shared" si="1055"/>
        <v>0</v>
      </c>
      <c r="Y1010" s="145">
        <f t="shared" si="1056"/>
        <v>0</v>
      </c>
      <c r="Z1010" s="147">
        <f t="shared" si="1057"/>
        <v>0</v>
      </c>
      <c r="AA1010" s="148">
        <f t="shared" si="1058"/>
        <v>0</v>
      </c>
      <c r="AB1010" s="149">
        <f t="shared" si="1059"/>
        <v>12.48</v>
      </c>
      <c r="AC1010" s="148">
        <f t="shared" si="1060"/>
        <v>12.48</v>
      </c>
      <c r="AD1010" s="148">
        <f t="shared" si="1045"/>
        <v>0</v>
      </c>
      <c r="AE1010" s="148">
        <f t="shared" si="1061"/>
        <v>1.3553280000000001</v>
      </c>
      <c r="AF1010" s="150">
        <f t="shared" si="1062"/>
        <v>1.3553280000000001</v>
      </c>
      <c r="AG1010" s="148">
        <f t="shared" si="1063"/>
        <v>0</v>
      </c>
      <c r="AH1010" s="148">
        <f t="shared" si="1064"/>
        <v>11.124672</v>
      </c>
      <c r="AI1010" s="150">
        <f t="shared" si="1065"/>
        <v>11.124672</v>
      </c>
      <c r="AJ1010" s="151" t="s">
        <v>346</v>
      </c>
    </row>
    <row r="1011" spans="1:36" outlineLevel="3" x14ac:dyDescent="0.25">
      <c r="A1011" s="143" t="s">
        <v>5665</v>
      </c>
      <c r="B1011" s="135">
        <v>375.1</v>
      </c>
      <c r="C1011" s="135">
        <v>743.7</v>
      </c>
      <c r="D1011" s="135">
        <v>1315.76</v>
      </c>
      <c r="E1011" s="135">
        <v>362.89</v>
      </c>
      <c r="F1011" s="135">
        <v>1802.54</v>
      </c>
      <c r="G1011" s="135">
        <v>460.35</v>
      </c>
      <c r="H1011" s="135">
        <v>422.29</v>
      </c>
      <c r="I1011" s="135">
        <v>2486.0100000000002</v>
      </c>
      <c r="J1011" s="135">
        <v>536.39</v>
      </c>
      <c r="K1011" s="135">
        <v>186.91</v>
      </c>
      <c r="L1011" s="135">
        <v>1738.7</v>
      </c>
      <c r="M1011" s="135">
        <v>1594.21</v>
      </c>
      <c r="N1011" s="135">
        <f t="shared" si="1046"/>
        <v>1594.21</v>
      </c>
      <c r="O1011" s="135">
        <f t="shared" si="1047"/>
        <v>12024.850000000002</v>
      </c>
      <c r="P1011" s="135" t="s">
        <v>3360</v>
      </c>
      <c r="Q1011" s="135">
        <f>VLOOKUP(P1011,Factors!$E$6:$G$5649,3,FALSE)</f>
        <v>0.1086</v>
      </c>
      <c r="R1011" s="144">
        <f t="shared" si="1049"/>
        <v>0</v>
      </c>
      <c r="S1011" s="145">
        <f t="shared" si="1050"/>
        <v>1594.21</v>
      </c>
      <c r="T1011" s="146">
        <f t="shared" si="1051"/>
        <v>1594.21</v>
      </c>
      <c r="U1011" s="144">
        <f t="shared" si="1052"/>
        <v>0</v>
      </c>
      <c r="V1011" s="145">
        <f t="shared" si="1053"/>
        <v>173.13120600000002</v>
      </c>
      <c r="W1011" s="147">
        <f t="shared" si="1054"/>
        <v>173.13120600000002</v>
      </c>
      <c r="X1011" s="144">
        <f t="shared" si="1055"/>
        <v>0</v>
      </c>
      <c r="Y1011" s="145">
        <f t="shared" si="1056"/>
        <v>1421.078794</v>
      </c>
      <c r="Z1011" s="147">
        <f t="shared" si="1057"/>
        <v>1421.078794</v>
      </c>
      <c r="AA1011" s="148">
        <f t="shared" si="1058"/>
        <v>0</v>
      </c>
      <c r="AB1011" s="149">
        <f t="shared" si="1059"/>
        <v>12024.850000000002</v>
      </c>
      <c r="AC1011" s="148">
        <f t="shared" si="1060"/>
        <v>12024.850000000002</v>
      </c>
      <c r="AD1011" s="148">
        <f t="shared" si="1045"/>
        <v>0</v>
      </c>
      <c r="AE1011" s="148">
        <f t="shared" si="1061"/>
        <v>1305.8987100000002</v>
      </c>
      <c r="AF1011" s="150">
        <f t="shared" si="1062"/>
        <v>1305.8987100000002</v>
      </c>
      <c r="AG1011" s="148">
        <f t="shared" si="1063"/>
        <v>0</v>
      </c>
      <c r="AH1011" s="148">
        <f t="shared" si="1064"/>
        <v>10718.951290000003</v>
      </c>
      <c r="AI1011" s="150">
        <f t="shared" si="1065"/>
        <v>10718.951290000003</v>
      </c>
      <c r="AJ1011" s="151" t="s">
        <v>96</v>
      </c>
    </row>
    <row r="1012" spans="1:36" outlineLevel="3" x14ac:dyDescent="0.25">
      <c r="A1012" s="143" t="s">
        <v>5665</v>
      </c>
      <c r="K1012" s="135">
        <v>431.32</v>
      </c>
      <c r="N1012" s="135">
        <f t="shared" si="1046"/>
        <v>0</v>
      </c>
      <c r="O1012" s="135">
        <f t="shared" si="1047"/>
        <v>431.32</v>
      </c>
      <c r="P1012" s="135" t="s">
        <v>5570</v>
      </c>
      <c r="Q1012" s="135">
        <f>VLOOKUP(P1012,Factors!$E$6:$G$5649,3,FALSE)</f>
        <v>0.1086</v>
      </c>
      <c r="R1012" s="144">
        <f t="shared" si="1049"/>
        <v>0</v>
      </c>
      <c r="S1012" s="145">
        <f t="shared" si="1050"/>
        <v>0</v>
      </c>
      <c r="T1012" s="146">
        <f t="shared" si="1051"/>
        <v>0</v>
      </c>
      <c r="U1012" s="144">
        <f t="shared" si="1052"/>
        <v>0</v>
      </c>
      <c r="V1012" s="145">
        <f t="shared" si="1053"/>
        <v>0</v>
      </c>
      <c r="W1012" s="147">
        <f t="shared" si="1054"/>
        <v>0</v>
      </c>
      <c r="X1012" s="144">
        <f t="shared" si="1055"/>
        <v>0</v>
      </c>
      <c r="Y1012" s="145">
        <f t="shared" si="1056"/>
        <v>0</v>
      </c>
      <c r="Z1012" s="147">
        <f t="shared" si="1057"/>
        <v>0</v>
      </c>
      <c r="AA1012" s="148">
        <f t="shared" si="1058"/>
        <v>0</v>
      </c>
      <c r="AB1012" s="149">
        <f t="shared" si="1059"/>
        <v>431.32</v>
      </c>
      <c r="AC1012" s="148">
        <f t="shared" si="1060"/>
        <v>431.32</v>
      </c>
      <c r="AD1012" s="148">
        <f t="shared" si="1045"/>
        <v>0</v>
      </c>
      <c r="AE1012" s="148">
        <f t="shared" si="1061"/>
        <v>46.841352000000001</v>
      </c>
      <c r="AF1012" s="150">
        <f t="shared" si="1062"/>
        <v>46.841352000000001</v>
      </c>
      <c r="AG1012" s="148">
        <f t="shared" si="1063"/>
        <v>0</v>
      </c>
      <c r="AH1012" s="148">
        <f t="shared" si="1064"/>
        <v>384.47864800000002</v>
      </c>
      <c r="AI1012" s="150">
        <f t="shared" si="1065"/>
        <v>384.47864800000002</v>
      </c>
      <c r="AJ1012" s="151" t="s">
        <v>346</v>
      </c>
    </row>
    <row r="1013" spans="1:36" outlineLevel="3" x14ac:dyDescent="0.25">
      <c r="A1013" s="143" t="s">
        <v>5665</v>
      </c>
      <c r="D1013" s="135">
        <v>14.32</v>
      </c>
      <c r="F1013" s="135">
        <v>29.38</v>
      </c>
      <c r="H1013" s="135">
        <v>57.72</v>
      </c>
      <c r="N1013" s="135">
        <f t="shared" si="1046"/>
        <v>0</v>
      </c>
      <c r="O1013" s="135">
        <f t="shared" si="1047"/>
        <v>101.42</v>
      </c>
      <c r="P1013" s="135" t="s">
        <v>3439</v>
      </c>
      <c r="Q1013" s="135">
        <f>VLOOKUP(P1013,Factors!$E$6:$G$5649,3,FALSE)</f>
        <v>0.1086</v>
      </c>
      <c r="R1013" s="144">
        <f t="shared" si="1049"/>
        <v>0</v>
      </c>
      <c r="S1013" s="145">
        <f t="shared" si="1050"/>
        <v>0</v>
      </c>
      <c r="T1013" s="146">
        <f t="shared" si="1051"/>
        <v>0</v>
      </c>
      <c r="U1013" s="144">
        <f t="shared" si="1052"/>
        <v>0</v>
      </c>
      <c r="V1013" s="145">
        <f t="shared" si="1053"/>
        <v>0</v>
      </c>
      <c r="W1013" s="147">
        <f t="shared" si="1054"/>
        <v>0</v>
      </c>
      <c r="X1013" s="144">
        <f t="shared" si="1055"/>
        <v>0</v>
      </c>
      <c r="Y1013" s="145">
        <f t="shared" si="1056"/>
        <v>0</v>
      </c>
      <c r="Z1013" s="147">
        <f t="shared" si="1057"/>
        <v>0</v>
      </c>
      <c r="AA1013" s="148">
        <f t="shared" si="1058"/>
        <v>0</v>
      </c>
      <c r="AB1013" s="149">
        <f t="shared" si="1059"/>
        <v>101.42</v>
      </c>
      <c r="AC1013" s="148">
        <f t="shared" si="1060"/>
        <v>101.42</v>
      </c>
      <c r="AD1013" s="148">
        <f t="shared" si="1045"/>
        <v>0</v>
      </c>
      <c r="AE1013" s="148">
        <f t="shared" si="1061"/>
        <v>11.014212000000001</v>
      </c>
      <c r="AF1013" s="150">
        <f t="shared" si="1062"/>
        <v>11.014212000000001</v>
      </c>
      <c r="AG1013" s="148">
        <f t="shared" si="1063"/>
        <v>0</v>
      </c>
      <c r="AH1013" s="148">
        <f t="shared" si="1064"/>
        <v>90.405788000000001</v>
      </c>
      <c r="AI1013" s="150">
        <f t="shared" si="1065"/>
        <v>90.405788000000001</v>
      </c>
      <c r="AJ1013" s="151" t="s">
        <v>96</v>
      </c>
    </row>
    <row r="1014" spans="1:36" outlineLevel="3" x14ac:dyDescent="0.25">
      <c r="A1014" s="143" t="s">
        <v>5665</v>
      </c>
      <c r="B1014" s="135">
        <v>33029.300000000003</v>
      </c>
      <c r="C1014" s="135">
        <v>37277.660000000003</v>
      </c>
      <c r="D1014" s="135">
        <v>15686.31</v>
      </c>
      <c r="E1014" s="135">
        <v>15981.42</v>
      </c>
      <c r="F1014" s="135">
        <v>27257.57</v>
      </c>
      <c r="G1014" s="135">
        <v>28143.18</v>
      </c>
      <c r="H1014" s="135">
        <v>32147.69</v>
      </c>
      <c r="I1014" s="135">
        <v>28366.45</v>
      </c>
      <c r="J1014" s="135">
        <v>29171.89</v>
      </c>
      <c r="K1014" s="135">
        <v>52138.03</v>
      </c>
      <c r="L1014" s="135">
        <v>57051.72</v>
      </c>
      <c r="M1014" s="135">
        <v>68412.84</v>
      </c>
      <c r="N1014" s="135">
        <f t="shared" si="1046"/>
        <v>68412.84</v>
      </c>
      <c r="O1014" s="135">
        <f t="shared" si="1047"/>
        <v>424664.05999999994</v>
      </c>
      <c r="P1014" s="135" t="s">
        <v>3470</v>
      </c>
      <c r="Q1014" s="135">
        <f>VLOOKUP(P1014,Factors!$E$6:$G$5649,3,FALSE)</f>
        <v>0.1086</v>
      </c>
      <c r="R1014" s="144">
        <f t="shared" si="1049"/>
        <v>0</v>
      </c>
      <c r="S1014" s="145">
        <f t="shared" si="1050"/>
        <v>68412.84</v>
      </c>
      <c r="T1014" s="146">
        <f t="shared" si="1051"/>
        <v>68412.84</v>
      </c>
      <c r="U1014" s="144">
        <f t="shared" si="1052"/>
        <v>0</v>
      </c>
      <c r="V1014" s="145">
        <f t="shared" si="1053"/>
        <v>7429.6344239999999</v>
      </c>
      <c r="W1014" s="147">
        <f t="shared" si="1054"/>
        <v>7429.6344239999999</v>
      </c>
      <c r="X1014" s="144">
        <f t="shared" si="1055"/>
        <v>0</v>
      </c>
      <c r="Y1014" s="145">
        <f t="shared" si="1056"/>
        <v>60983.205575999993</v>
      </c>
      <c r="Z1014" s="147">
        <f t="shared" si="1057"/>
        <v>60983.205575999993</v>
      </c>
      <c r="AA1014" s="148">
        <f t="shared" si="1058"/>
        <v>0</v>
      </c>
      <c r="AB1014" s="149">
        <f t="shared" si="1059"/>
        <v>424664.05999999994</v>
      </c>
      <c r="AC1014" s="148">
        <f t="shared" si="1060"/>
        <v>424664.05999999994</v>
      </c>
      <c r="AD1014" s="148">
        <f t="shared" si="1045"/>
        <v>0</v>
      </c>
      <c r="AE1014" s="148">
        <f t="shared" si="1061"/>
        <v>46118.516915999993</v>
      </c>
      <c r="AF1014" s="150">
        <f t="shared" si="1062"/>
        <v>46118.516915999993</v>
      </c>
      <c r="AG1014" s="148">
        <f t="shared" si="1063"/>
        <v>0</v>
      </c>
      <c r="AH1014" s="148">
        <f t="shared" si="1064"/>
        <v>378545.54308399995</v>
      </c>
      <c r="AI1014" s="150">
        <f t="shared" si="1065"/>
        <v>378545.54308399995</v>
      </c>
      <c r="AJ1014" s="151" t="s">
        <v>346</v>
      </c>
    </row>
    <row r="1015" spans="1:36" outlineLevel="3" x14ac:dyDescent="0.25">
      <c r="A1015" s="143" t="s">
        <v>5665</v>
      </c>
      <c r="H1015" s="135">
        <v>155</v>
      </c>
      <c r="I1015" s="135">
        <v>840</v>
      </c>
      <c r="J1015" s="135">
        <v>377</v>
      </c>
      <c r="M1015" s="135">
        <v>86.91</v>
      </c>
      <c r="N1015" s="135">
        <f t="shared" si="1046"/>
        <v>86.91</v>
      </c>
      <c r="O1015" s="135">
        <f t="shared" si="1047"/>
        <v>1458.91</v>
      </c>
      <c r="P1015" s="135" t="s">
        <v>3513</v>
      </c>
      <c r="Q1015" s="135">
        <f>VLOOKUP(P1015,Factors!$E$6:$G$5649,3,FALSE)</f>
        <v>0.1086</v>
      </c>
      <c r="R1015" s="144">
        <f t="shared" si="1049"/>
        <v>0</v>
      </c>
      <c r="S1015" s="145">
        <f t="shared" si="1050"/>
        <v>86.91</v>
      </c>
      <c r="T1015" s="146">
        <f t="shared" si="1051"/>
        <v>86.91</v>
      </c>
      <c r="U1015" s="144">
        <f t="shared" si="1052"/>
        <v>0</v>
      </c>
      <c r="V1015" s="145">
        <f t="shared" si="1053"/>
        <v>9.4384259999999998</v>
      </c>
      <c r="W1015" s="147">
        <f t="shared" si="1054"/>
        <v>9.4384259999999998</v>
      </c>
      <c r="X1015" s="144">
        <f t="shared" si="1055"/>
        <v>0</v>
      </c>
      <c r="Y1015" s="145">
        <f t="shared" si="1056"/>
        <v>77.471574000000004</v>
      </c>
      <c r="Z1015" s="147">
        <f t="shared" si="1057"/>
        <v>77.471574000000004</v>
      </c>
      <c r="AA1015" s="148">
        <f t="shared" si="1058"/>
        <v>0</v>
      </c>
      <c r="AB1015" s="149">
        <f t="shared" si="1059"/>
        <v>1458.91</v>
      </c>
      <c r="AC1015" s="148">
        <f t="shared" si="1060"/>
        <v>1458.91</v>
      </c>
      <c r="AD1015" s="148">
        <f t="shared" si="1045"/>
        <v>0</v>
      </c>
      <c r="AE1015" s="148">
        <f t="shared" si="1061"/>
        <v>158.43762600000002</v>
      </c>
      <c r="AF1015" s="150">
        <f t="shared" si="1062"/>
        <v>158.43762600000002</v>
      </c>
      <c r="AG1015" s="148">
        <f t="shared" si="1063"/>
        <v>0</v>
      </c>
      <c r="AH1015" s="148">
        <f t="shared" si="1064"/>
        <v>1300.4723739999999</v>
      </c>
      <c r="AI1015" s="150">
        <f t="shared" si="1065"/>
        <v>1300.4723739999999</v>
      </c>
      <c r="AJ1015" s="151" t="s">
        <v>96</v>
      </c>
    </row>
    <row r="1016" spans="1:36" outlineLevel="3" x14ac:dyDescent="0.25">
      <c r="A1016" s="143" t="s">
        <v>5665</v>
      </c>
      <c r="M1016" s="135">
        <v>83.22</v>
      </c>
      <c r="N1016" s="135">
        <f t="shared" si="1046"/>
        <v>83.22</v>
      </c>
      <c r="O1016" s="135">
        <f t="shared" si="1047"/>
        <v>83.22</v>
      </c>
      <c r="P1016" s="135" t="s">
        <v>5932</v>
      </c>
      <c r="Q1016" s="135">
        <f>VLOOKUP(P1016,Factors!$E$6:$G$5649,3,FALSE)</f>
        <v>0.1086</v>
      </c>
      <c r="R1016" s="144">
        <f t="shared" si="1049"/>
        <v>0</v>
      </c>
      <c r="S1016" s="145">
        <f t="shared" si="1050"/>
        <v>83.22</v>
      </c>
      <c r="T1016" s="146">
        <f t="shared" si="1051"/>
        <v>83.22</v>
      </c>
      <c r="U1016" s="144">
        <f t="shared" si="1052"/>
        <v>0</v>
      </c>
      <c r="V1016" s="145">
        <f t="shared" si="1053"/>
        <v>9.0376919999999998</v>
      </c>
      <c r="W1016" s="147">
        <f t="shared" si="1054"/>
        <v>9.0376919999999998</v>
      </c>
      <c r="X1016" s="144">
        <f t="shared" si="1055"/>
        <v>0</v>
      </c>
      <c r="Y1016" s="145">
        <f t="shared" si="1056"/>
        <v>74.182308000000006</v>
      </c>
      <c r="Z1016" s="147">
        <f t="shared" si="1057"/>
        <v>74.182308000000006</v>
      </c>
      <c r="AA1016" s="148">
        <f t="shared" si="1058"/>
        <v>0</v>
      </c>
      <c r="AB1016" s="149">
        <f t="shared" si="1059"/>
        <v>83.22</v>
      </c>
      <c r="AC1016" s="148">
        <f t="shared" si="1060"/>
        <v>83.22</v>
      </c>
      <c r="AD1016" s="148">
        <f t="shared" si="1045"/>
        <v>0</v>
      </c>
      <c r="AE1016" s="148">
        <f t="shared" si="1061"/>
        <v>9.0376919999999998</v>
      </c>
      <c r="AF1016" s="150">
        <f t="shared" si="1062"/>
        <v>9.0376919999999998</v>
      </c>
      <c r="AG1016" s="148">
        <f t="shared" si="1063"/>
        <v>0</v>
      </c>
      <c r="AH1016" s="148">
        <f t="shared" si="1064"/>
        <v>74.182308000000006</v>
      </c>
      <c r="AI1016" s="150">
        <f t="shared" si="1065"/>
        <v>74.182308000000006</v>
      </c>
      <c r="AJ1016" s="151" t="s">
        <v>346</v>
      </c>
    </row>
    <row r="1017" spans="1:36" outlineLevel="3" x14ac:dyDescent="0.25">
      <c r="A1017" s="143" t="s">
        <v>5665</v>
      </c>
      <c r="J1017" s="135">
        <v>450</v>
      </c>
      <c r="N1017" s="135">
        <f t="shared" si="1046"/>
        <v>0</v>
      </c>
      <c r="O1017" s="135">
        <f t="shared" si="1047"/>
        <v>450</v>
      </c>
      <c r="P1017" s="135" t="s">
        <v>5882</v>
      </c>
      <c r="Q1017" s="135">
        <f>VLOOKUP(P1017,Factors!$E$6:$G$5649,3,FALSE)</f>
        <v>0.1086</v>
      </c>
      <c r="R1017" s="144">
        <f t="shared" si="1049"/>
        <v>0</v>
      </c>
      <c r="S1017" s="145">
        <f t="shared" si="1050"/>
        <v>0</v>
      </c>
      <c r="T1017" s="146">
        <f t="shared" si="1051"/>
        <v>0</v>
      </c>
      <c r="U1017" s="144">
        <f t="shared" si="1052"/>
        <v>0</v>
      </c>
      <c r="V1017" s="145">
        <f t="shared" si="1053"/>
        <v>0</v>
      </c>
      <c r="W1017" s="147">
        <f t="shared" si="1054"/>
        <v>0</v>
      </c>
      <c r="X1017" s="144">
        <f t="shared" si="1055"/>
        <v>0</v>
      </c>
      <c r="Y1017" s="145">
        <f t="shared" si="1056"/>
        <v>0</v>
      </c>
      <c r="Z1017" s="147">
        <f t="shared" si="1057"/>
        <v>0</v>
      </c>
      <c r="AA1017" s="148">
        <f t="shared" si="1058"/>
        <v>0</v>
      </c>
      <c r="AB1017" s="149">
        <f t="shared" si="1059"/>
        <v>450</v>
      </c>
      <c r="AC1017" s="148">
        <f t="shared" si="1060"/>
        <v>450</v>
      </c>
      <c r="AD1017" s="148">
        <f t="shared" si="1045"/>
        <v>0</v>
      </c>
      <c r="AE1017" s="148">
        <f t="shared" si="1061"/>
        <v>48.87</v>
      </c>
      <c r="AF1017" s="150">
        <f t="shared" si="1062"/>
        <v>48.87</v>
      </c>
      <c r="AG1017" s="148">
        <f t="shared" si="1063"/>
        <v>0</v>
      </c>
      <c r="AH1017" s="148">
        <f t="shared" si="1064"/>
        <v>401.13</v>
      </c>
      <c r="AI1017" s="150">
        <f t="shared" si="1065"/>
        <v>401.13</v>
      </c>
      <c r="AJ1017" s="151" t="s">
        <v>346</v>
      </c>
    </row>
    <row r="1018" spans="1:36" outlineLevel="3" x14ac:dyDescent="0.25">
      <c r="A1018" s="143" t="s">
        <v>5665</v>
      </c>
      <c r="J1018" s="135">
        <v>23.31</v>
      </c>
      <c r="N1018" s="135">
        <f t="shared" si="1046"/>
        <v>0</v>
      </c>
      <c r="O1018" s="135">
        <f t="shared" si="1047"/>
        <v>23.31</v>
      </c>
      <c r="P1018" s="135" t="s">
        <v>5883</v>
      </c>
      <c r="Q1018" s="135">
        <f>VLOOKUP(P1018,Factors!$E$6:$G$5649,3,FALSE)</f>
        <v>0.1086</v>
      </c>
      <c r="R1018" s="144">
        <f t="shared" si="1049"/>
        <v>0</v>
      </c>
      <c r="S1018" s="145">
        <f t="shared" si="1050"/>
        <v>0</v>
      </c>
      <c r="T1018" s="146">
        <f t="shared" si="1051"/>
        <v>0</v>
      </c>
      <c r="U1018" s="144">
        <f t="shared" si="1052"/>
        <v>0</v>
      </c>
      <c r="V1018" s="145">
        <f t="shared" si="1053"/>
        <v>0</v>
      </c>
      <c r="W1018" s="147">
        <f t="shared" si="1054"/>
        <v>0</v>
      </c>
      <c r="X1018" s="144">
        <f t="shared" si="1055"/>
        <v>0</v>
      </c>
      <c r="Y1018" s="145">
        <f t="shared" si="1056"/>
        <v>0</v>
      </c>
      <c r="Z1018" s="147">
        <f t="shared" si="1057"/>
        <v>0</v>
      </c>
      <c r="AA1018" s="148">
        <f t="shared" si="1058"/>
        <v>0</v>
      </c>
      <c r="AB1018" s="149">
        <f t="shared" si="1059"/>
        <v>23.31</v>
      </c>
      <c r="AC1018" s="148">
        <f t="shared" si="1060"/>
        <v>23.31</v>
      </c>
      <c r="AD1018" s="148">
        <f t="shared" si="1045"/>
        <v>0</v>
      </c>
      <c r="AE1018" s="148">
        <f t="shared" si="1061"/>
        <v>2.531466</v>
      </c>
      <c r="AF1018" s="150">
        <f t="shared" si="1062"/>
        <v>2.531466</v>
      </c>
      <c r="AG1018" s="148">
        <f t="shared" si="1063"/>
        <v>0</v>
      </c>
      <c r="AH1018" s="148">
        <f t="shared" si="1064"/>
        <v>20.778534000000001</v>
      </c>
      <c r="AI1018" s="150">
        <f t="shared" si="1065"/>
        <v>20.778534000000001</v>
      </c>
      <c r="AJ1018" s="151" t="s">
        <v>346</v>
      </c>
    </row>
    <row r="1019" spans="1:36" outlineLevel="3" x14ac:dyDescent="0.25">
      <c r="A1019" s="143" t="s">
        <v>5665</v>
      </c>
      <c r="L1019" s="135">
        <v>198.94</v>
      </c>
      <c r="N1019" s="135">
        <f t="shared" si="1046"/>
        <v>0</v>
      </c>
      <c r="O1019" s="135">
        <f t="shared" si="1047"/>
        <v>198.94</v>
      </c>
      <c r="P1019" s="135" t="s">
        <v>5934</v>
      </c>
      <c r="Q1019" s="135">
        <f>VLOOKUP(P1019,Factors!$E$6:$G$5649,3,FALSE)</f>
        <v>0.1086</v>
      </c>
      <c r="R1019" s="144">
        <f t="shared" si="1049"/>
        <v>0</v>
      </c>
      <c r="S1019" s="145">
        <f t="shared" si="1050"/>
        <v>0</v>
      </c>
      <c r="T1019" s="146">
        <f t="shared" si="1051"/>
        <v>0</v>
      </c>
      <c r="U1019" s="144">
        <f t="shared" si="1052"/>
        <v>0</v>
      </c>
      <c r="V1019" s="145">
        <f t="shared" si="1053"/>
        <v>0</v>
      </c>
      <c r="W1019" s="147">
        <f t="shared" si="1054"/>
        <v>0</v>
      </c>
      <c r="X1019" s="144">
        <f t="shared" si="1055"/>
        <v>0</v>
      </c>
      <c r="Y1019" s="145">
        <f t="shared" si="1056"/>
        <v>0</v>
      </c>
      <c r="Z1019" s="147">
        <f t="shared" si="1057"/>
        <v>0</v>
      </c>
      <c r="AA1019" s="148">
        <f t="shared" si="1058"/>
        <v>0</v>
      </c>
      <c r="AB1019" s="149">
        <f t="shared" si="1059"/>
        <v>198.94</v>
      </c>
      <c r="AC1019" s="148">
        <f t="shared" si="1060"/>
        <v>198.94</v>
      </c>
      <c r="AD1019" s="148">
        <f t="shared" si="1045"/>
        <v>0</v>
      </c>
      <c r="AE1019" s="148">
        <f t="shared" si="1061"/>
        <v>21.604883999999998</v>
      </c>
      <c r="AF1019" s="150">
        <f t="shared" si="1062"/>
        <v>21.604883999999998</v>
      </c>
      <c r="AG1019" s="148">
        <f t="shared" si="1063"/>
        <v>0</v>
      </c>
      <c r="AH1019" s="148">
        <f t="shared" si="1064"/>
        <v>177.335116</v>
      </c>
      <c r="AI1019" s="150">
        <f t="shared" si="1065"/>
        <v>177.335116</v>
      </c>
      <c r="AJ1019" s="151" t="s">
        <v>346</v>
      </c>
    </row>
    <row r="1020" spans="1:36" outlineLevel="3" x14ac:dyDescent="0.25">
      <c r="A1020" s="143" t="s">
        <v>5665</v>
      </c>
      <c r="M1020" s="135">
        <v>163512.70000000001</v>
      </c>
      <c r="N1020" s="135">
        <f t="shared" si="1046"/>
        <v>163512.70000000001</v>
      </c>
      <c r="O1020" s="135">
        <f t="shared" si="1047"/>
        <v>163512.70000000001</v>
      </c>
      <c r="P1020" s="135" t="s">
        <v>5935</v>
      </c>
      <c r="Q1020" s="135">
        <f>VLOOKUP(P1020,Factors!$E$6:$G$5649,3,FALSE)</f>
        <v>0.1086</v>
      </c>
      <c r="R1020" s="144">
        <f t="shared" si="1049"/>
        <v>0</v>
      </c>
      <c r="S1020" s="145">
        <f t="shared" si="1050"/>
        <v>163512.70000000001</v>
      </c>
      <c r="T1020" s="146">
        <f t="shared" si="1051"/>
        <v>163512.70000000001</v>
      </c>
      <c r="U1020" s="144">
        <f t="shared" si="1052"/>
        <v>0</v>
      </c>
      <c r="V1020" s="145">
        <f t="shared" si="1053"/>
        <v>17757.479220000001</v>
      </c>
      <c r="W1020" s="147">
        <f t="shared" si="1054"/>
        <v>17757.479220000001</v>
      </c>
      <c r="X1020" s="144">
        <f t="shared" si="1055"/>
        <v>0</v>
      </c>
      <c r="Y1020" s="145">
        <f t="shared" si="1056"/>
        <v>145755.22078</v>
      </c>
      <c r="Z1020" s="147">
        <f t="shared" si="1057"/>
        <v>145755.22078</v>
      </c>
      <c r="AA1020" s="148">
        <f t="shared" si="1058"/>
        <v>0</v>
      </c>
      <c r="AB1020" s="149">
        <f t="shared" si="1059"/>
        <v>163512.70000000001</v>
      </c>
      <c r="AC1020" s="148">
        <f t="shared" si="1060"/>
        <v>163512.70000000001</v>
      </c>
      <c r="AD1020" s="148">
        <f t="shared" si="1045"/>
        <v>0</v>
      </c>
      <c r="AE1020" s="148">
        <f t="shared" si="1061"/>
        <v>17757.479220000001</v>
      </c>
      <c r="AF1020" s="150">
        <f t="shared" si="1062"/>
        <v>17757.479220000001</v>
      </c>
      <c r="AG1020" s="148">
        <f t="shared" si="1063"/>
        <v>0</v>
      </c>
      <c r="AH1020" s="148">
        <f t="shared" si="1064"/>
        <v>145755.22078</v>
      </c>
      <c r="AI1020" s="150">
        <f t="shared" si="1065"/>
        <v>145755.22078</v>
      </c>
      <c r="AJ1020" s="151" t="s">
        <v>346</v>
      </c>
    </row>
    <row r="1021" spans="1:36" outlineLevel="3" x14ac:dyDescent="0.25">
      <c r="A1021" s="143" t="s">
        <v>5665</v>
      </c>
      <c r="H1021" s="135">
        <v>12.5</v>
      </c>
      <c r="N1021" s="135">
        <f t="shared" si="1046"/>
        <v>0</v>
      </c>
      <c r="O1021" s="135">
        <f t="shared" si="1047"/>
        <v>12.5</v>
      </c>
      <c r="P1021" s="135" t="s">
        <v>5884</v>
      </c>
      <c r="Q1021" s="135">
        <f>VLOOKUP(P1021,Factors!$E$6:$G$5649,3,FALSE)</f>
        <v>0.1086</v>
      </c>
      <c r="R1021" s="144">
        <f t="shared" si="1049"/>
        <v>0</v>
      </c>
      <c r="S1021" s="145">
        <f t="shared" si="1050"/>
        <v>0</v>
      </c>
      <c r="T1021" s="146">
        <f t="shared" si="1051"/>
        <v>0</v>
      </c>
      <c r="U1021" s="144">
        <f t="shared" si="1052"/>
        <v>0</v>
      </c>
      <c r="V1021" s="145">
        <f t="shared" si="1053"/>
        <v>0</v>
      </c>
      <c r="W1021" s="147">
        <f t="shared" si="1054"/>
        <v>0</v>
      </c>
      <c r="X1021" s="144">
        <f t="shared" si="1055"/>
        <v>0</v>
      </c>
      <c r="Y1021" s="145">
        <f t="shared" si="1056"/>
        <v>0</v>
      </c>
      <c r="Z1021" s="147">
        <f t="shared" si="1057"/>
        <v>0</v>
      </c>
      <c r="AA1021" s="148">
        <f t="shared" si="1058"/>
        <v>0</v>
      </c>
      <c r="AB1021" s="149">
        <f t="shared" si="1059"/>
        <v>12.5</v>
      </c>
      <c r="AC1021" s="148">
        <f t="shared" si="1060"/>
        <v>12.5</v>
      </c>
      <c r="AD1021" s="148">
        <f t="shared" si="1045"/>
        <v>0</v>
      </c>
      <c r="AE1021" s="148">
        <f t="shared" si="1061"/>
        <v>1.3574999999999999</v>
      </c>
      <c r="AF1021" s="150">
        <f t="shared" si="1062"/>
        <v>1.3574999999999999</v>
      </c>
      <c r="AG1021" s="148">
        <f t="shared" si="1063"/>
        <v>0</v>
      </c>
      <c r="AH1021" s="148">
        <f t="shared" si="1064"/>
        <v>11.1425</v>
      </c>
      <c r="AI1021" s="150">
        <f t="shared" si="1065"/>
        <v>11.1425</v>
      </c>
      <c r="AJ1021" s="151" t="s">
        <v>346</v>
      </c>
    </row>
    <row r="1022" spans="1:36" outlineLevel="3" x14ac:dyDescent="0.25">
      <c r="A1022" s="143" t="s">
        <v>5665</v>
      </c>
      <c r="K1022" s="135">
        <v>0</v>
      </c>
      <c r="N1022" s="135">
        <f t="shared" si="1046"/>
        <v>0</v>
      </c>
      <c r="O1022" s="135">
        <f t="shared" si="1047"/>
        <v>0</v>
      </c>
      <c r="P1022" s="135" t="s">
        <v>5936</v>
      </c>
      <c r="Q1022" s="135">
        <f>VLOOKUP(P1022,Factors!$E$6:$G$5649,3,FALSE)</f>
        <v>0.1086</v>
      </c>
      <c r="R1022" s="144">
        <f t="shared" si="1049"/>
        <v>0</v>
      </c>
      <c r="S1022" s="145">
        <f t="shared" si="1050"/>
        <v>0</v>
      </c>
      <c r="T1022" s="146">
        <f t="shared" si="1051"/>
        <v>0</v>
      </c>
      <c r="U1022" s="144">
        <f t="shared" si="1052"/>
        <v>0</v>
      </c>
      <c r="V1022" s="145">
        <f t="shared" si="1053"/>
        <v>0</v>
      </c>
      <c r="W1022" s="147">
        <f t="shared" si="1054"/>
        <v>0</v>
      </c>
      <c r="X1022" s="144">
        <f t="shared" si="1055"/>
        <v>0</v>
      </c>
      <c r="Y1022" s="145">
        <f t="shared" si="1056"/>
        <v>0</v>
      </c>
      <c r="Z1022" s="147">
        <f t="shared" si="1057"/>
        <v>0</v>
      </c>
      <c r="AA1022" s="148">
        <f t="shared" si="1058"/>
        <v>0</v>
      </c>
      <c r="AB1022" s="149">
        <f t="shared" si="1059"/>
        <v>0</v>
      </c>
      <c r="AC1022" s="148">
        <f t="shared" si="1060"/>
        <v>0</v>
      </c>
      <c r="AD1022" s="148">
        <f t="shared" si="1045"/>
        <v>0</v>
      </c>
      <c r="AE1022" s="148">
        <f t="shared" si="1061"/>
        <v>0</v>
      </c>
      <c r="AF1022" s="150">
        <f t="shared" si="1062"/>
        <v>0</v>
      </c>
      <c r="AG1022" s="148">
        <f t="shared" si="1063"/>
        <v>0</v>
      </c>
      <c r="AH1022" s="148">
        <f t="shared" si="1064"/>
        <v>0</v>
      </c>
      <c r="AI1022" s="150">
        <f t="shared" si="1065"/>
        <v>0</v>
      </c>
      <c r="AJ1022" s="151" t="s">
        <v>346</v>
      </c>
    </row>
    <row r="1023" spans="1:36" outlineLevel="3" x14ac:dyDescent="0.25">
      <c r="A1023" s="143" t="s">
        <v>5665</v>
      </c>
      <c r="J1023" s="135">
        <v>149.1</v>
      </c>
      <c r="K1023" s="135">
        <v>2514.89</v>
      </c>
      <c r="L1023" s="135">
        <v>461.27</v>
      </c>
      <c r="M1023" s="135">
        <v>460.16</v>
      </c>
      <c r="N1023" s="135">
        <f t="shared" si="1046"/>
        <v>460.16</v>
      </c>
      <c r="O1023" s="135">
        <f t="shared" si="1047"/>
        <v>3585.4199999999996</v>
      </c>
      <c r="P1023" s="135" t="s">
        <v>4705</v>
      </c>
      <c r="Q1023" s="135">
        <f>VLOOKUP(P1023,Factors!$E$6:$G$5649,3,FALSE)</f>
        <v>0.1086</v>
      </c>
      <c r="R1023" s="144">
        <f t="shared" si="1049"/>
        <v>0</v>
      </c>
      <c r="S1023" s="145">
        <f t="shared" si="1050"/>
        <v>460.16</v>
      </c>
      <c r="T1023" s="146">
        <f t="shared" si="1051"/>
        <v>460.16</v>
      </c>
      <c r="U1023" s="144">
        <f t="shared" si="1052"/>
        <v>0</v>
      </c>
      <c r="V1023" s="145">
        <f t="shared" si="1053"/>
        <v>49.973376000000002</v>
      </c>
      <c r="W1023" s="147">
        <f t="shared" si="1054"/>
        <v>49.973376000000002</v>
      </c>
      <c r="X1023" s="144">
        <f t="shared" si="1055"/>
        <v>0</v>
      </c>
      <c r="Y1023" s="145">
        <f t="shared" si="1056"/>
        <v>410.18662400000005</v>
      </c>
      <c r="Z1023" s="147">
        <f t="shared" si="1057"/>
        <v>410.18662400000005</v>
      </c>
      <c r="AA1023" s="148">
        <f t="shared" si="1058"/>
        <v>0</v>
      </c>
      <c r="AB1023" s="149">
        <f t="shared" si="1059"/>
        <v>3585.4199999999996</v>
      </c>
      <c r="AC1023" s="148">
        <f t="shared" si="1060"/>
        <v>3585.4199999999996</v>
      </c>
      <c r="AD1023" s="148">
        <f t="shared" si="1045"/>
        <v>0</v>
      </c>
      <c r="AE1023" s="148">
        <f t="shared" si="1061"/>
        <v>389.37661199999997</v>
      </c>
      <c r="AF1023" s="150">
        <f t="shared" si="1062"/>
        <v>389.37661199999997</v>
      </c>
      <c r="AG1023" s="148">
        <f t="shared" si="1063"/>
        <v>0</v>
      </c>
      <c r="AH1023" s="148">
        <f t="shared" si="1064"/>
        <v>3196.0433879999996</v>
      </c>
      <c r="AI1023" s="150">
        <f t="shared" si="1065"/>
        <v>3196.0433879999996</v>
      </c>
      <c r="AJ1023" s="151" t="s">
        <v>47</v>
      </c>
    </row>
    <row r="1024" spans="1:36" outlineLevel="3" x14ac:dyDescent="0.25">
      <c r="A1024" s="143" t="s">
        <v>5665</v>
      </c>
      <c r="B1024" s="135">
        <v>23774.98</v>
      </c>
      <c r="C1024" s="135">
        <v>34467.26</v>
      </c>
      <c r="D1024" s="135">
        <v>38743.03</v>
      </c>
      <c r="E1024" s="135">
        <v>41898.76</v>
      </c>
      <c r="F1024" s="135">
        <v>44017.72</v>
      </c>
      <c r="G1024" s="135">
        <v>43162.86</v>
      </c>
      <c r="H1024" s="135">
        <v>41437.81</v>
      </c>
      <c r="I1024" s="135">
        <v>61416.87</v>
      </c>
      <c r="J1024" s="135">
        <v>65583.520000000004</v>
      </c>
      <c r="K1024" s="135">
        <v>77031.47</v>
      </c>
      <c r="L1024" s="135">
        <v>70794.11</v>
      </c>
      <c r="M1024" s="135">
        <v>58149.46</v>
      </c>
      <c r="N1024" s="135">
        <f t="shared" si="1046"/>
        <v>58149.46</v>
      </c>
      <c r="O1024" s="135">
        <f t="shared" si="1047"/>
        <v>600477.85</v>
      </c>
      <c r="P1024" s="135" t="s">
        <v>5700</v>
      </c>
      <c r="Q1024" s="135">
        <f>VLOOKUP(P1024,Factors!$E$6:$G$5649,3,FALSE)</f>
        <v>0.1086</v>
      </c>
      <c r="R1024" s="144">
        <f t="shared" si="1049"/>
        <v>0</v>
      </c>
      <c r="S1024" s="145">
        <f t="shared" si="1050"/>
        <v>58149.46</v>
      </c>
      <c r="T1024" s="146">
        <f t="shared" si="1051"/>
        <v>58149.46</v>
      </c>
      <c r="U1024" s="144">
        <f t="shared" si="1052"/>
        <v>0</v>
      </c>
      <c r="V1024" s="145">
        <f t="shared" si="1053"/>
        <v>6315.0313560000004</v>
      </c>
      <c r="W1024" s="147">
        <f t="shared" si="1054"/>
        <v>6315.0313560000004</v>
      </c>
      <c r="X1024" s="144">
        <f t="shared" si="1055"/>
        <v>0</v>
      </c>
      <c r="Y1024" s="145">
        <f t="shared" si="1056"/>
        <v>51834.428644</v>
      </c>
      <c r="Z1024" s="147">
        <f t="shared" si="1057"/>
        <v>51834.428644</v>
      </c>
      <c r="AA1024" s="148">
        <f t="shared" si="1058"/>
        <v>0</v>
      </c>
      <c r="AB1024" s="149">
        <f t="shared" si="1059"/>
        <v>600477.85</v>
      </c>
      <c r="AC1024" s="148">
        <f t="shared" si="1060"/>
        <v>600477.85</v>
      </c>
      <c r="AD1024" s="148">
        <f t="shared" si="1045"/>
        <v>0</v>
      </c>
      <c r="AE1024" s="148">
        <f t="shared" si="1061"/>
        <v>65211.894509999998</v>
      </c>
      <c r="AF1024" s="150">
        <f t="shared" si="1062"/>
        <v>65211.894509999998</v>
      </c>
      <c r="AG1024" s="148">
        <f t="shared" si="1063"/>
        <v>0</v>
      </c>
      <c r="AH1024" s="148">
        <f t="shared" si="1064"/>
        <v>535265.95548999996</v>
      </c>
      <c r="AI1024" s="150">
        <f t="shared" si="1065"/>
        <v>535265.95548999996</v>
      </c>
      <c r="AJ1024" s="151" t="s">
        <v>346</v>
      </c>
    </row>
    <row r="1025" spans="1:36" outlineLevel="3" x14ac:dyDescent="0.25">
      <c r="A1025" s="143" t="s">
        <v>5665</v>
      </c>
      <c r="L1025" s="135">
        <v>4463</v>
      </c>
      <c r="N1025" s="135">
        <f t="shared" si="1046"/>
        <v>0</v>
      </c>
      <c r="O1025" s="135">
        <f t="shared" si="1047"/>
        <v>4463</v>
      </c>
      <c r="P1025" s="135" t="s">
        <v>5937</v>
      </c>
      <c r="Q1025" s="135">
        <f>VLOOKUP(P1025,Factors!$E$6:$G$5649,3,FALSE)</f>
        <v>0.1086</v>
      </c>
      <c r="R1025" s="144">
        <f t="shared" si="1049"/>
        <v>0</v>
      </c>
      <c r="S1025" s="145">
        <f t="shared" si="1050"/>
        <v>0</v>
      </c>
      <c r="T1025" s="146">
        <f t="shared" si="1051"/>
        <v>0</v>
      </c>
      <c r="U1025" s="144">
        <f t="shared" si="1052"/>
        <v>0</v>
      </c>
      <c r="V1025" s="145">
        <f t="shared" si="1053"/>
        <v>0</v>
      </c>
      <c r="W1025" s="147">
        <f t="shared" si="1054"/>
        <v>0</v>
      </c>
      <c r="X1025" s="144">
        <f t="shared" si="1055"/>
        <v>0</v>
      </c>
      <c r="Y1025" s="145">
        <f t="shared" si="1056"/>
        <v>0</v>
      </c>
      <c r="Z1025" s="147">
        <f t="shared" si="1057"/>
        <v>0</v>
      </c>
      <c r="AA1025" s="148">
        <f t="shared" si="1058"/>
        <v>0</v>
      </c>
      <c r="AB1025" s="149">
        <f t="shared" si="1059"/>
        <v>4463</v>
      </c>
      <c r="AC1025" s="148">
        <f t="shared" si="1060"/>
        <v>4463</v>
      </c>
      <c r="AD1025" s="148">
        <f t="shared" si="1045"/>
        <v>0</v>
      </c>
      <c r="AE1025" s="148">
        <f t="shared" si="1061"/>
        <v>484.68180000000001</v>
      </c>
      <c r="AF1025" s="150">
        <f t="shared" si="1062"/>
        <v>484.68180000000001</v>
      </c>
      <c r="AG1025" s="148">
        <f t="shared" si="1063"/>
        <v>0</v>
      </c>
      <c r="AH1025" s="148">
        <f t="shared" si="1064"/>
        <v>3978.3182000000002</v>
      </c>
      <c r="AI1025" s="150">
        <f t="shared" si="1065"/>
        <v>3978.3182000000002</v>
      </c>
      <c r="AJ1025" s="151" t="s">
        <v>346</v>
      </c>
    </row>
    <row r="1026" spans="1:36" outlineLevel="3" x14ac:dyDescent="0.25">
      <c r="A1026" s="143" t="s">
        <v>5665</v>
      </c>
      <c r="I1026" s="135">
        <v>-2301.6</v>
      </c>
      <c r="L1026" s="135">
        <v>1650</v>
      </c>
      <c r="N1026" s="135">
        <f t="shared" si="1046"/>
        <v>0</v>
      </c>
      <c r="O1026" s="135">
        <f t="shared" si="1047"/>
        <v>-651.59999999999991</v>
      </c>
      <c r="P1026" s="135" t="s">
        <v>5885</v>
      </c>
      <c r="Q1026" s="135">
        <f>VLOOKUP(P1026,Factors!$E$6:$G$5649,3,FALSE)</f>
        <v>0.1086</v>
      </c>
      <c r="R1026" s="144">
        <f t="shared" si="1049"/>
        <v>0</v>
      </c>
      <c r="S1026" s="145">
        <f t="shared" si="1050"/>
        <v>0</v>
      </c>
      <c r="T1026" s="146">
        <f t="shared" si="1051"/>
        <v>0</v>
      </c>
      <c r="U1026" s="144">
        <f t="shared" si="1052"/>
        <v>0</v>
      </c>
      <c r="V1026" s="145">
        <f t="shared" si="1053"/>
        <v>0</v>
      </c>
      <c r="W1026" s="147">
        <f t="shared" si="1054"/>
        <v>0</v>
      </c>
      <c r="X1026" s="144">
        <f t="shared" si="1055"/>
        <v>0</v>
      </c>
      <c r="Y1026" s="145">
        <f t="shared" si="1056"/>
        <v>0</v>
      </c>
      <c r="Z1026" s="147">
        <f t="shared" si="1057"/>
        <v>0</v>
      </c>
      <c r="AA1026" s="148">
        <f t="shared" si="1058"/>
        <v>0</v>
      </c>
      <c r="AB1026" s="149">
        <f t="shared" si="1059"/>
        <v>-651.59999999999991</v>
      </c>
      <c r="AC1026" s="148">
        <f t="shared" si="1060"/>
        <v>-651.59999999999991</v>
      </c>
      <c r="AD1026" s="148">
        <f t="shared" si="1045"/>
        <v>0</v>
      </c>
      <c r="AE1026" s="148">
        <f t="shared" si="1061"/>
        <v>-70.763759999999991</v>
      </c>
      <c r="AF1026" s="150">
        <f t="shared" si="1062"/>
        <v>-70.763759999999991</v>
      </c>
      <c r="AG1026" s="148">
        <f t="shared" si="1063"/>
        <v>0</v>
      </c>
      <c r="AH1026" s="148">
        <f t="shared" si="1064"/>
        <v>-580.83623999999986</v>
      </c>
      <c r="AI1026" s="150">
        <f t="shared" si="1065"/>
        <v>-580.83623999999986</v>
      </c>
      <c r="AJ1026" s="151" t="s">
        <v>346</v>
      </c>
    </row>
    <row r="1027" spans="1:36" outlineLevel="3" x14ac:dyDescent="0.25">
      <c r="A1027" s="143" t="s">
        <v>5665</v>
      </c>
      <c r="K1027" s="135">
        <v>95.37</v>
      </c>
      <c r="N1027" s="135">
        <f t="shared" si="1046"/>
        <v>0</v>
      </c>
      <c r="O1027" s="135">
        <f t="shared" si="1047"/>
        <v>95.37</v>
      </c>
      <c r="P1027" s="135" t="s">
        <v>5938</v>
      </c>
      <c r="Q1027" s="135">
        <f>VLOOKUP(P1027,Factors!$E$6:$G$5649,3,FALSE)</f>
        <v>0.1086</v>
      </c>
      <c r="R1027" s="144">
        <f t="shared" si="1049"/>
        <v>0</v>
      </c>
      <c r="S1027" s="145">
        <f t="shared" si="1050"/>
        <v>0</v>
      </c>
      <c r="T1027" s="146">
        <f t="shared" si="1051"/>
        <v>0</v>
      </c>
      <c r="U1027" s="144">
        <f t="shared" si="1052"/>
        <v>0</v>
      </c>
      <c r="V1027" s="145">
        <f t="shared" si="1053"/>
        <v>0</v>
      </c>
      <c r="W1027" s="147">
        <f t="shared" si="1054"/>
        <v>0</v>
      </c>
      <c r="X1027" s="144">
        <f t="shared" si="1055"/>
        <v>0</v>
      </c>
      <c r="Y1027" s="145">
        <f t="shared" si="1056"/>
        <v>0</v>
      </c>
      <c r="Z1027" s="147">
        <f t="shared" si="1057"/>
        <v>0</v>
      </c>
      <c r="AA1027" s="148">
        <f t="shared" si="1058"/>
        <v>0</v>
      </c>
      <c r="AB1027" s="149">
        <f t="shared" si="1059"/>
        <v>95.37</v>
      </c>
      <c r="AC1027" s="148">
        <f t="shared" si="1060"/>
        <v>95.37</v>
      </c>
      <c r="AD1027" s="148">
        <f t="shared" si="1045"/>
        <v>0</v>
      </c>
      <c r="AE1027" s="148">
        <f t="shared" si="1061"/>
        <v>10.357182</v>
      </c>
      <c r="AF1027" s="150">
        <f t="shared" si="1062"/>
        <v>10.357182</v>
      </c>
      <c r="AG1027" s="148">
        <f t="shared" si="1063"/>
        <v>0</v>
      </c>
      <c r="AH1027" s="148">
        <f t="shared" si="1064"/>
        <v>85.01281800000001</v>
      </c>
      <c r="AI1027" s="150">
        <f t="shared" si="1065"/>
        <v>85.01281800000001</v>
      </c>
      <c r="AJ1027" s="151" t="s">
        <v>346</v>
      </c>
    </row>
    <row r="1028" spans="1:36" outlineLevel="3" x14ac:dyDescent="0.25">
      <c r="A1028" s="143" t="s">
        <v>5665</v>
      </c>
      <c r="I1028" s="135">
        <v>1414.88</v>
      </c>
      <c r="N1028" s="135">
        <f t="shared" si="1046"/>
        <v>0</v>
      </c>
      <c r="O1028" s="135">
        <f t="shared" si="1047"/>
        <v>1414.88</v>
      </c>
      <c r="P1028" s="135" t="s">
        <v>5886</v>
      </c>
      <c r="Q1028" s="135">
        <f>VLOOKUP(P1028,Factors!$E$6:$G$5649,3,FALSE)</f>
        <v>0.1086</v>
      </c>
      <c r="R1028" s="144">
        <f t="shared" si="1049"/>
        <v>0</v>
      </c>
      <c r="S1028" s="145">
        <f t="shared" si="1050"/>
        <v>0</v>
      </c>
      <c r="T1028" s="146">
        <f t="shared" si="1051"/>
        <v>0</v>
      </c>
      <c r="U1028" s="144">
        <f t="shared" si="1052"/>
        <v>0</v>
      </c>
      <c r="V1028" s="145">
        <f t="shared" si="1053"/>
        <v>0</v>
      </c>
      <c r="W1028" s="147">
        <f t="shared" si="1054"/>
        <v>0</v>
      </c>
      <c r="X1028" s="144">
        <f t="shared" si="1055"/>
        <v>0</v>
      </c>
      <c r="Y1028" s="145">
        <f t="shared" si="1056"/>
        <v>0</v>
      </c>
      <c r="Z1028" s="147">
        <f t="shared" si="1057"/>
        <v>0</v>
      </c>
      <c r="AA1028" s="148">
        <f t="shared" si="1058"/>
        <v>0</v>
      </c>
      <c r="AB1028" s="149">
        <f t="shared" si="1059"/>
        <v>1414.88</v>
      </c>
      <c r="AC1028" s="148">
        <f t="shared" si="1060"/>
        <v>1414.88</v>
      </c>
      <c r="AD1028" s="148">
        <f t="shared" si="1045"/>
        <v>0</v>
      </c>
      <c r="AE1028" s="148">
        <f t="shared" si="1061"/>
        <v>153.655968</v>
      </c>
      <c r="AF1028" s="150">
        <f t="shared" si="1062"/>
        <v>153.655968</v>
      </c>
      <c r="AG1028" s="148">
        <f t="shared" si="1063"/>
        <v>0</v>
      </c>
      <c r="AH1028" s="148">
        <f t="shared" si="1064"/>
        <v>1261.2240320000001</v>
      </c>
      <c r="AI1028" s="150">
        <f t="shared" si="1065"/>
        <v>1261.2240320000001</v>
      </c>
      <c r="AJ1028" s="151" t="s">
        <v>346</v>
      </c>
    </row>
    <row r="1029" spans="1:36" outlineLevel="3" x14ac:dyDescent="0.25">
      <c r="A1029" s="143" t="s">
        <v>5665</v>
      </c>
      <c r="L1029" s="135">
        <v>33.53</v>
      </c>
      <c r="N1029" s="135">
        <f t="shared" si="1046"/>
        <v>0</v>
      </c>
      <c r="O1029" s="135">
        <f t="shared" si="1047"/>
        <v>33.53</v>
      </c>
      <c r="P1029" s="135" t="s">
        <v>5939</v>
      </c>
      <c r="Q1029" s="135">
        <f>VLOOKUP(P1029,Factors!$E$6:$G$5649,3,FALSE)</f>
        <v>0.1086</v>
      </c>
      <c r="R1029" s="144">
        <f t="shared" si="1049"/>
        <v>0</v>
      </c>
      <c r="S1029" s="145">
        <f t="shared" si="1050"/>
        <v>0</v>
      </c>
      <c r="T1029" s="146">
        <f t="shared" si="1051"/>
        <v>0</v>
      </c>
      <c r="U1029" s="144">
        <f t="shared" si="1052"/>
        <v>0</v>
      </c>
      <c r="V1029" s="145">
        <f t="shared" si="1053"/>
        <v>0</v>
      </c>
      <c r="W1029" s="147">
        <f t="shared" si="1054"/>
        <v>0</v>
      </c>
      <c r="X1029" s="144">
        <f t="shared" si="1055"/>
        <v>0</v>
      </c>
      <c r="Y1029" s="145">
        <f t="shared" si="1056"/>
        <v>0</v>
      </c>
      <c r="Z1029" s="147">
        <f t="shared" si="1057"/>
        <v>0</v>
      </c>
      <c r="AA1029" s="148">
        <f t="shared" si="1058"/>
        <v>0</v>
      </c>
      <c r="AB1029" s="149">
        <f t="shared" si="1059"/>
        <v>33.53</v>
      </c>
      <c r="AC1029" s="148">
        <f t="shared" si="1060"/>
        <v>33.53</v>
      </c>
      <c r="AD1029" s="148">
        <f t="shared" si="1045"/>
        <v>0</v>
      </c>
      <c r="AE1029" s="148">
        <f t="shared" si="1061"/>
        <v>3.6413580000000003</v>
      </c>
      <c r="AF1029" s="150">
        <f t="shared" si="1062"/>
        <v>3.6413580000000003</v>
      </c>
      <c r="AG1029" s="148">
        <f t="shared" si="1063"/>
        <v>0</v>
      </c>
      <c r="AH1029" s="148">
        <f t="shared" si="1064"/>
        <v>29.888642000000001</v>
      </c>
      <c r="AI1029" s="150">
        <f t="shared" si="1065"/>
        <v>29.888642000000001</v>
      </c>
      <c r="AJ1029" s="151" t="s">
        <v>346</v>
      </c>
    </row>
    <row r="1030" spans="1:36" outlineLevel="3" x14ac:dyDescent="0.25">
      <c r="A1030" s="143" t="s">
        <v>5665</v>
      </c>
      <c r="L1030" s="135">
        <v>68.59</v>
      </c>
      <c r="N1030" s="135">
        <f t="shared" si="1046"/>
        <v>0</v>
      </c>
      <c r="O1030" s="135">
        <f t="shared" si="1047"/>
        <v>68.59</v>
      </c>
      <c r="P1030" s="135" t="s">
        <v>5940</v>
      </c>
      <c r="Q1030" s="135">
        <f>VLOOKUP(P1030,Factors!$E$6:$G$5649,3,FALSE)</f>
        <v>0.1086</v>
      </c>
      <c r="R1030" s="144">
        <f t="shared" si="1049"/>
        <v>0</v>
      </c>
      <c r="S1030" s="145">
        <f t="shared" si="1050"/>
        <v>0</v>
      </c>
      <c r="T1030" s="146">
        <f t="shared" si="1051"/>
        <v>0</v>
      </c>
      <c r="U1030" s="144">
        <f t="shared" si="1052"/>
        <v>0</v>
      </c>
      <c r="V1030" s="145">
        <f t="shared" si="1053"/>
        <v>0</v>
      </c>
      <c r="W1030" s="147">
        <f t="shared" si="1054"/>
        <v>0</v>
      </c>
      <c r="X1030" s="144">
        <f t="shared" si="1055"/>
        <v>0</v>
      </c>
      <c r="Y1030" s="145">
        <f t="shared" si="1056"/>
        <v>0</v>
      </c>
      <c r="Z1030" s="147">
        <f t="shared" si="1057"/>
        <v>0</v>
      </c>
      <c r="AA1030" s="148">
        <f t="shared" si="1058"/>
        <v>0</v>
      </c>
      <c r="AB1030" s="149">
        <f t="shared" si="1059"/>
        <v>68.59</v>
      </c>
      <c r="AC1030" s="148">
        <f t="shared" si="1060"/>
        <v>68.59</v>
      </c>
      <c r="AD1030" s="148">
        <f t="shared" si="1045"/>
        <v>0</v>
      </c>
      <c r="AE1030" s="148">
        <f t="shared" si="1061"/>
        <v>7.4488740000000009</v>
      </c>
      <c r="AF1030" s="150">
        <f t="shared" si="1062"/>
        <v>7.4488740000000009</v>
      </c>
      <c r="AG1030" s="148">
        <f t="shared" si="1063"/>
        <v>0</v>
      </c>
      <c r="AH1030" s="148">
        <f t="shared" si="1064"/>
        <v>61.141126</v>
      </c>
      <c r="AI1030" s="150">
        <f t="shared" si="1065"/>
        <v>61.141126</v>
      </c>
      <c r="AJ1030" s="151" t="s">
        <v>346</v>
      </c>
    </row>
    <row r="1031" spans="1:36" outlineLevel="3" x14ac:dyDescent="0.25">
      <c r="A1031" s="143" t="s">
        <v>5665</v>
      </c>
      <c r="M1031" s="135">
        <v>160</v>
      </c>
      <c r="N1031" s="135">
        <f t="shared" si="1046"/>
        <v>160</v>
      </c>
      <c r="O1031" s="135">
        <f t="shared" si="1047"/>
        <v>160</v>
      </c>
      <c r="P1031" s="135" t="s">
        <v>5944</v>
      </c>
      <c r="Q1031" s="135">
        <f>VLOOKUP(P1031,Factors!$E$6:$G$5649,3,FALSE)</f>
        <v>0.1086</v>
      </c>
      <c r="R1031" s="144">
        <f t="shared" si="1049"/>
        <v>0</v>
      </c>
      <c r="S1031" s="145">
        <f t="shared" si="1050"/>
        <v>160</v>
      </c>
      <c r="T1031" s="146">
        <f t="shared" si="1051"/>
        <v>160</v>
      </c>
      <c r="U1031" s="144">
        <f t="shared" si="1052"/>
        <v>0</v>
      </c>
      <c r="V1031" s="145">
        <f t="shared" si="1053"/>
        <v>17.376000000000001</v>
      </c>
      <c r="W1031" s="147">
        <f t="shared" si="1054"/>
        <v>17.376000000000001</v>
      </c>
      <c r="X1031" s="144">
        <f t="shared" si="1055"/>
        <v>0</v>
      </c>
      <c r="Y1031" s="145">
        <f t="shared" si="1056"/>
        <v>142.624</v>
      </c>
      <c r="Z1031" s="147">
        <f t="shared" si="1057"/>
        <v>142.624</v>
      </c>
      <c r="AA1031" s="148">
        <f t="shared" si="1058"/>
        <v>0</v>
      </c>
      <c r="AB1031" s="149">
        <f t="shared" si="1059"/>
        <v>160</v>
      </c>
      <c r="AC1031" s="148">
        <f t="shared" si="1060"/>
        <v>160</v>
      </c>
      <c r="AD1031" s="148">
        <f t="shared" si="1045"/>
        <v>0</v>
      </c>
      <c r="AE1031" s="148">
        <f t="shared" si="1061"/>
        <v>17.376000000000001</v>
      </c>
      <c r="AF1031" s="150">
        <f t="shared" si="1062"/>
        <v>17.376000000000001</v>
      </c>
      <c r="AG1031" s="148">
        <f t="shared" si="1063"/>
        <v>0</v>
      </c>
      <c r="AH1031" s="148">
        <f t="shared" si="1064"/>
        <v>142.624</v>
      </c>
      <c r="AI1031" s="150">
        <f t="shared" si="1065"/>
        <v>142.624</v>
      </c>
      <c r="AJ1031" s="151" t="s">
        <v>346</v>
      </c>
    </row>
    <row r="1032" spans="1:36" outlineLevel="3" x14ac:dyDescent="0.25">
      <c r="A1032" s="143" t="s">
        <v>5665</v>
      </c>
      <c r="M1032" s="135">
        <v>500</v>
      </c>
      <c r="N1032" s="135">
        <f t="shared" si="1046"/>
        <v>500</v>
      </c>
      <c r="O1032" s="135">
        <f t="shared" si="1047"/>
        <v>500</v>
      </c>
      <c r="P1032" s="135" t="s">
        <v>5945</v>
      </c>
      <c r="Q1032" s="135">
        <f>VLOOKUP(P1032,Factors!$E$6:$G$5649,3,FALSE)</f>
        <v>0.1086</v>
      </c>
      <c r="R1032" s="144">
        <f t="shared" si="1049"/>
        <v>0</v>
      </c>
      <c r="S1032" s="145">
        <f t="shared" si="1050"/>
        <v>500</v>
      </c>
      <c r="T1032" s="146">
        <f t="shared" si="1051"/>
        <v>500</v>
      </c>
      <c r="U1032" s="144">
        <f t="shared" si="1052"/>
        <v>0</v>
      </c>
      <c r="V1032" s="145">
        <f t="shared" si="1053"/>
        <v>54.300000000000004</v>
      </c>
      <c r="W1032" s="147">
        <f t="shared" si="1054"/>
        <v>54.300000000000004</v>
      </c>
      <c r="X1032" s="144">
        <f t="shared" si="1055"/>
        <v>0</v>
      </c>
      <c r="Y1032" s="145">
        <f t="shared" si="1056"/>
        <v>445.7</v>
      </c>
      <c r="Z1032" s="147">
        <f t="shared" si="1057"/>
        <v>445.7</v>
      </c>
      <c r="AA1032" s="148">
        <f t="shared" si="1058"/>
        <v>0</v>
      </c>
      <c r="AB1032" s="149">
        <f t="shared" si="1059"/>
        <v>500</v>
      </c>
      <c r="AC1032" s="148">
        <f t="shared" si="1060"/>
        <v>500</v>
      </c>
      <c r="AD1032" s="148">
        <f t="shared" si="1045"/>
        <v>0</v>
      </c>
      <c r="AE1032" s="148">
        <f t="shared" si="1061"/>
        <v>54.300000000000004</v>
      </c>
      <c r="AF1032" s="150">
        <f t="shared" si="1062"/>
        <v>54.300000000000004</v>
      </c>
      <c r="AG1032" s="148">
        <f t="shared" si="1063"/>
        <v>0</v>
      </c>
      <c r="AH1032" s="148">
        <f t="shared" si="1064"/>
        <v>445.7</v>
      </c>
      <c r="AI1032" s="150">
        <f t="shared" si="1065"/>
        <v>445.7</v>
      </c>
      <c r="AJ1032" s="151" t="s">
        <v>346</v>
      </c>
    </row>
    <row r="1033" spans="1:36" outlineLevel="3" x14ac:dyDescent="0.25">
      <c r="A1033" s="143" t="s">
        <v>5665</v>
      </c>
      <c r="K1033" s="135">
        <v>385.2</v>
      </c>
      <c r="N1033" s="135">
        <f t="shared" si="1046"/>
        <v>0</v>
      </c>
      <c r="O1033" s="135">
        <f t="shared" si="1047"/>
        <v>385.2</v>
      </c>
      <c r="P1033" s="135" t="s">
        <v>5946</v>
      </c>
      <c r="Q1033" s="135">
        <f>VLOOKUP(P1033,Factors!$E$6:$G$5649,3,FALSE)</f>
        <v>0.1086</v>
      </c>
      <c r="R1033" s="144">
        <f t="shared" si="1049"/>
        <v>0</v>
      </c>
      <c r="S1033" s="145">
        <f t="shared" si="1050"/>
        <v>0</v>
      </c>
      <c r="T1033" s="146">
        <f t="shared" si="1051"/>
        <v>0</v>
      </c>
      <c r="U1033" s="144">
        <f t="shared" si="1052"/>
        <v>0</v>
      </c>
      <c r="V1033" s="145">
        <f t="shared" si="1053"/>
        <v>0</v>
      </c>
      <c r="W1033" s="147">
        <f t="shared" si="1054"/>
        <v>0</v>
      </c>
      <c r="X1033" s="144">
        <f t="shared" si="1055"/>
        <v>0</v>
      </c>
      <c r="Y1033" s="145">
        <f t="shared" si="1056"/>
        <v>0</v>
      </c>
      <c r="Z1033" s="147">
        <f t="shared" si="1057"/>
        <v>0</v>
      </c>
      <c r="AA1033" s="148">
        <f t="shared" si="1058"/>
        <v>0</v>
      </c>
      <c r="AB1033" s="149">
        <f t="shared" si="1059"/>
        <v>385.2</v>
      </c>
      <c r="AC1033" s="148">
        <f t="shared" si="1060"/>
        <v>385.2</v>
      </c>
      <c r="AD1033" s="148">
        <f t="shared" ref="AD1033:AD1096" si="1066">IF(LEFT(AJ1033,9)="direct-wa", O1033,0)</f>
        <v>0</v>
      </c>
      <c r="AE1033" s="148">
        <f t="shared" si="1061"/>
        <v>41.832720000000002</v>
      </c>
      <c r="AF1033" s="150">
        <f t="shared" si="1062"/>
        <v>41.832720000000002</v>
      </c>
      <c r="AG1033" s="148">
        <f t="shared" si="1063"/>
        <v>0</v>
      </c>
      <c r="AH1033" s="148">
        <f t="shared" si="1064"/>
        <v>343.36727999999999</v>
      </c>
      <c r="AI1033" s="150">
        <f t="shared" si="1065"/>
        <v>343.36727999999999</v>
      </c>
      <c r="AJ1033" s="151" t="s">
        <v>346</v>
      </c>
    </row>
    <row r="1034" spans="1:36" outlineLevel="3" x14ac:dyDescent="0.25">
      <c r="A1034" s="143" t="s">
        <v>5665</v>
      </c>
      <c r="K1034" s="135">
        <v>679.83</v>
      </c>
      <c r="L1034" s="135">
        <v>699.2</v>
      </c>
      <c r="M1034" s="135">
        <v>2580.2600000000002</v>
      </c>
      <c r="N1034" s="135">
        <f t="shared" ref="N1034:N1097" si="1067">M1034</f>
        <v>2580.2600000000002</v>
      </c>
      <c r="O1034" s="135">
        <f t="shared" ref="O1034:O1097" si="1068">SUM(B1034:M1034)</f>
        <v>3959.2900000000004</v>
      </c>
      <c r="P1034" s="135" t="s">
        <v>5947</v>
      </c>
      <c r="Q1034" s="135">
        <f>VLOOKUP(P1034,Factors!$E$6:$G$5649,3,FALSE)</f>
        <v>0.1086</v>
      </c>
      <c r="R1034" s="144">
        <f t="shared" si="1049"/>
        <v>0</v>
      </c>
      <c r="S1034" s="145">
        <f t="shared" si="1050"/>
        <v>2580.2600000000002</v>
      </c>
      <c r="T1034" s="146">
        <f t="shared" si="1051"/>
        <v>2580.2600000000002</v>
      </c>
      <c r="U1034" s="144">
        <f t="shared" si="1052"/>
        <v>0</v>
      </c>
      <c r="V1034" s="145">
        <f t="shared" si="1053"/>
        <v>280.21623600000004</v>
      </c>
      <c r="W1034" s="147">
        <f t="shared" si="1054"/>
        <v>280.21623600000004</v>
      </c>
      <c r="X1034" s="144">
        <f t="shared" si="1055"/>
        <v>0</v>
      </c>
      <c r="Y1034" s="145">
        <f t="shared" si="1056"/>
        <v>2300.043764</v>
      </c>
      <c r="Z1034" s="147">
        <f t="shared" si="1057"/>
        <v>2300.043764</v>
      </c>
      <c r="AA1034" s="148">
        <f t="shared" si="1058"/>
        <v>0</v>
      </c>
      <c r="AB1034" s="149">
        <f t="shared" si="1059"/>
        <v>3959.2900000000004</v>
      </c>
      <c r="AC1034" s="148">
        <f t="shared" si="1060"/>
        <v>3959.2900000000004</v>
      </c>
      <c r="AD1034" s="148">
        <f t="shared" si="1066"/>
        <v>0</v>
      </c>
      <c r="AE1034" s="148">
        <f t="shared" si="1061"/>
        <v>429.97889400000008</v>
      </c>
      <c r="AF1034" s="150">
        <f t="shared" si="1062"/>
        <v>429.97889400000008</v>
      </c>
      <c r="AG1034" s="148">
        <f t="shared" si="1063"/>
        <v>0</v>
      </c>
      <c r="AH1034" s="148">
        <f t="shared" si="1064"/>
        <v>3529.3111060000001</v>
      </c>
      <c r="AI1034" s="150">
        <f t="shared" si="1065"/>
        <v>3529.3111060000001</v>
      </c>
      <c r="AJ1034" s="151" t="s">
        <v>346</v>
      </c>
    </row>
    <row r="1035" spans="1:36" outlineLevel="3" x14ac:dyDescent="0.25">
      <c r="A1035" s="143" t="s">
        <v>5665</v>
      </c>
      <c r="M1035" s="135">
        <v>613.76</v>
      </c>
      <c r="N1035" s="135">
        <f t="shared" si="1067"/>
        <v>613.76</v>
      </c>
      <c r="O1035" s="135">
        <f t="shared" si="1068"/>
        <v>613.76</v>
      </c>
      <c r="P1035" s="135" t="s">
        <v>5948</v>
      </c>
      <c r="Q1035" s="135">
        <f>VLOOKUP(P1035,Factors!$E$6:$G$5649,3,FALSE)</f>
        <v>0.1086</v>
      </c>
      <c r="R1035" s="144">
        <f t="shared" si="1049"/>
        <v>0</v>
      </c>
      <c r="S1035" s="145">
        <f t="shared" si="1050"/>
        <v>613.76</v>
      </c>
      <c r="T1035" s="146">
        <f t="shared" si="1051"/>
        <v>613.76</v>
      </c>
      <c r="U1035" s="144">
        <f t="shared" si="1052"/>
        <v>0</v>
      </c>
      <c r="V1035" s="145">
        <f t="shared" si="1053"/>
        <v>66.654336000000001</v>
      </c>
      <c r="W1035" s="147">
        <f t="shared" si="1054"/>
        <v>66.654336000000001</v>
      </c>
      <c r="X1035" s="144">
        <f t="shared" si="1055"/>
        <v>0</v>
      </c>
      <c r="Y1035" s="145">
        <f t="shared" si="1056"/>
        <v>547.10566399999993</v>
      </c>
      <c r="Z1035" s="147">
        <f t="shared" si="1057"/>
        <v>547.10566399999993</v>
      </c>
      <c r="AA1035" s="148">
        <f t="shared" si="1058"/>
        <v>0</v>
      </c>
      <c r="AB1035" s="149">
        <f t="shared" si="1059"/>
        <v>613.76</v>
      </c>
      <c r="AC1035" s="148">
        <f t="shared" si="1060"/>
        <v>613.76</v>
      </c>
      <c r="AD1035" s="148">
        <f t="shared" si="1066"/>
        <v>0</v>
      </c>
      <c r="AE1035" s="148">
        <f t="shared" si="1061"/>
        <v>66.654336000000001</v>
      </c>
      <c r="AF1035" s="150">
        <f t="shared" si="1062"/>
        <v>66.654336000000001</v>
      </c>
      <c r="AG1035" s="148">
        <f t="shared" si="1063"/>
        <v>0</v>
      </c>
      <c r="AH1035" s="148">
        <f t="shared" si="1064"/>
        <v>547.10566399999993</v>
      </c>
      <c r="AI1035" s="150">
        <f t="shared" si="1065"/>
        <v>547.10566399999993</v>
      </c>
      <c r="AJ1035" s="151" t="s">
        <v>346</v>
      </c>
    </row>
    <row r="1036" spans="1:36" outlineLevel="3" x14ac:dyDescent="0.25">
      <c r="A1036" s="143" t="s">
        <v>5665</v>
      </c>
      <c r="L1036" s="135">
        <v>742462.36</v>
      </c>
      <c r="M1036" s="135">
        <v>-236526.56</v>
      </c>
      <c r="N1036" s="135">
        <f t="shared" si="1067"/>
        <v>-236526.56</v>
      </c>
      <c r="O1036" s="135">
        <f t="shared" si="1068"/>
        <v>505935.8</v>
      </c>
      <c r="P1036" s="135" t="s">
        <v>5949</v>
      </c>
      <c r="Q1036" s="135">
        <f>VLOOKUP(P1036,Factors!$E$6:$G$5649,3,FALSE)</f>
        <v>0.1086</v>
      </c>
      <c r="R1036" s="144">
        <f t="shared" si="1049"/>
        <v>0</v>
      </c>
      <c r="S1036" s="145">
        <f t="shared" si="1050"/>
        <v>-236526.56</v>
      </c>
      <c r="T1036" s="146">
        <f t="shared" si="1051"/>
        <v>-236526.56</v>
      </c>
      <c r="U1036" s="144">
        <f t="shared" si="1052"/>
        <v>0</v>
      </c>
      <c r="V1036" s="145">
        <f t="shared" si="1053"/>
        <v>-25686.784415999999</v>
      </c>
      <c r="W1036" s="147">
        <f t="shared" si="1054"/>
        <v>-25686.784415999999</v>
      </c>
      <c r="X1036" s="144">
        <f t="shared" si="1055"/>
        <v>0</v>
      </c>
      <c r="Y1036" s="145">
        <f t="shared" si="1056"/>
        <v>-210839.77558399999</v>
      </c>
      <c r="Z1036" s="147">
        <f t="shared" si="1057"/>
        <v>-210839.77558399999</v>
      </c>
      <c r="AA1036" s="148">
        <f t="shared" si="1058"/>
        <v>0</v>
      </c>
      <c r="AB1036" s="149">
        <f t="shared" si="1059"/>
        <v>505935.8</v>
      </c>
      <c r="AC1036" s="148">
        <f t="shared" si="1060"/>
        <v>505935.8</v>
      </c>
      <c r="AD1036" s="148">
        <f t="shared" si="1066"/>
        <v>0</v>
      </c>
      <c r="AE1036" s="148">
        <f t="shared" si="1061"/>
        <v>54944.62788</v>
      </c>
      <c r="AF1036" s="150">
        <f t="shared" si="1062"/>
        <v>54944.62788</v>
      </c>
      <c r="AG1036" s="148">
        <f t="shared" si="1063"/>
        <v>0</v>
      </c>
      <c r="AH1036" s="148">
        <f t="shared" si="1064"/>
        <v>450991.17212</v>
      </c>
      <c r="AI1036" s="150">
        <f t="shared" si="1065"/>
        <v>450991.17212</v>
      </c>
      <c r="AJ1036" s="151" t="s">
        <v>346</v>
      </c>
    </row>
    <row r="1037" spans="1:36" outlineLevel="2" x14ac:dyDescent="0.25">
      <c r="A1037" s="143"/>
      <c r="N1037" s="135">
        <f t="shared" si="1067"/>
        <v>0</v>
      </c>
      <c r="O1037" s="135">
        <f t="shared" si="1068"/>
        <v>0</v>
      </c>
      <c r="R1037" s="144">
        <f t="shared" ref="R1037:AI1037" si="1069">SUBTOTAL(9,R995:R1036)</f>
        <v>0</v>
      </c>
      <c r="S1037" s="145">
        <f t="shared" si="1069"/>
        <v>61730.780000000028</v>
      </c>
      <c r="T1037" s="146">
        <f t="shared" si="1069"/>
        <v>61730.780000000028</v>
      </c>
      <c r="U1037" s="144">
        <f t="shared" si="1069"/>
        <v>0</v>
      </c>
      <c r="V1037" s="145">
        <f t="shared" si="1069"/>
        <v>6703.9627080000027</v>
      </c>
      <c r="W1037" s="147">
        <f t="shared" si="1069"/>
        <v>6703.9627080000027</v>
      </c>
      <c r="X1037" s="144">
        <f t="shared" si="1069"/>
        <v>0</v>
      </c>
      <c r="Y1037" s="145">
        <f t="shared" si="1069"/>
        <v>55026.817291999992</v>
      </c>
      <c r="Z1037" s="147">
        <f t="shared" si="1069"/>
        <v>55026.817291999992</v>
      </c>
      <c r="AA1037" s="148">
        <f t="shared" si="1069"/>
        <v>0</v>
      </c>
      <c r="AB1037" s="149">
        <f t="shared" si="1069"/>
        <v>1913601.51</v>
      </c>
      <c r="AC1037" s="148">
        <f t="shared" si="1069"/>
        <v>1913601.51</v>
      </c>
      <c r="AD1037" s="148">
        <f t="shared" si="1066"/>
        <v>0</v>
      </c>
      <c r="AE1037" s="148">
        <f t="shared" si="1069"/>
        <v>207817.12398599996</v>
      </c>
      <c r="AF1037" s="150">
        <f t="shared" si="1069"/>
        <v>207817.12398599996</v>
      </c>
      <c r="AG1037" s="148">
        <f t="shared" si="1069"/>
        <v>0</v>
      </c>
      <c r="AH1037" s="148">
        <f t="shared" si="1069"/>
        <v>1705784.386014</v>
      </c>
      <c r="AI1037" s="150">
        <f t="shared" si="1069"/>
        <v>1705784.386014</v>
      </c>
      <c r="AJ1037" s="163" t="s">
        <v>5738</v>
      </c>
    </row>
    <row r="1038" spans="1:36" outlineLevel="3" x14ac:dyDescent="0.25">
      <c r="A1038" s="143" t="s">
        <v>5665</v>
      </c>
      <c r="E1038" s="135">
        <v>40</v>
      </c>
      <c r="N1038" s="135">
        <f t="shared" si="1067"/>
        <v>0</v>
      </c>
      <c r="O1038" s="135">
        <f t="shared" si="1068"/>
        <v>40</v>
      </c>
      <c r="P1038" s="135" t="s">
        <v>5849</v>
      </c>
      <c r="Q1038" s="135">
        <f>VLOOKUP(P1038,Factors!$E$6:$G$5649,3,FALSE)</f>
        <v>7.7100000000000002E-2</v>
      </c>
      <c r="R1038" s="144">
        <f>IF(LEFT(AJ1038,6)="Direct", N1038,0)</f>
        <v>0</v>
      </c>
      <c r="S1038" s="145">
        <f>N1038-R1038</f>
        <v>0</v>
      </c>
      <c r="T1038" s="146">
        <f>R1038+S1038</f>
        <v>0</v>
      </c>
      <c r="U1038" s="144">
        <f>IF(LEFT(AJ1038,9)="direct-wa", N1038,0)</f>
        <v>0</v>
      </c>
      <c r="V1038" s="145">
        <f>IF(LEFT(AJ1038,9)="direct-wa",0,N1038*Q1038)</f>
        <v>0</v>
      </c>
      <c r="W1038" s="147">
        <f>U1038+V1038</f>
        <v>0</v>
      </c>
      <c r="X1038" s="144">
        <f>IF(LEFT(AJ1038,9)="direct-or", N1038,0)</f>
        <v>0</v>
      </c>
      <c r="Y1038" s="145">
        <f>IF(LEFT(AJ1038,9)="direct-or",0,S1038-V1038)</f>
        <v>0</v>
      </c>
      <c r="Z1038" s="147">
        <f>X1038+Y1038</f>
        <v>0</v>
      </c>
      <c r="AA1038" s="148">
        <f>IF(LEFT(AJ1038,6)="Direct", O1038,0)</f>
        <v>0</v>
      </c>
      <c r="AB1038" s="149">
        <f>O1038-AA1038</f>
        <v>40</v>
      </c>
      <c r="AC1038" s="148">
        <f>AA1038+AB1038</f>
        <v>40</v>
      </c>
      <c r="AD1038" s="148">
        <f t="shared" si="1066"/>
        <v>0</v>
      </c>
      <c r="AE1038" s="148">
        <f>IF(LEFT(AJ1038,9)="direct-wa",0,O1038*Q1038)</f>
        <v>3.0840000000000001</v>
      </c>
      <c r="AF1038" s="150">
        <f>AD1038+AE1038</f>
        <v>3.0840000000000001</v>
      </c>
      <c r="AG1038" s="148">
        <f>IF(LEFT(AJ1038,9)="direct-or", O1038,0)</f>
        <v>0</v>
      </c>
      <c r="AH1038" s="148">
        <f>IF(LEFT(AJ1038,9)="direct-or",0,AC1038-AF1038)</f>
        <v>36.915999999999997</v>
      </c>
      <c r="AI1038" s="150">
        <f>AG1038+AH1038</f>
        <v>36.915999999999997</v>
      </c>
      <c r="AJ1038" s="151" t="s">
        <v>3211</v>
      </c>
    </row>
    <row r="1039" spans="1:36" outlineLevel="3" x14ac:dyDescent="0.25">
      <c r="A1039" s="143" t="s">
        <v>5665</v>
      </c>
      <c r="B1039" s="135">
        <v>227</v>
      </c>
      <c r="D1039" s="135">
        <v>131.69999999999999</v>
      </c>
      <c r="G1039" s="135">
        <v>3410</v>
      </c>
      <c r="H1039" s="135">
        <v>1266.4000000000001</v>
      </c>
      <c r="I1039" s="135">
        <v>500</v>
      </c>
      <c r="J1039" s="135">
        <v>879.46</v>
      </c>
      <c r="K1039" s="135">
        <v>4398.76</v>
      </c>
      <c r="L1039" s="135">
        <v>195.9</v>
      </c>
      <c r="N1039" s="135">
        <f t="shared" si="1067"/>
        <v>0</v>
      </c>
      <c r="O1039" s="135">
        <f t="shared" si="1068"/>
        <v>11009.22</v>
      </c>
      <c r="P1039" s="135" t="s">
        <v>4624</v>
      </c>
      <c r="Q1039" s="135">
        <f>VLOOKUP(P1039,Factors!$E$6:$G$5649,3,FALSE)</f>
        <v>7.7100000000000002E-2</v>
      </c>
      <c r="R1039" s="144">
        <f>IF(LEFT(AJ1039,6)="Direct", N1039,0)</f>
        <v>0</v>
      </c>
      <c r="S1039" s="145">
        <f>N1039-R1039</f>
        <v>0</v>
      </c>
      <c r="T1039" s="146">
        <f>R1039+S1039</f>
        <v>0</v>
      </c>
      <c r="U1039" s="144">
        <f>IF(LEFT(AJ1039,9)="direct-wa", N1039,0)</f>
        <v>0</v>
      </c>
      <c r="V1039" s="145">
        <f>IF(LEFT(AJ1039,9)="direct-wa",0,N1039*Q1039)</f>
        <v>0</v>
      </c>
      <c r="W1039" s="147">
        <f>U1039+V1039</f>
        <v>0</v>
      </c>
      <c r="X1039" s="144">
        <f>IF(LEFT(AJ1039,9)="direct-or", N1039,0)</f>
        <v>0</v>
      </c>
      <c r="Y1039" s="145">
        <f>IF(LEFT(AJ1039,9)="direct-or",0,S1039-V1039)</f>
        <v>0</v>
      </c>
      <c r="Z1039" s="147">
        <f>X1039+Y1039</f>
        <v>0</v>
      </c>
      <c r="AA1039" s="148">
        <f>IF(LEFT(AJ1039,6)="Direct", O1039,0)</f>
        <v>0</v>
      </c>
      <c r="AB1039" s="149">
        <f>O1039-AA1039</f>
        <v>11009.22</v>
      </c>
      <c r="AC1039" s="148">
        <f>AA1039+AB1039</f>
        <v>11009.22</v>
      </c>
      <c r="AD1039" s="148">
        <f t="shared" si="1066"/>
        <v>0</v>
      </c>
      <c r="AE1039" s="148">
        <f>IF(LEFT(AJ1039,9)="direct-wa",0,O1039*Q1039)</f>
        <v>848.81086199999993</v>
      </c>
      <c r="AF1039" s="150">
        <f>AD1039+AE1039</f>
        <v>848.81086199999993</v>
      </c>
      <c r="AG1039" s="148">
        <f>IF(LEFT(AJ1039,9)="direct-or", O1039,0)</f>
        <v>0</v>
      </c>
      <c r="AH1039" s="148">
        <f>IF(LEFT(AJ1039,9)="direct-or",0,AC1039-AF1039)</f>
        <v>10160.409137999999</v>
      </c>
      <c r="AI1039" s="150">
        <f>AG1039+AH1039</f>
        <v>10160.409137999999</v>
      </c>
      <c r="AJ1039" s="151" t="s">
        <v>55</v>
      </c>
    </row>
    <row r="1040" spans="1:36" outlineLevel="2" x14ac:dyDescent="0.25">
      <c r="A1040" s="143"/>
      <c r="N1040" s="135">
        <f t="shared" si="1067"/>
        <v>0</v>
      </c>
      <c r="O1040" s="135">
        <f t="shared" si="1068"/>
        <v>0</v>
      </c>
      <c r="R1040" s="144">
        <f t="shared" ref="R1040:AI1040" si="1070">SUBTOTAL(9,R1038:R1039)</f>
        <v>0</v>
      </c>
      <c r="S1040" s="145">
        <f t="shared" si="1070"/>
        <v>0</v>
      </c>
      <c r="T1040" s="146">
        <f t="shared" si="1070"/>
        <v>0</v>
      </c>
      <c r="U1040" s="144">
        <f t="shared" si="1070"/>
        <v>0</v>
      </c>
      <c r="V1040" s="145">
        <f t="shared" si="1070"/>
        <v>0</v>
      </c>
      <c r="W1040" s="147">
        <f t="shared" si="1070"/>
        <v>0</v>
      </c>
      <c r="X1040" s="144">
        <f t="shared" si="1070"/>
        <v>0</v>
      </c>
      <c r="Y1040" s="145">
        <f t="shared" si="1070"/>
        <v>0</v>
      </c>
      <c r="Z1040" s="147">
        <f t="shared" si="1070"/>
        <v>0</v>
      </c>
      <c r="AA1040" s="148">
        <f t="shared" si="1070"/>
        <v>0</v>
      </c>
      <c r="AB1040" s="149">
        <f t="shared" si="1070"/>
        <v>11049.22</v>
      </c>
      <c r="AC1040" s="148">
        <f t="shared" si="1070"/>
        <v>11049.22</v>
      </c>
      <c r="AD1040" s="148">
        <f t="shared" si="1066"/>
        <v>0</v>
      </c>
      <c r="AE1040" s="148">
        <f t="shared" si="1070"/>
        <v>851.89486199999988</v>
      </c>
      <c r="AF1040" s="150">
        <f t="shared" si="1070"/>
        <v>851.89486199999988</v>
      </c>
      <c r="AG1040" s="148">
        <f t="shared" si="1070"/>
        <v>0</v>
      </c>
      <c r="AH1040" s="148">
        <f t="shared" si="1070"/>
        <v>10197.325137999998</v>
      </c>
      <c r="AI1040" s="150">
        <f t="shared" si="1070"/>
        <v>10197.325137999998</v>
      </c>
      <c r="AJ1040" s="163" t="s">
        <v>5862</v>
      </c>
    </row>
    <row r="1041" spans="1:36" outlineLevel="3" x14ac:dyDescent="0.25">
      <c r="A1041" s="143" t="s">
        <v>5665</v>
      </c>
      <c r="C1041" s="135">
        <v>53.66</v>
      </c>
      <c r="J1041" s="135">
        <v>7.92</v>
      </c>
      <c r="N1041" s="135">
        <f t="shared" si="1067"/>
        <v>0</v>
      </c>
      <c r="O1041" s="135">
        <f t="shared" si="1068"/>
        <v>61.58</v>
      </c>
      <c r="P1041" s="135" t="s">
        <v>474</v>
      </c>
      <c r="Q1041" s="135">
        <f>VLOOKUP(P1041,Factors!$E$6:$G$5649,3,FALSE)</f>
        <v>0.10979999999999999</v>
      </c>
      <c r="R1041" s="144">
        <f>IF(LEFT(AJ1041,6)="Direct", N1041,0)</f>
        <v>0</v>
      </c>
      <c r="S1041" s="145">
        <f>N1041-R1041</f>
        <v>0</v>
      </c>
      <c r="T1041" s="146">
        <f>R1041+S1041</f>
        <v>0</v>
      </c>
      <c r="U1041" s="144">
        <f>IF(LEFT(AJ1041,9)="direct-wa", N1041,0)</f>
        <v>0</v>
      </c>
      <c r="V1041" s="145">
        <f>IF(LEFT(AJ1041,9)="direct-wa",0,N1041*Q1041)</f>
        <v>0</v>
      </c>
      <c r="W1041" s="147">
        <f>U1041+V1041</f>
        <v>0</v>
      </c>
      <c r="X1041" s="144">
        <f>IF(LEFT(AJ1041,9)="direct-or", N1041,0)</f>
        <v>0</v>
      </c>
      <c r="Y1041" s="145">
        <f>IF(LEFT(AJ1041,9)="direct-or",0,S1041-V1041)</f>
        <v>0</v>
      </c>
      <c r="Z1041" s="147">
        <f>X1041+Y1041</f>
        <v>0</v>
      </c>
      <c r="AA1041" s="148">
        <f>IF(LEFT(AJ1041,6)="Direct", O1041,0)</f>
        <v>0</v>
      </c>
      <c r="AB1041" s="149">
        <f>O1041-AA1041</f>
        <v>61.58</v>
      </c>
      <c r="AC1041" s="148">
        <f>AA1041+AB1041</f>
        <v>61.58</v>
      </c>
      <c r="AD1041" s="148">
        <f t="shared" si="1066"/>
        <v>0</v>
      </c>
      <c r="AE1041" s="148">
        <f>IF(LEFT(AJ1041,9)="direct-wa",0,O1041*Q1041)</f>
        <v>6.7614839999999994</v>
      </c>
      <c r="AF1041" s="150">
        <f>AD1041+AE1041</f>
        <v>6.7614839999999994</v>
      </c>
      <c r="AG1041" s="148">
        <f>IF(LEFT(AJ1041,9)="direct-or", O1041,0)</f>
        <v>0</v>
      </c>
      <c r="AH1041" s="148">
        <f>IF(LEFT(AJ1041,9)="direct-or",0,AC1041-AF1041)</f>
        <v>54.818516000000002</v>
      </c>
      <c r="AI1041" s="150">
        <f>AG1041+AH1041</f>
        <v>54.818516000000002</v>
      </c>
      <c r="AJ1041" s="151" t="s">
        <v>49</v>
      </c>
    </row>
    <row r="1042" spans="1:36" outlineLevel="3" x14ac:dyDescent="0.25">
      <c r="A1042" s="143" t="s">
        <v>5665</v>
      </c>
      <c r="C1042" s="135">
        <v>18266.55</v>
      </c>
      <c r="D1042" s="135">
        <v>-18266.55</v>
      </c>
      <c r="N1042" s="135">
        <f t="shared" si="1067"/>
        <v>0</v>
      </c>
      <c r="O1042" s="135">
        <f t="shared" si="1068"/>
        <v>0</v>
      </c>
      <c r="P1042" s="135" t="s">
        <v>819</v>
      </c>
      <c r="Q1042" s="135">
        <f>VLOOKUP(P1042,Factors!$E$6:$G$5649,3,FALSE)</f>
        <v>0.10979999999999999</v>
      </c>
      <c r="R1042" s="144">
        <f>IF(LEFT(AJ1042,6)="Direct", N1042,0)</f>
        <v>0</v>
      </c>
      <c r="S1042" s="145">
        <f>N1042-R1042</f>
        <v>0</v>
      </c>
      <c r="T1042" s="146">
        <f>R1042+S1042</f>
        <v>0</v>
      </c>
      <c r="U1042" s="144">
        <f>IF(LEFT(AJ1042,9)="direct-wa", N1042,0)</f>
        <v>0</v>
      </c>
      <c r="V1042" s="145">
        <f>IF(LEFT(AJ1042,9)="direct-wa",0,N1042*Q1042)</f>
        <v>0</v>
      </c>
      <c r="W1042" s="147">
        <f>U1042+V1042</f>
        <v>0</v>
      </c>
      <c r="X1042" s="144">
        <f>IF(LEFT(AJ1042,9)="direct-or", N1042,0)</f>
        <v>0</v>
      </c>
      <c r="Y1042" s="145">
        <f>IF(LEFT(AJ1042,9)="direct-or",0,S1042-V1042)</f>
        <v>0</v>
      </c>
      <c r="Z1042" s="147">
        <f>X1042+Y1042</f>
        <v>0</v>
      </c>
      <c r="AA1042" s="148">
        <f>IF(LEFT(AJ1042,6)="Direct", O1042,0)</f>
        <v>0</v>
      </c>
      <c r="AB1042" s="149">
        <f>O1042-AA1042</f>
        <v>0</v>
      </c>
      <c r="AC1042" s="148">
        <f>AA1042+AB1042</f>
        <v>0</v>
      </c>
      <c r="AD1042" s="148">
        <f t="shared" si="1066"/>
        <v>0</v>
      </c>
      <c r="AE1042" s="148">
        <f>IF(LEFT(AJ1042,9)="direct-wa",0,O1042*Q1042)</f>
        <v>0</v>
      </c>
      <c r="AF1042" s="150">
        <f>AD1042+AE1042</f>
        <v>0</v>
      </c>
      <c r="AG1042" s="148">
        <f>IF(LEFT(AJ1042,9)="direct-or", O1042,0)</f>
        <v>0</v>
      </c>
      <c r="AH1042" s="148">
        <f>IF(LEFT(AJ1042,9)="direct-or",0,AC1042-AF1042)</f>
        <v>0</v>
      </c>
      <c r="AI1042" s="150">
        <f>AG1042+AH1042</f>
        <v>0</v>
      </c>
      <c r="AJ1042" s="151" t="s">
        <v>49</v>
      </c>
    </row>
    <row r="1043" spans="1:36" outlineLevel="3" x14ac:dyDescent="0.25">
      <c r="A1043" s="143" t="s">
        <v>5665</v>
      </c>
      <c r="B1043" s="135">
        <v>12054.92</v>
      </c>
      <c r="C1043" s="135">
        <v>12370.44</v>
      </c>
      <c r="D1043" s="135">
        <v>14200.2</v>
      </c>
      <c r="E1043" s="135">
        <v>12527.78</v>
      </c>
      <c r="F1043" s="135">
        <v>12267.53</v>
      </c>
      <c r="G1043" s="135">
        <v>12562.49</v>
      </c>
      <c r="H1043" s="135">
        <v>11521.59</v>
      </c>
      <c r="I1043" s="135">
        <v>12909.45</v>
      </c>
      <c r="J1043" s="135">
        <v>11608.31</v>
      </c>
      <c r="K1043" s="135">
        <v>13775.08</v>
      </c>
      <c r="L1043" s="135">
        <v>12909.44</v>
      </c>
      <c r="M1043" s="135">
        <v>12909.44</v>
      </c>
      <c r="N1043" s="135">
        <f t="shared" si="1067"/>
        <v>12909.44</v>
      </c>
      <c r="O1043" s="135">
        <f t="shared" si="1068"/>
        <v>151616.66999999998</v>
      </c>
      <c r="P1043" s="135" t="s">
        <v>876</v>
      </c>
      <c r="Q1043" s="135">
        <f>VLOOKUP(P1043,Factors!$E$6:$G$5649,3,FALSE)</f>
        <v>0.10979999999999999</v>
      </c>
      <c r="R1043" s="144">
        <f>IF(LEFT(AJ1043,6)="Direct", N1043,0)</f>
        <v>0</v>
      </c>
      <c r="S1043" s="145">
        <f>N1043-R1043</f>
        <v>12909.44</v>
      </c>
      <c r="T1043" s="146">
        <f>R1043+S1043</f>
        <v>12909.44</v>
      </c>
      <c r="U1043" s="144">
        <f>IF(LEFT(AJ1043,9)="direct-wa", N1043,0)</f>
        <v>0</v>
      </c>
      <c r="V1043" s="145">
        <f>IF(LEFT(AJ1043,9)="direct-wa",0,N1043*Q1043)</f>
        <v>1417.456512</v>
      </c>
      <c r="W1043" s="147">
        <f>U1043+V1043</f>
        <v>1417.456512</v>
      </c>
      <c r="X1043" s="144">
        <f>IF(LEFT(AJ1043,9)="direct-or", N1043,0)</f>
        <v>0</v>
      </c>
      <c r="Y1043" s="145">
        <f>IF(LEFT(AJ1043,9)="direct-or",0,S1043-V1043)</f>
        <v>11491.983488</v>
      </c>
      <c r="Z1043" s="147">
        <f>X1043+Y1043</f>
        <v>11491.983488</v>
      </c>
      <c r="AA1043" s="148">
        <f>IF(LEFT(AJ1043,6)="Direct", O1043,0)</f>
        <v>0</v>
      </c>
      <c r="AB1043" s="149">
        <f>O1043-AA1043</f>
        <v>151616.66999999998</v>
      </c>
      <c r="AC1043" s="148">
        <f>AA1043+AB1043</f>
        <v>151616.66999999998</v>
      </c>
      <c r="AD1043" s="148">
        <f t="shared" si="1066"/>
        <v>0</v>
      </c>
      <c r="AE1043" s="148">
        <f>IF(LEFT(AJ1043,9)="direct-wa",0,O1043*Q1043)</f>
        <v>16647.510365999999</v>
      </c>
      <c r="AF1043" s="150">
        <f>AD1043+AE1043</f>
        <v>16647.510365999999</v>
      </c>
      <c r="AG1043" s="148">
        <f>IF(LEFT(AJ1043,9)="direct-or", O1043,0)</f>
        <v>0</v>
      </c>
      <c r="AH1043" s="148">
        <f>IF(LEFT(AJ1043,9)="direct-or",0,AC1043-AF1043)</f>
        <v>134969.15963399998</v>
      </c>
      <c r="AI1043" s="150">
        <f>AG1043+AH1043</f>
        <v>134969.15963399998</v>
      </c>
      <c r="AJ1043" s="151" t="s">
        <v>49</v>
      </c>
    </row>
    <row r="1044" spans="1:36" outlineLevel="3" x14ac:dyDescent="0.25">
      <c r="A1044" s="143" t="s">
        <v>5665</v>
      </c>
      <c r="F1044" s="135">
        <v>2400</v>
      </c>
      <c r="H1044" s="135">
        <v>9600</v>
      </c>
      <c r="I1044" s="135">
        <v>30000</v>
      </c>
      <c r="J1044" s="135">
        <v>14800</v>
      </c>
      <c r="N1044" s="135">
        <f t="shared" si="1067"/>
        <v>0</v>
      </c>
      <c r="O1044" s="135">
        <f t="shared" si="1068"/>
        <v>56800</v>
      </c>
      <c r="P1044" s="135" t="s">
        <v>5507</v>
      </c>
      <c r="Q1044" s="135">
        <f>VLOOKUP(P1044,Factors!$E$6:$G$5649,3,FALSE)</f>
        <v>0.10979999999999999</v>
      </c>
      <c r="R1044" s="144">
        <f>IF(LEFT(AJ1044,6)="Direct", N1044,0)</f>
        <v>0</v>
      </c>
      <c r="S1044" s="145">
        <f>N1044-R1044</f>
        <v>0</v>
      </c>
      <c r="T1044" s="146">
        <f>R1044+S1044</f>
        <v>0</v>
      </c>
      <c r="U1044" s="144">
        <f>IF(LEFT(AJ1044,9)="direct-wa", N1044,0)</f>
        <v>0</v>
      </c>
      <c r="V1044" s="145">
        <f>IF(LEFT(AJ1044,9)="direct-wa",0,N1044*Q1044)</f>
        <v>0</v>
      </c>
      <c r="W1044" s="147">
        <f>U1044+V1044</f>
        <v>0</v>
      </c>
      <c r="X1044" s="144">
        <f>IF(LEFT(AJ1044,9)="direct-or", N1044,0)</f>
        <v>0</v>
      </c>
      <c r="Y1044" s="145">
        <f>IF(LEFT(AJ1044,9)="direct-or",0,S1044-V1044)</f>
        <v>0</v>
      </c>
      <c r="Z1044" s="147">
        <f>X1044+Y1044</f>
        <v>0</v>
      </c>
      <c r="AA1044" s="148">
        <f>IF(LEFT(AJ1044,6)="Direct", O1044,0)</f>
        <v>0</v>
      </c>
      <c r="AB1044" s="149">
        <f>O1044-AA1044</f>
        <v>56800</v>
      </c>
      <c r="AC1044" s="148">
        <f>AA1044+AB1044</f>
        <v>56800</v>
      </c>
      <c r="AD1044" s="148">
        <f t="shared" si="1066"/>
        <v>0</v>
      </c>
      <c r="AE1044" s="148">
        <f>IF(LEFT(AJ1044,9)="direct-wa",0,O1044*Q1044)</f>
        <v>6236.6399999999994</v>
      </c>
      <c r="AF1044" s="150">
        <f>AD1044+AE1044</f>
        <v>6236.6399999999994</v>
      </c>
      <c r="AG1044" s="148">
        <f>IF(LEFT(AJ1044,9)="direct-or", O1044,0)</f>
        <v>0</v>
      </c>
      <c r="AH1044" s="148">
        <f>IF(LEFT(AJ1044,9)="direct-or",0,AC1044-AF1044)</f>
        <v>50563.360000000001</v>
      </c>
      <c r="AI1044" s="150">
        <f>AG1044+AH1044</f>
        <v>50563.360000000001</v>
      </c>
      <c r="AJ1044" s="151" t="s">
        <v>49</v>
      </c>
    </row>
    <row r="1045" spans="1:36" outlineLevel="2" x14ac:dyDescent="0.25">
      <c r="A1045" s="143"/>
      <c r="N1045" s="135">
        <f t="shared" si="1067"/>
        <v>0</v>
      </c>
      <c r="O1045" s="135">
        <f t="shared" si="1068"/>
        <v>0</v>
      </c>
      <c r="R1045" s="144">
        <f t="shared" ref="R1045:AI1045" si="1071">SUBTOTAL(9,R1041:R1044)</f>
        <v>0</v>
      </c>
      <c r="S1045" s="145">
        <f t="shared" si="1071"/>
        <v>12909.44</v>
      </c>
      <c r="T1045" s="146">
        <f t="shared" si="1071"/>
        <v>12909.44</v>
      </c>
      <c r="U1045" s="144">
        <f t="shared" si="1071"/>
        <v>0</v>
      </c>
      <c r="V1045" s="145">
        <f t="shared" si="1071"/>
        <v>1417.456512</v>
      </c>
      <c r="W1045" s="147">
        <f t="shared" si="1071"/>
        <v>1417.456512</v>
      </c>
      <c r="X1045" s="144">
        <f t="shared" si="1071"/>
        <v>0</v>
      </c>
      <c r="Y1045" s="145">
        <f t="shared" si="1071"/>
        <v>11491.983488</v>
      </c>
      <c r="Z1045" s="147">
        <f t="shared" si="1071"/>
        <v>11491.983488</v>
      </c>
      <c r="AA1045" s="148">
        <f t="shared" si="1071"/>
        <v>0</v>
      </c>
      <c r="AB1045" s="149">
        <f t="shared" si="1071"/>
        <v>208478.24999999997</v>
      </c>
      <c r="AC1045" s="148">
        <f t="shared" si="1071"/>
        <v>208478.24999999997</v>
      </c>
      <c r="AD1045" s="148">
        <f t="shared" si="1066"/>
        <v>0</v>
      </c>
      <c r="AE1045" s="148">
        <f t="shared" si="1071"/>
        <v>22890.911849999997</v>
      </c>
      <c r="AF1045" s="150">
        <f t="shared" si="1071"/>
        <v>22890.911849999997</v>
      </c>
      <c r="AG1045" s="148">
        <f t="shared" si="1071"/>
        <v>0</v>
      </c>
      <c r="AH1045" s="148">
        <f t="shared" si="1071"/>
        <v>185587.33814999997</v>
      </c>
      <c r="AI1045" s="150">
        <f t="shared" si="1071"/>
        <v>185587.33814999997</v>
      </c>
      <c r="AJ1045" s="163" t="s">
        <v>5745</v>
      </c>
    </row>
    <row r="1046" spans="1:36" outlineLevel="3" x14ac:dyDescent="0.25">
      <c r="A1046" s="143" t="s">
        <v>5665</v>
      </c>
      <c r="B1046" s="135">
        <v>50237.83</v>
      </c>
      <c r="C1046" s="135">
        <v>352.63</v>
      </c>
      <c r="D1046" s="135">
        <v>764.76</v>
      </c>
      <c r="E1046" s="135">
        <v>1582.35</v>
      </c>
      <c r="F1046" s="135">
        <v>101833.22</v>
      </c>
      <c r="G1046" s="135">
        <v>1886.39</v>
      </c>
      <c r="H1046" s="135">
        <v>1524.81</v>
      </c>
      <c r="I1046" s="135">
        <v>1385.18</v>
      </c>
      <c r="J1046" s="135">
        <v>634.82000000000005</v>
      </c>
      <c r="K1046" s="135">
        <v>13014.94</v>
      </c>
      <c r="L1046" s="135">
        <v>1439.12</v>
      </c>
      <c r="M1046" s="135">
        <v>448.96</v>
      </c>
      <c r="N1046" s="135">
        <f t="shared" si="1067"/>
        <v>448.96</v>
      </c>
      <c r="O1046" s="135">
        <f t="shared" si="1068"/>
        <v>175105.01</v>
      </c>
      <c r="P1046" s="135" t="s">
        <v>859</v>
      </c>
      <c r="Q1046" s="135">
        <f>VLOOKUP(P1046,Factors!$E$6:$G$5649,3,FALSE)</f>
        <v>0</v>
      </c>
      <c r="R1046" s="144">
        <f t="shared" ref="R1046:R1054" si="1072">IF(LEFT(AJ1046,6)="Direct", N1046,0)</f>
        <v>448.96</v>
      </c>
      <c r="S1046" s="145">
        <f t="shared" ref="S1046:S1054" si="1073">N1046-R1046</f>
        <v>0</v>
      </c>
      <c r="T1046" s="146">
        <f t="shared" ref="T1046:T1054" si="1074">R1046+S1046</f>
        <v>448.96</v>
      </c>
      <c r="U1046" s="144">
        <f t="shared" ref="U1046:U1054" si="1075">IF(LEFT(AJ1046,9)="direct-wa", N1046,0)</f>
        <v>0</v>
      </c>
      <c r="V1046" s="145">
        <f t="shared" ref="V1046:V1054" si="1076">IF(LEFT(AJ1046,9)="direct-wa",0,N1046*Q1046)</f>
        <v>0</v>
      </c>
      <c r="W1046" s="147">
        <f t="shared" ref="W1046:W1054" si="1077">U1046+V1046</f>
        <v>0</v>
      </c>
      <c r="X1046" s="144">
        <f t="shared" ref="X1046:X1054" si="1078">IF(LEFT(AJ1046,9)="direct-or", N1046,0)</f>
        <v>448.96</v>
      </c>
      <c r="Y1046" s="145">
        <f t="shared" ref="Y1046:Y1054" si="1079">IF(LEFT(AJ1046,9)="direct-or",0,S1046-V1046)</f>
        <v>0</v>
      </c>
      <c r="Z1046" s="147">
        <f t="shared" ref="Z1046:Z1054" si="1080">X1046+Y1046</f>
        <v>448.96</v>
      </c>
      <c r="AA1046" s="148">
        <f t="shared" ref="AA1046:AA1054" si="1081">IF(LEFT(AJ1046,6)="Direct", O1046,0)</f>
        <v>175105.01</v>
      </c>
      <c r="AB1046" s="149">
        <f t="shared" ref="AB1046:AB1054" si="1082">O1046-AA1046</f>
        <v>0</v>
      </c>
      <c r="AC1046" s="148">
        <f t="shared" ref="AC1046:AC1054" si="1083">AA1046+AB1046</f>
        <v>175105.01</v>
      </c>
      <c r="AD1046" s="148">
        <f t="shared" si="1066"/>
        <v>0</v>
      </c>
      <c r="AE1046" s="148">
        <f t="shared" ref="AE1046:AE1054" si="1084">IF(LEFT(AJ1046,9)="direct-wa",0,O1046*Q1046)</f>
        <v>0</v>
      </c>
      <c r="AF1046" s="150">
        <f t="shared" ref="AF1046:AF1054" si="1085">AD1046+AE1046</f>
        <v>0</v>
      </c>
      <c r="AG1046" s="148">
        <f t="shared" ref="AG1046:AG1054" si="1086">IF(LEFT(AJ1046,9)="direct-or", O1046,0)</f>
        <v>175105.01</v>
      </c>
      <c r="AH1046" s="148">
        <f t="shared" ref="AH1046:AH1054" si="1087">IF(LEFT(AJ1046,9)="direct-or",0,AC1046-AF1046)</f>
        <v>0</v>
      </c>
      <c r="AI1046" s="150">
        <f t="shared" ref="AI1046:AI1054" si="1088">AG1046+AH1046</f>
        <v>175105.01</v>
      </c>
      <c r="AJ1046" s="151" t="s">
        <v>105</v>
      </c>
    </row>
    <row r="1047" spans="1:36" outlineLevel="3" x14ac:dyDescent="0.25">
      <c r="A1047" s="143" t="s">
        <v>5665</v>
      </c>
      <c r="I1047" s="135">
        <v>1131.6600000000001</v>
      </c>
      <c r="J1047" s="135">
        <v>565.83000000000004</v>
      </c>
      <c r="K1047" s="135">
        <v>96.88</v>
      </c>
      <c r="N1047" s="135">
        <f t="shared" si="1067"/>
        <v>0</v>
      </c>
      <c r="O1047" s="135">
        <f t="shared" si="1068"/>
        <v>1794.3700000000003</v>
      </c>
      <c r="P1047" s="135" t="s">
        <v>3612</v>
      </c>
      <c r="Q1047" s="135">
        <f>VLOOKUP(P1047,Factors!$E$6:$G$5649,3,FALSE)</f>
        <v>0</v>
      </c>
      <c r="R1047" s="144">
        <f t="shared" si="1072"/>
        <v>0</v>
      </c>
      <c r="S1047" s="145">
        <f t="shared" si="1073"/>
        <v>0</v>
      </c>
      <c r="T1047" s="146">
        <f t="shared" si="1074"/>
        <v>0</v>
      </c>
      <c r="U1047" s="144">
        <f t="shared" si="1075"/>
        <v>0</v>
      </c>
      <c r="V1047" s="145">
        <f t="shared" si="1076"/>
        <v>0</v>
      </c>
      <c r="W1047" s="147">
        <f t="shared" si="1077"/>
        <v>0</v>
      </c>
      <c r="X1047" s="144">
        <f t="shared" si="1078"/>
        <v>0</v>
      </c>
      <c r="Y1047" s="145">
        <f t="shared" si="1079"/>
        <v>0</v>
      </c>
      <c r="Z1047" s="147">
        <f t="shared" si="1080"/>
        <v>0</v>
      </c>
      <c r="AA1047" s="148">
        <f t="shared" si="1081"/>
        <v>1794.3700000000003</v>
      </c>
      <c r="AB1047" s="149">
        <f t="shared" si="1082"/>
        <v>0</v>
      </c>
      <c r="AC1047" s="148">
        <f t="shared" si="1083"/>
        <v>1794.3700000000003</v>
      </c>
      <c r="AD1047" s="148">
        <f t="shared" si="1066"/>
        <v>0</v>
      </c>
      <c r="AE1047" s="148">
        <f t="shared" si="1084"/>
        <v>0</v>
      </c>
      <c r="AF1047" s="150">
        <f t="shared" si="1085"/>
        <v>0</v>
      </c>
      <c r="AG1047" s="148">
        <f t="shared" si="1086"/>
        <v>1794.3700000000003</v>
      </c>
      <c r="AH1047" s="148">
        <f t="shared" si="1087"/>
        <v>0</v>
      </c>
      <c r="AI1047" s="150">
        <f t="shared" si="1088"/>
        <v>1794.3700000000003</v>
      </c>
      <c r="AJ1047" s="151" t="s">
        <v>105</v>
      </c>
    </row>
    <row r="1048" spans="1:36" outlineLevel="3" x14ac:dyDescent="0.25">
      <c r="A1048" s="143" t="s">
        <v>5665</v>
      </c>
      <c r="K1048" s="135">
        <v>99</v>
      </c>
      <c r="N1048" s="135">
        <f t="shared" si="1067"/>
        <v>0</v>
      </c>
      <c r="O1048" s="135">
        <f t="shared" si="1068"/>
        <v>99</v>
      </c>
      <c r="P1048" s="135" t="s">
        <v>5931</v>
      </c>
      <c r="Q1048" s="135">
        <f>VLOOKUP(P1048,Factors!$E$6:$G$5649,3,FALSE)</f>
        <v>0</v>
      </c>
      <c r="R1048" s="144">
        <f t="shared" si="1072"/>
        <v>0</v>
      </c>
      <c r="S1048" s="145">
        <f t="shared" si="1073"/>
        <v>0</v>
      </c>
      <c r="T1048" s="146">
        <f t="shared" si="1074"/>
        <v>0</v>
      </c>
      <c r="U1048" s="144">
        <f t="shared" si="1075"/>
        <v>0</v>
      </c>
      <c r="V1048" s="145">
        <f t="shared" si="1076"/>
        <v>0</v>
      </c>
      <c r="W1048" s="147">
        <f t="shared" si="1077"/>
        <v>0</v>
      </c>
      <c r="X1048" s="144">
        <f t="shared" si="1078"/>
        <v>0</v>
      </c>
      <c r="Y1048" s="145">
        <f t="shared" si="1079"/>
        <v>0</v>
      </c>
      <c r="Z1048" s="147">
        <f t="shared" si="1080"/>
        <v>0</v>
      </c>
      <c r="AA1048" s="148">
        <f t="shared" si="1081"/>
        <v>99</v>
      </c>
      <c r="AB1048" s="149">
        <f t="shared" si="1082"/>
        <v>0</v>
      </c>
      <c r="AC1048" s="148">
        <f t="shared" si="1083"/>
        <v>99</v>
      </c>
      <c r="AD1048" s="148">
        <f t="shared" si="1066"/>
        <v>0</v>
      </c>
      <c r="AE1048" s="148">
        <f t="shared" si="1084"/>
        <v>0</v>
      </c>
      <c r="AF1048" s="150">
        <f t="shared" si="1085"/>
        <v>0</v>
      </c>
      <c r="AG1048" s="148">
        <f t="shared" si="1086"/>
        <v>99</v>
      </c>
      <c r="AH1048" s="148">
        <f t="shared" si="1087"/>
        <v>0</v>
      </c>
      <c r="AI1048" s="150">
        <f t="shared" si="1088"/>
        <v>99</v>
      </c>
      <c r="AJ1048" s="151" t="s">
        <v>668</v>
      </c>
    </row>
    <row r="1049" spans="1:36" outlineLevel="3" x14ac:dyDescent="0.25">
      <c r="A1049" s="143" t="s">
        <v>5665</v>
      </c>
      <c r="M1049" s="135">
        <v>-2643.08</v>
      </c>
      <c r="N1049" s="135">
        <f t="shared" si="1067"/>
        <v>-2643.08</v>
      </c>
      <c r="O1049" s="135">
        <f t="shared" si="1068"/>
        <v>-2643.08</v>
      </c>
      <c r="P1049" s="135" t="s">
        <v>5933</v>
      </c>
      <c r="Q1049" s="135">
        <f>VLOOKUP(P1049,Factors!$E$6:$G$5649,3,FALSE)</f>
        <v>0</v>
      </c>
      <c r="R1049" s="144">
        <f t="shared" si="1072"/>
        <v>-2643.08</v>
      </c>
      <c r="S1049" s="145">
        <f t="shared" si="1073"/>
        <v>0</v>
      </c>
      <c r="T1049" s="146">
        <f t="shared" si="1074"/>
        <v>-2643.08</v>
      </c>
      <c r="U1049" s="144">
        <f t="shared" si="1075"/>
        <v>0</v>
      </c>
      <c r="V1049" s="145">
        <f t="shared" si="1076"/>
        <v>0</v>
      </c>
      <c r="W1049" s="147">
        <f t="shared" si="1077"/>
        <v>0</v>
      </c>
      <c r="X1049" s="144">
        <f t="shared" si="1078"/>
        <v>-2643.08</v>
      </c>
      <c r="Y1049" s="145">
        <f t="shared" si="1079"/>
        <v>0</v>
      </c>
      <c r="Z1049" s="147">
        <f t="shared" si="1080"/>
        <v>-2643.08</v>
      </c>
      <c r="AA1049" s="148">
        <f t="shared" si="1081"/>
        <v>-2643.08</v>
      </c>
      <c r="AB1049" s="149">
        <f t="shared" si="1082"/>
        <v>0</v>
      </c>
      <c r="AC1049" s="148">
        <f t="shared" si="1083"/>
        <v>-2643.08</v>
      </c>
      <c r="AD1049" s="148">
        <f t="shared" si="1066"/>
        <v>0</v>
      </c>
      <c r="AE1049" s="148">
        <f t="shared" si="1084"/>
        <v>0</v>
      </c>
      <c r="AF1049" s="150">
        <f t="shared" si="1085"/>
        <v>0</v>
      </c>
      <c r="AG1049" s="148">
        <f t="shared" si="1086"/>
        <v>-2643.08</v>
      </c>
      <c r="AH1049" s="148">
        <f t="shared" si="1087"/>
        <v>0</v>
      </c>
      <c r="AI1049" s="150">
        <f t="shared" si="1088"/>
        <v>-2643.08</v>
      </c>
      <c r="AJ1049" s="151" t="s">
        <v>668</v>
      </c>
    </row>
    <row r="1050" spans="1:36" outlineLevel="3" x14ac:dyDescent="0.25">
      <c r="A1050" s="143" t="s">
        <v>5665</v>
      </c>
      <c r="K1050" s="135">
        <v>69.3</v>
      </c>
      <c r="N1050" s="135">
        <f t="shared" si="1067"/>
        <v>0</v>
      </c>
      <c r="O1050" s="135">
        <f t="shared" si="1068"/>
        <v>69.3</v>
      </c>
      <c r="P1050" s="135" t="s">
        <v>5077</v>
      </c>
      <c r="Q1050" s="135">
        <f>VLOOKUP(P1050,Factors!$E$6:$G$5649,3,FALSE)</f>
        <v>0</v>
      </c>
      <c r="R1050" s="144">
        <f t="shared" si="1072"/>
        <v>0</v>
      </c>
      <c r="S1050" s="145">
        <f t="shared" si="1073"/>
        <v>0</v>
      </c>
      <c r="T1050" s="146">
        <f t="shared" si="1074"/>
        <v>0</v>
      </c>
      <c r="U1050" s="144">
        <f t="shared" si="1075"/>
        <v>0</v>
      </c>
      <c r="V1050" s="145">
        <f t="shared" si="1076"/>
        <v>0</v>
      </c>
      <c r="W1050" s="147">
        <f t="shared" si="1077"/>
        <v>0</v>
      </c>
      <c r="X1050" s="144">
        <f t="shared" si="1078"/>
        <v>0</v>
      </c>
      <c r="Y1050" s="145">
        <f t="shared" si="1079"/>
        <v>0</v>
      </c>
      <c r="Z1050" s="147">
        <f t="shared" si="1080"/>
        <v>0</v>
      </c>
      <c r="AA1050" s="148">
        <f t="shared" si="1081"/>
        <v>69.3</v>
      </c>
      <c r="AB1050" s="149">
        <f t="shared" si="1082"/>
        <v>0</v>
      </c>
      <c r="AC1050" s="148">
        <f t="shared" si="1083"/>
        <v>69.3</v>
      </c>
      <c r="AD1050" s="148">
        <f t="shared" si="1066"/>
        <v>0</v>
      </c>
      <c r="AE1050" s="148">
        <f t="shared" si="1084"/>
        <v>0</v>
      </c>
      <c r="AF1050" s="150">
        <f t="shared" si="1085"/>
        <v>0</v>
      </c>
      <c r="AG1050" s="148">
        <f t="shared" si="1086"/>
        <v>69.3</v>
      </c>
      <c r="AH1050" s="148">
        <f t="shared" si="1087"/>
        <v>0</v>
      </c>
      <c r="AI1050" s="150">
        <f t="shared" si="1088"/>
        <v>69.3</v>
      </c>
      <c r="AJ1050" s="151" t="s">
        <v>105</v>
      </c>
    </row>
    <row r="1051" spans="1:36" outlineLevel="3" x14ac:dyDescent="0.25">
      <c r="A1051" s="143" t="s">
        <v>5665</v>
      </c>
      <c r="K1051" s="135">
        <v>915.5</v>
      </c>
      <c r="N1051" s="135">
        <f t="shared" si="1067"/>
        <v>0</v>
      </c>
      <c r="O1051" s="135">
        <f t="shared" si="1068"/>
        <v>915.5</v>
      </c>
      <c r="P1051" s="135" t="s">
        <v>5155</v>
      </c>
      <c r="Q1051" s="135">
        <f>VLOOKUP(P1051,Factors!$E$6:$G$5649,3,FALSE)</f>
        <v>0</v>
      </c>
      <c r="R1051" s="144">
        <f t="shared" si="1072"/>
        <v>0</v>
      </c>
      <c r="S1051" s="145">
        <f t="shared" si="1073"/>
        <v>0</v>
      </c>
      <c r="T1051" s="146">
        <f t="shared" si="1074"/>
        <v>0</v>
      </c>
      <c r="U1051" s="144">
        <f t="shared" si="1075"/>
        <v>0</v>
      </c>
      <c r="V1051" s="145">
        <f t="shared" si="1076"/>
        <v>0</v>
      </c>
      <c r="W1051" s="147">
        <f t="shared" si="1077"/>
        <v>0</v>
      </c>
      <c r="X1051" s="144">
        <f t="shared" si="1078"/>
        <v>0</v>
      </c>
      <c r="Y1051" s="145">
        <f t="shared" si="1079"/>
        <v>0</v>
      </c>
      <c r="Z1051" s="147">
        <f t="shared" si="1080"/>
        <v>0</v>
      </c>
      <c r="AA1051" s="148">
        <f t="shared" si="1081"/>
        <v>915.5</v>
      </c>
      <c r="AB1051" s="149">
        <f t="shared" si="1082"/>
        <v>0</v>
      </c>
      <c r="AC1051" s="148">
        <f t="shared" si="1083"/>
        <v>915.5</v>
      </c>
      <c r="AD1051" s="148">
        <f t="shared" si="1066"/>
        <v>0</v>
      </c>
      <c r="AE1051" s="148">
        <f t="shared" si="1084"/>
        <v>0</v>
      </c>
      <c r="AF1051" s="150">
        <f t="shared" si="1085"/>
        <v>0</v>
      </c>
      <c r="AG1051" s="148">
        <f t="shared" si="1086"/>
        <v>915.5</v>
      </c>
      <c r="AH1051" s="148">
        <f t="shared" si="1087"/>
        <v>0</v>
      </c>
      <c r="AI1051" s="150">
        <f t="shared" si="1088"/>
        <v>915.5</v>
      </c>
      <c r="AJ1051" s="151" t="s">
        <v>668</v>
      </c>
    </row>
    <row r="1052" spans="1:36" outlineLevel="3" x14ac:dyDescent="0.25">
      <c r="A1052" s="143" t="s">
        <v>5665</v>
      </c>
      <c r="B1052" s="135">
        <v>4940.3599999999997</v>
      </c>
      <c r="C1052" s="135">
        <v>5523</v>
      </c>
      <c r="D1052" s="135">
        <v>-1376.05</v>
      </c>
      <c r="E1052" s="135">
        <v>-6882.95</v>
      </c>
      <c r="F1052" s="135">
        <v>-2223.02</v>
      </c>
      <c r="G1052" s="135">
        <v>8295</v>
      </c>
      <c r="H1052" s="135">
        <v>11187.54</v>
      </c>
      <c r="I1052" s="135">
        <v>35.4</v>
      </c>
      <c r="J1052" s="135">
        <v>2170.3200000000002</v>
      </c>
      <c r="K1052" s="135">
        <v>1359.36</v>
      </c>
      <c r="L1052" s="135">
        <v>-582.52</v>
      </c>
      <c r="M1052" s="135">
        <v>2446</v>
      </c>
      <c r="N1052" s="135">
        <f t="shared" si="1067"/>
        <v>2446</v>
      </c>
      <c r="O1052" s="135">
        <f t="shared" si="1068"/>
        <v>24892.440000000006</v>
      </c>
      <c r="P1052" s="135" t="s">
        <v>5188</v>
      </c>
      <c r="Q1052" s="135">
        <f>VLOOKUP(P1052,Factors!$E$6:$G$5649,3,FALSE)</f>
        <v>0</v>
      </c>
      <c r="R1052" s="144">
        <f t="shared" si="1072"/>
        <v>2446</v>
      </c>
      <c r="S1052" s="145">
        <f t="shared" si="1073"/>
        <v>0</v>
      </c>
      <c r="T1052" s="146">
        <f t="shared" si="1074"/>
        <v>2446</v>
      </c>
      <c r="U1052" s="144">
        <f t="shared" si="1075"/>
        <v>0</v>
      </c>
      <c r="V1052" s="145">
        <f t="shared" si="1076"/>
        <v>0</v>
      </c>
      <c r="W1052" s="147">
        <f t="shared" si="1077"/>
        <v>0</v>
      </c>
      <c r="X1052" s="144">
        <f t="shared" si="1078"/>
        <v>2446</v>
      </c>
      <c r="Y1052" s="145">
        <f t="shared" si="1079"/>
        <v>0</v>
      </c>
      <c r="Z1052" s="147">
        <f t="shared" si="1080"/>
        <v>2446</v>
      </c>
      <c r="AA1052" s="148">
        <f t="shared" si="1081"/>
        <v>24892.440000000006</v>
      </c>
      <c r="AB1052" s="149">
        <f t="shared" si="1082"/>
        <v>0</v>
      </c>
      <c r="AC1052" s="148">
        <f t="shared" si="1083"/>
        <v>24892.440000000006</v>
      </c>
      <c r="AD1052" s="148">
        <f t="shared" si="1066"/>
        <v>0</v>
      </c>
      <c r="AE1052" s="148">
        <f t="shared" si="1084"/>
        <v>0</v>
      </c>
      <c r="AF1052" s="150">
        <f t="shared" si="1085"/>
        <v>0</v>
      </c>
      <c r="AG1052" s="148">
        <f t="shared" si="1086"/>
        <v>24892.440000000006</v>
      </c>
      <c r="AH1052" s="148">
        <f t="shared" si="1087"/>
        <v>0</v>
      </c>
      <c r="AI1052" s="150">
        <f t="shared" si="1088"/>
        <v>24892.440000000006</v>
      </c>
      <c r="AJ1052" s="151" t="s">
        <v>668</v>
      </c>
    </row>
    <row r="1053" spans="1:36" outlineLevel="3" x14ac:dyDescent="0.25">
      <c r="A1053" s="143" t="s">
        <v>5665</v>
      </c>
      <c r="K1053" s="135">
        <v>45999</v>
      </c>
      <c r="L1053" s="135">
        <v>-11999</v>
      </c>
      <c r="M1053" s="135">
        <v>49784.800000000003</v>
      </c>
      <c r="N1053" s="135">
        <f t="shared" si="1067"/>
        <v>49784.800000000003</v>
      </c>
      <c r="O1053" s="135">
        <f t="shared" si="1068"/>
        <v>83784.800000000003</v>
      </c>
      <c r="P1053" s="135" t="s">
        <v>5942</v>
      </c>
      <c r="Q1053" s="135">
        <f>VLOOKUP(P1053,Factors!$E$6:$G$5649,3,FALSE)</f>
        <v>0</v>
      </c>
      <c r="R1053" s="144">
        <f t="shared" si="1072"/>
        <v>49784.800000000003</v>
      </c>
      <c r="S1053" s="145">
        <f t="shared" si="1073"/>
        <v>0</v>
      </c>
      <c r="T1053" s="146">
        <f t="shared" si="1074"/>
        <v>49784.800000000003</v>
      </c>
      <c r="U1053" s="144">
        <f t="shared" si="1075"/>
        <v>0</v>
      </c>
      <c r="V1053" s="145">
        <f t="shared" si="1076"/>
        <v>0</v>
      </c>
      <c r="W1053" s="147">
        <f t="shared" si="1077"/>
        <v>0</v>
      </c>
      <c r="X1053" s="144">
        <f t="shared" si="1078"/>
        <v>49784.800000000003</v>
      </c>
      <c r="Y1053" s="145">
        <f t="shared" si="1079"/>
        <v>0</v>
      </c>
      <c r="Z1053" s="147">
        <f t="shared" si="1080"/>
        <v>49784.800000000003</v>
      </c>
      <c r="AA1053" s="148">
        <f t="shared" si="1081"/>
        <v>83784.800000000003</v>
      </c>
      <c r="AB1053" s="149">
        <f t="shared" si="1082"/>
        <v>0</v>
      </c>
      <c r="AC1053" s="148">
        <f t="shared" si="1083"/>
        <v>83784.800000000003</v>
      </c>
      <c r="AD1053" s="148">
        <f t="shared" si="1066"/>
        <v>0</v>
      </c>
      <c r="AE1053" s="148">
        <f t="shared" si="1084"/>
        <v>0</v>
      </c>
      <c r="AF1053" s="150">
        <f t="shared" si="1085"/>
        <v>0</v>
      </c>
      <c r="AG1053" s="148">
        <f t="shared" si="1086"/>
        <v>83784.800000000003</v>
      </c>
      <c r="AH1053" s="148">
        <f t="shared" si="1087"/>
        <v>0</v>
      </c>
      <c r="AI1053" s="150">
        <f t="shared" si="1088"/>
        <v>83784.800000000003</v>
      </c>
      <c r="AJ1053" s="151" t="s">
        <v>668</v>
      </c>
    </row>
    <row r="1054" spans="1:36" outlineLevel="3" x14ac:dyDescent="0.25">
      <c r="A1054" s="143" t="s">
        <v>5665</v>
      </c>
      <c r="B1054" s="135">
        <v>1982.5</v>
      </c>
      <c r="C1054" s="135">
        <v>-2294.5</v>
      </c>
      <c r="N1054" s="135">
        <f t="shared" si="1067"/>
        <v>0</v>
      </c>
      <c r="O1054" s="135">
        <f t="shared" si="1068"/>
        <v>-312</v>
      </c>
      <c r="P1054" s="135" t="s">
        <v>5575</v>
      </c>
      <c r="Q1054" s="135">
        <f>VLOOKUP(P1054,Factors!$E$6:$G$5649,3,FALSE)</f>
        <v>0</v>
      </c>
      <c r="R1054" s="144">
        <f t="shared" si="1072"/>
        <v>0</v>
      </c>
      <c r="S1054" s="145">
        <f t="shared" si="1073"/>
        <v>0</v>
      </c>
      <c r="T1054" s="146">
        <f t="shared" si="1074"/>
        <v>0</v>
      </c>
      <c r="U1054" s="144">
        <f t="shared" si="1075"/>
        <v>0</v>
      </c>
      <c r="V1054" s="145">
        <f t="shared" si="1076"/>
        <v>0</v>
      </c>
      <c r="W1054" s="147">
        <f t="shared" si="1077"/>
        <v>0</v>
      </c>
      <c r="X1054" s="144">
        <f t="shared" si="1078"/>
        <v>0</v>
      </c>
      <c r="Y1054" s="145">
        <f t="shared" si="1079"/>
        <v>0</v>
      </c>
      <c r="Z1054" s="147">
        <f t="shared" si="1080"/>
        <v>0</v>
      </c>
      <c r="AA1054" s="148">
        <f t="shared" si="1081"/>
        <v>-312</v>
      </c>
      <c r="AB1054" s="149">
        <f t="shared" si="1082"/>
        <v>0</v>
      </c>
      <c r="AC1054" s="148">
        <f t="shared" si="1083"/>
        <v>-312</v>
      </c>
      <c r="AD1054" s="148">
        <f t="shared" si="1066"/>
        <v>0</v>
      </c>
      <c r="AE1054" s="148">
        <f t="shared" si="1084"/>
        <v>0</v>
      </c>
      <c r="AF1054" s="150">
        <f t="shared" si="1085"/>
        <v>0</v>
      </c>
      <c r="AG1054" s="148">
        <f t="shared" si="1086"/>
        <v>-312</v>
      </c>
      <c r="AH1054" s="148">
        <f t="shared" si="1087"/>
        <v>0</v>
      </c>
      <c r="AI1054" s="150">
        <f t="shared" si="1088"/>
        <v>-312</v>
      </c>
      <c r="AJ1054" s="151" t="s">
        <v>668</v>
      </c>
    </row>
    <row r="1055" spans="1:36" outlineLevel="2" x14ac:dyDescent="0.25">
      <c r="A1055" s="143"/>
      <c r="N1055" s="135">
        <f t="shared" si="1067"/>
        <v>0</v>
      </c>
      <c r="O1055" s="135">
        <f t="shared" si="1068"/>
        <v>0</v>
      </c>
      <c r="R1055" s="144">
        <f t="shared" ref="R1055:AI1055" si="1089">SUBTOTAL(9,R1046:R1054)</f>
        <v>50036.68</v>
      </c>
      <c r="S1055" s="145">
        <f t="shared" si="1089"/>
        <v>0</v>
      </c>
      <c r="T1055" s="146">
        <f t="shared" si="1089"/>
        <v>50036.68</v>
      </c>
      <c r="U1055" s="144">
        <f t="shared" si="1089"/>
        <v>0</v>
      </c>
      <c r="V1055" s="145">
        <f t="shared" si="1089"/>
        <v>0</v>
      </c>
      <c r="W1055" s="147">
        <f t="shared" si="1089"/>
        <v>0</v>
      </c>
      <c r="X1055" s="144">
        <f t="shared" si="1089"/>
        <v>50036.68</v>
      </c>
      <c r="Y1055" s="145">
        <f t="shared" si="1089"/>
        <v>0</v>
      </c>
      <c r="Z1055" s="147">
        <f t="shared" si="1089"/>
        <v>50036.68</v>
      </c>
      <c r="AA1055" s="148">
        <f t="shared" si="1089"/>
        <v>283705.34000000003</v>
      </c>
      <c r="AB1055" s="149">
        <f t="shared" si="1089"/>
        <v>0</v>
      </c>
      <c r="AC1055" s="148">
        <f t="shared" si="1089"/>
        <v>283705.34000000003</v>
      </c>
      <c r="AD1055" s="148">
        <f t="shared" si="1066"/>
        <v>0</v>
      </c>
      <c r="AE1055" s="148">
        <f t="shared" si="1089"/>
        <v>0</v>
      </c>
      <c r="AF1055" s="150">
        <f t="shared" si="1089"/>
        <v>0</v>
      </c>
      <c r="AG1055" s="148">
        <f t="shared" si="1089"/>
        <v>283705.34000000003</v>
      </c>
      <c r="AH1055" s="148">
        <f t="shared" si="1089"/>
        <v>0</v>
      </c>
      <c r="AI1055" s="150">
        <f t="shared" si="1089"/>
        <v>283705.34000000003</v>
      </c>
      <c r="AJ1055" s="163" t="s">
        <v>5737</v>
      </c>
    </row>
    <row r="1056" spans="1:36" outlineLevel="3" x14ac:dyDescent="0.25">
      <c r="A1056" s="143" t="s">
        <v>5665</v>
      </c>
      <c r="L1056" s="135">
        <v>340</v>
      </c>
      <c r="M1056" s="135">
        <v>857.25</v>
      </c>
      <c r="N1056" s="135">
        <f t="shared" si="1067"/>
        <v>857.25</v>
      </c>
      <c r="O1056" s="135">
        <f t="shared" si="1068"/>
        <v>1197.25</v>
      </c>
      <c r="P1056" s="135" t="s">
        <v>5927</v>
      </c>
      <c r="Q1056" s="135">
        <f>VLOOKUP(P1056,Factors!$E$6:$G$5649,3,FALSE)</f>
        <v>1</v>
      </c>
      <c r="R1056" s="144">
        <f>IF(LEFT(AJ1056,6)="Direct", N1056,0)</f>
        <v>857.25</v>
      </c>
      <c r="S1056" s="145">
        <f>N1056-R1056</f>
        <v>0</v>
      </c>
      <c r="T1056" s="146">
        <f>R1056+S1056</f>
        <v>857.25</v>
      </c>
      <c r="U1056" s="144">
        <f>IF(LEFT(AJ1056,9)="direct-wa", N1056,0)</f>
        <v>857.25</v>
      </c>
      <c r="V1056" s="145">
        <f>IF(LEFT(AJ1056,9)="direct-wa",0,N1056*Q1056)</f>
        <v>0</v>
      </c>
      <c r="W1056" s="147">
        <f>U1056+V1056</f>
        <v>857.25</v>
      </c>
      <c r="X1056" s="144">
        <f>IF(LEFT(AJ1056,9)="direct-or", N1056,0)</f>
        <v>0</v>
      </c>
      <c r="Y1056" s="145">
        <f>IF(LEFT(AJ1056,9)="direct-or",0,S1056-V1056)</f>
        <v>0</v>
      </c>
      <c r="Z1056" s="147">
        <f>X1056+Y1056</f>
        <v>0</v>
      </c>
      <c r="AA1056" s="148">
        <f>IF(LEFT(AJ1056,6)="Direct", O1056,0)</f>
        <v>1197.25</v>
      </c>
      <c r="AB1056" s="149">
        <f>O1056-AA1056</f>
        <v>0</v>
      </c>
      <c r="AC1056" s="148">
        <f>AA1056+AB1056</f>
        <v>1197.25</v>
      </c>
      <c r="AD1056" s="148">
        <f t="shared" si="1066"/>
        <v>1197.25</v>
      </c>
      <c r="AE1056" s="148">
        <f>IF(LEFT(AJ1056,9)="direct-wa",0,O1056*Q1056)</f>
        <v>0</v>
      </c>
      <c r="AF1056" s="150">
        <f>AD1056+AE1056</f>
        <v>1197.25</v>
      </c>
      <c r="AG1056" s="148">
        <f>IF(LEFT(AJ1056,9)="direct-or", O1056,0)</f>
        <v>0</v>
      </c>
      <c r="AH1056" s="148">
        <f>IF(LEFT(AJ1056,9)="direct-or",0,AC1056-AF1056)</f>
        <v>0</v>
      </c>
      <c r="AI1056" s="150">
        <f>AG1056+AH1056</f>
        <v>0</v>
      </c>
      <c r="AJ1056" s="151" t="s">
        <v>361</v>
      </c>
    </row>
    <row r="1057" spans="1:36" outlineLevel="3" x14ac:dyDescent="0.25">
      <c r="A1057" s="143" t="s">
        <v>5665</v>
      </c>
      <c r="L1057" s="135">
        <v>253.98</v>
      </c>
      <c r="N1057" s="135">
        <f t="shared" si="1067"/>
        <v>0</v>
      </c>
      <c r="O1057" s="135">
        <f t="shared" si="1068"/>
        <v>253.98</v>
      </c>
      <c r="P1057" s="135" t="s">
        <v>749</v>
      </c>
      <c r="Q1057" s="135">
        <f>VLOOKUP(P1057,Factors!$E$6:$G$5649,3,FALSE)</f>
        <v>1</v>
      </c>
      <c r="R1057" s="144">
        <f>IF(LEFT(AJ1057,6)="Direct", N1057,0)</f>
        <v>0</v>
      </c>
      <c r="S1057" s="145">
        <f>N1057-R1057</f>
        <v>0</v>
      </c>
      <c r="T1057" s="146">
        <f>R1057+S1057</f>
        <v>0</v>
      </c>
      <c r="U1057" s="144">
        <f>IF(LEFT(AJ1057,9)="direct-wa", N1057,0)</f>
        <v>0</v>
      </c>
      <c r="V1057" s="145">
        <f>IF(LEFT(AJ1057,9)="direct-wa",0,N1057*Q1057)</f>
        <v>0</v>
      </c>
      <c r="W1057" s="147">
        <f>U1057+V1057</f>
        <v>0</v>
      </c>
      <c r="X1057" s="144">
        <f>IF(LEFT(AJ1057,9)="direct-or", N1057,0)</f>
        <v>0</v>
      </c>
      <c r="Y1057" s="145">
        <f>IF(LEFT(AJ1057,9)="direct-or",0,S1057-V1057)</f>
        <v>0</v>
      </c>
      <c r="Z1057" s="147">
        <f>X1057+Y1057</f>
        <v>0</v>
      </c>
      <c r="AA1057" s="148">
        <f>IF(LEFT(AJ1057,6)="Direct", O1057,0)</f>
        <v>253.98</v>
      </c>
      <c r="AB1057" s="149">
        <f>O1057-AA1057</f>
        <v>0</v>
      </c>
      <c r="AC1057" s="148">
        <f>AA1057+AB1057</f>
        <v>253.98</v>
      </c>
      <c r="AD1057" s="148">
        <f t="shared" si="1066"/>
        <v>253.98</v>
      </c>
      <c r="AE1057" s="148">
        <f>IF(LEFT(AJ1057,9)="direct-wa",0,O1057*Q1057)</f>
        <v>0</v>
      </c>
      <c r="AF1057" s="150">
        <f>AD1057+AE1057</f>
        <v>253.98</v>
      </c>
      <c r="AG1057" s="148">
        <f>IF(LEFT(AJ1057,9)="direct-or", O1057,0)</f>
        <v>0</v>
      </c>
      <c r="AH1057" s="148">
        <f>IF(LEFT(AJ1057,9)="direct-or",0,AC1057-AF1057)</f>
        <v>0</v>
      </c>
      <c r="AI1057" s="150">
        <f>AG1057+AH1057</f>
        <v>0</v>
      </c>
      <c r="AJ1057" s="151" t="s">
        <v>456</v>
      </c>
    </row>
    <row r="1058" spans="1:36" outlineLevel="3" x14ac:dyDescent="0.25">
      <c r="A1058" s="143" t="s">
        <v>5665</v>
      </c>
      <c r="L1058" s="135">
        <v>140.91999999999999</v>
      </c>
      <c r="N1058" s="135">
        <f t="shared" si="1067"/>
        <v>0</v>
      </c>
      <c r="O1058" s="135">
        <f t="shared" si="1068"/>
        <v>140.91999999999999</v>
      </c>
      <c r="P1058" s="135" t="s">
        <v>3706</v>
      </c>
      <c r="Q1058" s="135">
        <f>VLOOKUP(P1058,Factors!$E$6:$G$5649,3,FALSE)</f>
        <v>1</v>
      </c>
      <c r="R1058" s="144">
        <f>IF(LEFT(AJ1058,6)="Direct", N1058,0)</f>
        <v>0</v>
      </c>
      <c r="S1058" s="145">
        <f>N1058-R1058</f>
        <v>0</v>
      </c>
      <c r="T1058" s="146">
        <f>R1058+S1058</f>
        <v>0</v>
      </c>
      <c r="U1058" s="144">
        <f>IF(LEFT(AJ1058,9)="direct-wa", N1058,0)</f>
        <v>0</v>
      </c>
      <c r="V1058" s="145">
        <f>IF(LEFT(AJ1058,9)="direct-wa",0,N1058*Q1058)</f>
        <v>0</v>
      </c>
      <c r="W1058" s="147">
        <f>U1058+V1058</f>
        <v>0</v>
      </c>
      <c r="X1058" s="144">
        <f>IF(LEFT(AJ1058,9)="direct-or", N1058,0)</f>
        <v>0</v>
      </c>
      <c r="Y1058" s="145">
        <f>IF(LEFT(AJ1058,9)="direct-or",0,S1058-V1058)</f>
        <v>0</v>
      </c>
      <c r="Z1058" s="147">
        <f>X1058+Y1058</f>
        <v>0</v>
      </c>
      <c r="AA1058" s="148">
        <f>IF(LEFT(AJ1058,6)="Direct", O1058,0)</f>
        <v>140.91999999999999</v>
      </c>
      <c r="AB1058" s="149">
        <f>O1058-AA1058</f>
        <v>0</v>
      </c>
      <c r="AC1058" s="148">
        <f>AA1058+AB1058</f>
        <v>140.91999999999999</v>
      </c>
      <c r="AD1058" s="148">
        <f t="shared" si="1066"/>
        <v>140.91999999999999</v>
      </c>
      <c r="AE1058" s="148">
        <f>IF(LEFT(AJ1058,9)="direct-wa",0,O1058*Q1058)</f>
        <v>0</v>
      </c>
      <c r="AF1058" s="150">
        <f>AD1058+AE1058</f>
        <v>140.91999999999999</v>
      </c>
      <c r="AG1058" s="148">
        <f>IF(LEFT(AJ1058,9)="direct-or", O1058,0)</f>
        <v>0</v>
      </c>
      <c r="AH1058" s="148">
        <f>IF(LEFT(AJ1058,9)="direct-or",0,AC1058-AF1058)</f>
        <v>0</v>
      </c>
      <c r="AI1058" s="150">
        <f>AG1058+AH1058</f>
        <v>0</v>
      </c>
      <c r="AJ1058" s="151" t="s">
        <v>456</v>
      </c>
    </row>
    <row r="1059" spans="1:36" outlineLevel="3" x14ac:dyDescent="0.25">
      <c r="A1059" s="143" t="s">
        <v>5665</v>
      </c>
      <c r="L1059" s="135">
        <v>210</v>
      </c>
      <c r="N1059" s="135">
        <f t="shared" si="1067"/>
        <v>0</v>
      </c>
      <c r="O1059" s="135">
        <f t="shared" si="1068"/>
        <v>210</v>
      </c>
      <c r="P1059" s="135" t="s">
        <v>5930</v>
      </c>
      <c r="Q1059" s="135">
        <f>VLOOKUP(P1059,Factors!$E$6:$G$5649,3,FALSE)</f>
        <v>1</v>
      </c>
      <c r="R1059" s="144">
        <f>IF(LEFT(AJ1059,6)="Direct", N1059,0)</f>
        <v>0</v>
      </c>
      <c r="S1059" s="145">
        <f>N1059-R1059</f>
        <v>0</v>
      </c>
      <c r="T1059" s="146">
        <f>R1059+S1059</f>
        <v>0</v>
      </c>
      <c r="U1059" s="144">
        <f>IF(LEFT(AJ1059,9)="direct-wa", N1059,0)</f>
        <v>0</v>
      </c>
      <c r="V1059" s="145">
        <f>IF(LEFT(AJ1059,9)="direct-wa",0,N1059*Q1059)</f>
        <v>0</v>
      </c>
      <c r="W1059" s="147">
        <f>U1059+V1059</f>
        <v>0</v>
      </c>
      <c r="X1059" s="144">
        <f>IF(LEFT(AJ1059,9)="direct-or", N1059,0)</f>
        <v>0</v>
      </c>
      <c r="Y1059" s="145">
        <f>IF(LEFT(AJ1059,9)="direct-or",0,S1059-V1059)</f>
        <v>0</v>
      </c>
      <c r="Z1059" s="147">
        <f>X1059+Y1059</f>
        <v>0</v>
      </c>
      <c r="AA1059" s="148">
        <f>IF(LEFT(AJ1059,6)="Direct", O1059,0)</f>
        <v>210</v>
      </c>
      <c r="AB1059" s="149">
        <f>O1059-AA1059</f>
        <v>0</v>
      </c>
      <c r="AC1059" s="148">
        <f>AA1059+AB1059</f>
        <v>210</v>
      </c>
      <c r="AD1059" s="148">
        <f t="shared" si="1066"/>
        <v>210</v>
      </c>
      <c r="AE1059" s="148">
        <f>IF(LEFT(AJ1059,9)="direct-wa",0,O1059*Q1059)</f>
        <v>0</v>
      </c>
      <c r="AF1059" s="150">
        <f>AD1059+AE1059</f>
        <v>210</v>
      </c>
      <c r="AG1059" s="148">
        <f>IF(LEFT(AJ1059,9)="direct-or", O1059,0)</f>
        <v>0</v>
      </c>
      <c r="AH1059" s="148">
        <f>IF(LEFT(AJ1059,9)="direct-or",0,AC1059-AF1059)</f>
        <v>0</v>
      </c>
      <c r="AI1059" s="150">
        <f>AG1059+AH1059</f>
        <v>0</v>
      </c>
      <c r="AJ1059" s="151" t="s">
        <v>361</v>
      </c>
    </row>
    <row r="1060" spans="1:36" outlineLevel="2" x14ac:dyDescent="0.25">
      <c r="A1060" s="143"/>
      <c r="N1060" s="135">
        <f t="shared" si="1067"/>
        <v>0</v>
      </c>
      <c r="O1060" s="135">
        <f t="shared" si="1068"/>
        <v>0</v>
      </c>
      <c r="R1060" s="144">
        <f t="shared" ref="R1060:AI1060" si="1090">SUBTOTAL(9,R1056:R1059)</f>
        <v>857.25</v>
      </c>
      <c r="S1060" s="145">
        <f t="shared" si="1090"/>
        <v>0</v>
      </c>
      <c r="T1060" s="146">
        <f t="shared" si="1090"/>
        <v>857.25</v>
      </c>
      <c r="U1060" s="144">
        <f t="shared" si="1090"/>
        <v>857.25</v>
      </c>
      <c r="V1060" s="145">
        <f t="shared" si="1090"/>
        <v>0</v>
      </c>
      <c r="W1060" s="147">
        <f t="shared" si="1090"/>
        <v>857.25</v>
      </c>
      <c r="X1060" s="144">
        <f t="shared" si="1090"/>
        <v>0</v>
      </c>
      <c r="Y1060" s="145">
        <f t="shared" si="1090"/>
        <v>0</v>
      </c>
      <c r="Z1060" s="147">
        <f t="shared" si="1090"/>
        <v>0</v>
      </c>
      <c r="AA1060" s="148">
        <f t="shared" si="1090"/>
        <v>1802.15</v>
      </c>
      <c r="AB1060" s="149">
        <f t="shared" si="1090"/>
        <v>0</v>
      </c>
      <c r="AC1060" s="148">
        <f t="shared" si="1090"/>
        <v>1802.15</v>
      </c>
      <c r="AD1060" s="148">
        <f t="shared" si="1066"/>
        <v>0</v>
      </c>
      <c r="AE1060" s="148">
        <f t="shared" si="1090"/>
        <v>0</v>
      </c>
      <c r="AF1060" s="150">
        <f t="shared" si="1090"/>
        <v>1802.15</v>
      </c>
      <c r="AG1060" s="148">
        <f t="shared" si="1090"/>
        <v>0</v>
      </c>
      <c r="AH1060" s="148">
        <f t="shared" si="1090"/>
        <v>0</v>
      </c>
      <c r="AI1060" s="150">
        <f t="shared" si="1090"/>
        <v>0</v>
      </c>
      <c r="AJ1060" s="163" t="s">
        <v>5747</v>
      </c>
    </row>
    <row r="1061" spans="1:36" outlineLevel="3" x14ac:dyDescent="0.25">
      <c r="A1061" s="143" t="s">
        <v>5665</v>
      </c>
      <c r="E1061" s="135">
        <v>371.41</v>
      </c>
      <c r="N1061" s="135">
        <f t="shared" si="1067"/>
        <v>0</v>
      </c>
      <c r="O1061" s="135">
        <f t="shared" si="1068"/>
        <v>371.41</v>
      </c>
      <c r="P1061" s="135" t="s">
        <v>5850</v>
      </c>
      <c r="Q1061" s="135">
        <f>VLOOKUP(P1061,Factors!$E$6:$G$5649,3,FALSE)</f>
        <v>9.9400000000000002E-2</v>
      </c>
      <c r="R1061" s="144">
        <f t="shared" ref="R1061:R1090" si="1091">IF(LEFT(AJ1061,6)="Direct", N1061,0)</f>
        <v>0</v>
      </c>
      <c r="S1061" s="145">
        <f t="shared" ref="S1061:S1090" si="1092">N1061-R1061</f>
        <v>0</v>
      </c>
      <c r="T1061" s="146">
        <f t="shared" ref="T1061:T1090" si="1093">R1061+S1061</f>
        <v>0</v>
      </c>
      <c r="U1061" s="144">
        <f t="shared" ref="U1061:U1090" si="1094">IF(LEFT(AJ1061,9)="direct-wa", N1061,0)</f>
        <v>0</v>
      </c>
      <c r="V1061" s="145">
        <f t="shared" ref="V1061:V1090" si="1095">IF(LEFT(AJ1061,9)="direct-wa",0,N1061*Q1061)</f>
        <v>0</v>
      </c>
      <c r="W1061" s="147">
        <f t="shared" ref="W1061:W1090" si="1096">U1061+V1061</f>
        <v>0</v>
      </c>
      <c r="X1061" s="144">
        <f t="shared" ref="X1061:X1090" si="1097">IF(LEFT(AJ1061,9)="direct-or", N1061,0)</f>
        <v>0</v>
      </c>
      <c r="Y1061" s="145">
        <f t="shared" ref="Y1061:Y1090" si="1098">IF(LEFT(AJ1061,9)="direct-or",0,S1061-V1061)</f>
        <v>0</v>
      </c>
      <c r="Z1061" s="147">
        <f t="shared" ref="Z1061:Z1090" si="1099">X1061+Y1061</f>
        <v>0</v>
      </c>
      <c r="AA1061" s="148">
        <f t="shared" ref="AA1061:AA1090" si="1100">IF(LEFT(AJ1061,6)="Direct", O1061,0)</f>
        <v>0</v>
      </c>
      <c r="AB1061" s="149">
        <f t="shared" ref="AB1061:AB1090" si="1101">O1061-AA1061</f>
        <v>371.41</v>
      </c>
      <c r="AC1061" s="148">
        <f t="shared" ref="AC1061:AC1090" si="1102">AA1061+AB1061</f>
        <v>371.41</v>
      </c>
      <c r="AD1061" s="148">
        <f t="shared" si="1066"/>
        <v>0</v>
      </c>
      <c r="AE1061" s="148">
        <f t="shared" ref="AE1061:AE1090" si="1103">IF(LEFT(AJ1061,9)="direct-wa",0,O1061*Q1061)</f>
        <v>36.918154000000001</v>
      </c>
      <c r="AF1061" s="150">
        <f t="shared" ref="AF1061:AF1090" si="1104">AD1061+AE1061</f>
        <v>36.918154000000001</v>
      </c>
      <c r="AG1061" s="148">
        <f t="shared" ref="AG1061:AG1090" si="1105">IF(LEFT(AJ1061,9)="direct-or", O1061,0)</f>
        <v>0</v>
      </c>
      <c r="AH1061" s="148">
        <f t="shared" ref="AH1061:AH1090" si="1106">IF(LEFT(AJ1061,9)="direct-or",0,AC1061-AF1061)</f>
        <v>334.49184600000001</v>
      </c>
      <c r="AI1061" s="150">
        <f t="shared" ref="AI1061:AI1090" si="1107">AG1061+AH1061</f>
        <v>334.49184600000001</v>
      </c>
      <c r="AJ1061" s="151" t="s">
        <v>79</v>
      </c>
    </row>
    <row r="1062" spans="1:36" outlineLevel="3" x14ac:dyDescent="0.25">
      <c r="A1062" s="143" t="s">
        <v>5665</v>
      </c>
      <c r="G1062" s="135">
        <v>132</v>
      </c>
      <c r="N1062" s="135">
        <f t="shared" si="1067"/>
        <v>0</v>
      </c>
      <c r="O1062" s="135">
        <f t="shared" si="1068"/>
        <v>132</v>
      </c>
      <c r="P1062" s="135" t="s">
        <v>4609</v>
      </c>
      <c r="Q1062" s="135">
        <f>VLOOKUP(P1062,Factors!$E$6:$G$5649,3,FALSE)</f>
        <v>9.9400000000000002E-2</v>
      </c>
      <c r="R1062" s="144">
        <f t="shared" si="1091"/>
        <v>0</v>
      </c>
      <c r="S1062" s="145">
        <f t="shared" si="1092"/>
        <v>0</v>
      </c>
      <c r="T1062" s="146">
        <f t="shared" si="1093"/>
        <v>0</v>
      </c>
      <c r="U1062" s="144">
        <f t="shared" si="1094"/>
        <v>0</v>
      </c>
      <c r="V1062" s="145">
        <f t="shared" si="1095"/>
        <v>0</v>
      </c>
      <c r="W1062" s="147">
        <f t="shared" si="1096"/>
        <v>0</v>
      </c>
      <c r="X1062" s="144">
        <f t="shared" si="1097"/>
        <v>0</v>
      </c>
      <c r="Y1062" s="145">
        <f t="shared" si="1098"/>
        <v>0</v>
      </c>
      <c r="Z1062" s="147">
        <f t="shared" si="1099"/>
        <v>0</v>
      </c>
      <c r="AA1062" s="148">
        <f t="shared" si="1100"/>
        <v>0</v>
      </c>
      <c r="AB1062" s="149">
        <f t="shared" si="1101"/>
        <v>132</v>
      </c>
      <c r="AC1062" s="148">
        <f t="shared" si="1102"/>
        <v>132</v>
      </c>
      <c r="AD1062" s="148">
        <f t="shared" si="1066"/>
        <v>0</v>
      </c>
      <c r="AE1062" s="148">
        <f t="shared" si="1103"/>
        <v>13.120800000000001</v>
      </c>
      <c r="AF1062" s="150">
        <f t="shared" si="1104"/>
        <v>13.120800000000001</v>
      </c>
      <c r="AG1062" s="148">
        <f t="shared" si="1105"/>
        <v>0</v>
      </c>
      <c r="AH1062" s="148">
        <f t="shared" si="1106"/>
        <v>118.8792</v>
      </c>
      <c r="AI1062" s="150">
        <f t="shared" si="1107"/>
        <v>118.8792</v>
      </c>
      <c r="AJ1062" s="151" t="s">
        <v>79</v>
      </c>
    </row>
    <row r="1063" spans="1:36" outlineLevel="3" x14ac:dyDescent="0.25">
      <c r="A1063" s="143" t="s">
        <v>5665</v>
      </c>
      <c r="B1063" s="135">
        <v>861</v>
      </c>
      <c r="C1063" s="135">
        <v>707</v>
      </c>
      <c r="D1063" s="135">
        <v>7124</v>
      </c>
      <c r="E1063" s="135">
        <v>281</v>
      </c>
      <c r="F1063" s="135">
        <v>498</v>
      </c>
      <c r="G1063" s="135">
        <v>3516</v>
      </c>
      <c r="H1063" s="135">
        <v>710</v>
      </c>
      <c r="I1063" s="135">
        <v>95</v>
      </c>
      <c r="J1063" s="135">
        <v>4310</v>
      </c>
      <c r="K1063" s="135">
        <v>469</v>
      </c>
      <c r="M1063" s="135">
        <v>4095</v>
      </c>
      <c r="N1063" s="135">
        <f t="shared" si="1067"/>
        <v>4095</v>
      </c>
      <c r="O1063" s="135">
        <f t="shared" si="1068"/>
        <v>22666</v>
      </c>
      <c r="P1063" s="135" t="s">
        <v>4611</v>
      </c>
      <c r="Q1063" s="135">
        <f>VLOOKUP(P1063,Factors!$E$6:$G$5649,3,FALSE)</f>
        <v>9.9400000000000002E-2</v>
      </c>
      <c r="R1063" s="144">
        <f t="shared" si="1091"/>
        <v>0</v>
      </c>
      <c r="S1063" s="145">
        <f t="shared" si="1092"/>
        <v>4095</v>
      </c>
      <c r="T1063" s="146">
        <f t="shared" si="1093"/>
        <v>4095</v>
      </c>
      <c r="U1063" s="144">
        <f t="shared" si="1094"/>
        <v>0</v>
      </c>
      <c r="V1063" s="145">
        <f t="shared" si="1095"/>
        <v>407.04300000000001</v>
      </c>
      <c r="W1063" s="147">
        <f t="shared" si="1096"/>
        <v>407.04300000000001</v>
      </c>
      <c r="X1063" s="144">
        <f t="shared" si="1097"/>
        <v>0</v>
      </c>
      <c r="Y1063" s="145">
        <f t="shared" si="1098"/>
        <v>3687.9569999999999</v>
      </c>
      <c r="Z1063" s="147">
        <f t="shared" si="1099"/>
        <v>3687.9569999999999</v>
      </c>
      <c r="AA1063" s="148">
        <f t="shared" si="1100"/>
        <v>0</v>
      </c>
      <c r="AB1063" s="149">
        <f t="shared" si="1101"/>
        <v>22666</v>
      </c>
      <c r="AC1063" s="148">
        <f t="shared" si="1102"/>
        <v>22666</v>
      </c>
      <c r="AD1063" s="148">
        <f t="shared" si="1066"/>
        <v>0</v>
      </c>
      <c r="AE1063" s="148">
        <f t="shared" si="1103"/>
        <v>2253.0003999999999</v>
      </c>
      <c r="AF1063" s="150">
        <f t="shared" si="1104"/>
        <v>2253.0003999999999</v>
      </c>
      <c r="AG1063" s="148">
        <f t="shared" si="1105"/>
        <v>0</v>
      </c>
      <c r="AH1063" s="148">
        <f t="shared" si="1106"/>
        <v>20412.999599999999</v>
      </c>
      <c r="AI1063" s="150">
        <f t="shared" si="1107"/>
        <v>20412.999599999999</v>
      </c>
      <c r="AJ1063" s="151" t="s">
        <v>79</v>
      </c>
    </row>
    <row r="1064" spans="1:36" outlineLevel="3" x14ac:dyDescent="0.25">
      <c r="A1064" s="143" t="s">
        <v>5665</v>
      </c>
      <c r="B1064" s="135">
        <v>18717.91</v>
      </c>
      <c r="C1064" s="135">
        <v>19455.27</v>
      </c>
      <c r="D1064" s="135">
        <v>18606.28</v>
      </c>
      <c r="E1064" s="135">
        <v>19329.79</v>
      </c>
      <c r="F1064" s="135">
        <v>14674.88</v>
      </c>
      <c r="G1064" s="135">
        <v>20362.97</v>
      </c>
      <c r="H1064" s="135">
        <v>18628.060000000001</v>
      </c>
      <c r="I1064" s="135">
        <v>19717.68</v>
      </c>
      <c r="J1064" s="135">
        <v>19227.54</v>
      </c>
      <c r="K1064" s="135">
        <v>18775.330000000002</v>
      </c>
      <c r="L1064" s="135">
        <v>16234.17</v>
      </c>
      <c r="M1064" s="135">
        <v>19250.669999999998</v>
      </c>
      <c r="N1064" s="135">
        <f t="shared" si="1067"/>
        <v>19250.669999999998</v>
      </c>
      <c r="O1064" s="135">
        <f t="shared" si="1068"/>
        <v>222980.55000000005</v>
      </c>
      <c r="P1064" s="135" t="s">
        <v>4614</v>
      </c>
      <c r="Q1064" s="135">
        <f>VLOOKUP(P1064,Factors!$E$6:$G$5649,3,FALSE)</f>
        <v>9.9400000000000002E-2</v>
      </c>
      <c r="R1064" s="144">
        <f t="shared" si="1091"/>
        <v>0</v>
      </c>
      <c r="S1064" s="145">
        <f t="shared" si="1092"/>
        <v>19250.669999999998</v>
      </c>
      <c r="T1064" s="146">
        <f t="shared" si="1093"/>
        <v>19250.669999999998</v>
      </c>
      <c r="U1064" s="144">
        <f t="shared" si="1094"/>
        <v>0</v>
      </c>
      <c r="V1064" s="145">
        <f t="shared" si="1095"/>
        <v>1913.5165979999999</v>
      </c>
      <c r="W1064" s="147">
        <f t="shared" si="1096"/>
        <v>1913.5165979999999</v>
      </c>
      <c r="X1064" s="144">
        <f t="shared" si="1097"/>
        <v>0</v>
      </c>
      <c r="Y1064" s="145">
        <f t="shared" si="1098"/>
        <v>17337.153402</v>
      </c>
      <c r="Z1064" s="147">
        <f t="shared" si="1099"/>
        <v>17337.153402</v>
      </c>
      <c r="AA1064" s="148">
        <f t="shared" si="1100"/>
        <v>0</v>
      </c>
      <c r="AB1064" s="149">
        <f t="shared" si="1101"/>
        <v>222980.55000000005</v>
      </c>
      <c r="AC1064" s="148">
        <f t="shared" si="1102"/>
        <v>222980.55000000005</v>
      </c>
      <c r="AD1064" s="148">
        <f t="shared" si="1066"/>
        <v>0</v>
      </c>
      <c r="AE1064" s="148">
        <f t="shared" si="1103"/>
        <v>22164.266670000005</v>
      </c>
      <c r="AF1064" s="150">
        <f t="shared" si="1104"/>
        <v>22164.266670000005</v>
      </c>
      <c r="AG1064" s="148">
        <f t="shared" si="1105"/>
        <v>0</v>
      </c>
      <c r="AH1064" s="148">
        <f t="shared" si="1106"/>
        <v>200816.28333000003</v>
      </c>
      <c r="AI1064" s="150">
        <f t="shared" si="1107"/>
        <v>200816.28333000003</v>
      </c>
      <c r="AJ1064" s="151" t="s">
        <v>79</v>
      </c>
    </row>
    <row r="1065" spans="1:36" outlineLevel="3" x14ac:dyDescent="0.25">
      <c r="A1065" s="143" t="s">
        <v>5665</v>
      </c>
      <c r="B1065" s="135">
        <v>17137.98</v>
      </c>
      <c r="C1065" s="135">
        <v>17690.61</v>
      </c>
      <c r="D1065" s="135">
        <v>17137.97</v>
      </c>
      <c r="E1065" s="135">
        <v>17994.68</v>
      </c>
      <c r="F1065" s="135">
        <v>17757.150000000001</v>
      </c>
      <c r="G1065" s="135">
        <v>16879.439999999999</v>
      </c>
      <c r="H1065" s="135">
        <v>16242.95</v>
      </c>
      <c r="I1065" s="135">
        <v>12907.97</v>
      </c>
      <c r="J1065" s="135">
        <v>15817</v>
      </c>
      <c r="K1065" s="135">
        <v>17786.07</v>
      </c>
      <c r="L1065" s="135">
        <v>17930.099999999999</v>
      </c>
      <c r="M1065" s="135">
        <v>16982.12</v>
      </c>
      <c r="N1065" s="135">
        <f t="shared" si="1067"/>
        <v>16982.12</v>
      </c>
      <c r="O1065" s="135">
        <f t="shared" si="1068"/>
        <v>202264.03999999998</v>
      </c>
      <c r="P1065" s="135" t="s">
        <v>4660</v>
      </c>
      <c r="Q1065" s="135">
        <f>VLOOKUP(P1065,Factors!$E$6:$G$5649,3,FALSE)</f>
        <v>9.9400000000000002E-2</v>
      </c>
      <c r="R1065" s="144">
        <f t="shared" si="1091"/>
        <v>0</v>
      </c>
      <c r="S1065" s="145">
        <f t="shared" si="1092"/>
        <v>16982.12</v>
      </c>
      <c r="T1065" s="146">
        <f t="shared" si="1093"/>
        <v>16982.12</v>
      </c>
      <c r="U1065" s="144">
        <f t="shared" si="1094"/>
        <v>0</v>
      </c>
      <c r="V1065" s="145">
        <f t="shared" si="1095"/>
        <v>1688.0227279999999</v>
      </c>
      <c r="W1065" s="147">
        <f t="shared" si="1096"/>
        <v>1688.0227279999999</v>
      </c>
      <c r="X1065" s="144">
        <f t="shared" si="1097"/>
        <v>0</v>
      </c>
      <c r="Y1065" s="145">
        <f t="shared" si="1098"/>
        <v>15294.097271999999</v>
      </c>
      <c r="Z1065" s="147">
        <f t="shared" si="1099"/>
        <v>15294.097271999999</v>
      </c>
      <c r="AA1065" s="148">
        <f t="shared" si="1100"/>
        <v>0</v>
      </c>
      <c r="AB1065" s="149">
        <f t="shared" si="1101"/>
        <v>202264.03999999998</v>
      </c>
      <c r="AC1065" s="148">
        <f t="shared" si="1102"/>
        <v>202264.03999999998</v>
      </c>
      <c r="AD1065" s="148">
        <f t="shared" si="1066"/>
        <v>0</v>
      </c>
      <c r="AE1065" s="148">
        <f t="shared" si="1103"/>
        <v>20105.045575999997</v>
      </c>
      <c r="AF1065" s="150">
        <f t="shared" si="1104"/>
        <v>20105.045575999997</v>
      </c>
      <c r="AG1065" s="148">
        <f t="shared" si="1105"/>
        <v>0</v>
      </c>
      <c r="AH1065" s="148">
        <f t="shared" si="1106"/>
        <v>182158.99442399997</v>
      </c>
      <c r="AI1065" s="150">
        <f t="shared" si="1107"/>
        <v>182158.99442399997</v>
      </c>
      <c r="AJ1065" s="151" t="s">
        <v>79</v>
      </c>
    </row>
    <row r="1066" spans="1:36" outlineLevel="3" x14ac:dyDescent="0.25">
      <c r="A1066" s="143" t="s">
        <v>5665</v>
      </c>
      <c r="E1066" s="135">
        <v>89.95</v>
      </c>
      <c r="N1066" s="135">
        <f t="shared" si="1067"/>
        <v>0</v>
      </c>
      <c r="O1066" s="135">
        <f t="shared" si="1068"/>
        <v>89.95</v>
      </c>
      <c r="P1066" s="135" t="s">
        <v>5853</v>
      </c>
      <c r="Q1066" s="135">
        <f>VLOOKUP(P1066,Factors!$E$6:$G$5649,3,FALSE)</f>
        <v>9.9400000000000002E-2</v>
      </c>
      <c r="R1066" s="144">
        <f t="shared" si="1091"/>
        <v>0</v>
      </c>
      <c r="S1066" s="145">
        <f t="shared" si="1092"/>
        <v>0</v>
      </c>
      <c r="T1066" s="146">
        <f t="shared" si="1093"/>
        <v>0</v>
      </c>
      <c r="U1066" s="144">
        <f t="shared" si="1094"/>
        <v>0</v>
      </c>
      <c r="V1066" s="145">
        <f t="shared" si="1095"/>
        <v>0</v>
      </c>
      <c r="W1066" s="147">
        <f t="shared" si="1096"/>
        <v>0</v>
      </c>
      <c r="X1066" s="144">
        <f t="shared" si="1097"/>
        <v>0</v>
      </c>
      <c r="Y1066" s="145">
        <f t="shared" si="1098"/>
        <v>0</v>
      </c>
      <c r="Z1066" s="147">
        <f t="shared" si="1099"/>
        <v>0</v>
      </c>
      <c r="AA1066" s="148">
        <f t="shared" si="1100"/>
        <v>0</v>
      </c>
      <c r="AB1066" s="149">
        <f t="shared" si="1101"/>
        <v>89.95</v>
      </c>
      <c r="AC1066" s="148">
        <f t="shared" si="1102"/>
        <v>89.95</v>
      </c>
      <c r="AD1066" s="148">
        <f t="shared" si="1066"/>
        <v>0</v>
      </c>
      <c r="AE1066" s="148">
        <f t="shared" si="1103"/>
        <v>8.9410300000000014</v>
      </c>
      <c r="AF1066" s="150">
        <f t="shared" si="1104"/>
        <v>8.9410300000000014</v>
      </c>
      <c r="AG1066" s="148">
        <f t="shared" si="1105"/>
        <v>0</v>
      </c>
      <c r="AH1066" s="148">
        <f t="shared" si="1106"/>
        <v>81.008970000000005</v>
      </c>
      <c r="AI1066" s="150">
        <f t="shared" si="1107"/>
        <v>81.008970000000005</v>
      </c>
      <c r="AJ1066" s="151" t="s">
        <v>79</v>
      </c>
    </row>
    <row r="1067" spans="1:36" outlineLevel="3" x14ac:dyDescent="0.25">
      <c r="A1067" s="143" t="s">
        <v>5665</v>
      </c>
      <c r="B1067" s="135">
        <v>50127.78</v>
      </c>
      <c r="C1067" s="135">
        <v>29716.2</v>
      </c>
      <c r="D1067" s="135">
        <v>25531.08</v>
      </c>
      <c r="E1067" s="135">
        <v>24646.81</v>
      </c>
      <c r="F1067" s="135">
        <v>16791.990000000002</v>
      </c>
      <c r="G1067" s="135">
        <v>26001.77</v>
      </c>
      <c r="H1067" s="135">
        <v>19064.740000000002</v>
      </c>
      <c r="I1067" s="135">
        <v>29508.79</v>
      </c>
      <c r="J1067" s="135">
        <v>18825.46</v>
      </c>
      <c r="K1067" s="135">
        <v>26842.85</v>
      </c>
      <c r="L1067" s="135">
        <v>29628.39</v>
      </c>
      <c r="M1067" s="135">
        <v>20441.419999999998</v>
      </c>
      <c r="N1067" s="135">
        <f t="shared" si="1067"/>
        <v>20441.419999999998</v>
      </c>
      <c r="O1067" s="135">
        <f t="shared" si="1068"/>
        <v>317127.27999999997</v>
      </c>
      <c r="P1067" s="135" t="s">
        <v>4666</v>
      </c>
      <c r="Q1067" s="135">
        <f>VLOOKUP(P1067,Factors!$E$6:$G$5649,3,FALSE)</f>
        <v>9.9400000000000002E-2</v>
      </c>
      <c r="R1067" s="144">
        <f t="shared" si="1091"/>
        <v>0</v>
      </c>
      <c r="S1067" s="145">
        <f t="shared" si="1092"/>
        <v>20441.419999999998</v>
      </c>
      <c r="T1067" s="146">
        <f t="shared" si="1093"/>
        <v>20441.419999999998</v>
      </c>
      <c r="U1067" s="144">
        <f t="shared" si="1094"/>
        <v>0</v>
      </c>
      <c r="V1067" s="145">
        <f t="shared" si="1095"/>
        <v>2031.8771479999998</v>
      </c>
      <c r="W1067" s="147">
        <f t="shared" si="1096"/>
        <v>2031.8771479999998</v>
      </c>
      <c r="X1067" s="144">
        <f t="shared" si="1097"/>
        <v>0</v>
      </c>
      <c r="Y1067" s="145">
        <f t="shared" si="1098"/>
        <v>18409.542851999999</v>
      </c>
      <c r="Z1067" s="147">
        <f t="shared" si="1099"/>
        <v>18409.542851999999</v>
      </c>
      <c r="AA1067" s="148">
        <f t="shared" si="1100"/>
        <v>0</v>
      </c>
      <c r="AB1067" s="149">
        <f t="shared" si="1101"/>
        <v>317127.27999999997</v>
      </c>
      <c r="AC1067" s="148">
        <f t="shared" si="1102"/>
        <v>317127.27999999997</v>
      </c>
      <c r="AD1067" s="148">
        <f t="shared" si="1066"/>
        <v>0</v>
      </c>
      <c r="AE1067" s="148">
        <f t="shared" si="1103"/>
        <v>31522.451631999997</v>
      </c>
      <c r="AF1067" s="150">
        <f t="shared" si="1104"/>
        <v>31522.451631999997</v>
      </c>
      <c r="AG1067" s="148">
        <f t="shared" si="1105"/>
        <v>0</v>
      </c>
      <c r="AH1067" s="148">
        <f t="shared" si="1106"/>
        <v>285604.82836799999</v>
      </c>
      <c r="AI1067" s="150">
        <f t="shared" si="1107"/>
        <v>285604.82836799999</v>
      </c>
      <c r="AJ1067" s="151" t="s">
        <v>79</v>
      </c>
    </row>
    <row r="1068" spans="1:36" outlineLevel="3" x14ac:dyDescent="0.25">
      <c r="A1068" s="143" t="s">
        <v>5665</v>
      </c>
      <c r="C1068" s="135">
        <v>360</v>
      </c>
      <c r="D1068" s="135">
        <v>1565.55</v>
      </c>
      <c r="E1068" s="135">
        <v>2606.5</v>
      </c>
      <c r="F1068" s="135">
        <v>186</v>
      </c>
      <c r="G1068" s="135">
        <v>540</v>
      </c>
      <c r="H1068" s="135">
        <v>8205.06</v>
      </c>
      <c r="I1068" s="135">
        <v>3082</v>
      </c>
      <c r="J1068" s="135">
        <v>1379.88</v>
      </c>
      <c r="K1068" s="135">
        <v>2858.95</v>
      </c>
      <c r="L1068" s="135">
        <v>1124.5</v>
      </c>
      <c r="M1068" s="135">
        <v>26519</v>
      </c>
      <c r="N1068" s="135">
        <f t="shared" si="1067"/>
        <v>26519</v>
      </c>
      <c r="O1068" s="135">
        <f t="shared" si="1068"/>
        <v>48427.44</v>
      </c>
      <c r="P1068" s="135" t="s">
        <v>4674</v>
      </c>
      <c r="Q1068" s="135">
        <f>VLOOKUP(P1068,Factors!$E$6:$G$5649,3,FALSE)</f>
        <v>9.9400000000000002E-2</v>
      </c>
      <c r="R1068" s="144">
        <f t="shared" si="1091"/>
        <v>0</v>
      </c>
      <c r="S1068" s="145">
        <f t="shared" si="1092"/>
        <v>26519</v>
      </c>
      <c r="T1068" s="146">
        <f t="shared" si="1093"/>
        <v>26519</v>
      </c>
      <c r="U1068" s="144">
        <f t="shared" si="1094"/>
        <v>0</v>
      </c>
      <c r="V1068" s="145">
        <f t="shared" si="1095"/>
        <v>2635.9886000000001</v>
      </c>
      <c r="W1068" s="147">
        <f t="shared" si="1096"/>
        <v>2635.9886000000001</v>
      </c>
      <c r="X1068" s="144">
        <f t="shared" si="1097"/>
        <v>0</v>
      </c>
      <c r="Y1068" s="145">
        <f t="shared" si="1098"/>
        <v>23883.011399999999</v>
      </c>
      <c r="Z1068" s="147">
        <f t="shared" si="1099"/>
        <v>23883.011399999999</v>
      </c>
      <c r="AA1068" s="148">
        <f t="shared" si="1100"/>
        <v>0</v>
      </c>
      <c r="AB1068" s="149">
        <f t="shared" si="1101"/>
        <v>48427.44</v>
      </c>
      <c r="AC1068" s="148">
        <f t="shared" si="1102"/>
        <v>48427.44</v>
      </c>
      <c r="AD1068" s="148">
        <f t="shared" si="1066"/>
        <v>0</v>
      </c>
      <c r="AE1068" s="148">
        <f t="shared" si="1103"/>
        <v>4813.6875360000004</v>
      </c>
      <c r="AF1068" s="150">
        <f t="shared" si="1104"/>
        <v>4813.6875360000004</v>
      </c>
      <c r="AG1068" s="148">
        <f t="shared" si="1105"/>
        <v>0</v>
      </c>
      <c r="AH1068" s="148">
        <f t="shared" si="1106"/>
        <v>43613.752464000005</v>
      </c>
      <c r="AI1068" s="150">
        <f t="shared" si="1107"/>
        <v>43613.752464000005</v>
      </c>
      <c r="AJ1068" s="151" t="s">
        <v>79</v>
      </c>
    </row>
    <row r="1069" spans="1:36" outlineLevel="3" x14ac:dyDescent="0.25">
      <c r="A1069" s="143" t="s">
        <v>5665</v>
      </c>
      <c r="B1069" s="135">
        <v>144.5</v>
      </c>
      <c r="C1069" s="135">
        <v>17730</v>
      </c>
      <c r="D1069" s="135">
        <v>211.28</v>
      </c>
      <c r="E1069" s="135">
        <v>15890.03</v>
      </c>
      <c r="F1069" s="135">
        <v>509.93</v>
      </c>
      <c r="G1069" s="135">
        <v>10127.27</v>
      </c>
      <c r="I1069" s="135">
        <v>18.899999999999999</v>
      </c>
      <c r="J1069" s="135">
        <v>9950</v>
      </c>
      <c r="K1069" s="135">
        <v>519</v>
      </c>
      <c r="L1069" s="135">
        <v>432.71</v>
      </c>
      <c r="M1069" s="135">
        <v>12735.85</v>
      </c>
      <c r="N1069" s="135">
        <f t="shared" si="1067"/>
        <v>12735.85</v>
      </c>
      <c r="O1069" s="135">
        <f t="shared" si="1068"/>
        <v>68269.47</v>
      </c>
      <c r="P1069" s="135" t="s">
        <v>4676</v>
      </c>
      <c r="Q1069" s="135">
        <f>VLOOKUP(P1069,Factors!$E$6:$G$5649,3,FALSE)</f>
        <v>9.9400000000000002E-2</v>
      </c>
      <c r="R1069" s="144">
        <f t="shared" si="1091"/>
        <v>0</v>
      </c>
      <c r="S1069" s="145">
        <f t="shared" si="1092"/>
        <v>12735.85</v>
      </c>
      <c r="T1069" s="146">
        <f t="shared" si="1093"/>
        <v>12735.85</v>
      </c>
      <c r="U1069" s="144">
        <f t="shared" si="1094"/>
        <v>0</v>
      </c>
      <c r="V1069" s="145">
        <f t="shared" si="1095"/>
        <v>1265.9434900000001</v>
      </c>
      <c r="W1069" s="147">
        <f t="shared" si="1096"/>
        <v>1265.9434900000001</v>
      </c>
      <c r="X1069" s="144">
        <f t="shared" si="1097"/>
        <v>0</v>
      </c>
      <c r="Y1069" s="145">
        <f t="shared" si="1098"/>
        <v>11469.906510000001</v>
      </c>
      <c r="Z1069" s="147">
        <f t="shared" si="1099"/>
        <v>11469.906510000001</v>
      </c>
      <c r="AA1069" s="148">
        <f t="shared" si="1100"/>
        <v>0</v>
      </c>
      <c r="AB1069" s="149">
        <f t="shared" si="1101"/>
        <v>68269.47</v>
      </c>
      <c r="AC1069" s="148">
        <f t="shared" si="1102"/>
        <v>68269.47</v>
      </c>
      <c r="AD1069" s="148">
        <f t="shared" si="1066"/>
        <v>0</v>
      </c>
      <c r="AE1069" s="148">
        <f t="shared" si="1103"/>
        <v>6785.985318</v>
      </c>
      <c r="AF1069" s="150">
        <f t="shared" si="1104"/>
        <v>6785.985318</v>
      </c>
      <c r="AG1069" s="148">
        <f t="shared" si="1105"/>
        <v>0</v>
      </c>
      <c r="AH1069" s="148">
        <f t="shared" si="1106"/>
        <v>61483.484682000002</v>
      </c>
      <c r="AI1069" s="150">
        <f t="shared" si="1107"/>
        <v>61483.484682000002</v>
      </c>
      <c r="AJ1069" s="151" t="s">
        <v>79</v>
      </c>
    </row>
    <row r="1070" spans="1:36" outlineLevel="3" x14ac:dyDescent="0.25">
      <c r="A1070" s="143" t="s">
        <v>5665</v>
      </c>
      <c r="E1070" s="135">
        <v>9961.08</v>
      </c>
      <c r="F1070" s="135">
        <v>1121.3</v>
      </c>
      <c r="H1070" s="135">
        <v>1101.06</v>
      </c>
      <c r="K1070" s="135">
        <v>3200</v>
      </c>
      <c r="L1070" s="135">
        <v>1980</v>
      </c>
      <c r="M1070" s="135">
        <v>680.25</v>
      </c>
      <c r="N1070" s="135">
        <f t="shared" si="1067"/>
        <v>680.25</v>
      </c>
      <c r="O1070" s="135">
        <f t="shared" si="1068"/>
        <v>18043.689999999999</v>
      </c>
      <c r="P1070" s="135" t="s">
        <v>4678</v>
      </c>
      <c r="Q1070" s="135">
        <f>VLOOKUP(P1070,Factors!$E$6:$G$5649,3,FALSE)</f>
        <v>9.9400000000000002E-2</v>
      </c>
      <c r="R1070" s="144">
        <f t="shared" si="1091"/>
        <v>0</v>
      </c>
      <c r="S1070" s="145">
        <f t="shared" si="1092"/>
        <v>680.25</v>
      </c>
      <c r="T1070" s="146">
        <f t="shared" si="1093"/>
        <v>680.25</v>
      </c>
      <c r="U1070" s="144">
        <f t="shared" si="1094"/>
        <v>0</v>
      </c>
      <c r="V1070" s="145">
        <f t="shared" si="1095"/>
        <v>67.616849999999999</v>
      </c>
      <c r="W1070" s="147">
        <f t="shared" si="1096"/>
        <v>67.616849999999999</v>
      </c>
      <c r="X1070" s="144">
        <f t="shared" si="1097"/>
        <v>0</v>
      </c>
      <c r="Y1070" s="145">
        <f t="shared" si="1098"/>
        <v>612.63315</v>
      </c>
      <c r="Z1070" s="147">
        <f t="shared" si="1099"/>
        <v>612.63315</v>
      </c>
      <c r="AA1070" s="148">
        <f t="shared" si="1100"/>
        <v>0</v>
      </c>
      <c r="AB1070" s="149">
        <f t="shared" si="1101"/>
        <v>18043.689999999999</v>
      </c>
      <c r="AC1070" s="148">
        <f t="shared" si="1102"/>
        <v>18043.689999999999</v>
      </c>
      <c r="AD1070" s="148">
        <f t="shared" si="1066"/>
        <v>0</v>
      </c>
      <c r="AE1070" s="148">
        <f t="shared" si="1103"/>
        <v>1793.542786</v>
      </c>
      <c r="AF1070" s="150">
        <f t="shared" si="1104"/>
        <v>1793.542786</v>
      </c>
      <c r="AG1070" s="148">
        <f t="shared" si="1105"/>
        <v>0</v>
      </c>
      <c r="AH1070" s="148">
        <f t="shared" si="1106"/>
        <v>16250.147213999999</v>
      </c>
      <c r="AI1070" s="150">
        <f t="shared" si="1107"/>
        <v>16250.147213999999</v>
      </c>
      <c r="AJ1070" s="151" t="s">
        <v>79</v>
      </c>
    </row>
    <row r="1071" spans="1:36" outlineLevel="3" x14ac:dyDescent="0.25">
      <c r="A1071" s="143" t="s">
        <v>5665</v>
      </c>
      <c r="B1071" s="135">
        <v>20072.490000000002</v>
      </c>
      <c r="C1071" s="135">
        <v>19797.16</v>
      </c>
      <c r="D1071" s="135">
        <v>19655.22</v>
      </c>
      <c r="E1071" s="135">
        <v>20576.45</v>
      </c>
      <c r="F1071" s="135">
        <v>21491.57</v>
      </c>
      <c r="G1071" s="135">
        <v>23314.62</v>
      </c>
      <c r="H1071" s="135">
        <v>25646.94</v>
      </c>
      <c r="I1071" s="135">
        <v>36193.019999999997</v>
      </c>
      <c r="J1071" s="135">
        <v>35930.26</v>
      </c>
      <c r="K1071" s="135">
        <v>30588.65</v>
      </c>
      <c r="L1071" s="135">
        <v>35611.300000000003</v>
      </c>
      <c r="M1071" s="135">
        <v>32760.89</v>
      </c>
      <c r="N1071" s="135">
        <f t="shared" si="1067"/>
        <v>32760.89</v>
      </c>
      <c r="O1071" s="135">
        <f t="shared" si="1068"/>
        <v>321638.57</v>
      </c>
      <c r="P1071" s="135" t="s">
        <v>4687</v>
      </c>
      <c r="Q1071" s="135">
        <f>VLOOKUP(P1071,Factors!$E$6:$G$5649,3,FALSE)</f>
        <v>9.9400000000000002E-2</v>
      </c>
      <c r="R1071" s="144">
        <f t="shared" si="1091"/>
        <v>0</v>
      </c>
      <c r="S1071" s="145">
        <f t="shared" si="1092"/>
        <v>32760.89</v>
      </c>
      <c r="T1071" s="146">
        <f t="shared" si="1093"/>
        <v>32760.89</v>
      </c>
      <c r="U1071" s="144">
        <f t="shared" si="1094"/>
        <v>0</v>
      </c>
      <c r="V1071" s="145">
        <f t="shared" si="1095"/>
        <v>3256.4324660000002</v>
      </c>
      <c r="W1071" s="147">
        <f t="shared" si="1096"/>
        <v>3256.4324660000002</v>
      </c>
      <c r="X1071" s="144">
        <f t="shared" si="1097"/>
        <v>0</v>
      </c>
      <c r="Y1071" s="145">
        <f t="shared" si="1098"/>
        <v>29504.457534000001</v>
      </c>
      <c r="Z1071" s="147">
        <f t="shared" si="1099"/>
        <v>29504.457534000001</v>
      </c>
      <c r="AA1071" s="148">
        <f t="shared" si="1100"/>
        <v>0</v>
      </c>
      <c r="AB1071" s="149">
        <f t="shared" si="1101"/>
        <v>321638.57</v>
      </c>
      <c r="AC1071" s="148">
        <f t="shared" si="1102"/>
        <v>321638.57</v>
      </c>
      <c r="AD1071" s="148">
        <f t="shared" si="1066"/>
        <v>0</v>
      </c>
      <c r="AE1071" s="148">
        <f t="shared" si="1103"/>
        <v>31970.873858000003</v>
      </c>
      <c r="AF1071" s="150">
        <f t="shared" si="1104"/>
        <v>31970.873858000003</v>
      </c>
      <c r="AG1071" s="148">
        <f t="shared" si="1105"/>
        <v>0</v>
      </c>
      <c r="AH1071" s="148">
        <f t="shared" si="1106"/>
        <v>289667.69614200003</v>
      </c>
      <c r="AI1071" s="150">
        <f t="shared" si="1107"/>
        <v>289667.69614200003</v>
      </c>
      <c r="AJ1071" s="151" t="s">
        <v>79</v>
      </c>
    </row>
    <row r="1072" spans="1:36" outlineLevel="3" x14ac:dyDescent="0.25">
      <c r="A1072" s="143" t="s">
        <v>5665</v>
      </c>
      <c r="C1072" s="135">
        <v>459</v>
      </c>
      <c r="D1072" s="135">
        <v>992.59</v>
      </c>
      <c r="E1072" s="135">
        <v>2883.42</v>
      </c>
      <c r="F1072" s="135">
        <v>25.16</v>
      </c>
      <c r="G1072" s="135">
        <v>10451.9</v>
      </c>
      <c r="H1072" s="135">
        <v>-532.37</v>
      </c>
      <c r="I1072" s="135">
        <v>2648.97</v>
      </c>
      <c r="J1072" s="135">
        <v>2788.43</v>
      </c>
      <c r="K1072" s="135">
        <v>2891.38</v>
      </c>
      <c r="L1072" s="135">
        <v>-1416.05</v>
      </c>
      <c r="M1072" s="135">
        <v>10951.62</v>
      </c>
      <c r="N1072" s="135">
        <f t="shared" si="1067"/>
        <v>10951.62</v>
      </c>
      <c r="O1072" s="135">
        <f t="shared" si="1068"/>
        <v>32144.050000000003</v>
      </c>
      <c r="P1072" s="135" t="s">
        <v>4693</v>
      </c>
      <c r="Q1072" s="135">
        <f>VLOOKUP(P1072,Factors!$E$6:$G$5649,3,FALSE)</f>
        <v>9.9400000000000002E-2</v>
      </c>
      <c r="R1072" s="144">
        <f t="shared" si="1091"/>
        <v>0</v>
      </c>
      <c r="S1072" s="145">
        <f t="shared" si="1092"/>
        <v>10951.62</v>
      </c>
      <c r="T1072" s="146">
        <f t="shared" si="1093"/>
        <v>10951.62</v>
      </c>
      <c r="U1072" s="144">
        <f t="shared" si="1094"/>
        <v>0</v>
      </c>
      <c r="V1072" s="145">
        <f t="shared" si="1095"/>
        <v>1088.5910280000001</v>
      </c>
      <c r="W1072" s="147">
        <f t="shared" si="1096"/>
        <v>1088.5910280000001</v>
      </c>
      <c r="X1072" s="144">
        <f t="shared" si="1097"/>
        <v>0</v>
      </c>
      <c r="Y1072" s="145">
        <f t="shared" si="1098"/>
        <v>9863.0289720000001</v>
      </c>
      <c r="Z1072" s="147">
        <f t="shared" si="1099"/>
        <v>9863.0289720000001</v>
      </c>
      <c r="AA1072" s="148">
        <f t="shared" si="1100"/>
        <v>0</v>
      </c>
      <c r="AB1072" s="149">
        <f t="shared" si="1101"/>
        <v>32144.050000000003</v>
      </c>
      <c r="AC1072" s="148">
        <f t="shared" si="1102"/>
        <v>32144.050000000003</v>
      </c>
      <c r="AD1072" s="148">
        <f t="shared" si="1066"/>
        <v>0</v>
      </c>
      <c r="AE1072" s="148">
        <f t="shared" si="1103"/>
        <v>3195.1185700000005</v>
      </c>
      <c r="AF1072" s="150">
        <f t="shared" si="1104"/>
        <v>3195.1185700000005</v>
      </c>
      <c r="AG1072" s="148">
        <f t="shared" si="1105"/>
        <v>0</v>
      </c>
      <c r="AH1072" s="148">
        <f t="shared" si="1106"/>
        <v>28948.931430000004</v>
      </c>
      <c r="AI1072" s="150">
        <f t="shared" si="1107"/>
        <v>28948.931430000004</v>
      </c>
      <c r="AJ1072" s="151" t="s">
        <v>79</v>
      </c>
    </row>
    <row r="1073" spans="1:36" outlineLevel="3" x14ac:dyDescent="0.25">
      <c r="A1073" s="143" t="s">
        <v>5665</v>
      </c>
      <c r="I1073" s="135">
        <v>1800</v>
      </c>
      <c r="N1073" s="135">
        <f t="shared" si="1067"/>
        <v>0</v>
      </c>
      <c r="O1073" s="135">
        <f t="shared" si="1068"/>
        <v>1800</v>
      </c>
      <c r="P1073" s="135" t="s">
        <v>4821</v>
      </c>
      <c r="Q1073" s="135">
        <f>VLOOKUP(P1073,Factors!$E$6:$G$5649,3,FALSE)</f>
        <v>9.9400000000000002E-2</v>
      </c>
      <c r="R1073" s="144">
        <f t="shared" si="1091"/>
        <v>0</v>
      </c>
      <c r="S1073" s="145">
        <f t="shared" si="1092"/>
        <v>0</v>
      </c>
      <c r="T1073" s="146">
        <f t="shared" si="1093"/>
        <v>0</v>
      </c>
      <c r="U1073" s="144">
        <f t="shared" si="1094"/>
        <v>0</v>
      </c>
      <c r="V1073" s="145">
        <f t="shared" si="1095"/>
        <v>0</v>
      </c>
      <c r="W1073" s="147">
        <f t="shared" si="1096"/>
        <v>0</v>
      </c>
      <c r="X1073" s="144">
        <f t="shared" si="1097"/>
        <v>0</v>
      </c>
      <c r="Y1073" s="145">
        <f t="shared" si="1098"/>
        <v>0</v>
      </c>
      <c r="Z1073" s="147">
        <f t="shared" si="1099"/>
        <v>0</v>
      </c>
      <c r="AA1073" s="148">
        <f t="shared" si="1100"/>
        <v>0</v>
      </c>
      <c r="AB1073" s="149">
        <f t="shared" si="1101"/>
        <v>1800</v>
      </c>
      <c r="AC1073" s="148">
        <f t="shared" si="1102"/>
        <v>1800</v>
      </c>
      <c r="AD1073" s="148">
        <f t="shared" si="1066"/>
        <v>0</v>
      </c>
      <c r="AE1073" s="148">
        <f t="shared" si="1103"/>
        <v>178.92000000000002</v>
      </c>
      <c r="AF1073" s="150">
        <f t="shared" si="1104"/>
        <v>178.92000000000002</v>
      </c>
      <c r="AG1073" s="148">
        <f t="shared" si="1105"/>
        <v>0</v>
      </c>
      <c r="AH1073" s="148">
        <f t="shared" si="1106"/>
        <v>1621.08</v>
      </c>
      <c r="AI1073" s="150">
        <f t="shared" si="1107"/>
        <v>1621.08</v>
      </c>
      <c r="AJ1073" s="151" t="s">
        <v>79</v>
      </c>
    </row>
    <row r="1074" spans="1:36" outlineLevel="3" x14ac:dyDescent="0.25">
      <c r="A1074" s="143" t="s">
        <v>5665</v>
      </c>
      <c r="I1074" s="135">
        <v>5000</v>
      </c>
      <c r="J1074" s="135">
        <v>25419</v>
      </c>
      <c r="K1074" s="135">
        <v>-5206</v>
      </c>
      <c r="L1074" s="135">
        <v>9813</v>
      </c>
      <c r="N1074" s="135">
        <f t="shared" si="1067"/>
        <v>0</v>
      </c>
      <c r="O1074" s="135">
        <f t="shared" si="1068"/>
        <v>35026</v>
      </c>
      <c r="P1074" s="135" t="s">
        <v>4835</v>
      </c>
      <c r="Q1074" s="135">
        <f>VLOOKUP(P1074,Factors!$E$6:$G$5649,3,FALSE)</f>
        <v>9.9400000000000002E-2</v>
      </c>
      <c r="R1074" s="144">
        <f t="shared" si="1091"/>
        <v>0</v>
      </c>
      <c r="S1074" s="145">
        <f t="shared" si="1092"/>
        <v>0</v>
      </c>
      <c r="T1074" s="146">
        <f t="shared" si="1093"/>
        <v>0</v>
      </c>
      <c r="U1074" s="144">
        <f t="shared" si="1094"/>
        <v>0</v>
      </c>
      <c r="V1074" s="145">
        <f t="shared" si="1095"/>
        <v>0</v>
      </c>
      <c r="W1074" s="147">
        <f t="shared" si="1096"/>
        <v>0</v>
      </c>
      <c r="X1074" s="144">
        <f t="shared" si="1097"/>
        <v>0</v>
      </c>
      <c r="Y1074" s="145">
        <f t="shared" si="1098"/>
        <v>0</v>
      </c>
      <c r="Z1074" s="147">
        <f t="shared" si="1099"/>
        <v>0</v>
      </c>
      <c r="AA1074" s="148">
        <f t="shared" si="1100"/>
        <v>0</v>
      </c>
      <c r="AB1074" s="149">
        <f t="shared" si="1101"/>
        <v>35026</v>
      </c>
      <c r="AC1074" s="148">
        <f t="shared" si="1102"/>
        <v>35026</v>
      </c>
      <c r="AD1074" s="148">
        <f t="shared" si="1066"/>
        <v>0</v>
      </c>
      <c r="AE1074" s="148">
        <f t="shared" si="1103"/>
        <v>3481.5844000000002</v>
      </c>
      <c r="AF1074" s="150">
        <f t="shared" si="1104"/>
        <v>3481.5844000000002</v>
      </c>
      <c r="AG1074" s="148">
        <f t="shared" si="1105"/>
        <v>0</v>
      </c>
      <c r="AH1074" s="148">
        <f t="shared" si="1106"/>
        <v>31544.4156</v>
      </c>
      <c r="AI1074" s="150">
        <f t="shared" si="1107"/>
        <v>31544.4156</v>
      </c>
      <c r="AJ1074" s="151" t="s">
        <v>79</v>
      </c>
    </row>
    <row r="1075" spans="1:36" outlineLevel="3" x14ac:dyDescent="0.25">
      <c r="A1075" s="143" t="s">
        <v>5665</v>
      </c>
      <c r="F1075" s="135">
        <v>45458.76</v>
      </c>
      <c r="G1075" s="135">
        <v>35996.78</v>
      </c>
      <c r="H1075" s="135">
        <v>34700.730000000003</v>
      </c>
      <c r="I1075" s="135">
        <v>36369.49</v>
      </c>
      <c r="J1075" s="135">
        <v>38741.67</v>
      </c>
      <c r="K1075" s="135">
        <v>40762.449999999997</v>
      </c>
      <c r="L1075" s="135">
        <v>37744.39</v>
      </c>
      <c r="M1075" s="135">
        <v>40051.19</v>
      </c>
      <c r="N1075" s="135">
        <f t="shared" si="1067"/>
        <v>40051.19</v>
      </c>
      <c r="O1075" s="135">
        <f t="shared" si="1068"/>
        <v>309825.46000000002</v>
      </c>
      <c r="P1075" s="135" t="s">
        <v>5854</v>
      </c>
      <c r="Q1075" s="135">
        <f>VLOOKUP(P1075,Factors!$E$6:$G$5649,3,FALSE)</f>
        <v>9.9400000000000002E-2</v>
      </c>
      <c r="R1075" s="144">
        <f t="shared" si="1091"/>
        <v>0</v>
      </c>
      <c r="S1075" s="145">
        <f t="shared" si="1092"/>
        <v>40051.19</v>
      </c>
      <c r="T1075" s="146">
        <f t="shared" si="1093"/>
        <v>40051.19</v>
      </c>
      <c r="U1075" s="144">
        <f t="shared" si="1094"/>
        <v>0</v>
      </c>
      <c r="V1075" s="145">
        <f t="shared" si="1095"/>
        <v>3981.0882860000002</v>
      </c>
      <c r="W1075" s="147">
        <f t="shared" si="1096"/>
        <v>3981.0882860000002</v>
      </c>
      <c r="X1075" s="144">
        <f t="shared" si="1097"/>
        <v>0</v>
      </c>
      <c r="Y1075" s="145">
        <f t="shared" si="1098"/>
        <v>36070.101714000004</v>
      </c>
      <c r="Z1075" s="147">
        <f t="shared" si="1099"/>
        <v>36070.101714000004</v>
      </c>
      <c r="AA1075" s="148">
        <f t="shared" si="1100"/>
        <v>0</v>
      </c>
      <c r="AB1075" s="149">
        <f t="shared" si="1101"/>
        <v>309825.46000000002</v>
      </c>
      <c r="AC1075" s="148">
        <f t="shared" si="1102"/>
        <v>309825.46000000002</v>
      </c>
      <c r="AD1075" s="148">
        <f t="shared" si="1066"/>
        <v>0</v>
      </c>
      <c r="AE1075" s="148">
        <f t="shared" si="1103"/>
        <v>30796.650724000003</v>
      </c>
      <c r="AF1075" s="150">
        <f t="shared" si="1104"/>
        <v>30796.650724000003</v>
      </c>
      <c r="AG1075" s="148">
        <f t="shared" si="1105"/>
        <v>0</v>
      </c>
      <c r="AH1075" s="148">
        <f t="shared" si="1106"/>
        <v>279028.80927600001</v>
      </c>
      <c r="AI1075" s="150">
        <f t="shared" si="1107"/>
        <v>279028.80927600001</v>
      </c>
      <c r="AJ1075" s="151" t="s">
        <v>79</v>
      </c>
    </row>
    <row r="1076" spans="1:36" outlineLevel="3" x14ac:dyDescent="0.25">
      <c r="A1076" s="143" t="s">
        <v>5665</v>
      </c>
      <c r="F1076" s="135">
        <v>4736.79</v>
      </c>
      <c r="G1076" s="135">
        <v>4118.26</v>
      </c>
      <c r="H1076" s="135">
        <v>4988.93</v>
      </c>
      <c r="I1076" s="135">
        <v>4813.83</v>
      </c>
      <c r="J1076" s="135">
        <v>3779.57</v>
      </c>
      <c r="K1076" s="135">
        <v>5205.88</v>
      </c>
      <c r="L1076" s="135">
        <v>-1505.11</v>
      </c>
      <c r="M1076" s="135">
        <v>1634.87</v>
      </c>
      <c r="N1076" s="135">
        <f t="shared" si="1067"/>
        <v>1634.87</v>
      </c>
      <c r="O1076" s="135">
        <f t="shared" si="1068"/>
        <v>27773.019999999997</v>
      </c>
      <c r="P1076" s="135" t="s">
        <v>5855</v>
      </c>
      <c r="Q1076" s="135">
        <f>VLOOKUP(P1076,Factors!$E$6:$G$5649,3,FALSE)</f>
        <v>9.9400000000000002E-2</v>
      </c>
      <c r="R1076" s="144">
        <f t="shared" si="1091"/>
        <v>0</v>
      </c>
      <c r="S1076" s="145">
        <f t="shared" si="1092"/>
        <v>1634.87</v>
      </c>
      <c r="T1076" s="146">
        <f t="shared" si="1093"/>
        <v>1634.87</v>
      </c>
      <c r="U1076" s="144">
        <f t="shared" si="1094"/>
        <v>0</v>
      </c>
      <c r="V1076" s="145">
        <f t="shared" si="1095"/>
        <v>162.506078</v>
      </c>
      <c r="W1076" s="147">
        <f t="shared" si="1096"/>
        <v>162.506078</v>
      </c>
      <c r="X1076" s="144">
        <f t="shared" si="1097"/>
        <v>0</v>
      </c>
      <c r="Y1076" s="145">
        <f t="shared" si="1098"/>
        <v>1472.363922</v>
      </c>
      <c r="Z1076" s="147">
        <f t="shared" si="1099"/>
        <v>1472.363922</v>
      </c>
      <c r="AA1076" s="148">
        <f t="shared" si="1100"/>
        <v>0</v>
      </c>
      <c r="AB1076" s="149">
        <f t="shared" si="1101"/>
        <v>27773.019999999997</v>
      </c>
      <c r="AC1076" s="148">
        <f t="shared" si="1102"/>
        <v>27773.019999999997</v>
      </c>
      <c r="AD1076" s="148">
        <f t="shared" si="1066"/>
        <v>0</v>
      </c>
      <c r="AE1076" s="148">
        <f t="shared" si="1103"/>
        <v>2760.6381879999999</v>
      </c>
      <c r="AF1076" s="150">
        <f t="shared" si="1104"/>
        <v>2760.6381879999999</v>
      </c>
      <c r="AG1076" s="148">
        <f t="shared" si="1105"/>
        <v>0</v>
      </c>
      <c r="AH1076" s="148">
        <f t="shared" si="1106"/>
        <v>25012.381811999996</v>
      </c>
      <c r="AI1076" s="150">
        <f t="shared" si="1107"/>
        <v>25012.381811999996</v>
      </c>
      <c r="AJ1076" s="151" t="s">
        <v>79</v>
      </c>
    </row>
    <row r="1077" spans="1:36" outlineLevel="3" x14ac:dyDescent="0.25">
      <c r="A1077" s="143" t="s">
        <v>5665</v>
      </c>
      <c r="C1077" s="135">
        <v>135</v>
      </c>
      <c r="D1077" s="135">
        <v>34</v>
      </c>
      <c r="H1077" s="135">
        <v>233.09</v>
      </c>
      <c r="I1077" s="135">
        <v>186.4</v>
      </c>
      <c r="K1077" s="135">
        <v>8217</v>
      </c>
      <c r="L1077" s="135">
        <v>-8127</v>
      </c>
      <c r="M1077" s="135">
        <v>84</v>
      </c>
      <c r="N1077" s="135">
        <f t="shared" si="1067"/>
        <v>84</v>
      </c>
      <c r="O1077" s="135">
        <f t="shared" si="1068"/>
        <v>762.48999999999978</v>
      </c>
      <c r="P1077" s="135" t="s">
        <v>4961</v>
      </c>
      <c r="Q1077" s="135">
        <f>VLOOKUP(P1077,Factors!$E$6:$G$5649,3,FALSE)</f>
        <v>9.9400000000000002E-2</v>
      </c>
      <c r="R1077" s="144">
        <f t="shared" si="1091"/>
        <v>0</v>
      </c>
      <c r="S1077" s="145">
        <f t="shared" si="1092"/>
        <v>84</v>
      </c>
      <c r="T1077" s="146">
        <f t="shared" si="1093"/>
        <v>84</v>
      </c>
      <c r="U1077" s="144">
        <f t="shared" si="1094"/>
        <v>0</v>
      </c>
      <c r="V1077" s="145">
        <f t="shared" si="1095"/>
        <v>8.3496000000000006</v>
      </c>
      <c r="W1077" s="147">
        <f t="shared" si="1096"/>
        <v>8.3496000000000006</v>
      </c>
      <c r="X1077" s="144">
        <f t="shared" si="1097"/>
        <v>0</v>
      </c>
      <c r="Y1077" s="145">
        <f t="shared" si="1098"/>
        <v>75.650400000000005</v>
      </c>
      <c r="Z1077" s="147">
        <f t="shared" si="1099"/>
        <v>75.650400000000005</v>
      </c>
      <c r="AA1077" s="148">
        <f t="shared" si="1100"/>
        <v>0</v>
      </c>
      <c r="AB1077" s="149">
        <f t="shared" si="1101"/>
        <v>762.48999999999978</v>
      </c>
      <c r="AC1077" s="148">
        <f t="shared" si="1102"/>
        <v>762.48999999999978</v>
      </c>
      <c r="AD1077" s="148">
        <f t="shared" si="1066"/>
        <v>0</v>
      </c>
      <c r="AE1077" s="148">
        <f t="shared" si="1103"/>
        <v>75.791505999999984</v>
      </c>
      <c r="AF1077" s="150">
        <f t="shared" si="1104"/>
        <v>75.791505999999984</v>
      </c>
      <c r="AG1077" s="148">
        <f t="shared" si="1105"/>
        <v>0</v>
      </c>
      <c r="AH1077" s="148">
        <f t="shared" si="1106"/>
        <v>686.69849399999976</v>
      </c>
      <c r="AI1077" s="150">
        <f t="shared" si="1107"/>
        <v>686.69849399999976</v>
      </c>
      <c r="AJ1077" s="151" t="s">
        <v>79</v>
      </c>
    </row>
    <row r="1078" spans="1:36" outlineLevel="3" x14ac:dyDescent="0.25">
      <c r="A1078" s="143" t="s">
        <v>5665</v>
      </c>
      <c r="C1078" s="135">
        <v>7001.2</v>
      </c>
      <c r="E1078" s="135">
        <v>757.32</v>
      </c>
      <c r="F1078" s="135">
        <v>229.25</v>
      </c>
      <c r="G1078" s="135">
        <v>324.41000000000003</v>
      </c>
      <c r="H1078" s="135">
        <v>637.22</v>
      </c>
      <c r="I1078" s="135">
        <v>493.53</v>
      </c>
      <c r="J1078" s="135">
        <v>574.62</v>
      </c>
      <c r="K1078" s="135">
        <v>3281.22</v>
      </c>
      <c r="L1078" s="135">
        <v>2039.32</v>
      </c>
      <c r="M1078" s="135">
        <v>9155.2800000000007</v>
      </c>
      <c r="N1078" s="135">
        <f t="shared" si="1067"/>
        <v>9155.2800000000007</v>
      </c>
      <c r="O1078" s="135">
        <f t="shared" si="1068"/>
        <v>24493.370000000003</v>
      </c>
      <c r="P1078" s="135" t="s">
        <v>4968</v>
      </c>
      <c r="Q1078" s="135">
        <f>VLOOKUP(P1078,Factors!$E$6:$G$5649,3,FALSE)</f>
        <v>9.9400000000000002E-2</v>
      </c>
      <c r="R1078" s="144">
        <f t="shared" si="1091"/>
        <v>0</v>
      </c>
      <c r="S1078" s="145">
        <f t="shared" si="1092"/>
        <v>9155.2800000000007</v>
      </c>
      <c r="T1078" s="146">
        <f t="shared" si="1093"/>
        <v>9155.2800000000007</v>
      </c>
      <c r="U1078" s="144">
        <f t="shared" si="1094"/>
        <v>0</v>
      </c>
      <c r="V1078" s="145">
        <f t="shared" si="1095"/>
        <v>910.03483200000005</v>
      </c>
      <c r="W1078" s="147">
        <f t="shared" si="1096"/>
        <v>910.03483200000005</v>
      </c>
      <c r="X1078" s="144">
        <f t="shared" si="1097"/>
        <v>0</v>
      </c>
      <c r="Y1078" s="145">
        <f t="shared" si="1098"/>
        <v>8245.2451680000013</v>
      </c>
      <c r="Z1078" s="147">
        <f t="shared" si="1099"/>
        <v>8245.2451680000013</v>
      </c>
      <c r="AA1078" s="148">
        <f t="shared" si="1100"/>
        <v>0</v>
      </c>
      <c r="AB1078" s="149">
        <f t="shared" si="1101"/>
        <v>24493.370000000003</v>
      </c>
      <c r="AC1078" s="148">
        <f t="shared" si="1102"/>
        <v>24493.370000000003</v>
      </c>
      <c r="AD1078" s="148">
        <f t="shared" si="1066"/>
        <v>0</v>
      </c>
      <c r="AE1078" s="148">
        <f t="shared" si="1103"/>
        <v>2434.6409780000004</v>
      </c>
      <c r="AF1078" s="150">
        <f t="shared" si="1104"/>
        <v>2434.6409780000004</v>
      </c>
      <c r="AG1078" s="148">
        <f t="shared" si="1105"/>
        <v>0</v>
      </c>
      <c r="AH1078" s="148">
        <f t="shared" si="1106"/>
        <v>22058.729022000003</v>
      </c>
      <c r="AI1078" s="150">
        <f t="shared" si="1107"/>
        <v>22058.729022000003</v>
      </c>
      <c r="AJ1078" s="151" t="s">
        <v>79</v>
      </c>
    </row>
    <row r="1079" spans="1:36" outlineLevel="3" x14ac:dyDescent="0.25">
      <c r="A1079" s="143" t="s">
        <v>5665</v>
      </c>
      <c r="B1079" s="135">
        <v>403.25</v>
      </c>
      <c r="C1079" s="135">
        <v>122.5</v>
      </c>
      <c r="D1079" s="135">
        <v>1237.2</v>
      </c>
      <c r="E1079" s="135">
        <v>403.2</v>
      </c>
      <c r="F1079" s="135">
        <v>414.4</v>
      </c>
      <c r="G1079" s="135">
        <v>569.5</v>
      </c>
      <c r="H1079" s="135">
        <v>346.5</v>
      </c>
      <c r="I1079" s="135">
        <v>599.6</v>
      </c>
      <c r="J1079" s="135">
        <v>767.75</v>
      </c>
      <c r="K1079" s="135">
        <v>341.41</v>
      </c>
      <c r="L1079" s="135">
        <v>549.77</v>
      </c>
      <c r="M1079" s="135">
        <v>304.86</v>
      </c>
      <c r="N1079" s="135">
        <f t="shared" si="1067"/>
        <v>304.86</v>
      </c>
      <c r="O1079" s="135">
        <f t="shared" si="1068"/>
        <v>6059.94</v>
      </c>
      <c r="P1079" s="135" t="s">
        <v>4972</v>
      </c>
      <c r="Q1079" s="135">
        <f>VLOOKUP(P1079,Factors!$E$6:$G$5649,3,FALSE)</f>
        <v>9.9400000000000002E-2</v>
      </c>
      <c r="R1079" s="144">
        <f t="shared" si="1091"/>
        <v>0</v>
      </c>
      <c r="S1079" s="145">
        <f t="shared" si="1092"/>
        <v>304.86</v>
      </c>
      <c r="T1079" s="146">
        <f t="shared" si="1093"/>
        <v>304.86</v>
      </c>
      <c r="U1079" s="144">
        <f t="shared" si="1094"/>
        <v>0</v>
      </c>
      <c r="V1079" s="145">
        <f t="shared" si="1095"/>
        <v>30.303084000000002</v>
      </c>
      <c r="W1079" s="147">
        <f t="shared" si="1096"/>
        <v>30.303084000000002</v>
      </c>
      <c r="X1079" s="144">
        <f t="shared" si="1097"/>
        <v>0</v>
      </c>
      <c r="Y1079" s="145">
        <f t="shared" si="1098"/>
        <v>274.556916</v>
      </c>
      <c r="Z1079" s="147">
        <f t="shared" si="1099"/>
        <v>274.556916</v>
      </c>
      <c r="AA1079" s="148">
        <f t="shared" si="1100"/>
        <v>0</v>
      </c>
      <c r="AB1079" s="149">
        <f t="shared" si="1101"/>
        <v>6059.94</v>
      </c>
      <c r="AC1079" s="148">
        <f t="shared" si="1102"/>
        <v>6059.94</v>
      </c>
      <c r="AD1079" s="148">
        <f t="shared" si="1066"/>
        <v>0</v>
      </c>
      <c r="AE1079" s="148">
        <f t="shared" si="1103"/>
        <v>602.35803599999997</v>
      </c>
      <c r="AF1079" s="150">
        <f t="shared" si="1104"/>
        <v>602.35803599999997</v>
      </c>
      <c r="AG1079" s="148">
        <f t="shared" si="1105"/>
        <v>0</v>
      </c>
      <c r="AH1079" s="148">
        <f t="shared" si="1106"/>
        <v>5457.581964</v>
      </c>
      <c r="AI1079" s="150">
        <f t="shared" si="1107"/>
        <v>5457.581964</v>
      </c>
      <c r="AJ1079" s="151" t="s">
        <v>79</v>
      </c>
    </row>
    <row r="1080" spans="1:36" outlineLevel="3" x14ac:dyDescent="0.25">
      <c r="A1080" s="143" t="s">
        <v>5665</v>
      </c>
      <c r="B1080" s="135">
        <v>82132.399999999994</v>
      </c>
      <c r="C1080" s="135">
        <v>100004.35</v>
      </c>
      <c r="D1080" s="135">
        <v>92875.15</v>
      </c>
      <c r="E1080" s="135">
        <v>90810.93</v>
      </c>
      <c r="F1080" s="135">
        <v>107545.94</v>
      </c>
      <c r="G1080" s="135">
        <v>86018.63</v>
      </c>
      <c r="H1080" s="135">
        <v>72032.350000000006</v>
      </c>
      <c r="I1080" s="135">
        <v>90973.67</v>
      </c>
      <c r="J1080" s="135">
        <v>91168.62</v>
      </c>
      <c r="K1080" s="135">
        <v>115534.82</v>
      </c>
      <c r="L1080" s="135">
        <v>129919.01</v>
      </c>
      <c r="M1080" s="135">
        <v>127696.46</v>
      </c>
      <c r="N1080" s="135">
        <f t="shared" si="1067"/>
        <v>127696.46</v>
      </c>
      <c r="O1080" s="135">
        <f t="shared" si="1068"/>
        <v>1186712.33</v>
      </c>
      <c r="P1080" s="135" t="s">
        <v>4975</v>
      </c>
      <c r="Q1080" s="135">
        <f>VLOOKUP(P1080,Factors!$E$6:$G$5649,3,FALSE)</f>
        <v>9.9400000000000002E-2</v>
      </c>
      <c r="R1080" s="144">
        <f t="shared" si="1091"/>
        <v>0</v>
      </c>
      <c r="S1080" s="145">
        <f t="shared" si="1092"/>
        <v>127696.46</v>
      </c>
      <c r="T1080" s="146">
        <f t="shared" si="1093"/>
        <v>127696.46</v>
      </c>
      <c r="U1080" s="144">
        <f t="shared" si="1094"/>
        <v>0</v>
      </c>
      <c r="V1080" s="145">
        <f t="shared" si="1095"/>
        <v>12693.028124</v>
      </c>
      <c r="W1080" s="147">
        <f t="shared" si="1096"/>
        <v>12693.028124</v>
      </c>
      <c r="X1080" s="144">
        <f t="shared" si="1097"/>
        <v>0</v>
      </c>
      <c r="Y1080" s="145">
        <f t="shared" si="1098"/>
        <v>115003.431876</v>
      </c>
      <c r="Z1080" s="147">
        <f t="shared" si="1099"/>
        <v>115003.431876</v>
      </c>
      <c r="AA1080" s="148">
        <f t="shared" si="1100"/>
        <v>0</v>
      </c>
      <c r="AB1080" s="149">
        <f t="shared" si="1101"/>
        <v>1186712.33</v>
      </c>
      <c r="AC1080" s="148">
        <f t="shared" si="1102"/>
        <v>1186712.33</v>
      </c>
      <c r="AD1080" s="148">
        <f t="shared" si="1066"/>
        <v>0</v>
      </c>
      <c r="AE1080" s="148">
        <f t="shared" si="1103"/>
        <v>117959.20560200002</v>
      </c>
      <c r="AF1080" s="150">
        <f t="shared" si="1104"/>
        <v>117959.20560200002</v>
      </c>
      <c r="AG1080" s="148">
        <f t="shared" si="1105"/>
        <v>0</v>
      </c>
      <c r="AH1080" s="148">
        <f t="shared" si="1106"/>
        <v>1068753.1243980001</v>
      </c>
      <c r="AI1080" s="150">
        <f t="shared" si="1107"/>
        <v>1068753.1243980001</v>
      </c>
      <c r="AJ1080" s="151" t="s">
        <v>79</v>
      </c>
    </row>
    <row r="1081" spans="1:36" outlineLevel="3" x14ac:dyDescent="0.25">
      <c r="A1081" s="143" t="s">
        <v>5665</v>
      </c>
      <c r="B1081" s="135">
        <v>1713.17</v>
      </c>
      <c r="C1081" s="135">
        <v>3408.7</v>
      </c>
      <c r="D1081" s="135">
        <v>3312.87</v>
      </c>
      <c r="E1081" s="135">
        <v>1771.77</v>
      </c>
      <c r="F1081" s="135">
        <v>1876.61</v>
      </c>
      <c r="G1081" s="135">
        <v>779.48</v>
      </c>
      <c r="H1081" s="135">
        <v>1419.93</v>
      </c>
      <c r="I1081" s="135">
        <v>1254.6300000000001</v>
      </c>
      <c r="J1081" s="135">
        <v>2625.91</v>
      </c>
      <c r="K1081" s="135">
        <v>3594.1</v>
      </c>
      <c r="L1081" s="135">
        <v>1954.25</v>
      </c>
      <c r="M1081" s="135">
        <v>3199.07</v>
      </c>
      <c r="N1081" s="135">
        <f t="shared" si="1067"/>
        <v>3199.07</v>
      </c>
      <c r="O1081" s="135">
        <f t="shared" si="1068"/>
        <v>26910.489999999998</v>
      </c>
      <c r="P1081" s="135" t="s">
        <v>4977</v>
      </c>
      <c r="Q1081" s="135">
        <f>VLOOKUP(P1081,Factors!$E$6:$G$5649,3,FALSE)</f>
        <v>9.9400000000000002E-2</v>
      </c>
      <c r="R1081" s="144">
        <f t="shared" si="1091"/>
        <v>0</v>
      </c>
      <c r="S1081" s="145">
        <f t="shared" si="1092"/>
        <v>3199.07</v>
      </c>
      <c r="T1081" s="146">
        <f t="shared" si="1093"/>
        <v>3199.07</v>
      </c>
      <c r="U1081" s="144">
        <f t="shared" si="1094"/>
        <v>0</v>
      </c>
      <c r="V1081" s="145">
        <f t="shared" si="1095"/>
        <v>317.98755800000004</v>
      </c>
      <c r="W1081" s="147">
        <f t="shared" si="1096"/>
        <v>317.98755800000004</v>
      </c>
      <c r="X1081" s="144">
        <f t="shared" si="1097"/>
        <v>0</v>
      </c>
      <c r="Y1081" s="145">
        <f t="shared" si="1098"/>
        <v>2881.0824419999999</v>
      </c>
      <c r="Z1081" s="147">
        <f t="shared" si="1099"/>
        <v>2881.0824419999999</v>
      </c>
      <c r="AA1081" s="148">
        <f t="shared" si="1100"/>
        <v>0</v>
      </c>
      <c r="AB1081" s="149">
        <f t="shared" si="1101"/>
        <v>26910.489999999998</v>
      </c>
      <c r="AC1081" s="148">
        <f t="shared" si="1102"/>
        <v>26910.489999999998</v>
      </c>
      <c r="AD1081" s="148">
        <f t="shared" si="1066"/>
        <v>0</v>
      </c>
      <c r="AE1081" s="148">
        <f t="shared" si="1103"/>
        <v>2674.9027059999999</v>
      </c>
      <c r="AF1081" s="150">
        <f t="shared" si="1104"/>
        <v>2674.9027059999999</v>
      </c>
      <c r="AG1081" s="148">
        <f t="shared" si="1105"/>
        <v>0</v>
      </c>
      <c r="AH1081" s="148">
        <f t="shared" si="1106"/>
        <v>24235.587293999997</v>
      </c>
      <c r="AI1081" s="150">
        <f t="shared" si="1107"/>
        <v>24235.587293999997</v>
      </c>
      <c r="AJ1081" s="151" t="s">
        <v>79</v>
      </c>
    </row>
    <row r="1082" spans="1:36" outlineLevel="3" x14ac:dyDescent="0.25">
      <c r="A1082" s="143" t="s">
        <v>5665</v>
      </c>
      <c r="B1082" s="135">
        <v>970.5</v>
      </c>
      <c r="C1082" s="135">
        <v>401.5</v>
      </c>
      <c r="D1082" s="135">
        <v>3414.65</v>
      </c>
      <c r="E1082" s="135">
        <v>1438.5</v>
      </c>
      <c r="F1082" s="135">
        <v>307.98</v>
      </c>
      <c r="G1082" s="135">
        <v>1594.94</v>
      </c>
      <c r="H1082" s="135">
        <v>1377</v>
      </c>
      <c r="I1082" s="135">
        <v>1214</v>
      </c>
      <c r="J1082" s="135">
        <v>2342</v>
      </c>
      <c r="K1082" s="135">
        <v>2140.1</v>
      </c>
      <c r="L1082" s="135">
        <v>1998</v>
      </c>
      <c r="M1082" s="135">
        <v>1773</v>
      </c>
      <c r="N1082" s="135">
        <f t="shared" si="1067"/>
        <v>1773</v>
      </c>
      <c r="O1082" s="135">
        <f t="shared" si="1068"/>
        <v>18972.169999999998</v>
      </c>
      <c r="P1082" s="135" t="s">
        <v>4982</v>
      </c>
      <c r="Q1082" s="135">
        <f>VLOOKUP(P1082,Factors!$E$6:$G$5649,3,FALSE)</f>
        <v>9.9400000000000002E-2</v>
      </c>
      <c r="R1082" s="144">
        <f t="shared" si="1091"/>
        <v>0</v>
      </c>
      <c r="S1082" s="145">
        <f t="shared" si="1092"/>
        <v>1773</v>
      </c>
      <c r="T1082" s="146">
        <f t="shared" si="1093"/>
        <v>1773</v>
      </c>
      <c r="U1082" s="144">
        <f t="shared" si="1094"/>
        <v>0</v>
      </c>
      <c r="V1082" s="145">
        <f t="shared" si="1095"/>
        <v>176.2362</v>
      </c>
      <c r="W1082" s="147">
        <f t="shared" si="1096"/>
        <v>176.2362</v>
      </c>
      <c r="X1082" s="144">
        <f t="shared" si="1097"/>
        <v>0</v>
      </c>
      <c r="Y1082" s="145">
        <f t="shared" si="1098"/>
        <v>1596.7637999999999</v>
      </c>
      <c r="Z1082" s="147">
        <f t="shared" si="1099"/>
        <v>1596.7637999999999</v>
      </c>
      <c r="AA1082" s="148">
        <f t="shared" si="1100"/>
        <v>0</v>
      </c>
      <c r="AB1082" s="149">
        <f t="shared" si="1101"/>
        <v>18972.169999999998</v>
      </c>
      <c r="AC1082" s="148">
        <f t="shared" si="1102"/>
        <v>18972.169999999998</v>
      </c>
      <c r="AD1082" s="148">
        <f t="shared" si="1066"/>
        <v>0</v>
      </c>
      <c r="AE1082" s="148">
        <f t="shared" si="1103"/>
        <v>1885.8336979999999</v>
      </c>
      <c r="AF1082" s="150">
        <f t="shared" si="1104"/>
        <v>1885.8336979999999</v>
      </c>
      <c r="AG1082" s="148">
        <f t="shared" si="1105"/>
        <v>0</v>
      </c>
      <c r="AH1082" s="148">
        <f t="shared" si="1106"/>
        <v>17086.336302</v>
      </c>
      <c r="AI1082" s="150">
        <f t="shared" si="1107"/>
        <v>17086.336302</v>
      </c>
      <c r="AJ1082" s="151" t="s">
        <v>79</v>
      </c>
    </row>
    <row r="1083" spans="1:36" outlineLevel="3" x14ac:dyDescent="0.25">
      <c r="A1083" s="143" t="s">
        <v>5665</v>
      </c>
      <c r="B1083" s="135">
        <v>4500</v>
      </c>
      <c r="C1083" s="135">
        <v>4500</v>
      </c>
      <c r="D1083" s="135">
        <v>4500</v>
      </c>
      <c r="E1083" s="135">
        <v>13995</v>
      </c>
      <c r="F1083" s="135">
        <v>18148</v>
      </c>
      <c r="G1083" s="135">
        <v>4500</v>
      </c>
      <c r="H1083" s="135">
        <v>4500</v>
      </c>
      <c r="I1083" s="135">
        <v>4500</v>
      </c>
      <c r="J1083" s="135">
        <v>4500</v>
      </c>
      <c r="K1083" s="135">
        <v>4500</v>
      </c>
      <c r="L1083" s="135">
        <v>4500</v>
      </c>
      <c r="M1083" s="135">
        <v>4500</v>
      </c>
      <c r="N1083" s="135">
        <f t="shared" si="1067"/>
        <v>4500</v>
      </c>
      <c r="O1083" s="135">
        <f t="shared" si="1068"/>
        <v>77143</v>
      </c>
      <c r="P1083" s="135" t="s">
        <v>5254</v>
      </c>
      <c r="Q1083" s="135">
        <f>VLOOKUP(P1083,Factors!$E$6:$G$5649,3,FALSE)</f>
        <v>9.9400000000000002E-2</v>
      </c>
      <c r="R1083" s="144">
        <f t="shared" si="1091"/>
        <v>0</v>
      </c>
      <c r="S1083" s="145">
        <f t="shared" si="1092"/>
        <v>4500</v>
      </c>
      <c r="T1083" s="146">
        <f t="shared" si="1093"/>
        <v>4500</v>
      </c>
      <c r="U1083" s="144">
        <f t="shared" si="1094"/>
        <v>0</v>
      </c>
      <c r="V1083" s="145">
        <f t="shared" si="1095"/>
        <v>447.3</v>
      </c>
      <c r="W1083" s="147">
        <f t="shared" si="1096"/>
        <v>447.3</v>
      </c>
      <c r="X1083" s="144">
        <f t="shared" si="1097"/>
        <v>0</v>
      </c>
      <c r="Y1083" s="145">
        <f t="shared" si="1098"/>
        <v>4052.7</v>
      </c>
      <c r="Z1083" s="147">
        <f t="shared" si="1099"/>
        <v>4052.7</v>
      </c>
      <c r="AA1083" s="148">
        <f t="shared" si="1100"/>
        <v>0</v>
      </c>
      <c r="AB1083" s="149">
        <f t="shared" si="1101"/>
        <v>77143</v>
      </c>
      <c r="AC1083" s="148">
        <f t="shared" si="1102"/>
        <v>77143</v>
      </c>
      <c r="AD1083" s="148">
        <f t="shared" si="1066"/>
        <v>0</v>
      </c>
      <c r="AE1083" s="148">
        <f t="shared" si="1103"/>
        <v>7668.0142000000005</v>
      </c>
      <c r="AF1083" s="150">
        <f t="shared" si="1104"/>
        <v>7668.0142000000005</v>
      </c>
      <c r="AG1083" s="148">
        <f t="shared" si="1105"/>
        <v>0</v>
      </c>
      <c r="AH1083" s="148">
        <f t="shared" si="1106"/>
        <v>69474.985799999995</v>
      </c>
      <c r="AI1083" s="150">
        <f t="shared" si="1107"/>
        <v>69474.985799999995</v>
      </c>
      <c r="AJ1083" s="151" t="s">
        <v>79</v>
      </c>
    </row>
    <row r="1084" spans="1:36" outlineLevel="3" x14ac:dyDescent="0.25">
      <c r="A1084" s="143" t="s">
        <v>5665</v>
      </c>
      <c r="B1084" s="135">
        <v>-1882.5</v>
      </c>
      <c r="C1084" s="135">
        <v>662</v>
      </c>
      <c r="D1084" s="135">
        <v>5697.52</v>
      </c>
      <c r="E1084" s="135">
        <v>610</v>
      </c>
      <c r="F1084" s="135">
        <v>67</v>
      </c>
      <c r="G1084" s="135">
        <v>4575.45</v>
      </c>
      <c r="H1084" s="135">
        <v>3577.34</v>
      </c>
      <c r="I1084" s="135">
        <v>899.16</v>
      </c>
      <c r="J1084" s="135">
        <v>-903.16</v>
      </c>
      <c r="K1084" s="135">
        <v>-950</v>
      </c>
      <c r="L1084" s="135">
        <v>-773</v>
      </c>
      <c r="M1084" s="135">
        <v>3500</v>
      </c>
      <c r="N1084" s="135">
        <f t="shared" si="1067"/>
        <v>3500</v>
      </c>
      <c r="O1084" s="135">
        <f t="shared" si="1068"/>
        <v>15079.810000000001</v>
      </c>
      <c r="P1084" s="135" t="s">
        <v>5256</v>
      </c>
      <c r="Q1084" s="135">
        <f>VLOOKUP(P1084,Factors!$E$6:$G$5649,3,FALSE)</f>
        <v>9.9400000000000002E-2</v>
      </c>
      <c r="R1084" s="144">
        <f t="shared" si="1091"/>
        <v>0</v>
      </c>
      <c r="S1084" s="145">
        <f t="shared" si="1092"/>
        <v>3500</v>
      </c>
      <c r="T1084" s="146">
        <f t="shared" si="1093"/>
        <v>3500</v>
      </c>
      <c r="U1084" s="144">
        <f t="shared" si="1094"/>
        <v>0</v>
      </c>
      <c r="V1084" s="145">
        <f t="shared" si="1095"/>
        <v>347.90000000000003</v>
      </c>
      <c r="W1084" s="147">
        <f t="shared" si="1096"/>
        <v>347.90000000000003</v>
      </c>
      <c r="X1084" s="144">
        <f t="shared" si="1097"/>
        <v>0</v>
      </c>
      <c r="Y1084" s="145">
        <f t="shared" si="1098"/>
        <v>3152.1</v>
      </c>
      <c r="Z1084" s="147">
        <f t="shared" si="1099"/>
        <v>3152.1</v>
      </c>
      <c r="AA1084" s="148">
        <f t="shared" si="1100"/>
        <v>0</v>
      </c>
      <c r="AB1084" s="149">
        <f t="shared" si="1101"/>
        <v>15079.810000000001</v>
      </c>
      <c r="AC1084" s="148">
        <f t="shared" si="1102"/>
        <v>15079.810000000001</v>
      </c>
      <c r="AD1084" s="148">
        <f t="shared" si="1066"/>
        <v>0</v>
      </c>
      <c r="AE1084" s="148">
        <f t="shared" si="1103"/>
        <v>1498.9331140000002</v>
      </c>
      <c r="AF1084" s="150">
        <f t="shared" si="1104"/>
        <v>1498.9331140000002</v>
      </c>
      <c r="AG1084" s="148">
        <f t="shared" si="1105"/>
        <v>0</v>
      </c>
      <c r="AH1084" s="148">
        <f t="shared" si="1106"/>
        <v>13580.876886000002</v>
      </c>
      <c r="AI1084" s="150">
        <f t="shared" si="1107"/>
        <v>13580.876886000002</v>
      </c>
      <c r="AJ1084" s="151" t="s">
        <v>79</v>
      </c>
    </row>
    <row r="1085" spans="1:36" outlineLevel="3" x14ac:dyDescent="0.25">
      <c r="A1085" s="143" t="s">
        <v>5665</v>
      </c>
      <c r="B1085" s="135">
        <v>1380</v>
      </c>
      <c r="C1085" s="135">
        <v>18479.98</v>
      </c>
      <c r="D1085" s="135">
        <v>51308.88</v>
      </c>
      <c r="E1085" s="135">
        <v>26475.439999999999</v>
      </c>
      <c r="F1085" s="135">
        <v>-6307.12</v>
      </c>
      <c r="G1085" s="135">
        <v>1705</v>
      </c>
      <c r="H1085" s="135">
        <v>0.6</v>
      </c>
      <c r="I1085" s="135">
        <v>-360.6</v>
      </c>
      <c r="J1085" s="135">
        <v>-1345</v>
      </c>
      <c r="K1085" s="135">
        <v>120</v>
      </c>
      <c r="L1085" s="135">
        <v>0</v>
      </c>
      <c r="M1085" s="135">
        <v>0</v>
      </c>
      <c r="N1085" s="135">
        <f t="shared" si="1067"/>
        <v>0</v>
      </c>
      <c r="O1085" s="135">
        <f t="shared" si="1068"/>
        <v>91457.180000000008</v>
      </c>
      <c r="P1085" s="135" t="s">
        <v>5258</v>
      </c>
      <c r="Q1085" s="135">
        <f>VLOOKUP(P1085,Factors!$E$6:$G$5649,3,FALSE)</f>
        <v>9.9400000000000002E-2</v>
      </c>
      <c r="R1085" s="144">
        <f t="shared" si="1091"/>
        <v>0</v>
      </c>
      <c r="S1085" s="145">
        <f t="shared" si="1092"/>
        <v>0</v>
      </c>
      <c r="T1085" s="146">
        <f t="shared" si="1093"/>
        <v>0</v>
      </c>
      <c r="U1085" s="144">
        <f t="shared" si="1094"/>
        <v>0</v>
      </c>
      <c r="V1085" s="145">
        <f t="shared" si="1095"/>
        <v>0</v>
      </c>
      <c r="W1085" s="147">
        <f t="shared" si="1096"/>
        <v>0</v>
      </c>
      <c r="X1085" s="144">
        <f t="shared" si="1097"/>
        <v>0</v>
      </c>
      <c r="Y1085" s="145">
        <f t="shared" si="1098"/>
        <v>0</v>
      </c>
      <c r="Z1085" s="147">
        <f t="shared" si="1099"/>
        <v>0</v>
      </c>
      <c r="AA1085" s="148">
        <f t="shared" si="1100"/>
        <v>0</v>
      </c>
      <c r="AB1085" s="149">
        <f t="shared" si="1101"/>
        <v>91457.180000000008</v>
      </c>
      <c r="AC1085" s="148">
        <f t="shared" si="1102"/>
        <v>91457.180000000008</v>
      </c>
      <c r="AD1085" s="148">
        <f t="shared" si="1066"/>
        <v>0</v>
      </c>
      <c r="AE1085" s="148">
        <f t="shared" si="1103"/>
        <v>9090.8436920000004</v>
      </c>
      <c r="AF1085" s="150">
        <f t="shared" si="1104"/>
        <v>9090.8436920000004</v>
      </c>
      <c r="AG1085" s="148">
        <f t="shared" si="1105"/>
        <v>0</v>
      </c>
      <c r="AH1085" s="148">
        <f t="shared" si="1106"/>
        <v>82366.336308000013</v>
      </c>
      <c r="AI1085" s="150">
        <f t="shared" si="1107"/>
        <v>82366.336308000013</v>
      </c>
      <c r="AJ1085" s="151" t="s">
        <v>79</v>
      </c>
    </row>
    <row r="1086" spans="1:36" outlineLevel="3" x14ac:dyDescent="0.25">
      <c r="A1086" s="143" t="s">
        <v>5665</v>
      </c>
      <c r="D1086" s="135">
        <v>99367</v>
      </c>
      <c r="G1086" s="135">
        <v>-92854</v>
      </c>
      <c r="J1086" s="135">
        <v>-22332</v>
      </c>
      <c r="M1086" s="135">
        <v>303442.84999999998</v>
      </c>
      <c r="N1086" s="135">
        <f t="shared" si="1067"/>
        <v>303442.84999999998</v>
      </c>
      <c r="O1086" s="135">
        <f t="shared" si="1068"/>
        <v>287623.84999999998</v>
      </c>
      <c r="P1086" s="135" t="s">
        <v>5494</v>
      </c>
      <c r="Q1086" s="135">
        <f>VLOOKUP(P1086,Factors!$E$6:$G$5649,3,FALSE)</f>
        <v>9.9400000000000002E-2</v>
      </c>
      <c r="R1086" s="144">
        <f t="shared" si="1091"/>
        <v>0</v>
      </c>
      <c r="S1086" s="145">
        <f t="shared" si="1092"/>
        <v>303442.84999999998</v>
      </c>
      <c r="T1086" s="146">
        <f t="shared" si="1093"/>
        <v>303442.84999999998</v>
      </c>
      <c r="U1086" s="144">
        <f t="shared" si="1094"/>
        <v>0</v>
      </c>
      <c r="V1086" s="145">
        <f t="shared" si="1095"/>
        <v>30162.219289999997</v>
      </c>
      <c r="W1086" s="147">
        <f t="shared" si="1096"/>
        <v>30162.219289999997</v>
      </c>
      <c r="X1086" s="144">
        <f t="shared" si="1097"/>
        <v>0</v>
      </c>
      <c r="Y1086" s="145">
        <f t="shared" si="1098"/>
        <v>273280.63071</v>
      </c>
      <c r="Z1086" s="147">
        <f t="shared" si="1099"/>
        <v>273280.63071</v>
      </c>
      <c r="AA1086" s="148">
        <f t="shared" si="1100"/>
        <v>0</v>
      </c>
      <c r="AB1086" s="149">
        <f t="shared" si="1101"/>
        <v>287623.84999999998</v>
      </c>
      <c r="AC1086" s="148">
        <f t="shared" si="1102"/>
        <v>287623.84999999998</v>
      </c>
      <c r="AD1086" s="148">
        <f t="shared" si="1066"/>
        <v>0</v>
      </c>
      <c r="AE1086" s="148">
        <f t="shared" si="1103"/>
        <v>28589.810689999998</v>
      </c>
      <c r="AF1086" s="150">
        <f t="shared" si="1104"/>
        <v>28589.810689999998</v>
      </c>
      <c r="AG1086" s="148">
        <f t="shared" si="1105"/>
        <v>0</v>
      </c>
      <c r="AH1086" s="148">
        <f t="shared" si="1106"/>
        <v>259034.03930999996</v>
      </c>
      <c r="AI1086" s="150">
        <f t="shared" si="1107"/>
        <v>259034.03930999996</v>
      </c>
      <c r="AJ1086" s="151" t="s">
        <v>79</v>
      </c>
    </row>
    <row r="1087" spans="1:36" outlineLevel="3" x14ac:dyDescent="0.25">
      <c r="A1087" s="143" t="s">
        <v>5665</v>
      </c>
      <c r="D1087" s="135">
        <v>1361609</v>
      </c>
      <c r="G1087" s="135">
        <v>-631728</v>
      </c>
      <c r="J1087" s="135">
        <v>-1222794</v>
      </c>
      <c r="M1087" s="135">
        <v>1570503.57</v>
      </c>
      <c r="N1087" s="135">
        <f t="shared" si="1067"/>
        <v>1570503.57</v>
      </c>
      <c r="O1087" s="135">
        <f t="shared" si="1068"/>
        <v>1077590.57</v>
      </c>
      <c r="P1087" s="135" t="s">
        <v>5497</v>
      </c>
      <c r="Q1087" s="135">
        <f>VLOOKUP(P1087,Factors!$E$6:$G$5649,3,FALSE)</f>
        <v>9.9400000000000002E-2</v>
      </c>
      <c r="R1087" s="144">
        <f t="shared" si="1091"/>
        <v>0</v>
      </c>
      <c r="S1087" s="145">
        <f t="shared" si="1092"/>
        <v>1570503.57</v>
      </c>
      <c r="T1087" s="146">
        <f t="shared" si="1093"/>
        <v>1570503.57</v>
      </c>
      <c r="U1087" s="144">
        <f t="shared" si="1094"/>
        <v>0</v>
      </c>
      <c r="V1087" s="145">
        <f t="shared" si="1095"/>
        <v>156108.05485800002</v>
      </c>
      <c r="W1087" s="147">
        <f t="shared" si="1096"/>
        <v>156108.05485800002</v>
      </c>
      <c r="X1087" s="144">
        <f t="shared" si="1097"/>
        <v>0</v>
      </c>
      <c r="Y1087" s="145">
        <f t="shared" si="1098"/>
        <v>1414395.515142</v>
      </c>
      <c r="Z1087" s="147">
        <f t="shared" si="1099"/>
        <v>1414395.515142</v>
      </c>
      <c r="AA1087" s="148">
        <f t="shared" si="1100"/>
        <v>0</v>
      </c>
      <c r="AB1087" s="149">
        <f t="shared" si="1101"/>
        <v>1077590.57</v>
      </c>
      <c r="AC1087" s="148">
        <f t="shared" si="1102"/>
        <v>1077590.57</v>
      </c>
      <c r="AD1087" s="148">
        <f t="shared" si="1066"/>
        <v>0</v>
      </c>
      <c r="AE1087" s="148">
        <f t="shared" si="1103"/>
        <v>107112.50265800001</v>
      </c>
      <c r="AF1087" s="150">
        <f t="shared" si="1104"/>
        <v>107112.50265800001</v>
      </c>
      <c r="AG1087" s="148">
        <f t="shared" si="1105"/>
        <v>0</v>
      </c>
      <c r="AH1087" s="148">
        <f t="shared" si="1106"/>
        <v>970478.06734200008</v>
      </c>
      <c r="AI1087" s="150">
        <f t="shared" si="1107"/>
        <v>970478.06734200008</v>
      </c>
      <c r="AJ1087" s="151" t="s">
        <v>79</v>
      </c>
    </row>
    <row r="1088" spans="1:36" outlineLevel="3" x14ac:dyDescent="0.25">
      <c r="A1088" s="143" t="s">
        <v>5665</v>
      </c>
      <c r="G1088" s="135">
        <v>-13236.07</v>
      </c>
      <c r="M1088" s="135">
        <v>17019.689999999999</v>
      </c>
      <c r="N1088" s="135">
        <f t="shared" si="1067"/>
        <v>17019.689999999999</v>
      </c>
      <c r="O1088" s="135">
        <f t="shared" si="1068"/>
        <v>3783.619999999999</v>
      </c>
      <c r="P1088" s="135" t="s">
        <v>5525</v>
      </c>
      <c r="Q1088" s="135">
        <f>VLOOKUP(P1088,Factors!$E$6:$G$5649,3,FALSE)</f>
        <v>9.9400000000000002E-2</v>
      </c>
      <c r="R1088" s="144">
        <f t="shared" si="1091"/>
        <v>0</v>
      </c>
      <c r="S1088" s="145">
        <f t="shared" si="1092"/>
        <v>17019.689999999999</v>
      </c>
      <c r="T1088" s="146">
        <f t="shared" si="1093"/>
        <v>17019.689999999999</v>
      </c>
      <c r="U1088" s="144">
        <f t="shared" si="1094"/>
        <v>0</v>
      </c>
      <c r="V1088" s="145">
        <f t="shared" si="1095"/>
        <v>1691.7571859999998</v>
      </c>
      <c r="W1088" s="147">
        <f t="shared" si="1096"/>
        <v>1691.7571859999998</v>
      </c>
      <c r="X1088" s="144">
        <f t="shared" si="1097"/>
        <v>0</v>
      </c>
      <c r="Y1088" s="145">
        <f t="shared" si="1098"/>
        <v>15327.932814</v>
      </c>
      <c r="Z1088" s="147">
        <f t="shared" si="1099"/>
        <v>15327.932814</v>
      </c>
      <c r="AA1088" s="148">
        <f t="shared" si="1100"/>
        <v>0</v>
      </c>
      <c r="AB1088" s="149">
        <f t="shared" si="1101"/>
        <v>3783.619999999999</v>
      </c>
      <c r="AC1088" s="148">
        <f t="shared" si="1102"/>
        <v>3783.619999999999</v>
      </c>
      <c r="AD1088" s="148">
        <f t="shared" si="1066"/>
        <v>0</v>
      </c>
      <c r="AE1088" s="148">
        <f t="shared" si="1103"/>
        <v>376.09182799999991</v>
      </c>
      <c r="AF1088" s="150">
        <f t="shared" si="1104"/>
        <v>376.09182799999991</v>
      </c>
      <c r="AG1088" s="148">
        <f t="shared" si="1105"/>
        <v>0</v>
      </c>
      <c r="AH1088" s="148">
        <f t="shared" si="1106"/>
        <v>3407.5281719999989</v>
      </c>
      <c r="AI1088" s="150">
        <f t="shared" si="1107"/>
        <v>3407.5281719999989</v>
      </c>
      <c r="AJ1088" s="151" t="s">
        <v>79</v>
      </c>
    </row>
    <row r="1089" spans="1:36" outlineLevel="3" x14ac:dyDescent="0.25">
      <c r="A1089" s="143" t="s">
        <v>5665</v>
      </c>
      <c r="D1089" s="135">
        <v>153700</v>
      </c>
      <c r="G1089" s="135">
        <v>497233.66</v>
      </c>
      <c r="J1089" s="135">
        <v>74400</v>
      </c>
      <c r="L1089" s="135">
        <v>35594.82</v>
      </c>
      <c r="M1089" s="135">
        <v>243550.18</v>
      </c>
      <c r="N1089" s="135">
        <f t="shared" si="1067"/>
        <v>243550.18</v>
      </c>
      <c r="O1089" s="135">
        <f t="shared" si="1068"/>
        <v>1004478.6599999999</v>
      </c>
      <c r="P1089" s="135" t="s">
        <v>5530</v>
      </c>
      <c r="Q1089" s="135">
        <f>VLOOKUP(P1089,Factors!$E$6:$G$5649,3,FALSE)</f>
        <v>9.9400000000000002E-2</v>
      </c>
      <c r="R1089" s="144">
        <f t="shared" si="1091"/>
        <v>0</v>
      </c>
      <c r="S1089" s="145">
        <f t="shared" si="1092"/>
        <v>243550.18</v>
      </c>
      <c r="T1089" s="146">
        <f t="shared" si="1093"/>
        <v>243550.18</v>
      </c>
      <c r="U1089" s="144">
        <f t="shared" si="1094"/>
        <v>0</v>
      </c>
      <c r="V1089" s="145">
        <f t="shared" si="1095"/>
        <v>24208.887891999999</v>
      </c>
      <c r="W1089" s="147">
        <f t="shared" si="1096"/>
        <v>24208.887891999999</v>
      </c>
      <c r="X1089" s="144">
        <f t="shared" si="1097"/>
        <v>0</v>
      </c>
      <c r="Y1089" s="145">
        <f t="shared" si="1098"/>
        <v>219341.29210799999</v>
      </c>
      <c r="Z1089" s="147">
        <f t="shared" si="1099"/>
        <v>219341.29210799999</v>
      </c>
      <c r="AA1089" s="148">
        <f t="shared" si="1100"/>
        <v>0</v>
      </c>
      <c r="AB1089" s="149">
        <f t="shared" si="1101"/>
        <v>1004478.6599999999</v>
      </c>
      <c r="AC1089" s="148">
        <f t="shared" si="1102"/>
        <v>1004478.6599999999</v>
      </c>
      <c r="AD1089" s="148">
        <f t="shared" si="1066"/>
        <v>0</v>
      </c>
      <c r="AE1089" s="148">
        <f t="shared" si="1103"/>
        <v>99845.178803999996</v>
      </c>
      <c r="AF1089" s="150">
        <f t="shared" si="1104"/>
        <v>99845.178803999996</v>
      </c>
      <c r="AG1089" s="148">
        <f t="shared" si="1105"/>
        <v>0</v>
      </c>
      <c r="AH1089" s="148">
        <f t="shared" si="1106"/>
        <v>904633.48119599989</v>
      </c>
      <c r="AI1089" s="150">
        <f t="shared" si="1107"/>
        <v>904633.48119599989</v>
      </c>
      <c r="AJ1089" s="151" t="s">
        <v>79</v>
      </c>
    </row>
    <row r="1090" spans="1:36" outlineLevel="3" x14ac:dyDescent="0.25">
      <c r="A1090" s="143" t="s">
        <v>5665</v>
      </c>
      <c r="K1090" s="135">
        <v>715937.1</v>
      </c>
      <c r="L1090" s="135">
        <v>-715937.1</v>
      </c>
      <c r="N1090" s="135">
        <f t="shared" si="1067"/>
        <v>0</v>
      </c>
      <c r="O1090" s="135">
        <f t="shared" si="1068"/>
        <v>0</v>
      </c>
      <c r="P1090" s="135" t="s">
        <v>5541</v>
      </c>
      <c r="Q1090" s="135">
        <f>VLOOKUP(P1090,Factors!$E$6:$G$5649,3,FALSE)</f>
        <v>9.9400000000000002E-2</v>
      </c>
      <c r="R1090" s="144">
        <f t="shared" si="1091"/>
        <v>0</v>
      </c>
      <c r="S1090" s="145">
        <f t="shared" si="1092"/>
        <v>0</v>
      </c>
      <c r="T1090" s="146">
        <f t="shared" si="1093"/>
        <v>0</v>
      </c>
      <c r="U1090" s="144">
        <f t="shared" si="1094"/>
        <v>0</v>
      </c>
      <c r="V1090" s="145">
        <f t="shared" si="1095"/>
        <v>0</v>
      </c>
      <c r="W1090" s="147">
        <f t="shared" si="1096"/>
        <v>0</v>
      </c>
      <c r="X1090" s="144">
        <f t="shared" si="1097"/>
        <v>0</v>
      </c>
      <c r="Y1090" s="145">
        <f t="shared" si="1098"/>
        <v>0</v>
      </c>
      <c r="Z1090" s="147">
        <f t="shared" si="1099"/>
        <v>0</v>
      </c>
      <c r="AA1090" s="148">
        <f t="shared" si="1100"/>
        <v>0</v>
      </c>
      <c r="AB1090" s="149">
        <f t="shared" si="1101"/>
        <v>0</v>
      </c>
      <c r="AC1090" s="148">
        <f t="shared" si="1102"/>
        <v>0</v>
      </c>
      <c r="AD1090" s="148">
        <f t="shared" si="1066"/>
        <v>0</v>
      </c>
      <c r="AE1090" s="148">
        <f t="shared" si="1103"/>
        <v>0</v>
      </c>
      <c r="AF1090" s="150">
        <f t="shared" si="1104"/>
        <v>0</v>
      </c>
      <c r="AG1090" s="148">
        <f t="shared" si="1105"/>
        <v>0</v>
      </c>
      <c r="AH1090" s="148">
        <f t="shared" si="1106"/>
        <v>0</v>
      </c>
      <c r="AI1090" s="150">
        <f t="shared" si="1107"/>
        <v>0</v>
      </c>
      <c r="AJ1090" s="151" t="s">
        <v>79</v>
      </c>
    </row>
    <row r="1091" spans="1:36" outlineLevel="2" x14ac:dyDescent="0.25">
      <c r="A1091" s="143"/>
      <c r="N1091" s="135">
        <f t="shared" si="1067"/>
        <v>0</v>
      </c>
      <c r="O1091" s="135">
        <f t="shared" si="1068"/>
        <v>0</v>
      </c>
      <c r="R1091" s="144">
        <f t="shared" ref="R1091:AI1091" si="1108">SUBTOTAL(9,R1061:R1090)</f>
        <v>0</v>
      </c>
      <c r="S1091" s="145">
        <f t="shared" si="1108"/>
        <v>2470831.84</v>
      </c>
      <c r="T1091" s="146">
        <f t="shared" si="1108"/>
        <v>2470831.84</v>
      </c>
      <c r="U1091" s="144">
        <f t="shared" si="1108"/>
        <v>0</v>
      </c>
      <c r="V1091" s="145">
        <f t="shared" si="1108"/>
        <v>245600.68489600002</v>
      </c>
      <c r="W1091" s="147">
        <f t="shared" si="1108"/>
        <v>245600.68489600002</v>
      </c>
      <c r="X1091" s="144">
        <f t="shared" si="1108"/>
        <v>0</v>
      </c>
      <c r="Y1091" s="145">
        <f t="shared" si="1108"/>
        <v>2225231.1551040001</v>
      </c>
      <c r="Z1091" s="147">
        <f t="shared" si="1108"/>
        <v>2225231.1551040001</v>
      </c>
      <c r="AA1091" s="148">
        <f t="shared" si="1108"/>
        <v>0</v>
      </c>
      <c r="AB1091" s="149">
        <f t="shared" si="1108"/>
        <v>5449646.4100000011</v>
      </c>
      <c r="AC1091" s="148">
        <f t="shared" si="1108"/>
        <v>5449646.4100000011</v>
      </c>
      <c r="AD1091" s="148">
        <f t="shared" si="1066"/>
        <v>0</v>
      </c>
      <c r="AE1091" s="148">
        <f t="shared" si="1108"/>
        <v>541694.85315400001</v>
      </c>
      <c r="AF1091" s="150">
        <f t="shared" si="1108"/>
        <v>541694.85315400001</v>
      </c>
      <c r="AG1091" s="148">
        <f t="shared" si="1108"/>
        <v>0</v>
      </c>
      <c r="AH1091" s="148">
        <f t="shared" si="1108"/>
        <v>4907951.5568460003</v>
      </c>
      <c r="AI1091" s="150">
        <f t="shared" si="1108"/>
        <v>4907951.5568460003</v>
      </c>
      <c r="AJ1091" s="163" t="s">
        <v>5746</v>
      </c>
    </row>
    <row r="1092" spans="1:36" outlineLevel="3" x14ac:dyDescent="0.25">
      <c r="A1092" s="143" t="s">
        <v>5665</v>
      </c>
      <c r="K1092" s="135">
        <v>86.52</v>
      </c>
      <c r="N1092" s="135">
        <f t="shared" si="1067"/>
        <v>0</v>
      </c>
      <c r="O1092" s="135">
        <f t="shared" si="1068"/>
        <v>86.52</v>
      </c>
      <c r="P1092" s="135" t="s">
        <v>5924</v>
      </c>
      <c r="Q1092" s="135">
        <f>VLOOKUP(P1092,Factors!$E$6:$G$5649,3,FALSE)</f>
        <v>9.3100000000000002E-2</v>
      </c>
      <c r="R1092" s="144">
        <f t="shared" ref="R1092:R1097" si="1109">IF(LEFT(AJ1092,6)="Direct", N1092,0)</f>
        <v>0</v>
      </c>
      <c r="S1092" s="145">
        <f t="shared" ref="S1092:S1097" si="1110">N1092-R1092</f>
        <v>0</v>
      </c>
      <c r="T1092" s="146">
        <f t="shared" ref="T1092:T1097" si="1111">R1092+S1092</f>
        <v>0</v>
      </c>
      <c r="U1092" s="144">
        <f t="shared" ref="U1092:U1097" si="1112">IF(LEFT(AJ1092,9)="direct-wa", N1092,0)</f>
        <v>0</v>
      </c>
      <c r="V1092" s="145">
        <f t="shared" ref="V1092:V1097" si="1113">IF(LEFT(AJ1092,9)="direct-wa",0,N1092*Q1092)</f>
        <v>0</v>
      </c>
      <c r="W1092" s="147">
        <f t="shared" ref="W1092:W1097" si="1114">U1092+V1092</f>
        <v>0</v>
      </c>
      <c r="X1092" s="144">
        <f t="shared" ref="X1092:X1097" si="1115">IF(LEFT(AJ1092,9)="direct-or", N1092,0)</f>
        <v>0</v>
      </c>
      <c r="Y1092" s="145">
        <f t="shared" ref="Y1092:Y1097" si="1116">IF(LEFT(AJ1092,9)="direct-or",0,S1092-V1092)</f>
        <v>0</v>
      </c>
      <c r="Z1092" s="147">
        <f t="shared" ref="Z1092:Z1097" si="1117">X1092+Y1092</f>
        <v>0</v>
      </c>
      <c r="AA1092" s="148">
        <f t="shared" ref="AA1092:AA1097" si="1118">IF(LEFT(AJ1092,6)="Direct", O1092,0)</f>
        <v>0</v>
      </c>
      <c r="AB1092" s="149">
        <f t="shared" ref="AB1092:AB1097" si="1119">O1092-AA1092</f>
        <v>86.52</v>
      </c>
      <c r="AC1092" s="148">
        <f t="shared" ref="AC1092:AC1097" si="1120">AA1092+AB1092</f>
        <v>86.52</v>
      </c>
      <c r="AD1092" s="148">
        <f t="shared" si="1066"/>
        <v>0</v>
      </c>
      <c r="AE1092" s="148">
        <f t="shared" ref="AE1092:AE1097" si="1121">IF(LEFT(AJ1092,9)="direct-wa",0,O1092*Q1092)</f>
        <v>8.0550119999999996</v>
      </c>
      <c r="AF1092" s="150">
        <f t="shared" ref="AF1092:AF1097" si="1122">AD1092+AE1092</f>
        <v>8.0550119999999996</v>
      </c>
      <c r="AG1092" s="148">
        <f t="shared" ref="AG1092:AG1097" si="1123">IF(LEFT(AJ1092,9)="direct-or", O1092,0)</f>
        <v>0</v>
      </c>
      <c r="AH1092" s="148">
        <f t="shared" ref="AH1092:AH1097" si="1124">IF(LEFT(AJ1092,9)="direct-or",0,AC1092-AF1092)</f>
        <v>78.464987999999991</v>
      </c>
      <c r="AI1092" s="150">
        <f t="shared" ref="AI1092:AI1097" si="1125">AG1092+AH1092</f>
        <v>78.464987999999991</v>
      </c>
      <c r="AJ1092" s="151" t="s">
        <v>110</v>
      </c>
    </row>
    <row r="1093" spans="1:36" outlineLevel="3" x14ac:dyDescent="0.25">
      <c r="A1093" s="143" t="s">
        <v>5665</v>
      </c>
      <c r="M1093" s="135">
        <v>179.99</v>
      </c>
      <c r="N1093" s="135">
        <f t="shared" si="1067"/>
        <v>179.99</v>
      </c>
      <c r="O1093" s="135">
        <f t="shared" si="1068"/>
        <v>179.99</v>
      </c>
      <c r="P1093" s="135" t="s">
        <v>5925</v>
      </c>
      <c r="Q1093" s="135">
        <f>VLOOKUP(P1093,Factors!$E$6:$G$5649,3,FALSE)</f>
        <v>9.3100000000000002E-2</v>
      </c>
      <c r="R1093" s="144">
        <f t="shared" si="1109"/>
        <v>0</v>
      </c>
      <c r="S1093" s="145">
        <f t="shared" si="1110"/>
        <v>179.99</v>
      </c>
      <c r="T1093" s="146">
        <f t="shared" si="1111"/>
        <v>179.99</v>
      </c>
      <c r="U1093" s="144">
        <f t="shared" si="1112"/>
        <v>0</v>
      </c>
      <c r="V1093" s="145">
        <f t="shared" si="1113"/>
        <v>16.757069000000001</v>
      </c>
      <c r="W1093" s="147">
        <f t="shared" si="1114"/>
        <v>16.757069000000001</v>
      </c>
      <c r="X1093" s="144">
        <f t="shared" si="1115"/>
        <v>0</v>
      </c>
      <c r="Y1093" s="145">
        <f t="shared" si="1116"/>
        <v>163.23293100000001</v>
      </c>
      <c r="Z1093" s="147">
        <f t="shared" si="1117"/>
        <v>163.23293100000001</v>
      </c>
      <c r="AA1093" s="148">
        <f t="shared" si="1118"/>
        <v>0</v>
      </c>
      <c r="AB1093" s="149">
        <f t="shared" si="1119"/>
        <v>179.99</v>
      </c>
      <c r="AC1093" s="148">
        <f t="shared" si="1120"/>
        <v>179.99</v>
      </c>
      <c r="AD1093" s="148">
        <f t="shared" si="1066"/>
        <v>0</v>
      </c>
      <c r="AE1093" s="148">
        <f t="shared" si="1121"/>
        <v>16.757069000000001</v>
      </c>
      <c r="AF1093" s="150">
        <f t="shared" si="1122"/>
        <v>16.757069000000001</v>
      </c>
      <c r="AG1093" s="148">
        <f t="shared" si="1123"/>
        <v>0</v>
      </c>
      <c r="AH1093" s="148">
        <f t="shared" si="1124"/>
        <v>163.23293100000001</v>
      </c>
      <c r="AI1093" s="150">
        <f t="shared" si="1125"/>
        <v>163.23293100000001</v>
      </c>
      <c r="AJ1093" s="151" t="s">
        <v>110</v>
      </c>
    </row>
    <row r="1094" spans="1:36" outlineLevel="3" x14ac:dyDescent="0.25">
      <c r="A1094" s="143" t="s">
        <v>5665</v>
      </c>
      <c r="J1094" s="135">
        <v>990.59</v>
      </c>
      <c r="N1094" s="135">
        <f t="shared" si="1067"/>
        <v>0</v>
      </c>
      <c r="O1094" s="135">
        <f t="shared" si="1068"/>
        <v>990.59</v>
      </c>
      <c r="P1094" s="135" t="s">
        <v>275</v>
      </c>
      <c r="Q1094" s="135">
        <f>VLOOKUP(P1094,Factors!$E$6:$G$5649,3,FALSE)</f>
        <v>9.3100000000000002E-2</v>
      </c>
      <c r="R1094" s="144">
        <f t="shared" si="1109"/>
        <v>0</v>
      </c>
      <c r="S1094" s="145">
        <f t="shared" si="1110"/>
        <v>0</v>
      </c>
      <c r="T1094" s="146">
        <f t="shared" si="1111"/>
        <v>0</v>
      </c>
      <c r="U1094" s="144">
        <f t="shared" si="1112"/>
        <v>0</v>
      </c>
      <c r="V1094" s="145">
        <f t="shared" si="1113"/>
        <v>0</v>
      </c>
      <c r="W1094" s="147">
        <f t="shared" si="1114"/>
        <v>0</v>
      </c>
      <c r="X1094" s="144">
        <f t="shared" si="1115"/>
        <v>0</v>
      </c>
      <c r="Y1094" s="145">
        <f t="shared" si="1116"/>
        <v>0</v>
      </c>
      <c r="Z1094" s="147">
        <f t="shared" si="1117"/>
        <v>0</v>
      </c>
      <c r="AA1094" s="148">
        <f t="shared" si="1118"/>
        <v>0</v>
      </c>
      <c r="AB1094" s="149">
        <f t="shared" si="1119"/>
        <v>990.59</v>
      </c>
      <c r="AC1094" s="148">
        <f t="shared" si="1120"/>
        <v>990.59</v>
      </c>
      <c r="AD1094" s="148">
        <f t="shared" si="1066"/>
        <v>0</v>
      </c>
      <c r="AE1094" s="148">
        <f t="shared" si="1121"/>
        <v>92.223928999999998</v>
      </c>
      <c r="AF1094" s="150">
        <f t="shared" si="1122"/>
        <v>92.223928999999998</v>
      </c>
      <c r="AG1094" s="148">
        <f t="shared" si="1123"/>
        <v>0</v>
      </c>
      <c r="AH1094" s="148">
        <f t="shared" si="1124"/>
        <v>898.36607100000003</v>
      </c>
      <c r="AI1094" s="150">
        <f t="shared" si="1125"/>
        <v>898.36607100000003</v>
      </c>
      <c r="AJ1094" s="151" t="s">
        <v>110</v>
      </c>
    </row>
    <row r="1095" spans="1:36" outlineLevel="3" x14ac:dyDescent="0.25">
      <c r="A1095" s="143" t="s">
        <v>5665</v>
      </c>
      <c r="K1095" s="135">
        <v>39457</v>
      </c>
      <c r="L1095" s="135">
        <v>-39457</v>
      </c>
      <c r="N1095" s="135">
        <f t="shared" si="1067"/>
        <v>0</v>
      </c>
      <c r="O1095" s="135">
        <f t="shared" si="1068"/>
        <v>0</v>
      </c>
      <c r="P1095" s="135" t="s">
        <v>5943</v>
      </c>
      <c r="Q1095" s="135">
        <f>VLOOKUP(P1095,Factors!$E$6:$G$5649,3,FALSE)</f>
        <v>9.3100000000000002E-2</v>
      </c>
      <c r="R1095" s="144">
        <f t="shared" si="1109"/>
        <v>0</v>
      </c>
      <c r="S1095" s="145">
        <f t="shared" si="1110"/>
        <v>0</v>
      </c>
      <c r="T1095" s="146">
        <f t="shared" si="1111"/>
        <v>0</v>
      </c>
      <c r="U1095" s="144">
        <f t="shared" si="1112"/>
        <v>0</v>
      </c>
      <c r="V1095" s="145">
        <f t="shared" si="1113"/>
        <v>0</v>
      </c>
      <c r="W1095" s="147">
        <f t="shared" si="1114"/>
        <v>0</v>
      </c>
      <c r="X1095" s="144">
        <f t="shared" si="1115"/>
        <v>0</v>
      </c>
      <c r="Y1095" s="145">
        <f t="shared" si="1116"/>
        <v>0</v>
      </c>
      <c r="Z1095" s="147">
        <f t="shared" si="1117"/>
        <v>0</v>
      </c>
      <c r="AA1095" s="148">
        <f t="shared" si="1118"/>
        <v>0</v>
      </c>
      <c r="AB1095" s="149">
        <f t="shared" si="1119"/>
        <v>0</v>
      </c>
      <c r="AC1095" s="148">
        <f t="shared" si="1120"/>
        <v>0</v>
      </c>
      <c r="AD1095" s="148">
        <f t="shared" si="1066"/>
        <v>0</v>
      </c>
      <c r="AE1095" s="148">
        <f t="shared" si="1121"/>
        <v>0</v>
      </c>
      <c r="AF1095" s="150">
        <f t="shared" si="1122"/>
        <v>0</v>
      </c>
      <c r="AG1095" s="148">
        <f t="shared" si="1123"/>
        <v>0</v>
      </c>
      <c r="AH1095" s="148">
        <f t="shared" si="1124"/>
        <v>0</v>
      </c>
      <c r="AI1095" s="150">
        <f t="shared" si="1125"/>
        <v>0</v>
      </c>
      <c r="AJ1095" s="151" t="s">
        <v>110</v>
      </c>
    </row>
    <row r="1096" spans="1:36" outlineLevel="3" x14ac:dyDescent="0.25">
      <c r="A1096" s="143" t="s">
        <v>5665</v>
      </c>
      <c r="C1096" s="135">
        <v>10000</v>
      </c>
      <c r="D1096" s="135">
        <v>0</v>
      </c>
      <c r="E1096" s="135">
        <v>0</v>
      </c>
      <c r="F1096" s="135">
        <v>0</v>
      </c>
      <c r="G1096" s="135">
        <v>-10000</v>
      </c>
      <c r="N1096" s="135">
        <f t="shared" si="1067"/>
        <v>0</v>
      </c>
      <c r="O1096" s="135">
        <f t="shared" si="1068"/>
        <v>0</v>
      </c>
      <c r="P1096" s="135" t="s">
        <v>5574</v>
      </c>
      <c r="Q1096" s="135">
        <f>VLOOKUP(P1096,Factors!$E$6:$G$5649,3,FALSE)</f>
        <v>9.3100000000000002E-2</v>
      </c>
      <c r="R1096" s="144">
        <f t="shared" si="1109"/>
        <v>0</v>
      </c>
      <c r="S1096" s="145">
        <f t="shared" si="1110"/>
        <v>0</v>
      </c>
      <c r="T1096" s="146">
        <f t="shared" si="1111"/>
        <v>0</v>
      </c>
      <c r="U1096" s="144">
        <f t="shared" si="1112"/>
        <v>0</v>
      </c>
      <c r="V1096" s="145">
        <f t="shared" si="1113"/>
        <v>0</v>
      </c>
      <c r="W1096" s="147">
        <f t="shared" si="1114"/>
        <v>0</v>
      </c>
      <c r="X1096" s="144">
        <f t="shared" si="1115"/>
        <v>0</v>
      </c>
      <c r="Y1096" s="145">
        <f t="shared" si="1116"/>
        <v>0</v>
      </c>
      <c r="Z1096" s="147">
        <f t="shared" si="1117"/>
        <v>0</v>
      </c>
      <c r="AA1096" s="148">
        <f t="shared" si="1118"/>
        <v>0</v>
      </c>
      <c r="AB1096" s="149">
        <f t="shared" si="1119"/>
        <v>0</v>
      </c>
      <c r="AC1096" s="148">
        <f t="shared" si="1120"/>
        <v>0</v>
      </c>
      <c r="AD1096" s="148">
        <f t="shared" si="1066"/>
        <v>0</v>
      </c>
      <c r="AE1096" s="148">
        <f t="shared" si="1121"/>
        <v>0</v>
      </c>
      <c r="AF1096" s="150">
        <f t="shared" si="1122"/>
        <v>0</v>
      </c>
      <c r="AG1096" s="148">
        <f t="shared" si="1123"/>
        <v>0</v>
      </c>
      <c r="AH1096" s="148">
        <f t="shared" si="1124"/>
        <v>0</v>
      </c>
      <c r="AI1096" s="150">
        <f t="shared" si="1125"/>
        <v>0</v>
      </c>
      <c r="AJ1096" s="151" t="s">
        <v>110</v>
      </c>
    </row>
    <row r="1097" spans="1:36" outlineLevel="3" x14ac:dyDescent="0.25">
      <c r="A1097" s="143" t="s">
        <v>5665</v>
      </c>
      <c r="B1097" s="135">
        <v>-2632.5</v>
      </c>
      <c r="C1097" s="135">
        <v>2025</v>
      </c>
      <c r="G1097" s="135">
        <v>1640</v>
      </c>
      <c r="H1097" s="135">
        <v>0</v>
      </c>
      <c r="I1097" s="135">
        <v>0</v>
      </c>
      <c r="N1097" s="135">
        <f t="shared" si="1067"/>
        <v>0</v>
      </c>
      <c r="O1097" s="135">
        <f t="shared" si="1068"/>
        <v>1032.5</v>
      </c>
      <c r="P1097" s="135" t="s">
        <v>5576</v>
      </c>
      <c r="Q1097" s="135">
        <f>VLOOKUP(P1097,Factors!$E$6:$G$5649,3,FALSE)</f>
        <v>9.3100000000000002E-2</v>
      </c>
      <c r="R1097" s="144">
        <f t="shared" si="1109"/>
        <v>0</v>
      </c>
      <c r="S1097" s="145">
        <f t="shared" si="1110"/>
        <v>0</v>
      </c>
      <c r="T1097" s="146">
        <f t="shared" si="1111"/>
        <v>0</v>
      </c>
      <c r="U1097" s="144">
        <f t="shared" si="1112"/>
        <v>0</v>
      </c>
      <c r="V1097" s="145">
        <f t="shared" si="1113"/>
        <v>0</v>
      </c>
      <c r="W1097" s="147">
        <f t="shared" si="1114"/>
        <v>0</v>
      </c>
      <c r="X1097" s="144">
        <f t="shared" si="1115"/>
        <v>0</v>
      </c>
      <c r="Y1097" s="145">
        <f t="shared" si="1116"/>
        <v>0</v>
      </c>
      <c r="Z1097" s="147">
        <f t="shared" si="1117"/>
        <v>0</v>
      </c>
      <c r="AA1097" s="148">
        <f t="shared" si="1118"/>
        <v>0</v>
      </c>
      <c r="AB1097" s="149">
        <f t="shared" si="1119"/>
        <v>1032.5</v>
      </c>
      <c r="AC1097" s="148">
        <f t="shared" si="1120"/>
        <v>1032.5</v>
      </c>
      <c r="AD1097" s="148">
        <f t="shared" ref="AD1097:AD1160" si="1126">IF(LEFT(AJ1097,9)="direct-wa", O1097,0)</f>
        <v>0</v>
      </c>
      <c r="AE1097" s="148">
        <f t="shared" si="1121"/>
        <v>96.125749999999996</v>
      </c>
      <c r="AF1097" s="150">
        <f t="shared" si="1122"/>
        <v>96.125749999999996</v>
      </c>
      <c r="AG1097" s="148">
        <f t="shared" si="1123"/>
        <v>0</v>
      </c>
      <c r="AH1097" s="148">
        <f t="shared" si="1124"/>
        <v>936.37424999999996</v>
      </c>
      <c r="AI1097" s="150">
        <f t="shared" si="1125"/>
        <v>936.37424999999996</v>
      </c>
      <c r="AJ1097" s="151" t="s">
        <v>110</v>
      </c>
    </row>
    <row r="1098" spans="1:36" outlineLevel="2" x14ac:dyDescent="0.25">
      <c r="A1098" s="143"/>
      <c r="N1098" s="135">
        <f t="shared" ref="N1098:N1161" si="1127">M1098</f>
        <v>0</v>
      </c>
      <c r="O1098" s="135">
        <f t="shared" ref="O1098:O1161" si="1128">SUM(B1098:M1098)</f>
        <v>0</v>
      </c>
      <c r="R1098" s="144">
        <f t="shared" ref="R1098:AI1098" si="1129">SUBTOTAL(9,R1092:R1097)</f>
        <v>0</v>
      </c>
      <c r="S1098" s="145">
        <f t="shared" si="1129"/>
        <v>179.99</v>
      </c>
      <c r="T1098" s="146">
        <f t="shared" si="1129"/>
        <v>179.99</v>
      </c>
      <c r="U1098" s="144">
        <f t="shared" si="1129"/>
        <v>0</v>
      </c>
      <c r="V1098" s="145">
        <f t="shared" si="1129"/>
        <v>16.757069000000001</v>
      </c>
      <c r="W1098" s="147">
        <f t="shared" si="1129"/>
        <v>16.757069000000001</v>
      </c>
      <c r="X1098" s="144">
        <f t="shared" si="1129"/>
        <v>0</v>
      </c>
      <c r="Y1098" s="145">
        <f t="shared" si="1129"/>
        <v>163.23293100000001</v>
      </c>
      <c r="Z1098" s="147">
        <f t="shared" si="1129"/>
        <v>163.23293100000001</v>
      </c>
      <c r="AA1098" s="148">
        <f t="shared" si="1129"/>
        <v>0</v>
      </c>
      <c r="AB1098" s="149">
        <f t="shared" si="1129"/>
        <v>2289.6</v>
      </c>
      <c r="AC1098" s="148">
        <f t="shared" si="1129"/>
        <v>2289.6</v>
      </c>
      <c r="AD1098" s="148">
        <f t="shared" si="1126"/>
        <v>0</v>
      </c>
      <c r="AE1098" s="148">
        <f t="shared" si="1129"/>
        <v>213.16176000000002</v>
      </c>
      <c r="AF1098" s="150">
        <f t="shared" si="1129"/>
        <v>213.16176000000002</v>
      </c>
      <c r="AG1098" s="148">
        <f t="shared" si="1129"/>
        <v>0</v>
      </c>
      <c r="AH1098" s="148">
        <f t="shared" si="1129"/>
        <v>2076.43824</v>
      </c>
      <c r="AI1098" s="150">
        <f t="shared" si="1129"/>
        <v>2076.43824</v>
      </c>
      <c r="AJ1098" s="163" t="s">
        <v>5735</v>
      </c>
    </row>
    <row r="1099" spans="1:36" outlineLevel="3" x14ac:dyDescent="0.25">
      <c r="A1099" s="143" t="s">
        <v>5665</v>
      </c>
      <c r="B1099" s="135">
        <v>102189.49</v>
      </c>
      <c r="C1099" s="135">
        <v>117909.09</v>
      </c>
      <c r="D1099" s="135">
        <v>123640.28</v>
      </c>
      <c r="E1099" s="135">
        <v>129950.89</v>
      </c>
      <c r="F1099" s="135">
        <v>133942.26</v>
      </c>
      <c r="G1099" s="135">
        <v>156330.62</v>
      </c>
      <c r="H1099" s="135">
        <v>124239.97</v>
      </c>
      <c r="I1099" s="135">
        <v>142524.81</v>
      </c>
      <c r="J1099" s="135">
        <v>146196.98000000001</v>
      </c>
      <c r="K1099" s="135">
        <v>132487.15</v>
      </c>
      <c r="L1099" s="135">
        <v>133482.23999999999</v>
      </c>
      <c r="M1099" s="135">
        <v>125407.52</v>
      </c>
      <c r="N1099" s="135">
        <f t="shared" si="1127"/>
        <v>125407.52</v>
      </c>
      <c r="O1099" s="135">
        <f t="shared" si="1128"/>
        <v>1568301.2999999998</v>
      </c>
      <c r="P1099" s="135" t="s">
        <v>5132</v>
      </c>
      <c r="Q1099" s="135">
        <f>VLOOKUP(P1099,Factors!$E$6:$G$5649,3,FALSE)</f>
        <v>0.3</v>
      </c>
      <c r="R1099" s="144">
        <f t="shared" ref="R1099:R1105" si="1130">IF(LEFT(AJ1099,6)="Direct", N1099,0)</f>
        <v>0</v>
      </c>
      <c r="S1099" s="145">
        <f t="shared" ref="S1099:S1105" si="1131">N1099-R1099</f>
        <v>125407.52</v>
      </c>
      <c r="T1099" s="146">
        <f t="shared" ref="T1099:T1105" si="1132">R1099+S1099</f>
        <v>125407.52</v>
      </c>
      <c r="U1099" s="144">
        <f t="shared" ref="U1099:U1105" si="1133">IF(LEFT(AJ1099,9)="direct-wa", N1099,0)</f>
        <v>0</v>
      </c>
      <c r="V1099" s="145">
        <f t="shared" ref="V1099:V1105" si="1134">IF(LEFT(AJ1099,9)="direct-wa",0,N1099*Q1099)</f>
        <v>37622.256000000001</v>
      </c>
      <c r="W1099" s="147">
        <f t="shared" ref="W1099:W1105" si="1135">U1099+V1099</f>
        <v>37622.256000000001</v>
      </c>
      <c r="X1099" s="144">
        <f t="shared" ref="X1099:X1105" si="1136">IF(LEFT(AJ1099,9)="direct-or", N1099,0)</f>
        <v>0</v>
      </c>
      <c r="Y1099" s="145">
        <f t="shared" ref="Y1099:Y1105" si="1137">IF(LEFT(AJ1099,9)="direct-or",0,S1099-V1099)</f>
        <v>87785.263999999996</v>
      </c>
      <c r="Z1099" s="147">
        <f t="shared" ref="Z1099:Z1105" si="1138">X1099+Y1099</f>
        <v>87785.263999999996</v>
      </c>
      <c r="AA1099" s="148">
        <f t="shared" ref="AA1099:AA1105" si="1139">IF(LEFT(AJ1099,6)="Direct", O1099,0)</f>
        <v>0</v>
      </c>
      <c r="AB1099" s="149">
        <f t="shared" ref="AB1099:AB1105" si="1140">O1099-AA1099</f>
        <v>1568301.2999999998</v>
      </c>
      <c r="AC1099" s="148">
        <f t="shared" ref="AC1099:AC1105" si="1141">AA1099+AB1099</f>
        <v>1568301.2999999998</v>
      </c>
      <c r="AD1099" s="148">
        <f t="shared" si="1126"/>
        <v>0</v>
      </c>
      <c r="AE1099" s="148">
        <f t="shared" ref="AE1099:AE1105" si="1142">IF(LEFT(AJ1099,9)="direct-wa",0,O1099*Q1099)</f>
        <v>470490.38999999996</v>
      </c>
      <c r="AF1099" s="150">
        <f t="shared" ref="AF1099:AF1105" si="1143">AD1099+AE1099</f>
        <v>470490.38999999996</v>
      </c>
      <c r="AG1099" s="148">
        <f t="shared" ref="AG1099:AG1105" si="1144">IF(LEFT(AJ1099,9)="direct-or", O1099,0)</f>
        <v>0</v>
      </c>
      <c r="AH1099" s="148">
        <f t="shared" ref="AH1099:AH1105" si="1145">IF(LEFT(AJ1099,9)="direct-or",0,AC1099-AF1099)</f>
        <v>1097810.9099999999</v>
      </c>
      <c r="AI1099" s="150">
        <f t="shared" ref="AI1099:AI1105" si="1146">AG1099+AH1099</f>
        <v>1097810.9099999999</v>
      </c>
      <c r="AJ1099" s="151" t="s">
        <v>81</v>
      </c>
    </row>
    <row r="1100" spans="1:36" outlineLevel="3" x14ac:dyDescent="0.25">
      <c r="A1100" s="143" t="s">
        <v>5665</v>
      </c>
      <c r="L1100" s="135">
        <v>385.2</v>
      </c>
      <c r="M1100" s="135">
        <v>385.19</v>
      </c>
      <c r="N1100" s="135">
        <f t="shared" si="1127"/>
        <v>385.19</v>
      </c>
      <c r="O1100" s="135">
        <f t="shared" si="1128"/>
        <v>770.39</v>
      </c>
      <c r="P1100" s="135" t="s">
        <v>5941</v>
      </c>
      <c r="Q1100" s="135">
        <f>VLOOKUP(P1100,Factors!$E$6:$G$5649,3,FALSE)</f>
        <v>0.3</v>
      </c>
      <c r="R1100" s="144">
        <f t="shared" si="1130"/>
        <v>0</v>
      </c>
      <c r="S1100" s="145">
        <f t="shared" si="1131"/>
        <v>385.19</v>
      </c>
      <c r="T1100" s="146">
        <f t="shared" si="1132"/>
        <v>385.19</v>
      </c>
      <c r="U1100" s="144">
        <f t="shared" si="1133"/>
        <v>0</v>
      </c>
      <c r="V1100" s="145">
        <f t="shared" si="1134"/>
        <v>115.55699999999999</v>
      </c>
      <c r="W1100" s="147">
        <f t="shared" si="1135"/>
        <v>115.55699999999999</v>
      </c>
      <c r="X1100" s="144">
        <f t="shared" si="1136"/>
        <v>0</v>
      </c>
      <c r="Y1100" s="145">
        <f t="shared" si="1137"/>
        <v>269.63300000000004</v>
      </c>
      <c r="Z1100" s="147">
        <f t="shared" si="1138"/>
        <v>269.63300000000004</v>
      </c>
      <c r="AA1100" s="148">
        <f t="shared" si="1139"/>
        <v>0</v>
      </c>
      <c r="AB1100" s="149">
        <f t="shared" si="1140"/>
        <v>770.39</v>
      </c>
      <c r="AC1100" s="148">
        <f t="shared" si="1141"/>
        <v>770.39</v>
      </c>
      <c r="AD1100" s="148">
        <f t="shared" si="1126"/>
        <v>0</v>
      </c>
      <c r="AE1100" s="148">
        <f t="shared" si="1142"/>
        <v>231.11699999999999</v>
      </c>
      <c r="AF1100" s="150">
        <f t="shared" si="1143"/>
        <v>231.11699999999999</v>
      </c>
      <c r="AG1100" s="148">
        <f t="shared" si="1144"/>
        <v>0</v>
      </c>
      <c r="AH1100" s="148">
        <f t="shared" si="1145"/>
        <v>539.27300000000002</v>
      </c>
      <c r="AI1100" s="150">
        <f t="shared" si="1146"/>
        <v>539.27300000000002</v>
      </c>
      <c r="AJ1100" s="151" t="s">
        <v>5138</v>
      </c>
    </row>
    <row r="1101" spans="1:36" outlineLevel="3" x14ac:dyDescent="0.25">
      <c r="A1101" s="143" t="s">
        <v>5665</v>
      </c>
      <c r="C1101" s="135">
        <v>157</v>
      </c>
      <c r="L1101" s="135">
        <v>93.5</v>
      </c>
      <c r="M1101" s="135">
        <v>294.08</v>
      </c>
      <c r="N1101" s="135">
        <f t="shared" si="1127"/>
        <v>294.08</v>
      </c>
      <c r="O1101" s="135">
        <f t="shared" si="1128"/>
        <v>544.57999999999993</v>
      </c>
      <c r="P1101" s="135" t="s">
        <v>5144</v>
      </c>
      <c r="Q1101" s="135">
        <f>VLOOKUP(P1101,Factors!$E$6:$G$5649,3,FALSE)</f>
        <v>0.3</v>
      </c>
      <c r="R1101" s="144">
        <f t="shared" si="1130"/>
        <v>0</v>
      </c>
      <c r="S1101" s="145">
        <f t="shared" si="1131"/>
        <v>294.08</v>
      </c>
      <c r="T1101" s="146">
        <f t="shared" si="1132"/>
        <v>294.08</v>
      </c>
      <c r="U1101" s="144">
        <f t="shared" si="1133"/>
        <v>0</v>
      </c>
      <c r="V1101" s="145">
        <f t="shared" si="1134"/>
        <v>88.22399999999999</v>
      </c>
      <c r="W1101" s="147">
        <f t="shared" si="1135"/>
        <v>88.22399999999999</v>
      </c>
      <c r="X1101" s="144">
        <f t="shared" si="1136"/>
        <v>0</v>
      </c>
      <c r="Y1101" s="145">
        <f t="shared" si="1137"/>
        <v>205.85599999999999</v>
      </c>
      <c r="Z1101" s="147">
        <f t="shared" si="1138"/>
        <v>205.85599999999999</v>
      </c>
      <c r="AA1101" s="148">
        <f t="shared" si="1139"/>
        <v>0</v>
      </c>
      <c r="AB1101" s="149">
        <f t="shared" si="1140"/>
        <v>544.57999999999993</v>
      </c>
      <c r="AC1101" s="148">
        <f t="shared" si="1141"/>
        <v>544.57999999999993</v>
      </c>
      <c r="AD1101" s="148">
        <f t="shared" si="1126"/>
        <v>0</v>
      </c>
      <c r="AE1101" s="148">
        <f t="shared" si="1142"/>
        <v>163.37399999999997</v>
      </c>
      <c r="AF1101" s="150">
        <f t="shared" si="1143"/>
        <v>163.37399999999997</v>
      </c>
      <c r="AG1101" s="148">
        <f t="shared" si="1144"/>
        <v>0</v>
      </c>
      <c r="AH1101" s="148">
        <f t="shared" si="1145"/>
        <v>381.20599999999996</v>
      </c>
      <c r="AI1101" s="150">
        <f t="shared" si="1146"/>
        <v>381.20599999999996</v>
      </c>
      <c r="AJ1101" s="151" t="s">
        <v>81</v>
      </c>
    </row>
    <row r="1102" spans="1:36" outlineLevel="3" x14ac:dyDescent="0.25">
      <c r="A1102" s="143" t="s">
        <v>5665</v>
      </c>
      <c r="C1102" s="135">
        <v>0</v>
      </c>
      <c r="D1102" s="135">
        <v>-3556.8</v>
      </c>
      <c r="N1102" s="135">
        <f t="shared" si="1127"/>
        <v>0</v>
      </c>
      <c r="O1102" s="135">
        <f t="shared" si="1128"/>
        <v>-3556.8</v>
      </c>
      <c r="P1102" s="135" t="s">
        <v>5228</v>
      </c>
      <c r="Q1102" s="135">
        <f>VLOOKUP(P1102,Factors!$E$6:$G$5649,3,FALSE)</f>
        <v>0.3</v>
      </c>
      <c r="R1102" s="144">
        <f t="shared" si="1130"/>
        <v>0</v>
      </c>
      <c r="S1102" s="145">
        <f t="shared" si="1131"/>
        <v>0</v>
      </c>
      <c r="T1102" s="146">
        <f t="shared" si="1132"/>
        <v>0</v>
      </c>
      <c r="U1102" s="144">
        <f t="shared" si="1133"/>
        <v>0</v>
      </c>
      <c r="V1102" s="145">
        <f t="shared" si="1134"/>
        <v>0</v>
      </c>
      <c r="W1102" s="147">
        <f t="shared" si="1135"/>
        <v>0</v>
      </c>
      <c r="X1102" s="144">
        <f t="shared" si="1136"/>
        <v>0</v>
      </c>
      <c r="Y1102" s="145">
        <f t="shared" si="1137"/>
        <v>0</v>
      </c>
      <c r="Z1102" s="147">
        <f t="shared" si="1138"/>
        <v>0</v>
      </c>
      <c r="AA1102" s="148">
        <f t="shared" si="1139"/>
        <v>0</v>
      </c>
      <c r="AB1102" s="149">
        <f t="shared" si="1140"/>
        <v>-3556.8</v>
      </c>
      <c r="AC1102" s="148">
        <f t="shared" si="1141"/>
        <v>-3556.8</v>
      </c>
      <c r="AD1102" s="148">
        <f t="shared" si="1126"/>
        <v>0</v>
      </c>
      <c r="AE1102" s="148">
        <f t="shared" si="1142"/>
        <v>-1067.04</v>
      </c>
      <c r="AF1102" s="150">
        <f t="shared" si="1143"/>
        <v>-1067.04</v>
      </c>
      <c r="AG1102" s="148">
        <f t="shared" si="1144"/>
        <v>0</v>
      </c>
      <c r="AH1102" s="148">
        <f t="shared" si="1145"/>
        <v>-2489.7600000000002</v>
      </c>
      <c r="AI1102" s="150">
        <f t="shared" si="1146"/>
        <v>-2489.7600000000002</v>
      </c>
      <c r="AJ1102" s="151" t="s">
        <v>5138</v>
      </c>
    </row>
    <row r="1103" spans="1:36" outlineLevel="3" x14ac:dyDescent="0.25">
      <c r="A1103" s="143" t="s">
        <v>5665</v>
      </c>
      <c r="B1103" s="135">
        <v>25903.24</v>
      </c>
      <c r="C1103" s="135">
        <v>64990.55</v>
      </c>
      <c r="D1103" s="135">
        <v>46738</v>
      </c>
      <c r="E1103" s="135">
        <v>19643.189999999999</v>
      </c>
      <c r="F1103" s="135">
        <v>42857.57</v>
      </c>
      <c r="G1103" s="135">
        <v>6004.99</v>
      </c>
      <c r="H1103" s="135">
        <v>-65</v>
      </c>
      <c r="I1103" s="135">
        <v>10825.5</v>
      </c>
      <c r="J1103" s="135">
        <v>-6518.75</v>
      </c>
      <c r="K1103" s="135">
        <v>3465</v>
      </c>
      <c r="L1103" s="135">
        <v>3745</v>
      </c>
      <c r="M1103" s="135">
        <v>735.01</v>
      </c>
      <c r="N1103" s="135">
        <f t="shared" si="1127"/>
        <v>735.01</v>
      </c>
      <c r="O1103" s="135">
        <f t="shared" si="1128"/>
        <v>218324.30000000002</v>
      </c>
      <c r="P1103" s="135" t="s">
        <v>5272</v>
      </c>
      <c r="Q1103" s="135">
        <f>VLOOKUP(P1103,Factors!$E$6:$G$5649,3,FALSE)</f>
        <v>0.3</v>
      </c>
      <c r="R1103" s="144">
        <f t="shared" si="1130"/>
        <v>0</v>
      </c>
      <c r="S1103" s="145">
        <f t="shared" si="1131"/>
        <v>735.01</v>
      </c>
      <c r="T1103" s="146">
        <f t="shared" si="1132"/>
        <v>735.01</v>
      </c>
      <c r="U1103" s="144">
        <f t="shared" si="1133"/>
        <v>0</v>
      </c>
      <c r="V1103" s="145">
        <f t="shared" si="1134"/>
        <v>220.50299999999999</v>
      </c>
      <c r="W1103" s="147">
        <f t="shared" si="1135"/>
        <v>220.50299999999999</v>
      </c>
      <c r="X1103" s="144">
        <f t="shared" si="1136"/>
        <v>0</v>
      </c>
      <c r="Y1103" s="145">
        <f t="shared" si="1137"/>
        <v>514.50700000000006</v>
      </c>
      <c r="Z1103" s="147">
        <f t="shared" si="1138"/>
        <v>514.50700000000006</v>
      </c>
      <c r="AA1103" s="148">
        <f t="shared" si="1139"/>
        <v>0</v>
      </c>
      <c r="AB1103" s="149">
        <f t="shared" si="1140"/>
        <v>218324.30000000002</v>
      </c>
      <c r="AC1103" s="148">
        <f t="shared" si="1141"/>
        <v>218324.30000000002</v>
      </c>
      <c r="AD1103" s="148">
        <f t="shared" si="1126"/>
        <v>0</v>
      </c>
      <c r="AE1103" s="148">
        <f t="shared" si="1142"/>
        <v>65497.29</v>
      </c>
      <c r="AF1103" s="150">
        <f t="shared" si="1143"/>
        <v>65497.29</v>
      </c>
      <c r="AG1103" s="148">
        <f t="shared" si="1144"/>
        <v>0</v>
      </c>
      <c r="AH1103" s="148">
        <f t="shared" si="1145"/>
        <v>152827.01</v>
      </c>
      <c r="AI1103" s="150">
        <f t="shared" si="1146"/>
        <v>152827.01</v>
      </c>
      <c r="AJ1103" s="151" t="s">
        <v>5138</v>
      </c>
    </row>
    <row r="1104" spans="1:36" outlineLevel="3" x14ac:dyDescent="0.25">
      <c r="A1104" s="143" t="s">
        <v>5665</v>
      </c>
      <c r="B1104" s="135">
        <v>4311.7</v>
      </c>
      <c r="C1104" s="135">
        <v>6853.27</v>
      </c>
      <c r="D1104" s="135">
        <v>3256.68</v>
      </c>
      <c r="E1104" s="135">
        <v>5150</v>
      </c>
      <c r="F1104" s="135">
        <v>4784.9399999999996</v>
      </c>
      <c r="G1104" s="135">
        <v>10406.98</v>
      </c>
      <c r="H1104" s="135">
        <v>5541.31</v>
      </c>
      <c r="I1104" s="135">
        <v>1267.77</v>
      </c>
      <c r="J1104" s="135">
        <v>2182.46</v>
      </c>
      <c r="K1104" s="135">
        <v>-31638.32</v>
      </c>
      <c r="L1104" s="135">
        <v>42283.12</v>
      </c>
      <c r="M1104" s="135">
        <v>6264.11</v>
      </c>
      <c r="N1104" s="135">
        <f t="shared" si="1127"/>
        <v>6264.11</v>
      </c>
      <c r="O1104" s="135">
        <f t="shared" si="1128"/>
        <v>60664.02</v>
      </c>
      <c r="P1104" s="135" t="s">
        <v>5273</v>
      </c>
      <c r="Q1104" s="135">
        <f>VLOOKUP(P1104,Factors!$E$6:$G$5649,3,FALSE)</f>
        <v>0.3</v>
      </c>
      <c r="R1104" s="144">
        <f t="shared" si="1130"/>
        <v>0</v>
      </c>
      <c r="S1104" s="145">
        <f t="shared" si="1131"/>
        <v>6264.11</v>
      </c>
      <c r="T1104" s="146">
        <f t="shared" si="1132"/>
        <v>6264.11</v>
      </c>
      <c r="U1104" s="144">
        <f t="shared" si="1133"/>
        <v>0</v>
      </c>
      <c r="V1104" s="145">
        <f t="shared" si="1134"/>
        <v>1879.2329999999997</v>
      </c>
      <c r="W1104" s="147">
        <f t="shared" si="1135"/>
        <v>1879.2329999999997</v>
      </c>
      <c r="X1104" s="144">
        <f t="shared" si="1136"/>
        <v>0</v>
      </c>
      <c r="Y1104" s="145">
        <f t="shared" si="1137"/>
        <v>4384.8770000000004</v>
      </c>
      <c r="Z1104" s="147">
        <f t="shared" si="1138"/>
        <v>4384.8770000000004</v>
      </c>
      <c r="AA1104" s="148">
        <f t="shared" si="1139"/>
        <v>0</v>
      </c>
      <c r="AB1104" s="149">
        <f t="shared" si="1140"/>
        <v>60664.02</v>
      </c>
      <c r="AC1104" s="148">
        <f t="shared" si="1141"/>
        <v>60664.02</v>
      </c>
      <c r="AD1104" s="148">
        <f t="shared" si="1126"/>
        <v>0</v>
      </c>
      <c r="AE1104" s="148">
        <f t="shared" si="1142"/>
        <v>18199.205999999998</v>
      </c>
      <c r="AF1104" s="150">
        <f t="shared" si="1143"/>
        <v>18199.205999999998</v>
      </c>
      <c r="AG1104" s="148">
        <f t="shared" si="1144"/>
        <v>0</v>
      </c>
      <c r="AH1104" s="148">
        <f t="shared" si="1145"/>
        <v>42464.813999999998</v>
      </c>
      <c r="AI1104" s="150">
        <f t="shared" si="1146"/>
        <v>42464.813999999998</v>
      </c>
      <c r="AJ1104" s="151" t="s">
        <v>5138</v>
      </c>
    </row>
    <row r="1105" spans="1:36" outlineLevel="3" x14ac:dyDescent="0.25">
      <c r="A1105" s="143" t="s">
        <v>5665</v>
      </c>
      <c r="B1105" s="135">
        <v>338</v>
      </c>
      <c r="C1105" s="135">
        <v>0</v>
      </c>
      <c r="N1105" s="135">
        <f t="shared" si="1127"/>
        <v>0</v>
      </c>
      <c r="O1105" s="135">
        <f t="shared" si="1128"/>
        <v>338</v>
      </c>
      <c r="P1105" s="135" t="s">
        <v>5573</v>
      </c>
      <c r="Q1105" s="135">
        <f>VLOOKUP(P1105,Factors!$E$6:$G$5649,3,FALSE)</f>
        <v>0.3</v>
      </c>
      <c r="R1105" s="144">
        <f t="shared" si="1130"/>
        <v>0</v>
      </c>
      <c r="S1105" s="145">
        <f t="shared" si="1131"/>
        <v>0</v>
      </c>
      <c r="T1105" s="146">
        <f t="shared" si="1132"/>
        <v>0</v>
      </c>
      <c r="U1105" s="144">
        <f t="shared" si="1133"/>
        <v>0</v>
      </c>
      <c r="V1105" s="145">
        <f t="shared" si="1134"/>
        <v>0</v>
      </c>
      <c r="W1105" s="147">
        <f t="shared" si="1135"/>
        <v>0</v>
      </c>
      <c r="X1105" s="144">
        <f t="shared" si="1136"/>
        <v>0</v>
      </c>
      <c r="Y1105" s="145">
        <f t="shared" si="1137"/>
        <v>0</v>
      </c>
      <c r="Z1105" s="147">
        <f t="shared" si="1138"/>
        <v>0</v>
      </c>
      <c r="AA1105" s="148">
        <f t="shared" si="1139"/>
        <v>0</v>
      </c>
      <c r="AB1105" s="149">
        <f t="shared" si="1140"/>
        <v>338</v>
      </c>
      <c r="AC1105" s="148">
        <f t="shared" si="1141"/>
        <v>338</v>
      </c>
      <c r="AD1105" s="148">
        <f t="shared" si="1126"/>
        <v>0</v>
      </c>
      <c r="AE1105" s="148">
        <f t="shared" si="1142"/>
        <v>101.39999999999999</v>
      </c>
      <c r="AF1105" s="150">
        <f t="shared" si="1143"/>
        <v>101.39999999999999</v>
      </c>
      <c r="AG1105" s="148">
        <f t="shared" si="1144"/>
        <v>0</v>
      </c>
      <c r="AH1105" s="148">
        <f t="shared" si="1145"/>
        <v>236.60000000000002</v>
      </c>
      <c r="AI1105" s="150">
        <f t="shared" si="1146"/>
        <v>236.60000000000002</v>
      </c>
      <c r="AJ1105" s="151" t="s">
        <v>5138</v>
      </c>
    </row>
    <row r="1106" spans="1:36" outlineLevel="2" x14ac:dyDescent="0.25">
      <c r="A1106" s="143"/>
      <c r="N1106" s="135">
        <f t="shared" si="1127"/>
        <v>0</v>
      </c>
      <c r="O1106" s="135">
        <f t="shared" si="1128"/>
        <v>0</v>
      </c>
      <c r="R1106" s="144">
        <f t="shared" ref="R1106:AI1106" si="1147">SUBTOTAL(9,R1099:R1105)</f>
        <v>0</v>
      </c>
      <c r="S1106" s="145">
        <f t="shared" si="1147"/>
        <v>133085.91</v>
      </c>
      <c r="T1106" s="146">
        <f t="shared" si="1147"/>
        <v>133085.91</v>
      </c>
      <c r="U1106" s="144">
        <f t="shared" si="1147"/>
        <v>0</v>
      </c>
      <c r="V1106" s="145">
        <f t="shared" si="1147"/>
        <v>39925.773000000001</v>
      </c>
      <c r="W1106" s="147">
        <f t="shared" si="1147"/>
        <v>39925.773000000001</v>
      </c>
      <c r="X1106" s="144">
        <f t="shared" si="1147"/>
        <v>0</v>
      </c>
      <c r="Y1106" s="145">
        <f t="shared" si="1147"/>
        <v>93160.136999999988</v>
      </c>
      <c r="Z1106" s="147">
        <f t="shared" si="1147"/>
        <v>93160.136999999988</v>
      </c>
      <c r="AA1106" s="148">
        <f t="shared" si="1147"/>
        <v>0</v>
      </c>
      <c r="AB1106" s="149">
        <f t="shared" si="1147"/>
        <v>1845385.7899999998</v>
      </c>
      <c r="AC1106" s="148">
        <f t="shared" si="1147"/>
        <v>1845385.7899999998</v>
      </c>
      <c r="AD1106" s="148">
        <f t="shared" si="1126"/>
        <v>0</v>
      </c>
      <c r="AE1106" s="148">
        <f t="shared" si="1147"/>
        <v>553615.73700000008</v>
      </c>
      <c r="AF1106" s="150">
        <f t="shared" si="1147"/>
        <v>553615.73700000008</v>
      </c>
      <c r="AG1106" s="148">
        <f t="shared" si="1147"/>
        <v>0</v>
      </c>
      <c r="AH1106" s="148">
        <f t="shared" si="1147"/>
        <v>1291770.0530000001</v>
      </c>
      <c r="AI1106" s="150">
        <f t="shared" si="1147"/>
        <v>1291770.0530000001</v>
      </c>
      <c r="AJ1106" s="163" t="s">
        <v>5752</v>
      </c>
    </row>
    <row r="1107" spans="1:36" outlineLevel="3" x14ac:dyDescent="0.25">
      <c r="A1107" s="143" t="s">
        <v>5665</v>
      </c>
      <c r="E1107" s="135">
        <v>423.62</v>
      </c>
      <c r="N1107" s="135">
        <f t="shared" si="1127"/>
        <v>0</v>
      </c>
      <c r="O1107" s="135">
        <f t="shared" si="1128"/>
        <v>423.62</v>
      </c>
      <c r="P1107" s="135" t="s">
        <v>5857</v>
      </c>
      <c r="Q1107" s="135">
        <f>VLOOKUP(P1107,Factors!$E$6:$G$5649,3,FALSE)</f>
        <v>9.6299999999999997E-2</v>
      </c>
      <c r="R1107" s="144">
        <f>IF(LEFT(AJ1107,6)="Direct", N1107,0)</f>
        <v>0</v>
      </c>
      <c r="S1107" s="145">
        <f>N1107-R1107</f>
        <v>0</v>
      </c>
      <c r="T1107" s="146">
        <f>R1107+S1107</f>
        <v>0</v>
      </c>
      <c r="U1107" s="144">
        <f>IF(LEFT(AJ1107,9)="direct-wa", N1107,0)</f>
        <v>0</v>
      </c>
      <c r="V1107" s="145">
        <f>IF(LEFT(AJ1107,9)="direct-wa",0,N1107*Q1107)</f>
        <v>0</v>
      </c>
      <c r="W1107" s="147">
        <f>U1107+V1107</f>
        <v>0</v>
      </c>
      <c r="X1107" s="144">
        <f>IF(LEFT(AJ1107,9)="direct-or", N1107,0)</f>
        <v>0</v>
      </c>
      <c r="Y1107" s="145">
        <f>IF(LEFT(AJ1107,9)="direct-or",0,S1107-V1107)</f>
        <v>0</v>
      </c>
      <c r="Z1107" s="147">
        <f>X1107+Y1107</f>
        <v>0</v>
      </c>
      <c r="AA1107" s="148">
        <f>IF(LEFT(AJ1107,6)="Direct", O1107,0)</f>
        <v>0</v>
      </c>
      <c r="AB1107" s="149">
        <f>O1107-AA1107</f>
        <v>423.62</v>
      </c>
      <c r="AC1107" s="148">
        <f>AA1107+AB1107</f>
        <v>423.62</v>
      </c>
      <c r="AD1107" s="148">
        <f t="shared" si="1126"/>
        <v>0</v>
      </c>
      <c r="AE1107" s="148">
        <f>IF(LEFT(AJ1107,9)="direct-wa",0,O1107*Q1107)</f>
        <v>40.794606000000002</v>
      </c>
      <c r="AF1107" s="150">
        <f>AD1107+AE1107</f>
        <v>40.794606000000002</v>
      </c>
      <c r="AG1107" s="148">
        <f>IF(LEFT(AJ1107,9)="direct-or", O1107,0)</f>
        <v>0</v>
      </c>
      <c r="AH1107" s="148">
        <f>IF(LEFT(AJ1107,9)="direct-or",0,AC1107-AF1107)</f>
        <v>382.82539400000002</v>
      </c>
      <c r="AI1107" s="150">
        <f>AG1107+AH1107</f>
        <v>382.82539400000002</v>
      </c>
      <c r="AJ1107" s="151" t="s">
        <v>64</v>
      </c>
    </row>
    <row r="1108" spans="1:36" outlineLevel="2" x14ac:dyDescent="0.25">
      <c r="A1108" s="143"/>
      <c r="N1108" s="135">
        <f t="shared" si="1127"/>
        <v>0</v>
      </c>
      <c r="O1108" s="135">
        <f t="shared" si="1128"/>
        <v>0</v>
      </c>
      <c r="R1108" s="144">
        <f t="shared" ref="R1108:AI1108" si="1148">SUBTOTAL(9,R1107:R1107)</f>
        <v>0</v>
      </c>
      <c r="S1108" s="145">
        <f t="shared" si="1148"/>
        <v>0</v>
      </c>
      <c r="T1108" s="146">
        <f t="shared" si="1148"/>
        <v>0</v>
      </c>
      <c r="U1108" s="144">
        <f t="shared" si="1148"/>
        <v>0</v>
      </c>
      <c r="V1108" s="145">
        <f t="shared" si="1148"/>
        <v>0</v>
      </c>
      <c r="W1108" s="147">
        <f t="shared" si="1148"/>
        <v>0</v>
      </c>
      <c r="X1108" s="144">
        <f t="shared" si="1148"/>
        <v>0</v>
      </c>
      <c r="Y1108" s="145">
        <f t="shared" si="1148"/>
        <v>0</v>
      </c>
      <c r="Z1108" s="147">
        <f t="shared" si="1148"/>
        <v>0</v>
      </c>
      <c r="AA1108" s="148">
        <f t="shared" si="1148"/>
        <v>0</v>
      </c>
      <c r="AB1108" s="149">
        <f t="shared" si="1148"/>
        <v>423.62</v>
      </c>
      <c r="AC1108" s="148">
        <f t="shared" si="1148"/>
        <v>423.62</v>
      </c>
      <c r="AD1108" s="148">
        <f t="shared" si="1126"/>
        <v>0</v>
      </c>
      <c r="AE1108" s="148">
        <f t="shared" si="1148"/>
        <v>40.794606000000002</v>
      </c>
      <c r="AF1108" s="150">
        <f t="shared" si="1148"/>
        <v>40.794606000000002</v>
      </c>
      <c r="AG1108" s="148">
        <f t="shared" si="1148"/>
        <v>0</v>
      </c>
      <c r="AH1108" s="148">
        <f t="shared" si="1148"/>
        <v>382.82539400000002</v>
      </c>
      <c r="AI1108" s="150">
        <f t="shared" si="1148"/>
        <v>382.82539400000002</v>
      </c>
      <c r="AJ1108" s="163" t="s">
        <v>5756</v>
      </c>
    </row>
    <row r="1109" spans="1:36" outlineLevel="3" x14ac:dyDescent="0.25">
      <c r="A1109" s="143" t="s">
        <v>5665</v>
      </c>
      <c r="G1109" s="135">
        <v>51.75</v>
      </c>
      <c r="H1109" s="135">
        <v>27</v>
      </c>
      <c r="N1109" s="135">
        <f t="shared" si="1127"/>
        <v>0</v>
      </c>
      <c r="O1109" s="135">
        <f t="shared" si="1128"/>
        <v>78.75</v>
      </c>
      <c r="P1109" s="135" t="s">
        <v>5847</v>
      </c>
      <c r="Q1109" s="135">
        <f>VLOOKUP(P1109,Factors!$E$6:$G$5649,3,FALSE)</f>
        <v>8.7999999999999995E-2</v>
      </c>
      <c r="R1109" s="144">
        <f>IF(LEFT(AJ1109,6)="Direct", N1109,0)</f>
        <v>0</v>
      </c>
      <c r="S1109" s="145">
        <f>N1109-R1109</f>
        <v>0</v>
      </c>
      <c r="T1109" s="146">
        <f>R1109+S1109</f>
        <v>0</v>
      </c>
      <c r="U1109" s="144">
        <f>IF(LEFT(AJ1109,9)="direct-wa", N1109,0)</f>
        <v>0</v>
      </c>
      <c r="V1109" s="145">
        <f>IF(LEFT(AJ1109,9)="direct-wa",0,N1109*Q1109)</f>
        <v>0</v>
      </c>
      <c r="W1109" s="147">
        <f>U1109+V1109</f>
        <v>0</v>
      </c>
      <c r="X1109" s="144">
        <f>IF(LEFT(AJ1109,9)="direct-or", N1109,0)</f>
        <v>0</v>
      </c>
      <c r="Y1109" s="145">
        <f>IF(LEFT(AJ1109,9)="direct-or",0,S1109-V1109)</f>
        <v>0</v>
      </c>
      <c r="Z1109" s="147">
        <f>X1109+Y1109</f>
        <v>0</v>
      </c>
      <c r="AA1109" s="148">
        <f>IF(LEFT(AJ1109,6)="Direct", O1109,0)</f>
        <v>0</v>
      </c>
      <c r="AB1109" s="149">
        <f>O1109-AA1109</f>
        <v>78.75</v>
      </c>
      <c r="AC1109" s="148">
        <f>AA1109+AB1109</f>
        <v>78.75</v>
      </c>
      <c r="AD1109" s="148">
        <f t="shared" si="1126"/>
        <v>0</v>
      </c>
      <c r="AE1109" s="148">
        <f>IF(LEFT(AJ1109,9)="direct-wa",0,O1109*Q1109)</f>
        <v>6.93</v>
      </c>
      <c r="AF1109" s="150">
        <f>AD1109+AE1109</f>
        <v>6.93</v>
      </c>
      <c r="AG1109" s="148">
        <f>IF(LEFT(AJ1109,9)="direct-or", O1109,0)</f>
        <v>0</v>
      </c>
      <c r="AH1109" s="148">
        <f>IF(LEFT(AJ1109,9)="direct-or",0,AC1109-AF1109)</f>
        <v>71.819999999999993</v>
      </c>
      <c r="AI1109" s="150">
        <f>AG1109+AH1109</f>
        <v>71.819999999999993</v>
      </c>
      <c r="AJ1109" s="151" t="s">
        <v>182</v>
      </c>
    </row>
    <row r="1110" spans="1:36" outlineLevel="2" x14ac:dyDescent="0.25">
      <c r="A1110" s="143"/>
      <c r="N1110" s="135">
        <f t="shared" si="1127"/>
        <v>0</v>
      </c>
      <c r="O1110" s="135">
        <f t="shared" si="1128"/>
        <v>0</v>
      </c>
      <c r="R1110" s="144">
        <f t="shared" ref="R1110:AI1110" si="1149">SUBTOTAL(9,R1109:R1109)</f>
        <v>0</v>
      </c>
      <c r="S1110" s="145">
        <f t="shared" si="1149"/>
        <v>0</v>
      </c>
      <c r="T1110" s="146">
        <f t="shared" si="1149"/>
        <v>0</v>
      </c>
      <c r="U1110" s="144">
        <f t="shared" si="1149"/>
        <v>0</v>
      </c>
      <c r="V1110" s="145">
        <f t="shared" si="1149"/>
        <v>0</v>
      </c>
      <c r="W1110" s="147">
        <f t="shared" si="1149"/>
        <v>0</v>
      </c>
      <c r="X1110" s="144">
        <f t="shared" si="1149"/>
        <v>0</v>
      </c>
      <c r="Y1110" s="145">
        <f t="shared" si="1149"/>
        <v>0</v>
      </c>
      <c r="Z1110" s="147">
        <f t="shared" si="1149"/>
        <v>0</v>
      </c>
      <c r="AA1110" s="148">
        <f t="shared" si="1149"/>
        <v>0</v>
      </c>
      <c r="AB1110" s="149">
        <f t="shared" si="1149"/>
        <v>78.75</v>
      </c>
      <c r="AC1110" s="148">
        <f t="shared" si="1149"/>
        <v>78.75</v>
      </c>
      <c r="AD1110" s="148">
        <f t="shared" si="1126"/>
        <v>0</v>
      </c>
      <c r="AE1110" s="148">
        <f t="shared" si="1149"/>
        <v>6.93</v>
      </c>
      <c r="AF1110" s="150">
        <f t="shared" si="1149"/>
        <v>6.93</v>
      </c>
      <c r="AG1110" s="148">
        <f t="shared" si="1149"/>
        <v>0</v>
      </c>
      <c r="AH1110" s="148">
        <f t="shared" si="1149"/>
        <v>71.819999999999993</v>
      </c>
      <c r="AI1110" s="150">
        <f t="shared" si="1149"/>
        <v>71.819999999999993</v>
      </c>
      <c r="AJ1110" s="163" t="s">
        <v>5742</v>
      </c>
    </row>
    <row r="1111" spans="1:36" outlineLevel="3" x14ac:dyDescent="0.25">
      <c r="A1111" s="143" t="s">
        <v>5665</v>
      </c>
      <c r="B1111" s="135">
        <v>181.35</v>
      </c>
      <c r="C1111" s="135">
        <v>171.98</v>
      </c>
      <c r="D1111" s="135">
        <v>278.97000000000003</v>
      </c>
      <c r="E1111" s="135">
        <v>360.06</v>
      </c>
      <c r="F1111" s="135">
        <v>241.66</v>
      </c>
      <c r="G1111" s="135">
        <v>10.99</v>
      </c>
      <c r="H1111" s="135">
        <v>295.39999999999998</v>
      </c>
      <c r="I1111" s="135">
        <v>334.92</v>
      </c>
      <c r="J1111" s="135">
        <v>414.23</v>
      </c>
      <c r="K1111" s="135">
        <v>191.9</v>
      </c>
      <c r="L1111" s="135">
        <v>82.08</v>
      </c>
      <c r="M1111" s="135">
        <v>463.05</v>
      </c>
      <c r="N1111" s="135">
        <f t="shared" si="1127"/>
        <v>463.05</v>
      </c>
      <c r="O1111" s="135">
        <f t="shared" si="1128"/>
        <v>3026.59</v>
      </c>
      <c r="P1111" s="135" t="s">
        <v>150</v>
      </c>
      <c r="Q1111" s="135">
        <f>VLOOKUP(P1111,Factors!$E$6:$G$5649,3,FALSE)</f>
        <v>7.9699999999999993E-2</v>
      </c>
      <c r="R1111" s="144">
        <f>IF(LEFT(AJ1111,6)="Direct", N1111,0)</f>
        <v>0</v>
      </c>
      <c r="S1111" s="145">
        <f>N1111-R1111</f>
        <v>463.05</v>
      </c>
      <c r="T1111" s="146">
        <f>R1111+S1111</f>
        <v>463.05</v>
      </c>
      <c r="U1111" s="144">
        <f>IF(LEFT(AJ1111,9)="direct-wa", N1111,0)</f>
        <v>0</v>
      </c>
      <c r="V1111" s="145">
        <f>IF(LEFT(AJ1111,9)="direct-wa",0,N1111*Q1111)</f>
        <v>36.905085</v>
      </c>
      <c r="W1111" s="147">
        <f>U1111+V1111</f>
        <v>36.905085</v>
      </c>
      <c r="X1111" s="144">
        <f>IF(LEFT(AJ1111,9)="direct-or", N1111,0)</f>
        <v>0</v>
      </c>
      <c r="Y1111" s="145">
        <f>IF(LEFT(AJ1111,9)="direct-or",0,S1111-V1111)</f>
        <v>426.14491500000003</v>
      </c>
      <c r="Z1111" s="147">
        <f>X1111+Y1111</f>
        <v>426.14491500000003</v>
      </c>
      <c r="AA1111" s="148">
        <f>IF(LEFT(AJ1111,6)="Direct", O1111,0)</f>
        <v>0</v>
      </c>
      <c r="AB1111" s="149">
        <f>O1111-AA1111</f>
        <v>3026.59</v>
      </c>
      <c r="AC1111" s="148">
        <f>AA1111+AB1111</f>
        <v>3026.59</v>
      </c>
      <c r="AD1111" s="148">
        <f t="shared" si="1126"/>
        <v>0</v>
      </c>
      <c r="AE1111" s="148">
        <f>IF(LEFT(AJ1111,9)="direct-wa",0,O1111*Q1111)</f>
        <v>241.219223</v>
      </c>
      <c r="AF1111" s="150">
        <f>AD1111+AE1111</f>
        <v>241.219223</v>
      </c>
      <c r="AG1111" s="148">
        <f>IF(LEFT(AJ1111,9)="direct-or", O1111,0)</f>
        <v>0</v>
      </c>
      <c r="AH1111" s="148">
        <f>IF(LEFT(AJ1111,9)="direct-or",0,AC1111-AF1111)</f>
        <v>2785.3707770000001</v>
      </c>
      <c r="AI1111" s="150">
        <f>AG1111+AH1111</f>
        <v>2785.3707770000001</v>
      </c>
      <c r="AJ1111" s="151" t="s">
        <v>54</v>
      </c>
    </row>
    <row r="1112" spans="1:36" outlineLevel="2" x14ac:dyDescent="0.25">
      <c r="A1112" s="143"/>
      <c r="N1112" s="135">
        <f t="shared" si="1127"/>
        <v>0</v>
      </c>
      <c r="O1112" s="135">
        <f t="shared" si="1128"/>
        <v>0</v>
      </c>
      <c r="R1112" s="144">
        <f t="shared" ref="R1112:AI1112" si="1150">SUBTOTAL(9,R1111:R1111)</f>
        <v>0</v>
      </c>
      <c r="S1112" s="145">
        <f t="shared" si="1150"/>
        <v>463.05</v>
      </c>
      <c r="T1112" s="146">
        <f t="shared" si="1150"/>
        <v>463.05</v>
      </c>
      <c r="U1112" s="144">
        <f t="shared" si="1150"/>
        <v>0</v>
      </c>
      <c r="V1112" s="145">
        <f t="shared" si="1150"/>
        <v>36.905085</v>
      </c>
      <c r="W1112" s="147">
        <f t="shared" si="1150"/>
        <v>36.905085</v>
      </c>
      <c r="X1112" s="144">
        <f t="shared" si="1150"/>
        <v>0</v>
      </c>
      <c r="Y1112" s="145">
        <f t="shared" si="1150"/>
        <v>426.14491500000003</v>
      </c>
      <c r="Z1112" s="147">
        <f t="shared" si="1150"/>
        <v>426.14491500000003</v>
      </c>
      <c r="AA1112" s="148">
        <f t="shared" si="1150"/>
        <v>0</v>
      </c>
      <c r="AB1112" s="149">
        <f t="shared" si="1150"/>
        <v>3026.59</v>
      </c>
      <c r="AC1112" s="148">
        <f t="shared" si="1150"/>
        <v>3026.59</v>
      </c>
      <c r="AD1112" s="148">
        <f t="shared" si="1126"/>
        <v>0</v>
      </c>
      <c r="AE1112" s="148">
        <f t="shared" si="1150"/>
        <v>241.219223</v>
      </c>
      <c r="AF1112" s="150">
        <f t="shared" si="1150"/>
        <v>241.219223</v>
      </c>
      <c r="AG1112" s="148">
        <f t="shared" si="1150"/>
        <v>0</v>
      </c>
      <c r="AH1112" s="148">
        <f t="shared" si="1150"/>
        <v>2785.3707770000001</v>
      </c>
      <c r="AI1112" s="150">
        <f t="shared" si="1150"/>
        <v>2785.3707770000001</v>
      </c>
      <c r="AJ1112" s="163" t="s">
        <v>5741</v>
      </c>
    </row>
    <row r="1113" spans="1:36" outlineLevel="3" x14ac:dyDescent="0.25">
      <c r="A1113" s="143" t="s">
        <v>5665</v>
      </c>
      <c r="B1113" s="135">
        <v>4.3600000000000003</v>
      </c>
      <c r="C1113" s="135">
        <v>324.52</v>
      </c>
      <c r="D1113" s="135">
        <v>7.74</v>
      </c>
      <c r="E1113" s="135">
        <v>575.65</v>
      </c>
      <c r="G1113" s="135">
        <v>7.06</v>
      </c>
      <c r="H1113" s="135">
        <v>9.83</v>
      </c>
      <c r="I1113" s="135">
        <v>86.85</v>
      </c>
      <c r="J1113" s="135">
        <v>24.76</v>
      </c>
      <c r="K1113" s="135">
        <v>3.74</v>
      </c>
      <c r="L1113" s="135">
        <v>2.1800000000000002</v>
      </c>
      <c r="M1113" s="135">
        <v>156.35</v>
      </c>
      <c r="N1113" s="135">
        <f t="shared" si="1127"/>
        <v>156.35</v>
      </c>
      <c r="O1113" s="135">
        <f t="shared" si="1128"/>
        <v>1203.04</v>
      </c>
      <c r="P1113" s="135" t="s">
        <v>3592</v>
      </c>
      <c r="Q1113" s="135">
        <f>VLOOKUP(P1113,Factors!$E$6:$G$5649,3,FALSE)</f>
        <v>1.17E-2</v>
      </c>
      <c r="R1113" s="144">
        <f>IF(LEFT(AJ1113,6)="Direct", N1113,0)</f>
        <v>0</v>
      </c>
      <c r="S1113" s="145">
        <f>N1113-R1113</f>
        <v>156.35</v>
      </c>
      <c r="T1113" s="146">
        <f>R1113+S1113</f>
        <v>156.35</v>
      </c>
      <c r="U1113" s="144">
        <f>IF(LEFT(AJ1113,9)="direct-wa", N1113,0)</f>
        <v>0</v>
      </c>
      <c r="V1113" s="145">
        <f>IF(LEFT(AJ1113,9)="direct-wa",0,N1113*Q1113)</f>
        <v>1.8292949999999999</v>
      </c>
      <c r="W1113" s="147">
        <f>U1113+V1113</f>
        <v>1.8292949999999999</v>
      </c>
      <c r="X1113" s="144">
        <f>IF(LEFT(AJ1113,9)="direct-or", N1113,0)</f>
        <v>0</v>
      </c>
      <c r="Y1113" s="145">
        <f>IF(LEFT(AJ1113,9)="direct-or",0,S1113-V1113)</f>
        <v>154.52070499999999</v>
      </c>
      <c r="Z1113" s="147">
        <f>X1113+Y1113</f>
        <v>154.52070499999999</v>
      </c>
      <c r="AA1113" s="148">
        <f>IF(LEFT(AJ1113,6)="Direct", O1113,0)</f>
        <v>0</v>
      </c>
      <c r="AB1113" s="149">
        <f>O1113-AA1113</f>
        <v>1203.04</v>
      </c>
      <c r="AC1113" s="148">
        <f>AA1113+AB1113</f>
        <v>1203.04</v>
      </c>
      <c r="AD1113" s="148">
        <f t="shared" si="1126"/>
        <v>0</v>
      </c>
      <c r="AE1113" s="148">
        <f>IF(LEFT(AJ1113,9)="direct-wa",0,O1113*Q1113)</f>
        <v>14.075568000000001</v>
      </c>
      <c r="AF1113" s="150">
        <f>AD1113+AE1113</f>
        <v>14.075568000000001</v>
      </c>
      <c r="AG1113" s="148">
        <f>IF(LEFT(AJ1113,9)="direct-or", O1113,0)</f>
        <v>0</v>
      </c>
      <c r="AH1113" s="148">
        <f>IF(LEFT(AJ1113,9)="direct-or",0,AC1113-AF1113)</f>
        <v>1188.964432</v>
      </c>
      <c r="AI1113" s="150">
        <f>AG1113+AH1113</f>
        <v>1188.964432</v>
      </c>
      <c r="AJ1113" s="151" t="s">
        <v>5957</v>
      </c>
    </row>
    <row r="1114" spans="1:36" outlineLevel="2" x14ac:dyDescent="0.25">
      <c r="A1114" s="143"/>
      <c r="N1114" s="135">
        <f t="shared" si="1127"/>
        <v>0</v>
      </c>
      <c r="O1114" s="135">
        <f t="shared" si="1128"/>
        <v>0</v>
      </c>
      <c r="R1114" s="144">
        <f t="shared" ref="R1114:AI1114" si="1151">SUBTOTAL(9,R1113:R1113)</f>
        <v>0</v>
      </c>
      <c r="S1114" s="145">
        <f t="shared" si="1151"/>
        <v>156.35</v>
      </c>
      <c r="T1114" s="146">
        <f t="shared" si="1151"/>
        <v>156.35</v>
      </c>
      <c r="U1114" s="144">
        <f t="shared" si="1151"/>
        <v>0</v>
      </c>
      <c r="V1114" s="145">
        <f t="shared" si="1151"/>
        <v>1.8292949999999999</v>
      </c>
      <c r="W1114" s="147">
        <f t="shared" si="1151"/>
        <v>1.8292949999999999</v>
      </c>
      <c r="X1114" s="144">
        <f t="shared" si="1151"/>
        <v>0</v>
      </c>
      <c r="Y1114" s="145">
        <f t="shared" si="1151"/>
        <v>154.52070499999999</v>
      </c>
      <c r="Z1114" s="147">
        <f t="shared" si="1151"/>
        <v>154.52070499999999</v>
      </c>
      <c r="AA1114" s="148">
        <f t="shared" si="1151"/>
        <v>0</v>
      </c>
      <c r="AB1114" s="149">
        <f t="shared" si="1151"/>
        <v>1203.04</v>
      </c>
      <c r="AC1114" s="148">
        <f t="shared" si="1151"/>
        <v>1203.04</v>
      </c>
      <c r="AD1114" s="148">
        <f t="shared" si="1126"/>
        <v>0</v>
      </c>
      <c r="AE1114" s="148">
        <f t="shared" si="1151"/>
        <v>14.075568000000001</v>
      </c>
      <c r="AF1114" s="150">
        <f t="shared" si="1151"/>
        <v>14.075568000000001</v>
      </c>
      <c r="AG1114" s="148">
        <f t="shared" si="1151"/>
        <v>0</v>
      </c>
      <c r="AH1114" s="148">
        <f t="shared" si="1151"/>
        <v>1188.964432</v>
      </c>
      <c r="AI1114" s="150">
        <f t="shared" si="1151"/>
        <v>1188.964432</v>
      </c>
      <c r="AJ1114" s="163" t="s">
        <v>5960</v>
      </c>
    </row>
    <row r="1115" spans="1:36" outlineLevel="1" x14ac:dyDescent="0.25">
      <c r="A1115" s="154" t="s">
        <v>5664</v>
      </c>
      <c r="B1115" s="155"/>
      <c r="C1115" s="155"/>
      <c r="D1115" s="155"/>
      <c r="E1115" s="155"/>
      <c r="F1115" s="155"/>
      <c r="G1115" s="155"/>
      <c r="H1115" s="155"/>
      <c r="I1115" s="155"/>
      <c r="J1115" s="155"/>
      <c r="K1115" s="155"/>
      <c r="L1115" s="155"/>
      <c r="M1115" s="155"/>
      <c r="N1115" s="155"/>
      <c r="O1115" s="155"/>
      <c r="P1115" s="155"/>
      <c r="Q1115" s="155"/>
      <c r="R1115" s="156">
        <f t="shared" ref="R1115:AI1115" si="1152">SUBTOTAL(9,R839:R1113)</f>
        <v>50893.93</v>
      </c>
      <c r="S1115" s="157">
        <f t="shared" si="1152"/>
        <v>6678540.4300000006</v>
      </c>
      <c r="T1115" s="158">
        <f t="shared" si="1152"/>
        <v>6729434.3599999994</v>
      </c>
      <c r="U1115" s="156">
        <f t="shared" si="1152"/>
        <v>857.25</v>
      </c>
      <c r="V1115" s="157">
        <f t="shared" si="1152"/>
        <v>698820.61355600005</v>
      </c>
      <c r="W1115" s="159">
        <f t="shared" si="1152"/>
        <v>699677.86355600005</v>
      </c>
      <c r="X1115" s="156">
        <f t="shared" si="1152"/>
        <v>50036.68</v>
      </c>
      <c r="Y1115" s="157">
        <f t="shared" si="1152"/>
        <v>5979719.8164440002</v>
      </c>
      <c r="Z1115" s="159">
        <f t="shared" si="1152"/>
        <v>6029756.4964439999</v>
      </c>
      <c r="AA1115" s="157">
        <f t="shared" si="1152"/>
        <v>285507.49</v>
      </c>
      <c r="AB1115" s="160">
        <f t="shared" si="1152"/>
        <v>55697078.539999999</v>
      </c>
      <c r="AC1115" s="157">
        <f t="shared" si="1152"/>
        <v>55982586.029999986</v>
      </c>
      <c r="AD1115" s="157">
        <f t="shared" si="1126"/>
        <v>0</v>
      </c>
      <c r="AE1115" s="157">
        <f t="shared" si="1152"/>
        <v>6013716.7424970008</v>
      </c>
      <c r="AF1115" s="161">
        <f t="shared" si="1152"/>
        <v>6015518.8924970012</v>
      </c>
      <c r="AG1115" s="157">
        <f t="shared" si="1152"/>
        <v>283705.34000000003</v>
      </c>
      <c r="AH1115" s="157">
        <f t="shared" si="1152"/>
        <v>49683361.797503017</v>
      </c>
      <c r="AI1115" s="161">
        <f t="shared" si="1152"/>
        <v>49967067.137503006</v>
      </c>
      <c r="AJ1115" s="162"/>
    </row>
    <row r="1116" spans="1:36" outlineLevel="3" x14ac:dyDescent="0.25">
      <c r="A1116" s="143" t="s">
        <v>5667</v>
      </c>
      <c r="B1116" s="135">
        <v>-1031529</v>
      </c>
      <c r="C1116" s="135">
        <v>-1168941</v>
      </c>
      <c r="D1116" s="135">
        <v>-1030594</v>
      </c>
      <c r="E1116" s="135">
        <v>-1330617</v>
      </c>
      <c r="F1116" s="135">
        <v>-1090039</v>
      </c>
      <c r="G1116" s="135">
        <v>-1025294</v>
      </c>
      <c r="H1116" s="135">
        <v>-1061937</v>
      </c>
      <c r="I1116" s="135">
        <v>-1130198</v>
      </c>
      <c r="J1116" s="135">
        <v>-1003881</v>
      </c>
      <c r="K1116" s="135">
        <v>-1160987</v>
      </c>
      <c r="L1116" s="135">
        <v>-1082012</v>
      </c>
      <c r="M1116" s="135">
        <v>-1097744</v>
      </c>
      <c r="N1116" s="135">
        <f t="shared" si="1127"/>
        <v>-1097744</v>
      </c>
      <c r="O1116" s="135">
        <f t="shared" si="1128"/>
        <v>-13213773</v>
      </c>
      <c r="P1116" s="135" t="s">
        <v>5486</v>
      </c>
      <c r="Q1116" s="135">
        <f>VLOOKUP(P1116,Factors!$E$6:$G$5649,3,FALSE)</f>
        <v>0.10602</v>
      </c>
      <c r="R1116" s="144">
        <f>IF(LEFT(AJ1116,6)="Direct", N1116,0)</f>
        <v>0</v>
      </c>
      <c r="S1116" s="145">
        <f>N1116-R1116</f>
        <v>-1097744</v>
      </c>
      <c r="T1116" s="146">
        <f>R1116+S1116</f>
        <v>-1097744</v>
      </c>
      <c r="U1116" s="144">
        <f>IF(LEFT(AJ1116,9)="direct-wa", N1116,0)</f>
        <v>0</v>
      </c>
      <c r="V1116" s="145">
        <f>IF(LEFT(AJ1116,9)="direct-wa",0,N1116*Q1116)</f>
        <v>-116382.81888000001</v>
      </c>
      <c r="W1116" s="147">
        <f>U1116+V1116</f>
        <v>-116382.81888000001</v>
      </c>
      <c r="X1116" s="144">
        <f>IF(LEFT(AJ1116,9)="direct-or", N1116,0)</f>
        <v>0</v>
      </c>
      <c r="Y1116" s="145">
        <f>IF(LEFT(AJ1116,9)="direct-or",0,S1116-V1116)</f>
        <v>-981361.18111999996</v>
      </c>
      <c r="Z1116" s="147">
        <f>X1116+Y1116</f>
        <v>-981361.18111999996</v>
      </c>
      <c r="AA1116" s="148">
        <f>IF(LEFT(AJ1116,6)="Direct", O1116,0)</f>
        <v>0</v>
      </c>
      <c r="AB1116" s="149">
        <f>O1116-AA1116</f>
        <v>-13213773</v>
      </c>
      <c r="AC1116" s="148">
        <f>AA1116+AB1116</f>
        <v>-13213773</v>
      </c>
      <c r="AD1116" s="148">
        <f t="shared" si="1126"/>
        <v>0</v>
      </c>
      <c r="AE1116" s="148">
        <f>IF(LEFT(AJ1116,9)="direct-wa",0,O1116*Q1116)</f>
        <v>-1400924.21346</v>
      </c>
      <c r="AF1116" s="150">
        <f>AD1116+AE1116</f>
        <v>-1400924.21346</v>
      </c>
      <c r="AG1116" s="148">
        <f>IF(LEFT(AJ1116,9)="direct-or", O1116,0)</f>
        <v>0</v>
      </c>
      <c r="AH1116" s="148">
        <f>IF(LEFT(AJ1116,9)="direct-or",0,AC1116-AF1116)</f>
        <v>-11812848.78654</v>
      </c>
      <c r="AI1116" s="150">
        <f>AG1116+AH1116</f>
        <v>-11812848.78654</v>
      </c>
      <c r="AJ1116" s="151" t="s">
        <v>77</v>
      </c>
    </row>
    <row r="1117" spans="1:36" outlineLevel="3" x14ac:dyDescent="0.25">
      <c r="A1117" s="143" t="s">
        <v>5667</v>
      </c>
      <c r="B1117" s="135">
        <v>-14608.37</v>
      </c>
      <c r="C1117" s="135">
        <v>-14473</v>
      </c>
      <c r="D1117" s="135">
        <v>-25417.25</v>
      </c>
      <c r="E1117" s="135">
        <v>-20688</v>
      </c>
      <c r="F1117" s="135">
        <v>-15613.12</v>
      </c>
      <c r="G1117" s="135">
        <v>-19630.830000000002</v>
      </c>
      <c r="H1117" s="135">
        <v>-11483.67</v>
      </c>
      <c r="I1117" s="135">
        <v>-17042.98</v>
      </c>
      <c r="J1117" s="135">
        <v>-17215.57</v>
      </c>
      <c r="K1117" s="135">
        <v>-14876.72</v>
      </c>
      <c r="L1117" s="135">
        <v>-10244.17</v>
      </c>
      <c r="M1117" s="135">
        <v>-5221.51</v>
      </c>
      <c r="N1117" s="135">
        <f t="shared" si="1127"/>
        <v>-5221.51</v>
      </c>
      <c r="O1117" s="135">
        <f t="shared" si="1128"/>
        <v>-186515.19000000003</v>
      </c>
      <c r="P1117" s="135" t="s">
        <v>5490</v>
      </c>
      <c r="Q1117" s="135">
        <f>VLOOKUP(P1117,Factors!$E$6:$G$5649,3,FALSE)</f>
        <v>0.10602</v>
      </c>
      <c r="R1117" s="144">
        <f>IF(LEFT(AJ1117,6)="Direct", N1117,0)</f>
        <v>0</v>
      </c>
      <c r="S1117" s="145">
        <f>N1117-R1117</f>
        <v>-5221.51</v>
      </c>
      <c r="T1117" s="146">
        <f>R1117+S1117</f>
        <v>-5221.51</v>
      </c>
      <c r="U1117" s="144">
        <f>IF(LEFT(AJ1117,9)="direct-wa", N1117,0)</f>
        <v>0</v>
      </c>
      <c r="V1117" s="145">
        <f>IF(LEFT(AJ1117,9)="direct-wa",0,N1117*Q1117)</f>
        <v>-553.5844902</v>
      </c>
      <c r="W1117" s="147">
        <f>U1117+V1117</f>
        <v>-553.5844902</v>
      </c>
      <c r="X1117" s="144">
        <f>IF(LEFT(AJ1117,9)="direct-or", N1117,0)</f>
        <v>0</v>
      </c>
      <c r="Y1117" s="145">
        <f>IF(LEFT(AJ1117,9)="direct-or",0,S1117-V1117)</f>
        <v>-4667.9255098000003</v>
      </c>
      <c r="Z1117" s="147">
        <f>X1117+Y1117</f>
        <v>-4667.9255098000003</v>
      </c>
      <c r="AA1117" s="148">
        <f>IF(LEFT(AJ1117,6)="Direct", O1117,0)</f>
        <v>0</v>
      </c>
      <c r="AB1117" s="149">
        <f>O1117-AA1117</f>
        <v>-186515.19000000003</v>
      </c>
      <c r="AC1117" s="148">
        <f>AA1117+AB1117</f>
        <v>-186515.19000000003</v>
      </c>
      <c r="AD1117" s="148">
        <f t="shared" si="1126"/>
        <v>0</v>
      </c>
      <c r="AE1117" s="148">
        <f>IF(LEFT(AJ1117,9)="direct-wa",0,O1117*Q1117)</f>
        <v>-19774.340443800003</v>
      </c>
      <c r="AF1117" s="150">
        <f>AD1117+AE1117</f>
        <v>-19774.340443800003</v>
      </c>
      <c r="AG1117" s="148">
        <f>IF(LEFT(AJ1117,9)="direct-or", O1117,0)</f>
        <v>0</v>
      </c>
      <c r="AH1117" s="148">
        <f>IF(LEFT(AJ1117,9)="direct-or",0,AC1117-AF1117)</f>
        <v>-166740.84955620003</v>
      </c>
      <c r="AI1117" s="150">
        <f>AG1117+AH1117</f>
        <v>-166740.84955620003</v>
      </c>
      <c r="AJ1117" s="151" t="s">
        <v>77</v>
      </c>
    </row>
    <row r="1118" spans="1:36" outlineLevel="2" x14ac:dyDescent="0.25">
      <c r="A1118" s="143"/>
      <c r="N1118" s="135">
        <f t="shared" si="1127"/>
        <v>0</v>
      </c>
      <c r="O1118" s="135">
        <f t="shared" si="1128"/>
        <v>0</v>
      </c>
      <c r="R1118" s="144">
        <f t="shared" ref="R1118:AI1118" si="1153">SUBTOTAL(9,R1116:R1117)</f>
        <v>0</v>
      </c>
      <c r="S1118" s="145">
        <f t="shared" si="1153"/>
        <v>-1102965.51</v>
      </c>
      <c r="T1118" s="146">
        <f t="shared" si="1153"/>
        <v>-1102965.51</v>
      </c>
      <c r="U1118" s="144">
        <f t="shared" si="1153"/>
        <v>0</v>
      </c>
      <c r="V1118" s="145">
        <f t="shared" si="1153"/>
        <v>-116936.4033702</v>
      </c>
      <c r="W1118" s="147">
        <f t="shared" si="1153"/>
        <v>-116936.4033702</v>
      </c>
      <c r="X1118" s="144">
        <f t="shared" si="1153"/>
        <v>0</v>
      </c>
      <c r="Y1118" s="145">
        <f t="shared" si="1153"/>
        <v>-986029.10662979994</v>
      </c>
      <c r="Z1118" s="147">
        <f t="shared" si="1153"/>
        <v>-986029.10662979994</v>
      </c>
      <c r="AA1118" s="148">
        <f t="shared" si="1153"/>
        <v>0</v>
      </c>
      <c r="AB1118" s="149">
        <f t="shared" si="1153"/>
        <v>-13400288.189999999</v>
      </c>
      <c r="AC1118" s="148">
        <f t="shared" si="1153"/>
        <v>-13400288.189999999</v>
      </c>
      <c r="AD1118" s="148">
        <f t="shared" si="1126"/>
        <v>0</v>
      </c>
      <c r="AE1118" s="148">
        <f t="shared" si="1153"/>
        <v>-1420698.5539038</v>
      </c>
      <c r="AF1118" s="150">
        <f t="shared" si="1153"/>
        <v>-1420698.5539038</v>
      </c>
      <c r="AG1118" s="148">
        <f t="shared" si="1153"/>
        <v>0</v>
      </c>
      <c r="AH1118" s="148">
        <f t="shared" si="1153"/>
        <v>-11979589.6360962</v>
      </c>
      <c r="AI1118" s="150">
        <f t="shared" si="1153"/>
        <v>-11979589.6360962</v>
      </c>
      <c r="AJ1118" s="163" t="s">
        <v>5753</v>
      </c>
    </row>
    <row r="1119" spans="1:36" outlineLevel="3" x14ac:dyDescent="0.25">
      <c r="A1119" s="143" t="s">
        <v>5667</v>
      </c>
      <c r="B1119" s="135">
        <v>-375985.91</v>
      </c>
      <c r="C1119" s="135">
        <v>-556154.34</v>
      </c>
      <c r="D1119" s="135">
        <v>-522912.64</v>
      </c>
      <c r="E1119" s="135">
        <v>-501225.11</v>
      </c>
      <c r="F1119" s="135">
        <v>-496181.22</v>
      </c>
      <c r="G1119" s="135">
        <v>-436187.1</v>
      </c>
      <c r="H1119" s="135">
        <v>-450817.05</v>
      </c>
      <c r="I1119" s="135">
        <v>-479430.9</v>
      </c>
      <c r="J1119" s="135">
        <v>-453496.35</v>
      </c>
      <c r="K1119" s="135">
        <v>-518183.9</v>
      </c>
      <c r="L1119" s="135">
        <v>-463369.88</v>
      </c>
      <c r="M1119" s="135">
        <v>-387614.74</v>
      </c>
      <c r="N1119" s="135">
        <f t="shared" si="1127"/>
        <v>-387614.74</v>
      </c>
      <c r="O1119" s="135">
        <f t="shared" si="1128"/>
        <v>-5641559.1399999997</v>
      </c>
      <c r="P1119" s="135" t="s">
        <v>5516</v>
      </c>
      <c r="Q1119" s="135">
        <f>VLOOKUP(P1119,Factors!$E$6:$G$5649,3,FALSE)</f>
        <v>9.9400000000000002E-2</v>
      </c>
      <c r="R1119" s="144">
        <f>IF(LEFT(AJ1119,6)="Direct", N1119,0)</f>
        <v>0</v>
      </c>
      <c r="S1119" s="145">
        <f>N1119-R1119</f>
        <v>-387614.74</v>
      </c>
      <c r="T1119" s="146">
        <f>R1119+S1119</f>
        <v>-387614.74</v>
      </c>
      <c r="U1119" s="144">
        <f>IF(LEFT(AJ1119,9)="direct-wa", N1119,0)</f>
        <v>0</v>
      </c>
      <c r="V1119" s="145">
        <f>IF(LEFT(AJ1119,9)="direct-wa",0,N1119*Q1119)</f>
        <v>-38528.905156000001</v>
      </c>
      <c r="W1119" s="147">
        <f>U1119+V1119</f>
        <v>-38528.905156000001</v>
      </c>
      <c r="X1119" s="144">
        <f>IF(LEFT(AJ1119,9)="direct-or", N1119,0)</f>
        <v>0</v>
      </c>
      <c r="Y1119" s="145">
        <f>IF(LEFT(AJ1119,9)="direct-or",0,S1119-V1119)</f>
        <v>-349085.834844</v>
      </c>
      <c r="Z1119" s="147">
        <f>X1119+Y1119</f>
        <v>-349085.834844</v>
      </c>
      <c r="AA1119" s="148">
        <f>IF(LEFT(AJ1119,6)="Direct", O1119,0)</f>
        <v>0</v>
      </c>
      <c r="AB1119" s="149">
        <f>O1119-AA1119</f>
        <v>-5641559.1399999997</v>
      </c>
      <c r="AC1119" s="148">
        <f>AA1119+AB1119</f>
        <v>-5641559.1399999997</v>
      </c>
      <c r="AD1119" s="148">
        <f t="shared" si="1126"/>
        <v>0</v>
      </c>
      <c r="AE1119" s="148">
        <f>IF(LEFT(AJ1119,9)="direct-wa",0,O1119*Q1119)</f>
        <v>-560770.97851599997</v>
      </c>
      <c r="AF1119" s="150">
        <f>AD1119+AE1119</f>
        <v>-560770.97851599997</v>
      </c>
      <c r="AG1119" s="148">
        <f>IF(LEFT(AJ1119,9)="direct-or", O1119,0)</f>
        <v>0</v>
      </c>
      <c r="AH1119" s="148">
        <f>IF(LEFT(AJ1119,9)="direct-or",0,AC1119-AF1119)</f>
        <v>-5080788.1614839993</v>
      </c>
      <c r="AI1119" s="150">
        <f>AG1119+AH1119</f>
        <v>-5080788.1614839993</v>
      </c>
      <c r="AJ1119" s="151" t="s">
        <v>79</v>
      </c>
    </row>
    <row r="1120" spans="1:36" outlineLevel="2" x14ac:dyDescent="0.25">
      <c r="A1120" s="143"/>
      <c r="N1120" s="135">
        <f t="shared" si="1127"/>
        <v>0</v>
      </c>
      <c r="O1120" s="135">
        <f t="shared" si="1128"/>
        <v>0</v>
      </c>
      <c r="R1120" s="144">
        <f t="shared" ref="R1120:AI1120" si="1154">SUBTOTAL(9,R1119:R1119)</f>
        <v>0</v>
      </c>
      <c r="S1120" s="145">
        <f t="shared" si="1154"/>
        <v>-387614.74</v>
      </c>
      <c r="T1120" s="146">
        <f t="shared" si="1154"/>
        <v>-387614.74</v>
      </c>
      <c r="U1120" s="144">
        <f t="shared" si="1154"/>
        <v>0</v>
      </c>
      <c r="V1120" s="145">
        <f t="shared" si="1154"/>
        <v>-38528.905156000001</v>
      </c>
      <c r="W1120" s="147">
        <f t="shared" si="1154"/>
        <v>-38528.905156000001</v>
      </c>
      <c r="X1120" s="144">
        <f t="shared" si="1154"/>
        <v>0</v>
      </c>
      <c r="Y1120" s="145">
        <f t="shared" si="1154"/>
        <v>-349085.834844</v>
      </c>
      <c r="Z1120" s="147">
        <f t="shared" si="1154"/>
        <v>-349085.834844</v>
      </c>
      <c r="AA1120" s="148">
        <f t="shared" si="1154"/>
        <v>0</v>
      </c>
      <c r="AB1120" s="149">
        <f t="shared" si="1154"/>
        <v>-5641559.1399999997</v>
      </c>
      <c r="AC1120" s="148">
        <f t="shared" si="1154"/>
        <v>-5641559.1399999997</v>
      </c>
      <c r="AD1120" s="148">
        <f t="shared" si="1126"/>
        <v>0</v>
      </c>
      <c r="AE1120" s="148">
        <f t="shared" si="1154"/>
        <v>-560770.97851599997</v>
      </c>
      <c r="AF1120" s="150">
        <f t="shared" si="1154"/>
        <v>-560770.97851599997</v>
      </c>
      <c r="AG1120" s="148">
        <f t="shared" si="1154"/>
        <v>0</v>
      </c>
      <c r="AH1120" s="148">
        <f t="shared" si="1154"/>
        <v>-5080788.1614839993</v>
      </c>
      <c r="AI1120" s="150">
        <f t="shared" si="1154"/>
        <v>-5080788.1614839993</v>
      </c>
      <c r="AJ1120" s="163" t="s">
        <v>5746</v>
      </c>
    </row>
    <row r="1121" spans="1:36" outlineLevel="1" x14ac:dyDescent="0.25">
      <c r="A1121" s="154" t="s">
        <v>5666</v>
      </c>
      <c r="B1121" s="155"/>
      <c r="C1121" s="155"/>
      <c r="D1121" s="155"/>
      <c r="E1121" s="155"/>
      <c r="F1121" s="155"/>
      <c r="G1121" s="155"/>
      <c r="H1121" s="155"/>
      <c r="I1121" s="155"/>
      <c r="J1121" s="155"/>
      <c r="K1121" s="155"/>
      <c r="L1121" s="155"/>
      <c r="M1121" s="155"/>
      <c r="N1121" s="155"/>
      <c r="O1121" s="155"/>
      <c r="P1121" s="155"/>
      <c r="Q1121" s="155"/>
      <c r="R1121" s="156">
        <f t="shared" ref="R1121:AI1121" si="1155">SUBTOTAL(9,R1116:R1119)</f>
        <v>0</v>
      </c>
      <c r="S1121" s="157">
        <f t="shared" si="1155"/>
        <v>-1490580.25</v>
      </c>
      <c r="T1121" s="158">
        <f t="shared" si="1155"/>
        <v>-1490580.25</v>
      </c>
      <c r="U1121" s="156">
        <f t="shared" si="1155"/>
        <v>0</v>
      </c>
      <c r="V1121" s="157">
        <f t="shared" si="1155"/>
        <v>-155465.30852620001</v>
      </c>
      <c r="W1121" s="159">
        <f t="shared" si="1155"/>
        <v>-155465.30852620001</v>
      </c>
      <c r="X1121" s="156">
        <f t="shared" si="1155"/>
        <v>0</v>
      </c>
      <c r="Y1121" s="157">
        <f t="shared" si="1155"/>
        <v>-1335114.9414738</v>
      </c>
      <c r="Z1121" s="159">
        <f t="shared" si="1155"/>
        <v>-1335114.9414738</v>
      </c>
      <c r="AA1121" s="157">
        <f t="shared" si="1155"/>
        <v>0</v>
      </c>
      <c r="AB1121" s="160">
        <f t="shared" si="1155"/>
        <v>-19041847.329999998</v>
      </c>
      <c r="AC1121" s="157">
        <f t="shared" si="1155"/>
        <v>-19041847.329999998</v>
      </c>
      <c r="AD1121" s="157">
        <f t="shared" si="1126"/>
        <v>0</v>
      </c>
      <c r="AE1121" s="157">
        <f t="shared" si="1155"/>
        <v>-1981469.5324197998</v>
      </c>
      <c r="AF1121" s="161">
        <f t="shared" si="1155"/>
        <v>-1981469.5324197998</v>
      </c>
      <c r="AG1121" s="157">
        <f t="shared" si="1155"/>
        <v>0</v>
      </c>
      <c r="AH1121" s="157">
        <f t="shared" si="1155"/>
        <v>-17060377.797580197</v>
      </c>
      <c r="AI1121" s="161">
        <f t="shared" si="1155"/>
        <v>-17060377.797580197</v>
      </c>
      <c r="AJ1121" s="162"/>
    </row>
    <row r="1122" spans="1:36" outlineLevel="3" x14ac:dyDescent="0.25">
      <c r="A1122" s="143" t="s">
        <v>5669</v>
      </c>
      <c r="B1122" s="135">
        <v>257648.75</v>
      </c>
      <c r="C1122" s="135">
        <v>256648.75</v>
      </c>
      <c r="D1122" s="135">
        <v>264248.09999999998</v>
      </c>
      <c r="E1122" s="135">
        <v>230792.75</v>
      </c>
      <c r="F1122" s="135">
        <v>264309.75</v>
      </c>
      <c r="G1122" s="135">
        <v>252422.75</v>
      </c>
      <c r="H1122" s="135">
        <v>232966.64</v>
      </c>
      <c r="I1122" s="135">
        <v>252830.75</v>
      </c>
      <c r="J1122" s="135">
        <v>252422.75</v>
      </c>
      <c r="K1122" s="135">
        <v>251074.74</v>
      </c>
      <c r="L1122" s="135">
        <v>265774.86</v>
      </c>
      <c r="M1122" s="135">
        <v>275985.86</v>
      </c>
      <c r="N1122" s="135">
        <f t="shared" si="1127"/>
        <v>275985.86</v>
      </c>
      <c r="O1122" s="135">
        <f t="shared" si="1128"/>
        <v>3057126.45</v>
      </c>
      <c r="P1122" s="135" t="s">
        <v>5012</v>
      </c>
      <c r="Q1122" s="135">
        <f>VLOOKUP(P1122,Factors!$E$6:$G$5649,3,FALSE)</f>
        <v>0.1013</v>
      </c>
      <c r="R1122" s="144">
        <f>IF(LEFT(AJ1122,6)="Direct", N1122,0)</f>
        <v>0</v>
      </c>
      <c r="S1122" s="145">
        <f>N1122-R1122</f>
        <v>275985.86</v>
      </c>
      <c r="T1122" s="146">
        <f>R1122+S1122</f>
        <v>275985.86</v>
      </c>
      <c r="U1122" s="144">
        <f>IF(LEFT(AJ1122,9)="direct-wa", N1122,0)</f>
        <v>0</v>
      </c>
      <c r="V1122" s="145">
        <f>IF(LEFT(AJ1122,9)="direct-wa",0,N1122*Q1122)</f>
        <v>27957.367618</v>
      </c>
      <c r="W1122" s="147">
        <f>U1122+V1122</f>
        <v>27957.367618</v>
      </c>
      <c r="X1122" s="144">
        <f>IF(LEFT(AJ1122,9)="direct-or", N1122,0)</f>
        <v>0</v>
      </c>
      <c r="Y1122" s="145">
        <f>IF(LEFT(AJ1122,9)="direct-or",0,S1122-V1122)</f>
        <v>248028.492382</v>
      </c>
      <c r="Z1122" s="147">
        <f>X1122+Y1122</f>
        <v>248028.492382</v>
      </c>
      <c r="AA1122" s="148">
        <f>IF(LEFT(AJ1122,6)="Direct", O1122,0)</f>
        <v>0</v>
      </c>
      <c r="AB1122" s="149">
        <f>O1122-AA1122</f>
        <v>3057126.45</v>
      </c>
      <c r="AC1122" s="148">
        <f>AA1122+AB1122</f>
        <v>3057126.45</v>
      </c>
      <c r="AD1122" s="148">
        <f t="shared" si="1126"/>
        <v>0</v>
      </c>
      <c r="AE1122" s="148">
        <f>IF(LEFT(AJ1122,9)="direct-wa",0,O1122*Q1122)</f>
        <v>309686.90938500001</v>
      </c>
      <c r="AF1122" s="150">
        <f>AD1122+AE1122</f>
        <v>309686.90938500001</v>
      </c>
      <c r="AG1122" s="148">
        <f>IF(LEFT(AJ1122,9)="direct-or", O1122,0)</f>
        <v>0</v>
      </c>
      <c r="AH1122" s="148">
        <f>IF(LEFT(AJ1122,9)="direct-or",0,AC1122-AF1122)</f>
        <v>2747439.5406150003</v>
      </c>
      <c r="AI1122" s="150">
        <f>AG1122+AH1122</f>
        <v>2747439.5406150003</v>
      </c>
      <c r="AJ1122" s="151" t="s">
        <v>60</v>
      </c>
    </row>
    <row r="1123" spans="1:36" outlineLevel="2" x14ac:dyDescent="0.25">
      <c r="A1123" s="143"/>
      <c r="N1123" s="135">
        <f t="shared" si="1127"/>
        <v>0</v>
      </c>
      <c r="O1123" s="135">
        <f t="shared" si="1128"/>
        <v>0</v>
      </c>
      <c r="R1123" s="144">
        <f t="shared" ref="R1123:AI1123" si="1156">SUBTOTAL(9,R1122:R1122)</f>
        <v>0</v>
      </c>
      <c r="S1123" s="145">
        <f t="shared" si="1156"/>
        <v>275985.86</v>
      </c>
      <c r="T1123" s="146">
        <f t="shared" si="1156"/>
        <v>275985.86</v>
      </c>
      <c r="U1123" s="144">
        <f t="shared" si="1156"/>
        <v>0</v>
      </c>
      <c r="V1123" s="145">
        <f t="shared" si="1156"/>
        <v>27957.367618</v>
      </c>
      <c r="W1123" s="147">
        <f t="shared" si="1156"/>
        <v>27957.367618</v>
      </c>
      <c r="X1123" s="144">
        <f t="shared" si="1156"/>
        <v>0</v>
      </c>
      <c r="Y1123" s="145">
        <f t="shared" si="1156"/>
        <v>248028.492382</v>
      </c>
      <c r="Z1123" s="147">
        <f t="shared" si="1156"/>
        <v>248028.492382</v>
      </c>
      <c r="AA1123" s="148">
        <f t="shared" si="1156"/>
        <v>0</v>
      </c>
      <c r="AB1123" s="149">
        <f t="shared" si="1156"/>
        <v>3057126.45</v>
      </c>
      <c r="AC1123" s="148">
        <f t="shared" si="1156"/>
        <v>3057126.45</v>
      </c>
      <c r="AD1123" s="148">
        <f t="shared" si="1126"/>
        <v>0</v>
      </c>
      <c r="AE1123" s="148">
        <f t="shared" si="1156"/>
        <v>309686.90938500001</v>
      </c>
      <c r="AF1123" s="150">
        <f t="shared" si="1156"/>
        <v>309686.90938500001</v>
      </c>
      <c r="AG1123" s="148">
        <f t="shared" si="1156"/>
        <v>0</v>
      </c>
      <c r="AH1123" s="148">
        <f t="shared" si="1156"/>
        <v>2747439.5406150003</v>
      </c>
      <c r="AI1123" s="150">
        <f t="shared" si="1156"/>
        <v>2747439.5406150003</v>
      </c>
      <c r="AJ1123" s="163" t="s">
        <v>5736</v>
      </c>
    </row>
    <row r="1124" spans="1:36" outlineLevel="1" x14ac:dyDescent="0.25">
      <c r="A1124" s="154" t="s">
        <v>5668</v>
      </c>
      <c r="B1124" s="155"/>
      <c r="C1124" s="155"/>
      <c r="D1124" s="155"/>
      <c r="E1124" s="155"/>
      <c r="F1124" s="155"/>
      <c r="G1124" s="155"/>
      <c r="H1124" s="155"/>
      <c r="I1124" s="155"/>
      <c r="J1124" s="155"/>
      <c r="K1124" s="155"/>
      <c r="L1124" s="155"/>
      <c r="M1124" s="155"/>
      <c r="N1124" s="155"/>
      <c r="O1124" s="155"/>
      <c r="P1124" s="155"/>
      <c r="Q1124" s="155"/>
      <c r="R1124" s="156">
        <f t="shared" ref="R1124:AI1124" si="1157">SUBTOTAL(9,R1122:R1122)</f>
        <v>0</v>
      </c>
      <c r="S1124" s="157">
        <f t="shared" si="1157"/>
        <v>275985.86</v>
      </c>
      <c r="T1124" s="158">
        <f t="shared" si="1157"/>
        <v>275985.86</v>
      </c>
      <c r="U1124" s="156">
        <f t="shared" si="1157"/>
        <v>0</v>
      </c>
      <c r="V1124" s="157">
        <f t="shared" si="1157"/>
        <v>27957.367618</v>
      </c>
      <c r="W1124" s="159">
        <f t="shared" si="1157"/>
        <v>27957.367618</v>
      </c>
      <c r="X1124" s="156">
        <f t="shared" si="1157"/>
        <v>0</v>
      </c>
      <c r="Y1124" s="157">
        <f t="shared" si="1157"/>
        <v>248028.492382</v>
      </c>
      <c r="Z1124" s="159">
        <f t="shared" si="1157"/>
        <v>248028.492382</v>
      </c>
      <c r="AA1124" s="157">
        <f t="shared" si="1157"/>
        <v>0</v>
      </c>
      <c r="AB1124" s="160">
        <f t="shared" si="1157"/>
        <v>3057126.45</v>
      </c>
      <c r="AC1124" s="157">
        <f t="shared" si="1157"/>
        <v>3057126.45</v>
      </c>
      <c r="AD1124" s="157">
        <f t="shared" si="1126"/>
        <v>0</v>
      </c>
      <c r="AE1124" s="157">
        <f t="shared" si="1157"/>
        <v>309686.90938500001</v>
      </c>
      <c r="AF1124" s="161">
        <f t="shared" si="1157"/>
        <v>309686.90938500001</v>
      </c>
      <c r="AG1124" s="157">
        <f t="shared" si="1157"/>
        <v>0</v>
      </c>
      <c r="AH1124" s="157">
        <f t="shared" si="1157"/>
        <v>2747439.5406150003</v>
      </c>
      <c r="AI1124" s="161">
        <f t="shared" si="1157"/>
        <v>2747439.5406150003</v>
      </c>
      <c r="AJ1124" s="162"/>
    </row>
    <row r="1125" spans="1:36" outlineLevel="3" x14ac:dyDescent="0.25">
      <c r="A1125" s="143" t="s">
        <v>5671</v>
      </c>
      <c r="M1125" s="135">
        <v>-8.86</v>
      </c>
      <c r="N1125" s="135">
        <f t="shared" si="1127"/>
        <v>-8.86</v>
      </c>
      <c r="O1125" s="135">
        <f t="shared" si="1128"/>
        <v>-8.86</v>
      </c>
      <c r="P1125" s="135" t="s">
        <v>4576</v>
      </c>
      <c r="Q1125" s="135">
        <f>VLOOKUP(P1125,Factors!$E$6:$G$5649,3,FALSE)</f>
        <v>0.1013</v>
      </c>
      <c r="R1125" s="144">
        <f t="shared" ref="R1125:R1131" si="1158">IF(LEFT(AJ1125,6)="Direct", N1125,0)</f>
        <v>0</v>
      </c>
      <c r="S1125" s="145">
        <f t="shared" ref="S1125:S1131" si="1159">N1125-R1125</f>
        <v>-8.86</v>
      </c>
      <c r="T1125" s="146">
        <f t="shared" ref="T1125:T1131" si="1160">R1125+S1125</f>
        <v>-8.86</v>
      </c>
      <c r="U1125" s="144">
        <f t="shared" ref="U1125:U1131" si="1161">IF(LEFT(AJ1125,9)="direct-wa", N1125,0)</f>
        <v>0</v>
      </c>
      <c r="V1125" s="145">
        <f t="shared" ref="V1125:V1131" si="1162">IF(LEFT(AJ1125,9)="direct-wa",0,N1125*Q1125)</f>
        <v>-0.89751799999999993</v>
      </c>
      <c r="W1125" s="147">
        <f t="shared" ref="W1125:W1131" si="1163">U1125+V1125</f>
        <v>-0.89751799999999993</v>
      </c>
      <c r="X1125" s="144">
        <f t="shared" ref="X1125:X1131" si="1164">IF(LEFT(AJ1125,9)="direct-or", N1125,0)</f>
        <v>0</v>
      </c>
      <c r="Y1125" s="145">
        <f t="shared" ref="Y1125:Y1131" si="1165">IF(LEFT(AJ1125,9)="direct-or",0,S1125-V1125)</f>
        <v>-7.9624819999999996</v>
      </c>
      <c r="Z1125" s="147">
        <f t="shared" ref="Z1125:Z1131" si="1166">X1125+Y1125</f>
        <v>-7.9624819999999996</v>
      </c>
      <c r="AA1125" s="148">
        <f t="shared" ref="AA1125:AA1131" si="1167">IF(LEFT(AJ1125,6)="Direct", O1125,0)</f>
        <v>0</v>
      </c>
      <c r="AB1125" s="149">
        <f t="shared" ref="AB1125:AB1131" si="1168">O1125-AA1125</f>
        <v>-8.86</v>
      </c>
      <c r="AC1125" s="148">
        <f t="shared" ref="AC1125:AC1131" si="1169">AA1125+AB1125</f>
        <v>-8.86</v>
      </c>
      <c r="AD1125" s="148">
        <f t="shared" si="1126"/>
        <v>0</v>
      </c>
      <c r="AE1125" s="148">
        <f t="shared" ref="AE1125:AE1131" si="1170">IF(LEFT(AJ1125,9)="direct-wa",0,O1125*Q1125)</f>
        <v>-0.89751799999999993</v>
      </c>
      <c r="AF1125" s="150">
        <f t="shared" ref="AF1125:AF1131" si="1171">AD1125+AE1125</f>
        <v>-0.89751799999999993</v>
      </c>
      <c r="AG1125" s="148">
        <f t="shared" ref="AG1125:AG1131" si="1172">IF(LEFT(AJ1125,9)="direct-or", O1125,0)</f>
        <v>0</v>
      </c>
      <c r="AH1125" s="148">
        <f t="shared" ref="AH1125:AH1131" si="1173">IF(LEFT(AJ1125,9)="direct-or",0,AC1125-AF1125)</f>
        <v>-7.9624819999999996</v>
      </c>
      <c r="AI1125" s="150">
        <f t="shared" ref="AI1125:AI1131" si="1174">AG1125+AH1125</f>
        <v>-7.9624819999999996</v>
      </c>
      <c r="AJ1125" s="151" t="s">
        <v>60</v>
      </c>
    </row>
    <row r="1126" spans="1:36" outlineLevel="3" x14ac:dyDescent="0.25">
      <c r="A1126" s="143" t="s">
        <v>5671</v>
      </c>
      <c r="B1126" s="135">
        <v>2285.88</v>
      </c>
      <c r="C1126" s="135">
        <v>2376.5</v>
      </c>
      <c r="D1126" s="135">
        <v>4602.83</v>
      </c>
      <c r="E1126" s="135">
        <v>2262</v>
      </c>
      <c r="F1126" s="135">
        <v>2355.94</v>
      </c>
      <c r="G1126" s="135">
        <v>3062.24</v>
      </c>
      <c r="H1126" s="135">
        <v>2413.92</v>
      </c>
      <c r="I1126" s="135">
        <v>2262</v>
      </c>
      <c r="J1126" s="135">
        <v>2307.9499999999998</v>
      </c>
      <c r="K1126" s="135">
        <v>2678.74</v>
      </c>
      <c r="L1126" s="135">
        <v>2365.8000000000002</v>
      </c>
      <c r="M1126" s="135">
        <v>2290</v>
      </c>
      <c r="N1126" s="135">
        <f t="shared" si="1127"/>
        <v>2290</v>
      </c>
      <c r="O1126" s="135">
        <f t="shared" si="1128"/>
        <v>31263.8</v>
      </c>
      <c r="P1126" s="135" t="s">
        <v>4997</v>
      </c>
      <c r="Q1126" s="135">
        <f>VLOOKUP(P1126,Factors!$E$6:$G$5649,3,FALSE)</f>
        <v>0.1013</v>
      </c>
      <c r="R1126" s="144">
        <f t="shared" si="1158"/>
        <v>0</v>
      </c>
      <c r="S1126" s="145">
        <f t="shared" si="1159"/>
        <v>2290</v>
      </c>
      <c r="T1126" s="146">
        <f t="shared" si="1160"/>
        <v>2290</v>
      </c>
      <c r="U1126" s="144">
        <f t="shared" si="1161"/>
        <v>0</v>
      </c>
      <c r="V1126" s="145">
        <f t="shared" si="1162"/>
        <v>231.977</v>
      </c>
      <c r="W1126" s="147">
        <f t="shared" si="1163"/>
        <v>231.977</v>
      </c>
      <c r="X1126" s="144">
        <f t="shared" si="1164"/>
        <v>0</v>
      </c>
      <c r="Y1126" s="145">
        <f t="shared" si="1165"/>
        <v>2058.0230000000001</v>
      </c>
      <c r="Z1126" s="147">
        <f t="shared" si="1166"/>
        <v>2058.0230000000001</v>
      </c>
      <c r="AA1126" s="148">
        <f t="shared" si="1167"/>
        <v>0</v>
      </c>
      <c r="AB1126" s="149">
        <f t="shared" si="1168"/>
        <v>31263.8</v>
      </c>
      <c r="AC1126" s="148">
        <f t="shared" si="1169"/>
        <v>31263.8</v>
      </c>
      <c r="AD1126" s="148">
        <f t="shared" si="1126"/>
        <v>0</v>
      </c>
      <c r="AE1126" s="148">
        <f t="shared" si="1170"/>
        <v>3167.0229399999998</v>
      </c>
      <c r="AF1126" s="150">
        <f t="shared" si="1171"/>
        <v>3167.0229399999998</v>
      </c>
      <c r="AG1126" s="148">
        <f t="shared" si="1172"/>
        <v>0</v>
      </c>
      <c r="AH1126" s="148">
        <f t="shared" si="1173"/>
        <v>28096.77706</v>
      </c>
      <c r="AI1126" s="150">
        <f t="shared" si="1174"/>
        <v>28096.77706</v>
      </c>
      <c r="AJ1126" s="151" t="s">
        <v>60</v>
      </c>
    </row>
    <row r="1127" spans="1:36" outlineLevel="3" x14ac:dyDescent="0.25">
      <c r="A1127" s="143" t="s">
        <v>5671</v>
      </c>
      <c r="D1127" s="135">
        <v>113.4</v>
      </c>
      <c r="K1127" s="135">
        <v>7449.88</v>
      </c>
      <c r="N1127" s="135">
        <f t="shared" si="1127"/>
        <v>0</v>
      </c>
      <c r="O1127" s="135">
        <f t="shared" si="1128"/>
        <v>7563.28</v>
      </c>
      <c r="P1127" s="135" t="s">
        <v>5004</v>
      </c>
      <c r="Q1127" s="135">
        <f>VLOOKUP(P1127,Factors!$E$6:$G$5649,3,FALSE)</f>
        <v>0.1013</v>
      </c>
      <c r="R1127" s="144">
        <f t="shared" si="1158"/>
        <v>0</v>
      </c>
      <c r="S1127" s="145">
        <f t="shared" si="1159"/>
        <v>0</v>
      </c>
      <c r="T1127" s="146">
        <f t="shared" si="1160"/>
        <v>0</v>
      </c>
      <c r="U1127" s="144">
        <f t="shared" si="1161"/>
        <v>0</v>
      </c>
      <c r="V1127" s="145">
        <f t="shared" si="1162"/>
        <v>0</v>
      </c>
      <c r="W1127" s="147">
        <f t="shared" si="1163"/>
        <v>0</v>
      </c>
      <c r="X1127" s="144">
        <f t="shared" si="1164"/>
        <v>0</v>
      </c>
      <c r="Y1127" s="145">
        <f t="shared" si="1165"/>
        <v>0</v>
      </c>
      <c r="Z1127" s="147">
        <f t="shared" si="1166"/>
        <v>0</v>
      </c>
      <c r="AA1127" s="148">
        <f t="shared" si="1167"/>
        <v>0</v>
      </c>
      <c r="AB1127" s="149">
        <f t="shared" si="1168"/>
        <v>7563.28</v>
      </c>
      <c r="AC1127" s="148">
        <f t="shared" si="1169"/>
        <v>7563.28</v>
      </c>
      <c r="AD1127" s="148">
        <f t="shared" si="1126"/>
        <v>0</v>
      </c>
      <c r="AE1127" s="148">
        <f t="shared" si="1170"/>
        <v>766.16026399999998</v>
      </c>
      <c r="AF1127" s="150">
        <f t="shared" si="1171"/>
        <v>766.16026399999998</v>
      </c>
      <c r="AG1127" s="148">
        <f t="shared" si="1172"/>
        <v>0</v>
      </c>
      <c r="AH1127" s="148">
        <f t="shared" si="1173"/>
        <v>6797.1197359999996</v>
      </c>
      <c r="AI1127" s="150">
        <f t="shared" si="1174"/>
        <v>6797.1197359999996</v>
      </c>
      <c r="AJ1127" s="151" t="s">
        <v>60</v>
      </c>
    </row>
    <row r="1128" spans="1:36" outlineLevel="3" x14ac:dyDescent="0.25">
      <c r="A1128" s="143" t="s">
        <v>5671</v>
      </c>
      <c r="D1128" s="135">
        <v>-342.94</v>
      </c>
      <c r="N1128" s="135">
        <f t="shared" si="1127"/>
        <v>0</v>
      </c>
      <c r="O1128" s="135">
        <f t="shared" si="1128"/>
        <v>-342.94</v>
      </c>
      <c r="P1128" s="135" t="s">
        <v>5702</v>
      </c>
      <c r="Q1128" s="135">
        <f>VLOOKUP(P1128,Factors!$E$6:$G$5649,3,FALSE)</f>
        <v>0.1013</v>
      </c>
      <c r="R1128" s="144">
        <f t="shared" si="1158"/>
        <v>0</v>
      </c>
      <c r="S1128" s="145">
        <f t="shared" si="1159"/>
        <v>0</v>
      </c>
      <c r="T1128" s="146">
        <f t="shared" si="1160"/>
        <v>0</v>
      </c>
      <c r="U1128" s="144">
        <f t="shared" si="1161"/>
        <v>0</v>
      </c>
      <c r="V1128" s="145">
        <f t="shared" si="1162"/>
        <v>0</v>
      </c>
      <c r="W1128" s="147">
        <f t="shared" si="1163"/>
        <v>0</v>
      </c>
      <c r="X1128" s="144">
        <f t="shared" si="1164"/>
        <v>0</v>
      </c>
      <c r="Y1128" s="145">
        <f t="shared" si="1165"/>
        <v>0</v>
      </c>
      <c r="Z1128" s="147">
        <f t="shared" si="1166"/>
        <v>0</v>
      </c>
      <c r="AA1128" s="148">
        <f t="shared" si="1167"/>
        <v>0</v>
      </c>
      <c r="AB1128" s="149">
        <f t="shared" si="1168"/>
        <v>-342.94</v>
      </c>
      <c r="AC1128" s="148">
        <f t="shared" si="1169"/>
        <v>-342.94</v>
      </c>
      <c r="AD1128" s="148">
        <f t="shared" si="1126"/>
        <v>0</v>
      </c>
      <c r="AE1128" s="148">
        <f t="shared" si="1170"/>
        <v>-34.739821999999997</v>
      </c>
      <c r="AF1128" s="150">
        <f t="shared" si="1171"/>
        <v>-34.739821999999997</v>
      </c>
      <c r="AG1128" s="148">
        <f t="shared" si="1172"/>
        <v>0</v>
      </c>
      <c r="AH1128" s="148">
        <f t="shared" si="1173"/>
        <v>-308.20017799999999</v>
      </c>
      <c r="AI1128" s="150">
        <f t="shared" si="1174"/>
        <v>-308.20017799999999</v>
      </c>
      <c r="AJ1128" s="151" t="s">
        <v>60</v>
      </c>
    </row>
    <row r="1129" spans="1:36" outlineLevel="3" x14ac:dyDescent="0.25">
      <c r="A1129" s="143" t="s">
        <v>5671</v>
      </c>
      <c r="J1129" s="135">
        <v>50000</v>
      </c>
      <c r="M1129" s="135">
        <v>-50000</v>
      </c>
      <c r="N1129" s="135">
        <f t="shared" si="1127"/>
        <v>-50000</v>
      </c>
      <c r="O1129" s="135">
        <f t="shared" si="1128"/>
        <v>0</v>
      </c>
      <c r="P1129" s="135" t="s">
        <v>5017</v>
      </c>
      <c r="Q1129" s="135">
        <f>VLOOKUP(P1129,Factors!$E$6:$G$5649,3,FALSE)</f>
        <v>0.1013</v>
      </c>
      <c r="R1129" s="144">
        <f t="shared" si="1158"/>
        <v>0</v>
      </c>
      <c r="S1129" s="145">
        <f t="shared" si="1159"/>
        <v>-50000</v>
      </c>
      <c r="T1129" s="146">
        <f t="shared" si="1160"/>
        <v>-50000</v>
      </c>
      <c r="U1129" s="144">
        <f t="shared" si="1161"/>
        <v>0</v>
      </c>
      <c r="V1129" s="145">
        <f t="shared" si="1162"/>
        <v>-5065</v>
      </c>
      <c r="W1129" s="147">
        <f t="shared" si="1163"/>
        <v>-5065</v>
      </c>
      <c r="X1129" s="144">
        <f t="shared" si="1164"/>
        <v>0</v>
      </c>
      <c r="Y1129" s="145">
        <f t="shared" si="1165"/>
        <v>-44935</v>
      </c>
      <c r="Z1129" s="147">
        <f t="shared" si="1166"/>
        <v>-44935</v>
      </c>
      <c r="AA1129" s="148">
        <f t="shared" si="1167"/>
        <v>0</v>
      </c>
      <c r="AB1129" s="149">
        <f t="shared" si="1168"/>
        <v>0</v>
      </c>
      <c r="AC1129" s="148">
        <f t="shared" si="1169"/>
        <v>0</v>
      </c>
      <c r="AD1129" s="148">
        <f t="shared" si="1126"/>
        <v>0</v>
      </c>
      <c r="AE1129" s="148">
        <f t="shared" si="1170"/>
        <v>0</v>
      </c>
      <c r="AF1129" s="150">
        <f t="shared" si="1171"/>
        <v>0</v>
      </c>
      <c r="AG1129" s="148">
        <f t="shared" si="1172"/>
        <v>0</v>
      </c>
      <c r="AH1129" s="148">
        <f t="shared" si="1173"/>
        <v>0</v>
      </c>
      <c r="AI1129" s="150">
        <f t="shared" si="1174"/>
        <v>0</v>
      </c>
      <c r="AJ1129" s="151" t="s">
        <v>60</v>
      </c>
    </row>
    <row r="1130" spans="1:36" outlineLevel="3" x14ac:dyDescent="0.25">
      <c r="A1130" s="143" t="s">
        <v>5671</v>
      </c>
      <c r="G1130" s="135">
        <v>157000</v>
      </c>
      <c r="J1130" s="135">
        <v>20000</v>
      </c>
      <c r="M1130" s="135">
        <v>-82000</v>
      </c>
      <c r="N1130" s="135">
        <f t="shared" si="1127"/>
        <v>-82000</v>
      </c>
      <c r="O1130" s="135">
        <f t="shared" si="1128"/>
        <v>95000</v>
      </c>
      <c r="P1130" s="135" t="s">
        <v>5019</v>
      </c>
      <c r="Q1130" s="135">
        <f>VLOOKUP(P1130,Factors!$E$6:$G$5649,3,FALSE)</f>
        <v>0.1013</v>
      </c>
      <c r="R1130" s="144">
        <f t="shared" si="1158"/>
        <v>0</v>
      </c>
      <c r="S1130" s="145">
        <f t="shared" si="1159"/>
        <v>-82000</v>
      </c>
      <c r="T1130" s="146">
        <f t="shared" si="1160"/>
        <v>-82000</v>
      </c>
      <c r="U1130" s="144">
        <f t="shared" si="1161"/>
        <v>0</v>
      </c>
      <c r="V1130" s="145">
        <f t="shared" si="1162"/>
        <v>-8306.6</v>
      </c>
      <c r="W1130" s="147">
        <f t="shared" si="1163"/>
        <v>-8306.6</v>
      </c>
      <c r="X1130" s="144">
        <f t="shared" si="1164"/>
        <v>0</v>
      </c>
      <c r="Y1130" s="145">
        <f t="shared" si="1165"/>
        <v>-73693.399999999994</v>
      </c>
      <c r="Z1130" s="147">
        <f t="shared" si="1166"/>
        <v>-73693.399999999994</v>
      </c>
      <c r="AA1130" s="148">
        <f t="shared" si="1167"/>
        <v>0</v>
      </c>
      <c r="AB1130" s="149">
        <f t="shared" si="1168"/>
        <v>95000</v>
      </c>
      <c r="AC1130" s="148">
        <f t="shared" si="1169"/>
        <v>95000</v>
      </c>
      <c r="AD1130" s="148">
        <f t="shared" si="1126"/>
        <v>0</v>
      </c>
      <c r="AE1130" s="148">
        <f t="shared" si="1170"/>
        <v>9623.5</v>
      </c>
      <c r="AF1130" s="150">
        <f t="shared" si="1171"/>
        <v>9623.5</v>
      </c>
      <c r="AG1130" s="148">
        <f t="shared" si="1172"/>
        <v>0</v>
      </c>
      <c r="AH1130" s="148">
        <f t="shared" si="1173"/>
        <v>85376.5</v>
      </c>
      <c r="AI1130" s="150">
        <f t="shared" si="1174"/>
        <v>85376.5</v>
      </c>
      <c r="AJ1130" s="151" t="s">
        <v>60</v>
      </c>
    </row>
    <row r="1131" spans="1:36" outlineLevel="3" x14ac:dyDescent="0.25">
      <c r="A1131" s="143" t="s">
        <v>5671</v>
      </c>
      <c r="D1131" s="135">
        <v>-313764.84999999998</v>
      </c>
      <c r="G1131" s="135">
        <v>3319.64</v>
      </c>
      <c r="J1131" s="135">
        <v>-17344.38</v>
      </c>
      <c r="M1131" s="135">
        <v>25120.23</v>
      </c>
      <c r="N1131" s="135">
        <f t="shared" si="1127"/>
        <v>25120.23</v>
      </c>
      <c r="O1131" s="135">
        <f t="shared" si="1128"/>
        <v>-302669.36</v>
      </c>
      <c r="P1131" s="135" t="s">
        <v>5020</v>
      </c>
      <c r="Q1131" s="135">
        <f>VLOOKUP(P1131,Factors!$E$6:$G$5649,3,FALSE)</f>
        <v>0.1013</v>
      </c>
      <c r="R1131" s="144">
        <f t="shared" si="1158"/>
        <v>0</v>
      </c>
      <c r="S1131" s="145">
        <f t="shared" si="1159"/>
        <v>25120.23</v>
      </c>
      <c r="T1131" s="146">
        <f t="shared" si="1160"/>
        <v>25120.23</v>
      </c>
      <c r="U1131" s="144">
        <f t="shared" si="1161"/>
        <v>0</v>
      </c>
      <c r="V1131" s="145">
        <f t="shared" si="1162"/>
        <v>2544.6792989999999</v>
      </c>
      <c r="W1131" s="147">
        <f t="shared" si="1163"/>
        <v>2544.6792989999999</v>
      </c>
      <c r="X1131" s="144">
        <f t="shared" si="1164"/>
        <v>0</v>
      </c>
      <c r="Y1131" s="145">
        <f t="shared" si="1165"/>
        <v>22575.550701</v>
      </c>
      <c r="Z1131" s="147">
        <f t="shared" si="1166"/>
        <v>22575.550701</v>
      </c>
      <c r="AA1131" s="148">
        <f t="shared" si="1167"/>
        <v>0</v>
      </c>
      <c r="AB1131" s="149">
        <f t="shared" si="1168"/>
        <v>-302669.36</v>
      </c>
      <c r="AC1131" s="148">
        <f t="shared" si="1169"/>
        <v>-302669.36</v>
      </c>
      <c r="AD1131" s="148">
        <f t="shared" si="1126"/>
        <v>0</v>
      </c>
      <c r="AE1131" s="148">
        <f t="shared" si="1170"/>
        <v>-30660.406167999998</v>
      </c>
      <c r="AF1131" s="150">
        <f t="shared" si="1171"/>
        <v>-30660.406167999998</v>
      </c>
      <c r="AG1131" s="148">
        <f t="shared" si="1172"/>
        <v>0</v>
      </c>
      <c r="AH1131" s="148">
        <f t="shared" si="1173"/>
        <v>-272008.95383199997</v>
      </c>
      <c r="AI1131" s="150">
        <f t="shared" si="1174"/>
        <v>-272008.95383199997</v>
      </c>
      <c r="AJ1131" s="151" t="s">
        <v>60</v>
      </c>
    </row>
    <row r="1132" spans="1:36" outlineLevel="2" x14ac:dyDescent="0.25">
      <c r="A1132" s="143"/>
      <c r="N1132" s="135">
        <f t="shared" si="1127"/>
        <v>0</v>
      </c>
      <c r="O1132" s="135">
        <f t="shared" si="1128"/>
        <v>0</v>
      </c>
      <c r="R1132" s="144">
        <f t="shared" ref="R1132:AI1132" si="1175">SUBTOTAL(9,R1125:R1131)</f>
        <v>0</v>
      </c>
      <c r="S1132" s="145">
        <f t="shared" si="1175"/>
        <v>-104598.63</v>
      </c>
      <c r="T1132" s="146">
        <f t="shared" si="1175"/>
        <v>-104598.63</v>
      </c>
      <c r="U1132" s="144">
        <f t="shared" si="1175"/>
        <v>0</v>
      </c>
      <c r="V1132" s="145">
        <f t="shared" si="1175"/>
        <v>-10595.841219000002</v>
      </c>
      <c r="W1132" s="147">
        <f t="shared" si="1175"/>
        <v>-10595.841219000002</v>
      </c>
      <c r="X1132" s="144">
        <f t="shared" si="1175"/>
        <v>0</v>
      </c>
      <c r="Y1132" s="145">
        <f t="shared" si="1175"/>
        <v>-94002.788780999996</v>
      </c>
      <c r="Z1132" s="147">
        <f t="shared" si="1175"/>
        <v>-94002.788780999996</v>
      </c>
      <c r="AA1132" s="148">
        <f t="shared" si="1175"/>
        <v>0</v>
      </c>
      <c r="AB1132" s="149">
        <f t="shared" si="1175"/>
        <v>-169194.08</v>
      </c>
      <c r="AC1132" s="148">
        <f t="shared" si="1175"/>
        <v>-169194.08</v>
      </c>
      <c r="AD1132" s="148">
        <f t="shared" si="1126"/>
        <v>0</v>
      </c>
      <c r="AE1132" s="148">
        <f t="shared" si="1175"/>
        <v>-17139.360303999998</v>
      </c>
      <c r="AF1132" s="150">
        <f t="shared" si="1175"/>
        <v>-17139.360303999998</v>
      </c>
      <c r="AG1132" s="148">
        <f t="shared" si="1175"/>
        <v>0</v>
      </c>
      <c r="AH1132" s="148">
        <f t="shared" si="1175"/>
        <v>-152054.71969599999</v>
      </c>
      <c r="AI1132" s="150">
        <f t="shared" si="1175"/>
        <v>-152054.71969599999</v>
      </c>
      <c r="AJ1132" s="163" t="s">
        <v>5736</v>
      </c>
    </row>
    <row r="1133" spans="1:36" outlineLevel="3" x14ac:dyDescent="0.25">
      <c r="A1133" s="143" t="s">
        <v>5671</v>
      </c>
      <c r="C1133" s="135">
        <v>471067.52</v>
      </c>
      <c r="D1133" s="135">
        <v>114.76</v>
      </c>
      <c r="E1133" s="135">
        <v>873.79</v>
      </c>
      <c r="F1133" s="135">
        <v>772.59</v>
      </c>
      <c r="G1133" s="135">
        <v>431.93</v>
      </c>
      <c r="H1133" s="135">
        <v>271.87</v>
      </c>
      <c r="I1133" s="135">
        <v>2296.2800000000002</v>
      </c>
      <c r="J1133" s="135">
        <v>-446.22</v>
      </c>
      <c r="K1133" s="135">
        <v>727.26</v>
      </c>
      <c r="L1133" s="135">
        <v>2591.36</v>
      </c>
      <c r="M1133" s="135">
        <v>4674.12</v>
      </c>
      <c r="N1133" s="135">
        <f t="shared" si="1127"/>
        <v>4674.12</v>
      </c>
      <c r="O1133" s="135">
        <f t="shared" si="1128"/>
        <v>483375.26000000007</v>
      </c>
      <c r="P1133" s="135" t="s">
        <v>5550</v>
      </c>
      <c r="Q1133" s="135">
        <f>VLOOKUP(P1133,Factors!$E$6:$G$5649,3,FALSE)</f>
        <v>1</v>
      </c>
      <c r="R1133" s="144">
        <f>IF(LEFT(AJ1133,6)="Direct", N1133,0)</f>
        <v>4674.12</v>
      </c>
      <c r="S1133" s="145">
        <f>N1133-R1133</f>
        <v>0</v>
      </c>
      <c r="T1133" s="146">
        <f>R1133+S1133</f>
        <v>4674.12</v>
      </c>
      <c r="U1133" s="144">
        <f>IF(LEFT(AJ1133,9)="direct-wa", N1133,0)</f>
        <v>4674.12</v>
      </c>
      <c r="V1133" s="145">
        <f>IF(LEFT(AJ1133,9)="direct-wa",0,N1133*Q1133)</f>
        <v>0</v>
      </c>
      <c r="W1133" s="147">
        <f>U1133+V1133</f>
        <v>4674.12</v>
      </c>
      <c r="X1133" s="144">
        <f>IF(LEFT(AJ1133,9)="direct-or", N1133,0)</f>
        <v>0</v>
      </c>
      <c r="Y1133" s="145">
        <f>IF(LEFT(AJ1133,9)="direct-or",0,S1133-V1133)</f>
        <v>0</v>
      </c>
      <c r="Z1133" s="147">
        <f>X1133+Y1133</f>
        <v>0</v>
      </c>
      <c r="AA1133" s="148">
        <f>IF(LEFT(AJ1133,6)="Direct", O1133,0)</f>
        <v>483375.26000000007</v>
      </c>
      <c r="AB1133" s="149">
        <f>O1133-AA1133</f>
        <v>0</v>
      </c>
      <c r="AC1133" s="148">
        <f>AA1133+AB1133</f>
        <v>483375.26000000007</v>
      </c>
      <c r="AD1133" s="148">
        <f t="shared" si="1126"/>
        <v>483375.26000000007</v>
      </c>
      <c r="AE1133" s="148">
        <f>IF(LEFT(AJ1133,9)="direct-wa",0,O1133*Q1133)</f>
        <v>0</v>
      </c>
      <c r="AF1133" s="150">
        <f>AD1133+AE1133</f>
        <v>483375.26000000007</v>
      </c>
      <c r="AG1133" s="148">
        <f>IF(LEFT(AJ1133,9)="direct-or", O1133,0)</f>
        <v>0</v>
      </c>
      <c r="AH1133" s="148">
        <f>IF(LEFT(AJ1133,9)="direct-or",0,AC1133-AF1133)</f>
        <v>0</v>
      </c>
      <c r="AI1133" s="150">
        <f>AG1133+AH1133</f>
        <v>0</v>
      </c>
      <c r="AJ1133" s="151" t="s">
        <v>361</v>
      </c>
    </row>
    <row r="1134" spans="1:36" outlineLevel="2" x14ac:dyDescent="0.25">
      <c r="A1134" s="143"/>
      <c r="N1134" s="135">
        <f t="shared" si="1127"/>
        <v>0</v>
      </c>
      <c r="O1134" s="135">
        <f t="shared" si="1128"/>
        <v>0</v>
      </c>
      <c r="R1134" s="144">
        <f t="shared" ref="R1134:AI1134" si="1176">SUBTOTAL(9,R1133:R1133)</f>
        <v>4674.12</v>
      </c>
      <c r="S1134" s="145">
        <f t="shared" si="1176"/>
        <v>0</v>
      </c>
      <c r="T1134" s="146">
        <f t="shared" si="1176"/>
        <v>4674.12</v>
      </c>
      <c r="U1134" s="144">
        <f t="shared" si="1176"/>
        <v>4674.12</v>
      </c>
      <c r="V1134" s="145">
        <f t="shared" si="1176"/>
        <v>0</v>
      </c>
      <c r="W1134" s="147">
        <f t="shared" si="1176"/>
        <v>4674.12</v>
      </c>
      <c r="X1134" s="144">
        <f t="shared" si="1176"/>
        <v>0</v>
      </c>
      <c r="Y1134" s="145">
        <f t="shared" si="1176"/>
        <v>0</v>
      </c>
      <c r="Z1134" s="147">
        <f t="shared" si="1176"/>
        <v>0</v>
      </c>
      <c r="AA1134" s="148">
        <f t="shared" si="1176"/>
        <v>483375.26000000007</v>
      </c>
      <c r="AB1134" s="149">
        <f t="shared" si="1176"/>
        <v>0</v>
      </c>
      <c r="AC1134" s="148">
        <f t="shared" si="1176"/>
        <v>483375.26000000007</v>
      </c>
      <c r="AD1134" s="148">
        <f t="shared" si="1126"/>
        <v>0</v>
      </c>
      <c r="AE1134" s="148">
        <f t="shared" si="1176"/>
        <v>0</v>
      </c>
      <c r="AF1134" s="150">
        <f t="shared" si="1176"/>
        <v>483375.26000000007</v>
      </c>
      <c r="AG1134" s="148">
        <f t="shared" si="1176"/>
        <v>0</v>
      </c>
      <c r="AH1134" s="148">
        <f t="shared" si="1176"/>
        <v>0</v>
      </c>
      <c r="AI1134" s="150">
        <f t="shared" si="1176"/>
        <v>0</v>
      </c>
      <c r="AJ1134" s="163" t="s">
        <v>5747</v>
      </c>
    </row>
    <row r="1135" spans="1:36" outlineLevel="3" x14ac:dyDescent="0.25">
      <c r="A1135" s="143" t="s">
        <v>5671</v>
      </c>
      <c r="M1135" s="135">
        <v>55000</v>
      </c>
      <c r="N1135" s="135">
        <f t="shared" si="1127"/>
        <v>55000</v>
      </c>
      <c r="O1135" s="135">
        <f t="shared" si="1128"/>
        <v>55000</v>
      </c>
      <c r="P1135" s="135" t="s">
        <v>5950</v>
      </c>
      <c r="Q1135" s="135">
        <f>VLOOKUP(P1135,Factors!$E$6:$G$5649,3,FALSE)</f>
        <v>9.9709999999999993E-2</v>
      </c>
      <c r="R1135" s="144">
        <f>IF(LEFT(AJ1135,6)="Direct", N1135,0)</f>
        <v>0</v>
      </c>
      <c r="S1135" s="145">
        <f>N1135-R1135</f>
        <v>55000</v>
      </c>
      <c r="T1135" s="146">
        <f>R1135+S1135</f>
        <v>55000</v>
      </c>
      <c r="U1135" s="144">
        <f>IF(LEFT(AJ1135,9)="direct-wa", N1135,0)</f>
        <v>0</v>
      </c>
      <c r="V1135" s="145">
        <f>IF(LEFT(AJ1135,9)="direct-wa",0,N1135*Q1135)</f>
        <v>5484.0499999999993</v>
      </c>
      <c r="W1135" s="147">
        <f>U1135+V1135</f>
        <v>5484.0499999999993</v>
      </c>
      <c r="X1135" s="144">
        <f>IF(LEFT(AJ1135,9)="direct-or", N1135,0)</f>
        <v>0</v>
      </c>
      <c r="Y1135" s="145">
        <f>IF(LEFT(AJ1135,9)="direct-or",0,S1135-V1135)</f>
        <v>49515.95</v>
      </c>
      <c r="Z1135" s="147">
        <f>X1135+Y1135</f>
        <v>49515.95</v>
      </c>
      <c r="AA1135" s="148">
        <f>IF(LEFT(AJ1135,6)="Direct", O1135,0)</f>
        <v>0</v>
      </c>
      <c r="AB1135" s="149">
        <f>O1135-AA1135</f>
        <v>55000</v>
      </c>
      <c r="AC1135" s="148">
        <f>AA1135+AB1135</f>
        <v>55000</v>
      </c>
      <c r="AD1135" s="148">
        <f t="shared" si="1126"/>
        <v>0</v>
      </c>
      <c r="AE1135" s="148">
        <f>IF(LEFT(AJ1135,9)="direct-wa",0,O1135*Q1135)</f>
        <v>5484.0499999999993</v>
      </c>
      <c r="AF1135" s="150">
        <f>AD1135+AE1135</f>
        <v>5484.0499999999993</v>
      </c>
      <c r="AG1135" s="148">
        <f>IF(LEFT(AJ1135,9)="direct-or", O1135,0)</f>
        <v>0</v>
      </c>
      <c r="AH1135" s="148">
        <f>IF(LEFT(AJ1135,9)="direct-or",0,AC1135-AF1135)</f>
        <v>49515.95</v>
      </c>
      <c r="AI1135" s="150">
        <f>AG1135+AH1135</f>
        <v>49515.95</v>
      </c>
      <c r="AJ1135" s="151" t="s">
        <v>75</v>
      </c>
    </row>
    <row r="1136" spans="1:36" outlineLevel="2" x14ac:dyDescent="0.25">
      <c r="A1136" s="143"/>
      <c r="N1136" s="135">
        <f t="shared" si="1127"/>
        <v>0</v>
      </c>
      <c r="O1136" s="135">
        <f t="shared" si="1128"/>
        <v>0</v>
      </c>
      <c r="R1136" s="144">
        <f t="shared" ref="R1136:AI1136" si="1177">SUBTOTAL(9,R1135:R1135)</f>
        <v>0</v>
      </c>
      <c r="S1136" s="145">
        <f t="shared" si="1177"/>
        <v>55000</v>
      </c>
      <c r="T1136" s="146">
        <f t="shared" si="1177"/>
        <v>55000</v>
      </c>
      <c r="U1136" s="144">
        <f t="shared" si="1177"/>
        <v>0</v>
      </c>
      <c r="V1136" s="145">
        <f t="shared" si="1177"/>
        <v>5484.0499999999993</v>
      </c>
      <c r="W1136" s="147">
        <f t="shared" si="1177"/>
        <v>5484.0499999999993</v>
      </c>
      <c r="X1136" s="144">
        <f t="shared" si="1177"/>
        <v>0</v>
      </c>
      <c r="Y1136" s="145">
        <f t="shared" si="1177"/>
        <v>49515.95</v>
      </c>
      <c r="Z1136" s="147">
        <f t="shared" si="1177"/>
        <v>49515.95</v>
      </c>
      <c r="AA1136" s="148">
        <f t="shared" si="1177"/>
        <v>0</v>
      </c>
      <c r="AB1136" s="149">
        <f t="shared" si="1177"/>
        <v>55000</v>
      </c>
      <c r="AC1136" s="148">
        <f t="shared" si="1177"/>
        <v>55000</v>
      </c>
      <c r="AD1136" s="148">
        <f t="shared" si="1126"/>
        <v>0</v>
      </c>
      <c r="AE1136" s="148">
        <f t="shared" si="1177"/>
        <v>5484.0499999999993</v>
      </c>
      <c r="AF1136" s="150">
        <f t="shared" si="1177"/>
        <v>5484.0499999999993</v>
      </c>
      <c r="AG1136" s="148">
        <f t="shared" si="1177"/>
        <v>0</v>
      </c>
      <c r="AH1136" s="148">
        <f t="shared" si="1177"/>
        <v>49515.95</v>
      </c>
      <c r="AI1136" s="150">
        <f t="shared" si="1177"/>
        <v>49515.95</v>
      </c>
      <c r="AJ1136" s="163" t="s">
        <v>5962</v>
      </c>
    </row>
    <row r="1137" spans="1:36" outlineLevel="1" x14ac:dyDescent="0.25">
      <c r="A1137" s="154" t="s">
        <v>5670</v>
      </c>
      <c r="B1137" s="155"/>
      <c r="C1137" s="155"/>
      <c r="D1137" s="155"/>
      <c r="E1137" s="155"/>
      <c r="F1137" s="155"/>
      <c r="G1137" s="155"/>
      <c r="H1137" s="155"/>
      <c r="I1137" s="155"/>
      <c r="J1137" s="155"/>
      <c r="K1137" s="155"/>
      <c r="L1137" s="155"/>
      <c r="M1137" s="155"/>
      <c r="N1137" s="155"/>
      <c r="O1137" s="155"/>
      <c r="P1137" s="155"/>
      <c r="Q1137" s="155"/>
      <c r="R1137" s="156">
        <f t="shared" ref="R1137:AI1137" si="1178">SUBTOTAL(9,R1125:R1135)</f>
        <v>4674.12</v>
      </c>
      <c r="S1137" s="157">
        <f t="shared" si="1178"/>
        <v>-49598.630000000005</v>
      </c>
      <c r="T1137" s="158">
        <f t="shared" si="1178"/>
        <v>-44924.510000000009</v>
      </c>
      <c r="U1137" s="156">
        <f t="shared" si="1178"/>
        <v>4674.12</v>
      </c>
      <c r="V1137" s="157">
        <f t="shared" si="1178"/>
        <v>-5111.7912190000025</v>
      </c>
      <c r="W1137" s="159">
        <f t="shared" si="1178"/>
        <v>-437.67121900000257</v>
      </c>
      <c r="X1137" s="156">
        <f t="shared" si="1178"/>
        <v>0</v>
      </c>
      <c r="Y1137" s="157">
        <f t="shared" si="1178"/>
        <v>-44486.838780999999</v>
      </c>
      <c r="Z1137" s="159">
        <f t="shared" si="1178"/>
        <v>-44486.838780999999</v>
      </c>
      <c r="AA1137" s="157">
        <f t="shared" si="1178"/>
        <v>483375.26000000007</v>
      </c>
      <c r="AB1137" s="160">
        <f t="shared" si="1178"/>
        <v>-114194.07999999999</v>
      </c>
      <c r="AC1137" s="157">
        <f t="shared" si="1178"/>
        <v>369181.18000000005</v>
      </c>
      <c r="AD1137" s="157">
        <f t="shared" si="1126"/>
        <v>0</v>
      </c>
      <c r="AE1137" s="157">
        <f t="shared" si="1178"/>
        <v>-11655.310303999999</v>
      </c>
      <c r="AF1137" s="161">
        <f t="shared" si="1178"/>
        <v>471719.94969600008</v>
      </c>
      <c r="AG1137" s="157">
        <f t="shared" si="1178"/>
        <v>0</v>
      </c>
      <c r="AH1137" s="157">
        <f t="shared" si="1178"/>
        <v>-102538.76969599999</v>
      </c>
      <c r="AI1137" s="161">
        <f t="shared" si="1178"/>
        <v>-102538.76969599999</v>
      </c>
      <c r="AJ1137" s="162"/>
    </row>
    <row r="1138" spans="1:36" outlineLevel="3" x14ac:dyDescent="0.25">
      <c r="A1138" s="143" t="s">
        <v>5673</v>
      </c>
      <c r="B1138" s="135">
        <v>117.06</v>
      </c>
      <c r="C1138" s="135">
        <v>125.6</v>
      </c>
      <c r="D1138" s="135">
        <v>289.56</v>
      </c>
      <c r="E1138" s="135">
        <v>161.63999999999999</v>
      </c>
      <c r="F1138" s="135">
        <v>239.24</v>
      </c>
      <c r="G1138" s="135">
        <v>91.73</v>
      </c>
      <c r="H1138" s="135">
        <v>105.28</v>
      </c>
      <c r="I1138" s="135">
        <v>63.13</v>
      </c>
      <c r="J1138" s="135">
        <v>527.04</v>
      </c>
      <c r="K1138" s="135">
        <v>54.55</v>
      </c>
      <c r="M1138" s="135">
        <v>61.79</v>
      </c>
      <c r="N1138" s="135">
        <f t="shared" si="1127"/>
        <v>61.79</v>
      </c>
      <c r="O1138" s="135">
        <f t="shared" si="1128"/>
        <v>1836.62</v>
      </c>
      <c r="P1138" s="135" t="s">
        <v>4396</v>
      </c>
      <c r="Q1138" s="135">
        <f>VLOOKUP(P1138,Factors!$E$6:$G$5649,3,FALSE)</f>
        <v>9.9400000000000002E-2</v>
      </c>
      <c r="R1138" s="144">
        <f t="shared" ref="R1138:R1160" si="1179">IF(LEFT(AJ1138,6)="Direct", N1138,0)</f>
        <v>0</v>
      </c>
      <c r="S1138" s="145">
        <f t="shared" ref="S1138:S1160" si="1180">N1138-R1138</f>
        <v>61.79</v>
      </c>
      <c r="T1138" s="146">
        <f t="shared" ref="T1138:T1160" si="1181">R1138+S1138</f>
        <v>61.79</v>
      </c>
      <c r="U1138" s="144">
        <f t="shared" ref="U1138:U1160" si="1182">IF(LEFT(AJ1138,9)="direct-wa", N1138,0)</f>
        <v>0</v>
      </c>
      <c r="V1138" s="145">
        <f t="shared" ref="V1138:V1160" si="1183">IF(LEFT(AJ1138,9)="direct-wa",0,N1138*Q1138)</f>
        <v>6.1419259999999998</v>
      </c>
      <c r="W1138" s="147">
        <f t="shared" ref="W1138:W1160" si="1184">U1138+V1138</f>
        <v>6.1419259999999998</v>
      </c>
      <c r="X1138" s="144">
        <f t="shared" ref="X1138:X1160" si="1185">IF(LEFT(AJ1138,9)="direct-or", N1138,0)</f>
        <v>0</v>
      </c>
      <c r="Y1138" s="145">
        <f t="shared" ref="Y1138:Y1160" si="1186">IF(LEFT(AJ1138,9)="direct-or",0,S1138-V1138)</f>
        <v>55.648074000000001</v>
      </c>
      <c r="Z1138" s="147">
        <f t="shared" ref="Z1138:Z1160" si="1187">X1138+Y1138</f>
        <v>55.648074000000001</v>
      </c>
      <c r="AA1138" s="148">
        <f t="shared" ref="AA1138:AA1160" si="1188">IF(LEFT(AJ1138,6)="Direct", O1138,0)</f>
        <v>0</v>
      </c>
      <c r="AB1138" s="149">
        <f t="shared" ref="AB1138:AB1160" si="1189">O1138-AA1138</f>
        <v>1836.62</v>
      </c>
      <c r="AC1138" s="148">
        <f t="shared" ref="AC1138:AC1160" si="1190">AA1138+AB1138</f>
        <v>1836.62</v>
      </c>
      <c r="AD1138" s="148">
        <f t="shared" si="1126"/>
        <v>0</v>
      </c>
      <c r="AE1138" s="148">
        <f t="shared" ref="AE1138:AE1160" si="1191">IF(LEFT(AJ1138,9)="direct-wa",0,O1138*Q1138)</f>
        <v>182.56002799999999</v>
      </c>
      <c r="AF1138" s="150">
        <f t="shared" ref="AF1138:AF1160" si="1192">AD1138+AE1138</f>
        <v>182.56002799999999</v>
      </c>
      <c r="AG1138" s="148">
        <f t="shared" ref="AG1138:AG1160" si="1193">IF(LEFT(AJ1138,9)="direct-or", O1138,0)</f>
        <v>0</v>
      </c>
      <c r="AH1138" s="148">
        <f t="shared" ref="AH1138:AH1160" si="1194">IF(LEFT(AJ1138,9)="direct-or",0,AC1138-AF1138)</f>
        <v>1654.059972</v>
      </c>
      <c r="AI1138" s="150">
        <f t="shared" ref="AI1138:AI1160" si="1195">AG1138+AH1138</f>
        <v>1654.059972</v>
      </c>
      <c r="AJ1138" s="151" t="s">
        <v>79</v>
      </c>
    </row>
    <row r="1139" spans="1:36" outlineLevel="3" x14ac:dyDescent="0.25">
      <c r="A1139" s="143" t="s">
        <v>5673</v>
      </c>
      <c r="B1139" s="135">
        <v>22060</v>
      </c>
      <c r="C1139" s="135">
        <v>23199.29</v>
      </c>
      <c r="D1139" s="135">
        <v>23977.54</v>
      </c>
      <c r="E1139" s="135">
        <v>23908.1</v>
      </c>
      <c r="F1139" s="135">
        <v>21366.77</v>
      </c>
      <c r="G1139" s="135">
        <v>24229.279999999999</v>
      </c>
      <c r="H1139" s="135">
        <v>21921.54</v>
      </c>
      <c r="I1139" s="135">
        <v>21996.82</v>
      </c>
      <c r="J1139" s="135">
        <v>23544.240000000002</v>
      </c>
      <c r="K1139" s="135">
        <v>23173.119999999999</v>
      </c>
      <c r="L1139" s="135">
        <v>18002.740000000002</v>
      </c>
      <c r="M1139" s="135">
        <v>21928.15</v>
      </c>
      <c r="N1139" s="135">
        <f t="shared" si="1127"/>
        <v>21928.15</v>
      </c>
      <c r="O1139" s="135">
        <f t="shared" si="1128"/>
        <v>269307.58999999997</v>
      </c>
      <c r="P1139" s="135" t="s">
        <v>4593</v>
      </c>
      <c r="Q1139" s="135">
        <f>VLOOKUP(P1139,Factors!$E$6:$G$5649,3,FALSE)</f>
        <v>9.9400000000000002E-2</v>
      </c>
      <c r="R1139" s="144">
        <f t="shared" si="1179"/>
        <v>0</v>
      </c>
      <c r="S1139" s="145">
        <f t="shared" si="1180"/>
        <v>21928.15</v>
      </c>
      <c r="T1139" s="146">
        <f t="shared" si="1181"/>
        <v>21928.15</v>
      </c>
      <c r="U1139" s="144">
        <f t="shared" si="1182"/>
        <v>0</v>
      </c>
      <c r="V1139" s="145">
        <f t="shared" si="1183"/>
        <v>2179.6581100000003</v>
      </c>
      <c r="W1139" s="147">
        <f t="shared" si="1184"/>
        <v>2179.6581100000003</v>
      </c>
      <c r="X1139" s="144">
        <f t="shared" si="1185"/>
        <v>0</v>
      </c>
      <c r="Y1139" s="145">
        <f t="shared" si="1186"/>
        <v>19748.491890000001</v>
      </c>
      <c r="Z1139" s="147">
        <f t="shared" si="1187"/>
        <v>19748.491890000001</v>
      </c>
      <c r="AA1139" s="148">
        <f t="shared" si="1188"/>
        <v>0</v>
      </c>
      <c r="AB1139" s="149">
        <f t="shared" si="1189"/>
        <v>269307.58999999997</v>
      </c>
      <c r="AC1139" s="148">
        <f t="shared" si="1190"/>
        <v>269307.58999999997</v>
      </c>
      <c r="AD1139" s="148">
        <f t="shared" si="1126"/>
        <v>0</v>
      </c>
      <c r="AE1139" s="148">
        <f t="shared" si="1191"/>
        <v>26769.174445999997</v>
      </c>
      <c r="AF1139" s="150">
        <f t="shared" si="1192"/>
        <v>26769.174445999997</v>
      </c>
      <c r="AG1139" s="148">
        <f t="shared" si="1193"/>
        <v>0</v>
      </c>
      <c r="AH1139" s="148">
        <f t="shared" si="1194"/>
        <v>242538.41555399998</v>
      </c>
      <c r="AI1139" s="150">
        <f t="shared" si="1195"/>
        <v>242538.41555399998</v>
      </c>
      <c r="AJ1139" s="151" t="s">
        <v>79</v>
      </c>
    </row>
    <row r="1140" spans="1:36" outlineLevel="3" x14ac:dyDescent="0.25">
      <c r="A1140" s="143" t="s">
        <v>5673</v>
      </c>
      <c r="G1140" s="135">
        <v>3175</v>
      </c>
      <c r="N1140" s="135">
        <f t="shared" si="1127"/>
        <v>0</v>
      </c>
      <c r="O1140" s="135">
        <f t="shared" si="1128"/>
        <v>3175</v>
      </c>
      <c r="P1140" s="135" t="s">
        <v>4600</v>
      </c>
      <c r="Q1140" s="135">
        <f>VLOOKUP(P1140,Factors!$E$6:$G$5649,3,FALSE)</f>
        <v>9.9400000000000002E-2</v>
      </c>
      <c r="R1140" s="144">
        <f t="shared" si="1179"/>
        <v>0</v>
      </c>
      <c r="S1140" s="145">
        <f t="shared" si="1180"/>
        <v>0</v>
      </c>
      <c r="T1140" s="146">
        <f t="shared" si="1181"/>
        <v>0</v>
      </c>
      <c r="U1140" s="144">
        <f t="shared" si="1182"/>
        <v>0</v>
      </c>
      <c r="V1140" s="145">
        <f t="shared" si="1183"/>
        <v>0</v>
      </c>
      <c r="W1140" s="147">
        <f t="shared" si="1184"/>
        <v>0</v>
      </c>
      <c r="X1140" s="144">
        <f t="shared" si="1185"/>
        <v>0</v>
      </c>
      <c r="Y1140" s="145">
        <f t="shared" si="1186"/>
        <v>0</v>
      </c>
      <c r="Z1140" s="147">
        <f t="shared" si="1187"/>
        <v>0</v>
      </c>
      <c r="AA1140" s="148">
        <f t="shared" si="1188"/>
        <v>0</v>
      </c>
      <c r="AB1140" s="149">
        <f t="shared" si="1189"/>
        <v>3175</v>
      </c>
      <c r="AC1140" s="148">
        <f t="shared" si="1190"/>
        <v>3175</v>
      </c>
      <c r="AD1140" s="148">
        <f t="shared" si="1126"/>
        <v>0</v>
      </c>
      <c r="AE1140" s="148">
        <f t="shared" si="1191"/>
        <v>315.59500000000003</v>
      </c>
      <c r="AF1140" s="150">
        <f t="shared" si="1192"/>
        <v>315.59500000000003</v>
      </c>
      <c r="AG1140" s="148">
        <f t="shared" si="1193"/>
        <v>0</v>
      </c>
      <c r="AH1140" s="148">
        <f t="shared" si="1194"/>
        <v>2859.4049999999997</v>
      </c>
      <c r="AI1140" s="150">
        <f t="shared" si="1195"/>
        <v>2859.4049999999997</v>
      </c>
      <c r="AJ1140" s="151" t="s">
        <v>79</v>
      </c>
    </row>
    <row r="1141" spans="1:36" outlineLevel="3" x14ac:dyDescent="0.25">
      <c r="A1141" s="143" t="s">
        <v>5673</v>
      </c>
      <c r="G1141" s="135">
        <v>67.8</v>
      </c>
      <c r="M1141" s="135">
        <v>78.7</v>
      </c>
      <c r="N1141" s="135">
        <f t="shared" si="1127"/>
        <v>78.7</v>
      </c>
      <c r="O1141" s="135">
        <f t="shared" si="1128"/>
        <v>146.5</v>
      </c>
      <c r="P1141" s="135" t="s">
        <v>4612</v>
      </c>
      <c r="Q1141" s="135">
        <f>VLOOKUP(P1141,Factors!$E$6:$G$5649,3,FALSE)</f>
        <v>9.9400000000000002E-2</v>
      </c>
      <c r="R1141" s="144">
        <f t="shared" si="1179"/>
        <v>0</v>
      </c>
      <c r="S1141" s="145">
        <f t="shared" si="1180"/>
        <v>78.7</v>
      </c>
      <c r="T1141" s="146">
        <f t="shared" si="1181"/>
        <v>78.7</v>
      </c>
      <c r="U1141" s="144">
        <f t="shared" si="1182"/>
        <v>0</v>
      </c>
      <c r="V1141" s="145">
        <f t="shared" si="1183"/>
        <v>7.8227800000000007</v>
      </c>
      <c r="W1141" s="147">
        <f t="shared" si="1184"/>
        <v>7.8227800000000007</v>
      </c>
      <c r="X1141" s="144">
        <f t="shared" si="1185"/>
        <v>0</v>
      </c>
      <c r="Y1141" s="145">
        <f t="shared" si="1186"/>
        <v>70.877220000000008</v>
      </c>
      <c r="Z1141" s="147">
        <f t="shared" si="1187"/>
        <v>70.877220000000008</v>
      </c>
      <c r="AA1141" s="148">
        <f t="shared" si="1188"/>
        <v>0</v>
      </c>
      <c r="AB1141" s="149">
        <f t="shared" si="1189"/>
        <v>146.5</v>
      </c>
      <c r="AC1141" s="148">
        <f t="shared" si="1190"/>
        <v>146.5</v>
      </c>
      <c r="AD1141" s="148">
        <f t="shared" si="1126"/>
        <v>0</v>
      </c>
      <c r="AE1141" s="148">
        <f t="shared" si="1191"/>
        <v>14.562100000000001</v>
      </c>
      <c r="AF1141" s="150">
        <f t="shared" si="1192"/>
        <v>14.562100000000001</v>
      </c>
      <c r="AG1141" s="148">
        <f t="shared" si="1193"/>
        <v>0</v>
      </c>
      <c r="AH1141" s="148">
        <f t="shared" si="1194"/>
        <v>131.93790000000001</v>
      </c>
      <c r="AI1141" s="150">
        <f t="shared" si="1195"/>
        <v>131.93790000000001</v>
      </c>
      <c r="AJ1141" s="151" t="s">
        <v>79</v>
      </c>
    </row>
    <row r="1142" spans="1:36" outlineLevel="3" x14ac:dyDescent="0.25">
      <c r="A1142" s="143" t="s">
        <v>5673</v>
      </c>
      <c r="B1142" s="135">
        <v>16642.29</v>
      </c>
      <c r="C1142" s="135">
        <v>26419.200000000001</v>
      </c>
      <c r="D1142" s="135">
        <v>26634.99</v>
      </c>
      <c r="E1142" s="135">
        <v>23877.72</v>
      </c>
      <c r="F1142" s="135">
        <v>26313.74</v>
      </c>
      <c r="G1142" s="135">
        <v>25849.34</v>
      </c>
      <c r="H1142" s="135">
        <v>25242.36</v>
      </c>
      <c r="I1142" s="135">
        <v>24444.01</v>
      </c>
      <c r="J1142" s="135">
        <v>25639.040000000001</v>
      </c>
      <c r="K1142" s="135">
        <v>26527.34</v>
      </c>
      <c r="L1142" s="135">
        <v>24882</v>
      </c>
      <c r="M1142" s="135">
        <v>24194.77</v>
      </c>
      <c r="N1142" s="135">
        <f t="shared" si="1127"/>
        <v>24194.77</v>
      </c>
      <c r="O1142" s="135">
        <f t="shared" si="1128"/>
        <v>296666.80000000005</v>
      </c>
      <c r="P1142" s="135" t="s">
        <v>4615</v>
      </c>
      <c r="Q1142" s="135">
        <f>VLOOKUP(P1142,Factors!$E$6:$G$5649,3,FALSE)</f>
        <v>9.9400000000000002E-2</v>
      </c>
      <c r="R1142" s="144">
        <f t="shared" si="1179"/>
        <v>0</v>
      </c>
      <c r="S1142" s="145">
        <f t="shared" si="1180"/>
        <v>24194.77</v>
      </c>
      <c r="T1142" s="146">
        <f t="shared" si="1181"/>
        <v>24194.77</v>
      </c>
      <c r="U1142" s="144">
        <f t="shared" si="1182"/>
        <v>0</v>
      </c>
      <c r="V1142" s="145">
        <f t="shared" si="1183"/>
        <v>2404.9601379999999</v>
      </c>
      <c r="W1142" s="147">
        <f t="shared" si="1184"/>
        <v>2404.9601379999999</v>
      </c>
      <c r="X1142" s="144">
        <f t="shared" si="1185"/>
        <v>0</v>
      </c>
      <c r="Y1142" s="145">
        <f t="shared" si="1186"/>
        <v>21789.809862000002</v>
      </c>
      <c r="Z1142" s="147">
        <f t="shared" si="1187"/>
        <v>21789.809862000002</v>
      </c>
      <c r="AA1142" s="148">
        <f t="shared" si="1188"/>
        <v>0</v>
      </c>
      <c r="AB1142" s="149">
        <f t="shared" si="1189"/>
        <v>296666.80000000005</v>
      </c>
      <c r="AC1142" s="148">
        <f t="shared" si="1190"/>
        <v>296666.80000000005</v>
      </c>
      <c r="AD1142" s="148">
        <f t="shared" si="1126"/>
        <v>0</v>
      </c>
      <c r="AE1142" s="148">
        <f t="shared" si="1191"/>
        <v>29488.679920000006</v>
      </c>
      <c r="AF1142" s="150">
        <f t="shared" si="1192"/>
        <v>29488.679920000006</v>
      </c>
      <c r="AG1142" s="148">
        <f t="shared" si="1193"/>
        <v>0</v>
      </c>
      <c r="AH1142" s="148">
        <f t="shared" si="1194"/>
        <v>267178.12008000002</v>
      </c>
      <c r="AI1142" s="150">
        <f t="shared" si="1195"/>
        <v>267178.12008000002</v>
      </c>
      <c r="AJ1142" s="151" t="s">
        <v>79</v>
      </c>
    </row>
    <row r="1143" spans="1:36" outlineLevel="3" x14ac:dyDescent="0.25">
      <c r="A1143" s="143" t="s">
        <v>5673</v>
      </c>
      <c r="C1143" s="135">
        <v>269.58999999999997</v>
      </c>
      <c r="D1143" s="135">
        <v>112.5</v>
      </c>
      <c r="E1143" s="135">
        <v>143.06</v>
      </c>
      <c r="N1143" s="135">
        <f t="shared" si="1127"/>
        <v>0</v>
      </c>
      <c r="O1143" s="135">
        <f t="shared" si="1128"/>
        <v>525.15</v>
      </c>
      <c r="P1143" s="135" t="s">
        <v>4625</v>
      </c>
      <c r="Q1143" s="135">
        <f>VLOOKUP(P1143,Factors!$E$6:$G$5649,3,FALSE)</f>
        <v>9.9400000000000002E-2</v>
      </c>
      <c r="R1143" s="144">
        <f t="shared" si="1179"/>
        <v>0</v>
      </c>
      <c r="S1143" s="145">
        <f t="shared" si="1180"/>
        <v>0</v>
      </c>
      <c r="T1143" s="146">
        <f t="shared" si="1181"/>
        <v>0</v>
      </c>
      <c r="U1143" s="144">
        <f t="shared" si="1182"/>
        <v>0</v>
      </c>
      <c r="V1143" s="145">
        <f t="shared" si="1183"/>
        <v>0</v>
      </c>
      <c r="W1143" s="147">
        <f t="shared" si="1184"/>
        <v>0</v>
      </c>
      <c r="X1143" s="144">
        <f t="shared" si="1185"/>
        <v>0</v>
      </c>
      <c r="Y1143" s="145">
        <f t="shared" si="1186"/>
        <v>0</v>
      </c>
      <c r="Z1143" s="147">
        <f t="shared" si="1187"/>
        <v>0</v>
      </c>
      <c r="AA1143" s="148">
        <f t="shared" si="1188"/>
        <v>0</v>
      </c>
      <c r="AB1143" s="149">
        <f t="shared" si="1189"/>
        <v>525.15</v>
      </c>
      <c r="AC1143" s="148">
        <f t="shared" si="1190"/>
        <v>525.15</v>
      </c>
      <c r="AD1143" s="148">
        <f t="shared" si="1126"/>
        <v>0</v>
      </c>
      <c r="AE1143" s="148">
        <f t="shared" si="1191"/>
        <v>52.199909999999996</v>
      </c>
      <c r="AF1143" s="150">
        <f t="shared" si="1192"/>
        <v>52.199909999999996</v>
      </c>
      <c r="AG1143" s="148">
        <f t="shared" si="1193"/>
        <v>0</v>
      </c>
      <c r="AH1143" s="148">
        <f t="shared" si="1194"/>
        <v>472.95008999999999</v>
      </c>
      <c r="AI1143" s="150">
        <f t="shared" si="1195"/>
        <v>472.95008999999999</v>
      </c>
      <c r="AJ1143" s="151" t="s">
        <v>79</v>
      </c>
    </row>
    <row r="1144" spans="1:36" outlineLevel="3" x14ac:dyDescent="0.25">
      <c r="A1144" s="143" t="s">
        <v>5673</v>
      </c>
      <c r="H1144" s="135">
        <v>42.12</v>
      </c>
      <c r="J1144" s="135">
        <v>153.36000000000001</v>
      </c>
      <c r="N1144" s="135">
        <f t="shared" si="1127"/>
        <v>0</v>
      </c>
      <c r="O1144" s="135">
        <f t="shared" si="1128"/>
        <v>195.48000000000002</v>
      </c>
      <c r="P1144" s="135" t="s">
        <v>4636</v>
      </c>
      <c r="Q1144" s="135">
        <f>VLOOKUP(P1144,Factors!$E$6:$G$5649,3,FALSE)</f>
        <v>9.9400000000000002E-2</v>
      </c>
      <c r="R1144" s="144">
        <f t="shared" si="1179"/>
        <v>0</v>
      </c>
      <c r="S1144" s="145">
        <f t="shared" si="1180"/>
        <v>0</v>
      </c>
      <c r="T1144" s="146">
        <f t="shared" si="1181"/>
        <v>0</v>
      </c>
      <c r="U1144" s="144">
        <f t="shared" si="1182"/>
        <v>0</v>
      </c>
      <c r="V1144" s="145">
        <f t="shared" si="1183"/>
        <v>0</v>
      </c>
      <c r="W1144" s="147">
        <f t="shared" si="1184"/>
        <v>0</v>
      </c>
      <c r="X1144" s="144">
        <f t="shared" si="1185"/>
        <v>0</v>
      </c>
      <c r="Y1144" s="145">
        <f t="shared" si="1186"/>
        <v>0</v>
      </c>
      <c r="Z1144" s="147">
        <f t="shared" si="1187"/>
        <v>0</v>
      </c>
      <c r="AA1144" s="148">
        <f t="shared" si="1188"/>
        <v>0</v>
      </c>
      <c r="AB1144" s="149">
        <f t="shared" si="1189"/>
        <v>195.48000000000002</v>
      </c>
      <c r="AC1144" s="148">
        <f t="shared" si="1190"/>
        <v>195.48000000000002</v>
      </c>
      <c r="AD1144" s="148">
        <f t="shared" si="1126"/>
        <v>0</v>
      </c>
      <c r="AE1144" s="148">
        <f t="shared" si="1191"/>
        <v>19.430712000000003</v>
      </c>
      <c r="AF1144" s="150">
        <f t="shared" si="1192"/>
        <v>19.430712000000003</v>
      </c>
      <c r="AG1144" s="148">
        <f t="shared" si="1193"/>
        <v>0</v>
      </c>
      <c r="AH1144" s="148">
        <f t="shared" si="1194"/>
        <v>176.04928800000002</v>
      </c>
      <c r="AI1144" s="150">
        <f t="shared" si="1195"/>
        <v>176.04928800000002</v>
      </c>
      <c r="AJ1144" s="151" t="s">
        <v>79</v>
      </c>
    </row>
    <row r="1145" spans="1:36" outlineLevel="3" x14ac:dyDescent="0.25">
      <c r="A1145" s="143" t="s">
        <v>5673</v>
      </c>
      <c r="B1145" s="135">
        <v>120457.78</v>
      </c>
      <c r="C1145" s="135">
        <v>126306.5</v>
      </c>
      <c r="D1145" s="135">
        <v>139001.18</v>
      </c>
      <c r="E1145" s="135">
        <v>221736.11</v>
      </c>
      <c r="F1145" s="135">
        <v>132904.01999999999</v>
      </c>
      <c r="G1145" s="135">
        <v>155643.63</v>
      </c>
      <c r="H1145" s="135">
        <v>170910.69</v>
      </c>
      <c r="I1145" s="135">
        <v>163532.26999999999</v>
      </c>
      <c r="J1145" s="135">
        <v>125242.14</v>
      </c>
      <c r="K1145" s="135">
        <v>167462.65</v>
      </c>
      <c r="L1145" s="135">
        <v>148765.18</v>
      </c>
      <c r="M1145" s="135">
        <v>136178.12</v>
      </c>
      <c r="N1145" s="135">
        <f t="shared" si="1127"/>
        <v>136178.12</v>
      </c>
      <c r="O1145" s="135">
        <f t="shared" si="1128"/>
        <v>1808140.2699999996</v>
      </c>
      <c r="P1145" s="135" t="s">
        <v>4639</v>
      </c>
      <c r="Q1145" s="135">
        <f>VLOOKUP(P1145,Factors!$E$6:$G$5649,3,FALSE)</f>
        <v>9.9400000000000002E-2</v>
      </c>
      <c r="R1145" s="144">
        <f t="shared" si="1179"/>
        <v>0</v>
      </c>
      <c r="S1145" s="145">
        <f t="shared" si="1180"/>
        <v>136178.12</v>
      </c>
      <c r="T1145" s="146">
        <f t="shared" si="1181"/>
        <v>136178.12</v>
      </c>
      <c r="U1145" s="144">
        <f t="shared" si="1182"/>
        <v>0</v>
      </c>
      <c r="V1145" s="145">
        <f t="shared" si="1183"/>
        <v>13536.105127999999</v>
      </c>
      <c r="W1145" s="147">
        <f t="shared" si="1184"/>
        <v>13536.105127999999</v>
      </c>
      <c r="X1145" s="144">
        <f t="shared" si="1185"/>
        <v>0</v>
      </c>
      <c r="Y1145" s="145">
        <f t="shared" si="1186"/>
        <v>122642.014872</v>
      </c>
      <c r="Z1145" s="147">
        <f t="shared" si="1187"/>
        <v>122642.014872</v>
      </c>
      <c r="AA1145" s="148">
        <f t="shared" si="1188"/>
        <v>0</v>
      </c>
      <c r="AB1145" s="149">
        <f t="shared" si="1189"/>
        <v>1808140.2699999996</v>
      </c>
      <c r="AC1145" s="148">
        <f t="shared" si="1190"/>
        <v>1808140.2699999996</v>
      </c>
      <c r="AD1145" s="148">
        <f t="shared" si="1126"/>
        <v>0</v>
      </c>
      <c r="AE1145" s="148">
        <f t="shared" si="1191"/>
        <v>179729.14283799997</v>
      </c>
      <c r="AF1145" s="150">
        <f t="shared" si="1192"/>
        <v>179729.14283799997</v>
      </c>
      <c r="AG1145" s="148">
        <f t="shared" si="1193"/>
        <v>0</v>
      </c>
      <c r="AH1145" s="148">
        <f t="shared" si="1194"/>
        <v>1628411.1271619997</v>
      </c>
      <c r="AI1145" s="150">
        <f t="shared" si="1195"/>
        <v>1628411.1271619997</v>
      </c>
      <c r="AJ1145" s="151" t="s">
        <v>79</v>
      </c>
    </row>
    <row r="1146" spans="1:36" outlineLevel="3" x14ac:dyDescent="0.25">
      <c r="A1146" s="143" t="s">
        <v>5673</v>
      </c>
      <c r="B1146" s="135">
        <v>9455.59</v>
      </c>
      <c r="C1146" s="135">
        <v>9555.59</v>
      </c>
      <c r="D1146" s="135">
        <v>9355.59</v>
      </c>
      <c r="E1146" s="135">
        <v>9027.08</v>
      </c>
      <c r="F1146" s="135">
        <v>10608.07</v>
      </c>
      <c r="G1146" s="135">
        <v>9455.57</v>
      </c>
      <c r="H1146" s="135">
        <v>9455.57</v>
      </c>
      <c r="I1146" s="135">
        <v>9402.75</v>
      </c>
      <c r="J1146" s="135">
        <v>13307.66</v>
      </c>
      <c r="K1146" s="135">
        <v>12770.78</v>
      </c>
      <c r="L1146" s="135">
        <v>12674.77</v>
      </c>
      <c r="M1146" s="135">
        <v>11818.08</v>
      </c>
      <c r="N1146" s="135">
        <f t="shared" si="1127"/>
        <v>11818.08</v>
      </c>
      <c r="O1146" s="135">
        <f t="shared" si="1128"/>
        <v>126887.1</v>
      </c>
      <c r="P1146" s="135" t="s">
        <v>4658</v>
      </c>
      <c r="Q1146" s="135">
        <f>VLOOKUP(P1146,Factors!$E$6:$G$5649,3,FALSE)</f>
        <v>9.9400000000000002E-2</v>
      </c>
      <c r="R1146" s="144">
        <f t="shared" si="1179"/>
        <v>0</v>
      </c>
      <c r="S1146" s="145">
        <f t="shared" si="1180"/>
        <v>11818.08</v>
      </c>
      <c r="T1146" s="146">
        <f t="shared" si="1181"/>
        <v>11818.08</v>
      </c>
      <c r="U1146" s="144">
        <f t="shared" si="1182"/>
        <v>0</v>
      </c>
      <c r="V1146" s="145">
        <f t="shared" si="1183"/>
        <v>1174.7171519999999</v>
      </c>
      <c r="W1146" s="147">
        <f t="shared" si="1184"/>
        <v>1174.7171519999999</v>
      </c>
      <c r="X1146" s="144">
        <f t="shared" si="1185"/>
        <v>0</v>
      </c>
      <c r="Y1146" s="145">
        <f t="shared" si="1186"/>
        <v>10643.362848000001</v>
      </c>
      <c r="Z1146" s="147">
        <f t="shared" si="1187"/>
        <v>10643.362848000001</v>
      </c>
      <c r="AA1146" s="148">
        <f t="shared" si="1188"/>
        <v>0</v>
      </c>
      <c r="AB1146" s="149">
        <f t="shared" si="1189"/>
        <v>126887.1</v>
      </c>
      <c r="AC1146" s="148">
        <f t="shared" si="1190"/>
        <v>126887.1</v>
      </c>
      <c r="AD1146" s="148">
        <f t="shared" si="1126"/>
        <v>0</v>
      </c>
      <c r="AE1146" s="148">
        <f t="shared" si="1191"/>
        <v>12612.577740000001</v>
      </c>
      <c r="AF1146" s="150">
        <f t="shared" si="1192"/>
        <v>12612.577740000001</v>
      </c>
      <c r="AG1146" s="148">
        <f t="shared" si="1193"/>
        <v>0</v>
      </c>
      <c r="AH1146" s="148">
        <f t="shared" si="1194"/>
        <v>114274.52226</v>
      </c>
      <c r="AI1146" s="150">
        <f t="shared" si="1195"/>
        <v>114274.52226</v>
      </c>
      <c r="AJ1146" s="151" t="s">
        <v>79</v>
      </c>
    </row>
    <row r="1147" spans="1:36" outlineLevel="3" x14ac:dyDescent="0.25">
      <c r="A1147" s="143" t="s">
        <v>5673</v>
      </c>
      <c r="C1147" s="135">
        <v>1440</v>
      </c>
      <c r="D1147" s="135">
        <v>5294.6</v>
      </c>
      <c r="E1147" s="135">
        <v>5490</v>
      </c>
      <c r="F1147" s="135">
        <v>8762.9</v>
      </c>
      <c r="G1147" s="135">
        <v>16674</v>
      </c>
      <c r="H1147" s="135">
        <v>5716</v>
      </c>
      <c r="I1147" s="135">
        <v>20423.599999999999</v>
      </c>
      <c r="J1147" s="135">
        <v>388</v>
      </c>
      <c r="K1147" s="135">
        <v>1200</v>
      </c>
      <c r="M1147" s="135">
        <v>8236.94</v>
      </c>
      <c r="N1147" s="135">
        <f t="shared" si="1127"/>
        <v>8236.94</v>
      </c>
      <c r="O1147" s="135">
        <f t="shared" si="1128"/>
        <v>73626.039999999994</v>
      </c>
      <c r="P1147" s="135" t="s">
        <v>4659</v>
      </c>
      <c r="Q1147" s="135">
        <f>VLOOKUP(P1147,Factors!$E$6:$G$5649,3,FALSE)</f>
        <v>9.9400000000000002E-2</v>
      </c>
      <c r="R1147" s="144">
        <f t="shared" si="1179"/>
        <v>0</v>
      </c>
      <c r="S1147" s="145">
        <f t="shared" si="1180"/>
        <v>8236.94</v>
      </c>
      <c r="T1147" s="146">
        <f t="shared" si="1181"/>
        <v>8236.94</v>
      </c>
      <c r="U1147" s="144">
        <f t="shared" si="1182"/>
        <v>0</v>
      </c>
      <c r="V1147" s="145">
        <f t="shared" si="1183"/>
        <v>818.75183600000003</v>
      </c>
      <c r="W1147" s="147">
        <f t="shared" si="1184"/>
        <v>818.75183600000003</v>
      </c>
      <c r="X1147" s="144">
        <f t="shared" si="1185"/>
        <v>0</v>
      </c>
      <c r="Y1147" s="145">
        <f t="shared" si="1186"/>
        <v>7418.1881640000001</v>
      </c>
      <c r="Z1147" s="147">
        <f t="shared" si="1187"/>
        <v>7418.1881640000001</v>
      </c>
      <c r="AA1147" s="148">
        <f t="shared" si="1188"/>
        <v>0</v>
      </c>
      <c r="AB1147" s="149">
        <f t="shared" si="1189"/>
        <v>73626.039999999994</v>
      </c>
      <c r="AC1147" s="148">
        <f t="shared" si="1190"/>
        <v>73626.039999999994</v>
      </c>
      <c r="AD1147" s="148">
        <f t="shared" si="1126"/>
        <v>0</v>
      </c>
      <c r="AE1147" s="148">
        <f t="shared" si="1191"/>
        <v>7318.4283759999998</v>
      </c>
      <c r="AF1147" s="150">
        <f t="shared" si="1192"/>
        <v>7318.4283759999998</v>
      </c>
      <c r="AG1147" s="148">
        <f t="shared" si="1193"/>
        <v>0</v>
      </c>
      <c r="AH1147" s="148">
        <f t="shared" si="1194"/>
        <v>66307.611623999997</v>
      </c>
      <c r="AI1147" s="150">
        <f t="shared" si="1195"/>
        <v>66307.611623999997</v>
      </c>
      <c r="AJ1147" s="151" t="s">
        <v>79</v>
      </c>
    </row>
    <row r="1148" spans="1:36" outlineLevel="3" x14ac:dyDescent="0.25">
      <c r="A1148" s="143" t="s">
        <v>5673</v>
      </c>
      <c r="B1148" s="135">
        <v>32211</v>
      </c>
      <c r="C1148" s="135">
        <v>30986.45</v>
      </c>
      <c r="D1148" s="135">
        <v>34658.620000000003</v>
      </c>
      <c r="E1148" s="135">
        <v>32829.58</v>
      </c>
      <c r="F1148" s="135">
        <v>33624.97</v>
      </c>
      <c r="G1148" s="135">
        <v>24343.79</v>
      </c>
      <c r="H1148" s="135">
        <v>23832.25</v>
      </c>
      <c r="I1148" s="135">
        <v>31058.31</v>
      </c>
      <c r="J1148" s="135">
        <v>33111.1</v>
      </c>
      <c r="K1148" s="135">
        <v>26516.9</v>
      </c>
      <c r="L1148" s="135">
        <v>22505.79</v>
      </c>
      <c r="M1148" s="135">
        <v>21900.02</v>
      </c>
      <c r="N1148" s="135">
        <f t="shared" si="1127"/>
        <v>21900.02</v>
      </c>
      <c r="O1148" s="135">
        <f t="shared" si="1128"/>
        <v>347578.78</v>
      </c>
      <c r="P1148" s="135" t="s">
        <v>4661</v>
      </c>
      <c r="Q1148" s="135">
        <f>VLOOKUP(P1148,Factors!$E$6:$G$5649,3,FALSE)</f>
        <v>9.9400000000000002E-2</v>
      </c>
      <c r="R1148" s="144">
        <f t="shared" si="1179"/>
        <v>0</v>
      </c>
      <c r="S1148" s="145">
        <f t="shared" si="1180"/>
        <v>21900.02</v>
      </c>
      <c r="T1148" s="146">
        <f t="shared" si="1181"/>
        <v>21900.02</v>
      </c>
      <c r="U1148" s="144">
        <f t="shared" si="1182"/>
        <v>0</v>
      </c>
      <c r="V1148" s="145">
        <f t="shared" si="1183"/>
        <v>2176.8619880000001</v>
      </c>
      <c r="W1148" s="147">
        <f t="shared" si="1184"/>
        <v>2176.8619880000001</v>
      </c>
      <c r="X1148" s="144">
        <f t="shared" si="1185"/>
        <v>0</v>
      </c>
      <c r="Y1148" s="145">
        <f t="shared" si="1186"/>
        <v>19723.158012</v>
      </c>
      <c r="Z1148" s="147">
        <f t="shared" si="1187"/>
        <v>19723.158012</v>
      </c>
      <c r="AA1148" s="148">
        <f t="shared" si="1188"/>
        <v>0</v>
      </c>
      <c r="AB1148" s="149">
        <f t="shared" si="1189"/>
        <v>347578.78</v>
      </c>
      <c r="AC1148" s="148">
        <f t="shared" si="1190"/>
        <v>347578.78</v>
      </c>
      <c r="AD1148" s="148">
        <f t="shared" si="1126"/>
        <v>0</v>
      </c>
      <c r="AE1148" s="148">
        <f t="shared" si="1191"/>
        <v>34549.330732000002</v>
      </c>
      <c r="AF1148" s="150">
        <f t="shared" si="1192"/>
        <v>34549.330732000002</v>
      </c>
      <c r="AG1148" s="148">
        <f t="shared" si="1193"/>
        <v>0</v>
      </c>
      <c r="AH1148" s="148">
        <f t="shared" si="1194"/>
        <v>313029.44926800003</v>
      </c>
      <c r="AI1148" s="150">
        <f t="shared" si="1195"/>
        <v>313029.44926800003</v>
      </c>
      <c r="AJ1148" s="151" t="s">
        <v>79</v>
      </c>
    </row>
    <row r="1149" spans="1:36" outlineLevel="3" x14ac:dyDescent="0.25">
      <c r="A1149" s="143" t="s">
        <v>5673</v>
      </c>
      <c r="B1149" s="135">
        <v>-9000</v>
      </c>
      <c r="N1149" s="135">
        <f t="shared" si="1127"/>
        <v>0</v>
      </c>
      <c r="O1149" s="135">
        <f t="shared" si="1128"/>
        <v>-9000</v>
      </c>
      <c r="P1149" s="135" t="s">
        <v>4677</v>
      </c>
      <c r="Q1149" s="135">
        <f>VLOOKUP(P1149,Factors!$E$6:$G$5649,3,FALSE)</f>
        <v>9.9400000000000002E-2</v>
      </c>
      <c r="R1149" s="144">
        <f t="shared" si="1179"/>
        <v>0</v>
      </c>
      <c r="S1149" s="145">
        <f t="shared" si="1180"/>
        <v>0</v>
      </c>
      <c r="T1149" s="146">
        <f t="shared" si="1181"/>
        <v>0</v>
      </c>
      <c r="U1149" s="144">
        <f t="shared" si="1182"/>
        <v>0</v>
      </c>
      <c r="V1149" s="145">
        <f t="shared" si="1183"/>
        <v>0</v>
      </c>
      <c r="W1149" s="147">
        <f t="shared" si="1184"/>
        <v>0</v>
      </c>
      <c r="X1149" s="144">
        <f t="shared" si="1185"/>
        <v>0</v>
      </c>
      <c r="Y1149" s="145">
        <f t="shared" si="1186"/>
        <v>0</v>
      </c>
      <c r="Z1149" s="147">
        <f t="shared" si="1187"/>
        <v>0</v>
      </c>
      <c r="AA1149" s="148">
        <f t="shared" si="1188"/>
        <v>0</v>
      </c>
      <c r="AB1149" s="149">
        <f t="shared" si="1189"/>
        <v>-9000</v>
      </c>
      <c r="AC1149" s="148">
        <f t="shared" si="1190"/>
        <v>-9000</v>
      </c>
      <c r="AD1149" s="148">
        <f t="shared" si="1126"/>
        <v>0</v>
      </c>
      <c r="AE1149" s="148">
        <f t="shared" si="1191"/>
        <v>-894.6</v>
      </c>
      <c r="AF1149" s="150">
        <f t="shared" si="1192"/>
        <v>-894.6</v>
      </c>
      <c r="AG1149" s="148">
        <f t="shared" si="1193"/>
        <v>0</v>
      </c>
      <c r="AH1149" s="148">
        <f t="shared" si="1194"/>
        <v>-8105.4</v>
      </c>
      <c r="AI1149" s="150">
        <f t="shared" si="1195"/>
        <v>-8105.4</v>
      </c>
      <c r="AJ1149" s="151" t="s">
        <v>79</v>
      </c>
    </row>
    <row r="1150" spans="1:36" outlineLevel="3" x14ac:dyDescent="0.25">
      <c r="A1150" s="143" t="s">
        <v>5673</v>
      </c>
      <c r="B1150" s="135">
        <v>9022.4</v>
      </c>
      <c r="N1150" s="135">
        <f t="shared" si="1127"/>
        <v>0</v>
      </c>
      <c r="O1150" s="135">
        <f t="shared" si="1128"/>
        <v>9022.4</v>
      </c>
      <c r="P1150" s="135" t="s">
        <v>4680</v>
      </c>
      <c r="Q1150" s="135">
        <f>VLOOKUP(P1150,Factors!$E$6:$G$5649,3,FALSE)</f>
        <v>9.9400000000000002E-2</v>
      </c>
      <c r="R1150" s="144">
        <f t="shared" si="1179"/>
        <v>0</v>
      </c>
      <c r="S1150" s="145">
        <f t="shared" si="1180"/>
        <v>0</v>
      </c>
      <c r="T1150" s="146">
        <f t="shared" si="1181"/>
        <v>0</v>
      </c>
      <c r="U1150" s="144">
        <f t="shared" si="1182"/>
        <v>0</v>
      </c>
      <c r="V1150" s="145">
        <f t="shared" si="1183"/>
        <v>0</v>
      </c>
      <c r="W1150" s="147">
        <f t="shared" si="1184"/>
        <v>0</v>
      </c>
      <c r="X1150" s="144">
        <f t="shared" si="1185"/>
        <v>0</v>
      </c>
      <c r="Y1150" s="145">
        <f t="shared" si="1186"/>
        <v>0</v>
      </c>
      <c r="Z1150" s="147">
        <f t="shared" si="1187"/>
        <v>0</v>
      </c>
      <c r="AA1150" s="148">
        <f t="shared" si="1188"/>
        <v>0</v>
      </c>
      <c r="AB1150" s="149">
        <f t="shared" si="1189"/>
        <v>9022.4</v>
      </c>
      <c r="AC1150" s="148">
        <f t="shared" si="1190"/>
        <v>9022.4</v>
      </c>
      <c r="AD1150" s="148">
        <f t="shared" si="1126"/>
        <v>0</v>
      </c>
      <c r="AE1150" s="148">
        <f t="shared" si="1191"/>
        <v>896.82655999999997</v>
      </c>
      <c r="AF1150" s="150">
        <f t="shared" si="1192"/>
        <v>896.82655999999997</v>
      </c>
      <c r="AG1150" s="148">
        <f t="shared" si="1193"/>
        <v>0</v>
      </c>
      <c r="AH1150" s="148">
        <f t="shared" si="1194"/>
        <v>8125.5734400000001</v>
      </c>
      <c r="AI1150" s="150">
        <f t="shared" si="1195"/>
        <v>8125.5734400000001</v>
      </c>
      <c r="AJ1150" s="151" t="s">
        <v>79</v>
      </c>
    </row>
    <row r="1151" spans="1:36" outlineLevel="3" x14ac:dyDescent="0.25">
      <c r="A1151" s="143" t="s">
        <v>5673</v>
      </c>
      <c r="B1151" s="135">
        <v>7784.61</v>
      </c>
      <c r="C1151" s="135">
        <v>7384.56</v>
      </c>
      <c r="D1151" s="135">
        <v>9800.2000000000007</v>
      </c>
      <c r="E1151" s="135">
        <v>7848.56</v>
      </c>
      <c r="F1151" s="135">
        <v>8725.18</v>
      </c>
      <c r="G1151" s="135">
        <v>8243.68</v>
      </c>
      <c r="H1151" s="135">
        <v>7907.88</v>
      </c>
      <c r="I1151" s="135">
        <v>9657.49</v>
      </c>
      <c r="J1151" s="135">
        <v>8836.4500000000007</v>
      </c>
      <c r="K1151" s="135">
        <v>10985.89</v>
      </c>
      <c r="L1151" s="135">
        <v>10047.450000000001</v>
      </c>
      <c r="M1151" s="135">
        <v>7184.34</v>
      </c>
      <c r="N1151" s="135">
        <f t="shared" si="1127"/>
        <v>7184.34</v>
      </c>
      <c r="O1151" s="135">
        <f t="shared" si="1128"/>
        <v>104406.29</v>
      </c>
      <c r="P1151" s="135" t="s">
        <v>4696</v>
      </c>
      <c r="Q1151" s="135">
        <f>VLOOKUP(P1151,Factors!$E$6:$G$5649,3,FALSE)</f>
        <v>9.9400000000000002E-2</v>
      </c>
      <c r="R1151" s="144">
        <f t="shared" si="1179"/>
        <v>0</v>
      </c>
      <c r="S1151" s="145">
        <f t="shared" si="1180"/>
        <v>7184.34</v>
      </c>
      <c r="T1151" s="146">
        <f t="shared" si="1181"/>
        <v>7184.34</v>
      </c>
      <c r="U1151" s="144">
        <f t="shared" si="1182"/>
        <v>0</v>
      </c>
      <c r="V1151" s="145">
        <f t="shared" si="1183"/>
        <v>714.12339600000007</v>
      </c>
      <c r="W1151" s="147">
        <f t="shared" si="1184"/>
        <v>714.12339600000007</v>
      </c>
      <c r="X1151" s="144">
        <f t="shared" si="1185"/>
        <v>0</v>
      </c>
      <c r="Y1151" s="145">
        <f t="shared" si="1186"/>
        <v>6470.2166040000002</v>
      </c>
      <c r="Z1151" s="147">
        <f t="shared" si="1187"/>
        <v>6470.2166040000002</v>
      </c>
      <c r="AA1151" s="148">
        <f t="shared" si="1188"/>
        <v>0</v>
      </c>
      <c r="AB1151" s="149">
        <f t="shared" si="1189"/>
        <v>104406.29</v>
      </c>
      <c r="AC1151" s="148">
        <f t="shared" si="1190"/>
        <v>104406.29</v>
      </c>
      <c r="AD1151" s="148">
        <f t="shared" si="1126"/>
        <v>0</v>
      </c>
      <c r="AE1151" s="148">
        <f t="shared" si="1191"/>
        <v>10377.985225999999</v>
      </c>
      <c r="AF1151" s="150">
        <f t="shared" si="1192"/>
        <v>10377.985225999999</v>
      </c>
      <c r="AG1151" s="148">
        <f t="shared" si="1193"/>
        <v>0</v>
      </c>
      <c r="AH1151" s="148">
        <f t="shared" si="1194"/>
        <v>94028.304773999989</v>
      </c>
      <c r="AI1151" s="150">
        <f t="shared" si="1195"/>
        <v>94028.304773999989</v>
      </c>
      <c r="AJ1151" s="151" t="s">
        <v>79</v>
      </c>
    </row>
    <row r="1152" spans="1:36" outlineLevel="3" x14ac:dyDescent="0.25">
      <c r="A1152" s="143" t="s">
        <v>5673</v>
      </c>
      <c r="B1152" s="135">
        <v>776.9</v>
      </c>
      <c r="C1152" s="135">
        <v>1210.94</v>
      </c>
      <c r="D1152" s="135">
        <v>1037.79</v>
      </c>
      <c r="E1152" s="135">
        <v>1247.73</v>
      </c>
      <c r="F1152" s="135">
        <v>783.28</v>
      </c>
      <c r="G1152" s="135">
        <v>1856.11</v>
      </c>
      <c r="H1152" s="135">
        <v>813.92</v>
      </c>
      <c r="I1152" s="135">
        <v>775.37</v>
      </c>
      <c r="J1152" s="135">
        <v>1020.76</v>
      </c>
      <c r="K1152" s="135">
        <v>826.63</v>
      </c>
      <c r="L1152" s="135">
        <v>969.55</v>
      </c>
      <c r="M1152" s="135">
        <v>911.04</v>
      </c>
      <c r="N1152" s="135">
        <f t="shared" si="1127"/>
        <v>911.04</v>
      </c>
      <c r="O1152" s="135">
        <f t="shared" si="1128"/>
        <v>12230.02</v>
      </c>
      <c r="P1152" s="135" t="s">
        <v>4976</v>
      </c>
      <c r="Q1152" s="135">
        <f>VLOOKUP(P1152,Factors!$E$6:$G$5649,3,FALSE)</f>
        <v>9.9400000000000002E-2</v>
      </c>
      <c r="R1152" s="144">
        <f t="shared" si="1179"/>
        <v>0</v>
      </c>
      <c r="S1152" s="145">
        <f t="shared" si="1180"/>
        <v>911.04</v>
      </c>
      <c r="T1152" s="146">
        <f t="shared" si="1181"/>
        <v>911.04</v>
      </c>
      <c r="U1152" s="144">
        <f t="shared" si="1182"/>
        <v>0</v>
      </c>
      <c r="V1152" s="145">
        <f t="shared" si="1183"/>
        <v>90.557376000000005</v>
      </c>
      <c r="W1152" s="147">
        <f t="shared" si="1184"/>
        <v>90.557376000000005</v>
      </c>
      <c r="X1152" s="144">
        <f t="shared" si="1185"/>
        <v>0</v>
      </c>
      <c r="Y1152" s="145">
        <f t="shared" si="1186"/>
        <v>820.48262399999999</v>
      </c>
      <c r="Z1152" s="147">
        <f t="shared" si="1187"/>
        <v>820.48262399999999</v>
      </c>
      <c r="AA1152" s="148">
        <f t="shared" si="1188"/>
        <v>0</v>
      </c>
      <c r="AB1152" s="149">
        <f t="shared" si="1189"/>
        <v>12230.02</v>
      </c>
      <c r="AC1152" s="148">
        <f t="shared" si="1190"/>
        <v>12230.02</v>
      </c>
      <c r="AD1152" s="148">
        <f t="shared" si="1126"/>
        <v>0</v>
      </c>
      <c r="AE1152" s="148">
        <f t="shared" si="1191"/>
        <v>1215.663988</v>
      </c>
      <c r="AF1152" s="150">
        <f t="shared" si="1192"/>
        <v>1215.663988</v>
      </c>
      <c r="AG1152" s="148">
        <f t="shared" si="1193"/>
        <v>0</v>
      </c>
      <c r="AH1152" s="148">
        <f t="shared" si="1194"/>
        <v>11014.356012</v>
      </c>
      <c r="AI1152" s="150">
        <f t="shared" si="1195"/>
        <v>11014.356012</v>
      </c>
      <c r="AJ1152" s="151" t="s">
        <v>79</v>
      </c>
    </row>
    <row r="1153" spans="1:36" outlineLevel="3" x14ac:dyDescent="0.25">
      <c r="A1153" s="143" t="s">
        <v>5673</v>
      </c>
      <c r="B1153" s="135">
        <v>872.49</v>
      </c>
      <c r="C1153" s="135">
        <v>329</v>
      </c>
      <c r="D1153" s="135">
        <v>287.5</v>
      </c>
      <c r="E1153" s="135">
        <v>204.24</v>
      </c>
      <c r="F1153" s="135">
        <v>72</v>
      </c>
      <c r="G1153" s="135">
        <v>213.96</v>
      </c>
      <c r="H1153" s="135">
        <v>675.55</v>
      </c>
      <c r="I1153" s="135">
        <v>120</v>
      </c>
      <c r="J1153" s="135">
        <v>212</v>
      </c>
      <c r="K1153" s="135">
        <v>345.98</v>
      </c>
      <c r="L1153" s="135">
        <v>138.38999999999999</v>
      </c>
      <c r="M1153" s="135">
        <v>600.07000000000005</v>
      </c>
      <c r="N1153" s="135">
        <f t="shared" si="1127"/>
        <v>600.07000000000005</v>
      </c>
      <c r="O1153" s="135">
        <f t="shared" si="1128"/>
        <v>4071.18</v>
      </c>
      <c r="P1153" s="135" t="s">
        <v>4978</v>
      </c>
      <c r="Q1153" s="135">
        <f>VLOOKUP(P1153,Factors!$E$6:$G$5649,3,FALSE)</f>
        <v>9.9400000000000002E-2</v>
      </c>
      <c r="R1153" s="144">
        <f t="shared" si="1179"/>
        <v>0</v>
      </c>
      <c r="S1153" s="145">
        <f t="shared" si="1180"/>
        <v>600.07000000000005</v>
      </c>
      <c r="T1153" s="146">
        <f t="shared" si="1181"/>
        <v>600.07000000000005</v>
      </c>
      <c r="U1153" s="144">
        <f t="shared" si="1182"/>
        <v>0</v>
      </c>
      <c r="V1153" s="145">
        <f t="shared" si="1183"/>
        <v>59.646958000000005</v>
      </c>
      <c r="W1153" s="147">
        <f t="shared" si="1184"/>
        <v>59.646958000000005</v>
      </c>
      <c r="X1153" s="144">
        <f t="shared" si="1185"/>
        <v>0</v>
      </c>
      <c r="Y1153" s="145">
        <f t="shared" si="1186"/>
        <v>540.42304200000001</v>
      </c>
      <c r="Z1153" s="147">
        <f t="shared" si="1187"/>
        <v>540.42304200000001</v>
      </c>
      <c r="AA1153" s="148">
        <f t="shared" si="1188"/>
        <v>0</v>
      </c>
      <c r="AB1153" s="149">
        <f t="shared" si="1189"/>
        <v>4071.18</v>
      </c>
      <c r="AC1153" s="148">
        <f t="shared" si="1190"/>
        <v>4071.18</v>
      </c>
      <c r="AD1153" s="148">
        <f t="shared" si="1126"/>
        <v>0</v>
      </c>
      <c r="AE1153" s="148">
        <f t="shared" si="1191"/>
        <v>404.67529200000001</v>
      </c>
      <c r="AF1153" s="150">
        <f t="shared" si="1192"/>
        <v>404.67529200000001</v>
      </c>
      <c r="AG1153" s="148">
        <f t="shared" si="1193"/>
        <v>0</v>
      </c>
      <c r="AH1153" s="148">
        <f t="shared" si="1194"/>
        <v>3666.5047079999999</v>
      </c>
      <c r="AI1153" s="150">
        <f t="shared" si="1195"/>
        <v>3666.5047079999999</v>
      </c>
      <c r="AJ1153" s="151" t="s">
        <v>79</v>
      </c>
    </row>
    <row r="1154" spans="1:36" outlineLevel="3" x14ac:dyDescent="0.25">
      <c r="A1154" s="143" t="s">
        <v>5673</v>
      </c>
      <c r="L1154" s="135">
        <v>10</v>
      </c>
      <c r="N1154" s="135">
        <f t="shared" si="1127"/>
        <v>0</v>
      </c>
      <c r="O1154" s="135">
        <f t="shared" si="1128"/>
        <v>10</v>
      </c>
      <c r="P1154" s="135" t="s">
        <v>4983</v>
      </c>
      <c r="Q1154" s="135">
        <f>VLOOKUP(P1154,Factors!$E$6:$G$5649,3,FALSE)</f>
        <v>9.9400000000000002E-2</v>
      </c>
      <c r="R1154" s="144">
        <f t="shared" si="1179"/>
        <v>0</v>
      </c>
      <c r="S1154" s="145">
        <f t="shared" si="1180"/>
        <v>0</v>
      </c>
      <c r="T1154" s="146">
        <f t="shared" si="1181"/>
        <v>0</v>
      </c>
      <c r="U1154" s="144">
        <f t="shared" si="1182"/>
        <v>0</v>
      </c>
      <c r="V1154" s="145">
        <f t="shared" si="1183"/>
        <v>0</v>
      </c>
      <c r="W1154" s="147">
        <f t="shared" si="1184"/>
        <v>0</v>
      </c>
      <c r="X1154" s="144">
        <f t="shared" si="1185"/>
        <v>0</v>
      </c>
      <c r="Y1154" s="145">
        <f t="shared" si="1186"/>
        <v>0</v>
      </c>
      <c r="Z1154" s="147">
        <f t="shared" si="1187"/>
        <v>0</v>
      </c>
      <c r="AA1154" s="148">
        <f t="shared" si="1188"/>
        <v>0</v>
      </c>
      <c r="AB1154" s="149">
        <f t="shared" si="1189"/>
        <v>10</v>
      </c>
      <c r="AC1154" s="148">
        <f t="shared" si="1190"/>
        <v>10</v>
      </c>
      <c r="AD1154" s="148">
        <f t="shared" si="1126"/>
        <v>0</v>
      </c>
      <c r="AE1154" s="148">
        <f t="shared" si="1191"/>
        <v>0.99399999999999999</v>
      </c>
      <c r="AF1154" s="150">
        <f t="shared" si="1192"/>
        <v>0.99399999999999999</v>
      </c>
      <c r="AG1154" s="148">
        <f t="shared" si="1193"/>
        <v>0</v>
      </c>
      <c r="AH1154" s="148">
        <f t="shared" si="1194"/>
        <v>9.0060000000000002</v>
      </c>
      <c r="AI1154" s="150">
        <f t="shared" si="1195"/>
        <v>9.0060000000000002</v>
      </c>
      <c r="AJ1154" s="151" t="s">
        <v>79</v>
      </c>
    </row>
    <row r="1155" spans="1:36" outlineLevel="3" x14ac:dyDescent="0.25">
      <c r="A1155" s="143" t="s">
        <v>5673</v>
      </c>
      <c r="B1155" s="135">
        <v>8548.18</v>
      </c>
      <c r="C1155" s="135">
        <v>9156.09</v>
      </c>
      <c r="D1155" s="135">
        <v>9736.17</v>
      </c>
      <c r="E1155" s="135">
        <v>9606.1200000000008</v>
      </c>
      <c r="F1155" s="135">
        <v>8932.31</v>
      </c>
      <c r="G1155" s="135">
        <v>9503.73</v>
      </c>
      <c r="H1155" s="135">
        <v>9116.07</v>
      </c>
      <c r="I1155" s="135">
        <v>9116.07</v>
      </c>
      <c r="J1155" s="135">
        <v>9116.07</v>
      </c>
      <c r="K1155" s="135">
        <v>9336.61</v>
      </c>
      <c r="L1155" s="135">
        <v>8381.0400000000009</v>
      </c>
      <c r="M1155" s="135">
        <v>8871.07</v>
      </c>
      <c r="N1155" s="135">
        <f t="shared" si="1127"/>
        <v>8871.07</v>
      </c>
      <c r="O1155" s="135">
        <f t="shared" si="1128"/>
        <v>109419.53</v>
      </c>
      <c r="P1155" s="135" t="s">
        <v>5063</v>
      </c>
      <c r="Q1155" s="135">
        <f>VLOOKUP(P1155,Factors!$E$6:$G$5649,3,FALSE)</f>
        <v>9.9400000000000002E-2</v>
      </c>
      <c r="R1155" s="144">
        <f t="shared" si="1179"/>
        <v>0</v>
      </c>
      <c r="S1155" s="145">
        <f t="shared" si="1180"/>
        <v>8871.07</v>
      </c>
      <c r="T1155" s="146">
        <f t="shared" si="1181"/>
        <v>8871.07</v>
      </c>
      <c r="U1155" s="144">
        <f t="shared" si="1182"/>
        <v>0</v>
      </c>
      <c r="V1155" s="145">
        <f t="shared" si="1183"/>
        <v>881.784358</v>
      </c>
      <c r="W1155" s="147">
        <f t="shared" si="1184"/>
        <v>881.784358</v>
      </c>
      <c r="X1155" s="144">
        <f t="shared" si="1185"/>
        <v>0</v>
      </c>
      <c r="Y1155" s="145">
        <f t="shared" si="1186"/>
        <v>7989.2856419999998</v>
      </c>
      <c r="Z1155" s="147">
        <f t="shared" si="1187"/>
        <v>7989.2856419999998</v>
      </c>
      <c r="AA1155" s="148">
        <f t="shared" si="1188"/>
        <v>0</v>
      </c>
      <c r="AB1155" s="149">
        <f t="shared" si="1189"/>
        <v>109419.53</v>
      </c>
      <c r="AC1155" s="148">
        <f t="shared" si="1190"/>
        <v>109419.53</v>
      </c>
      <c r="AD1155" s="148">
        <f t="shared" si="1126"/>
        <v>0</v>
      </c>
      <c r="AE1155" s="148">
        <f t="shared" si="1191"/>
        <v>10876.301282</v>
      </c>
      <c r="AF1155" s="150">
        <f t="shared" si="1192"/>
        <v>10876.301282</v>
      </c>
      <c r="AG1155" s="148">
        <f t="shared" si="1193"/>
        <v>0</v>
      </c>
      <c r="AH1155" s="148">
        <f t="shared" si="1194"/>
        <v>98543.228717999998</v>
      </c>
      <c r="AI1155" s="150">
        <f t="shared" si="1195"/>
        <v>98543.228717999998</v>
      </c>
      <c r="AJ1155" s="151" t="s">
        <v>79</v>
      </c>
    </row>
    <row r="1156" spans="1:36" outlineLevel="3" x14ac:dyDescent="0.25">
      <c r="A1156" s="143" t="s">
        <v>5673</v>
      </c>
      <c r="D1156" s="135">
        <v>385</v>
      </c>
      <c r="F1156" s="135">
        <v>330</v>
      </c>
      <c r="G1156" s="135">
        <v>2848.06</v>
      </c>
      <c r="H1156" s="135">
        <v>11746.57</v>
      </c>
      <c r="I1156" s="135">
        <v>18406.98</v>
      </c>
      <c r="J1156" s="135">
        <v>3591.9</v>
      </c>
      <c r="K1156" s="135">
        <v>193.54</v>
      </c>
      <c r="L1156" s="135">
        <v>188.31</v>
      </c>
      <c r="N1156" s="135">
        <f t="shared" si="1127"/>
        <v>0</v>
      </c>
      <c r="O1156" s="135">
        <f t="shared" si="1128"/>
        <v>37690.36</v>
      </c>
      <c r="P1156" s="135" t="s">
        <v>5099</v>
      </c>
      <c r="Q1156" s="135">
        <f>VLOOKUP(P1156,Factors!$E$6:$G$5649,3,FALSE)</f>
        <v>9.9400000000000002E-2</v>
      </c>
      <c r="R1156" s="144">
        <f t="shared" si="1179"/>
        <v>0</v>
      </c>
      <c r="S1156" s="145">
        <f t="shared" si="1180"/>
        <v>0</v>
      </c>
      <c r="T1156" s="146">
        <f t="shared" si="1181"/>
        <v>0</v>
      </c>
      <c r="U1156" s="144">
        <f t="shared" si="1182"/>
        <v>0</v>
      </c>
      <c r="V1156" s="145">
        <f t="shared" si="1183"/>
        <v>0</v>
      </c>
      <c r="W1156" s="147">
        <f t="shared" si="1184"/>
        <v>0</v>
      </c>
      <c r="X1156" s="144">
        <f t="shared" si="1185"/>
        <v>0</v>
      </c>
      <c r="Y1156" s="145">
        <f t="shared" si="1186"/>
        <v>0</v>
      </c>
      <c r="Z1156" s="147">
        <f t="shared" si="1187"/>
        <v>0</v>
      </c>
      <c r="AA1156" s="148">
        <f t="shared" si="1188"/>
        <v>0</v>
      </c>
      <c r="AB1156" s="149">
        <f t="shared" si="1189"/>
        <v>37690.36</v>
      </c>
      <c r="AC1156" s="148">
        <f t="shared" si="1190"/>
        <v>37690.36</v>
      </c>
      <c r="AD1156" s="148">
        <f t="shared" si="1126"/>
        <v>0</v>
      </c>
      <c r="AE1156" s="148">
        <f t="shared" si="1191"/>
        <v>3746.4217840000001</v>
      </c>
      <c r="AF1156" s="150">
        <f t="shared" si="1192"/>
        <v>3746.4217840000001</v>
      </c>
      <c r="AG1156" s="148">
        <f t="shared" si="1193"/>
        <v>0</v>
      </c>
      <c r="AH1156" s="148">
        <f t="shared" si="1194"/>
        <v>33943.938216000002</v>
      </c>
      <c r="AI1156" s="150">
        <f t="shared" si="1195"/>
        <v>33943.938216000002</v>
      </c>
      <c r="AJ1156" s="151" t="s">
        <v>79</v>
      </c>
    </row>
    <row r="1157" spans="1:36" outlineLevel="3" x14ac:dyDescent="0.25">
      <c r="A1157" s="143" t="s">
        <v>5673</v>
      </c>
      <c r="B1157" s="135">
        <v>-555395</v>
      </c>
      <c r="C1157" s="135">
        <v>-536397</v>
      </c>
      <c r="D1157" s="135">
        <v>-534808</v>
      </c>
      <c r="E1157" s="135">
        <v>-534809</v>
      </c>
      <c r="F1157" s="135">
        <v>-534808</v>
      </c>
      <c r="G1157" s="135">
        <v>-523459</v>
      </c>
      <c r="H1157" s="135">
        <v>-512948</v>
      </c>
      <c r="I1157" s="135">
        <v>-512948</v>
      </c>
      <c r="J1157" s="135">
        <v>-516883</v>
      </c>
      <c r="K1157" s="135">
        <v>-535998</v>
      </c>
      <c r="L1157" s="135">
        <v>-449567</v>
      </c>
      <c r="M1157" s="135">
        <v>-503707</v>
      </c>
      <c r="N1157" s="135">
        <f t="shared" si="1127"/>
        <v>-503707</v>
      </c>
      <c r="O1157" s="135">
        <f t="shared" si="1128"/>
        <v>-6251727</v>
      </c>
      <c r="P1157" s="135" t="s">
        <v>5508</v>
      </c>
      <c r="Q1157" s="135">
        <f>VLOOKUP(P1157,Factors!$E$6:$G$5649,3,FALSE)</f>
        <v>9.9400000000000002E-2</v>
      </c>
      <c r="R1157" s="144">
        <f t="shared" si="1179"/>
        <v>0</v>
      </c>
      <c r="S1157" s="145">
        <f t="shared" si="1180"/>
        <v>-503707</v>
      </c>
      <c r="T1157" s="146">
        <f t="shared" si="1181"/>
        <v>-503707</v>
      </c>
      <c r="U1157" s="144">
        <f t="shared" si="1182"/>
        <v>0</v>
      </c>
      <c r="V1157" s="145">
        <f t="shared" si="1183"/>
        <v>-50068.4758</v>
      </c>
      <c r="W1157" s="147">
        <f t="shared" si="1184"/>
        <v>-50068.4758</v>
      </c>
      <c r="X1157" s="144">
        <f t="shared" si="1185"/>
        <v>0</v>
      </c>
      <c r="Y1157" s="145">
        <f t="shared" si="1186"/>
        <v>-453638.52419999999</v>
      </c>
      <c r="Z1157" s="147">
        <f t="shared" si="1187"/>
        <v>-453638.52419999999</v>
      </c>
      <c r="AA1157" s="148">
        <f t="shared" si="1188"/>
        <v>0</v>
      </c>
      <c r="AB1157" s="149">
        <f t="shared" si="1189"/>
        <v>-6251727</v>
      </c>
      <c r="AC1157" s="148">
        <f t="shared" si="1190"/>
        <v>-6251727</v>
      </c>
      <c r="AD1157" s="148">
        <f t="shared" si="1126"/>
        <v>0</v>
      </c>
      <c r="AE1157" s="148">
        <f t="shared" si="1191"/>
        <v>-621421.66379999998</v>
      </c>
      <c r="AF1157" s="150">
        <f t="shared" si="1192"/>
        <v>-621421.66379999998</v>
      </c>
      <c r="AG1157" s="148">
        <f t="shared" si="1193"/>
        <v>0</v>
      </c>
      <c r="AH1157" s="148">
        <f t="shared" si="1194"/>
        <v>-5630305.3361999998</v>
      </c>
      <c r="AI1157" s="150">
        <f t="shared" si="1195"/>
        <v>-5630305.3361999998</v>
      </c>
      <c r="AJ1157" s="151" t="s">
        <v>79</v>
      </c>
    </row>
    <row r="1158" spans="1:36" outlineLevel="3" x14ac:dyDescent="0.25">
      <c r="A1158" s="143" t="s">
        <v>5673</v>
      </c>
      <c r="D1158" s="135">
        <v>163195.89000000001</v>
      </c>
      <c r="G1158" s="135">
        <v>128271.97</v>
      </c>
      <c r="M1158" s="135">
        <v>-442216.91</v>
      </c>
      <c r="N1158" s="135">
        <f t="shared" si="1127"/>
        <v>-442216.91</v>
      </c>
      <c r="O1158" s="135">
        <f t="shared" si="1128"/>
        <v>-150749.04999999999</v>
      </c>
      <c r="P1158" s="135" t="s">
        <v>5527</v>
      </c>
      <c r="Q1158" s="135">
        <f>VLOOKUP(P1158,Factors!$E$6:$G$5649,3,FALSE)</f>
        <v>9.9400000000000002E-2</v>
      </c>
      <c r="R1158" s="144">
        <f t="shared" si="1179"/>
        <v>0</v>
      </c>
      <c r="S1158" s="145">
        <f t="shared" si="1180"/>
        <v>-442216.91</v>
      </c>
      <c r="T1158" s="146">
        <f t="shared" si="1181"/>
        <v>-442216.91</v>
      </c>
      <c r="U1158" s="144">
        <f t="shared" si="1182"/>
        <v>0</v>
      </c>
      <c r="V1158" s="145">
        <f t="shared" si="1183"/>
        <v>-43956.360853999999</v>
      </c>
      <c r="W1158" s="147">
        <f t="shared" si="1184"/>
        <v>-43956.360853999999</v>
      </c>
      <c r="X1158" s="144">
        <f t="shared" si="1185"/>
        <v>0</v>
      </c>
      <c r="Y1158" s="145">
        <f t="shared" si="1186"/>
        <v>-398260.54914599995</v>
      </c>
      <c r="Z1158" s="147">
        <f t="shared" si="1187"/>
        <v>-398260.54914599995</v>
      </c>
      <c r="AA1158" s="148">
        <f t="shared" si="1188"/>
        <v>0</v>
      </c>
      <c r="AB1158" s="149">
        <f t="shared" si="1189"/>
        <v>-150749.04999999999</v>
      </c>
      <c r="AC1158" s="148">
        <f t="shared" si="1190"/>
        <v>-150749.04999999999</v>
      </c>
      <c r="AD1158" s="148">
        <f t="shared" si="1126"/>
        <v>0</v>
      </c>
      <c r="AE1158" s="148">
        <f t="shared" si="1191"/>
        <v>-14984.45557</v>
      </c>
      <c r="AF1158" s="150">
        <f t="shared" si="1192"/>
        <v>-14984.45557</v>
      </c>
      <c r="AG1158" s="148">
        <f t="shared" si="1193"/>
        <v>0</v>
      </c>
      <c r="AH1158" s="148">
        <f t="shared" si="1194"/>
        <v>-135764.59443</v>
      </c>
      <c r="AI1158" s="150">
        <f t="shared" si="1195"/>
        <v>-135764.59443</v>
      </c>
      <c r="AJ1158" s="151" t="s">
        <v>79</v>
      </c>
    </row>
    <row r="1159" spans="1:36" outlineLevel="3" x14ac:dyDescent="0.25">
      <c r="A1159" s="143" t="s">
        <v>5673</v>
      </c>
      <c r="B1159" s="135">
        <v>122904.86</v>
      </c>
      <c r="C1159" s="135">
        <v>127451.86</v>
      </c>
      <c r="D1159" s="135">
        <v>727920.85</v>
      </c>
      <c r="E1159" s="135">
        <v>86530.26</v>
      </c>
      <c r="F1159" s="135">
        <v>86530.26</v>
      </c>
      <c r="G1159" s="135">
        <v>96531.86</v>
      </c>
      <c r="H1159" s="135">
        <v>88490.86</v>
      </c>
      <c r="I1159" s="135">
        <v>88490.86</v>
      </c>
      <c r="J1159" s="135">
        <v>13893.86</v>
      </c>
      <c r="K1159" s="135">
        <v>-85831.14</v>
      </c>
      <c r="L1159" s="135">
        <v>62768.86</v>
      </c>
      <c r="M1159" s="135">
        <v>59204.86</v>
      </c>
      <c r="N1159" s="135">
        <f t="shared" si="1127"/>
        <v>59204.86</v>
      </c>
      <c r="O1159" s="135">
        <f t="shared" si="1128"/>
        <v>1474888.1100000006</v>
      </c>
      <c r="P1159" s="135" t="s">
        <v>5529</v>
      </c>
      <c r="Q1159" s="135">
        <f>VLOOKUP(P1159,Factors!$E$6:$G$5649,3,FALSE)</f>
        <v>9.9400000000000002E-2</v>
      </c>
      <c r="R1159" s="144">
        <f t="shared" si="1179"/>
        <v>0</v>
      </c>
      <c r="S1159" s="145">
        <f t="shared" si="1180"/>
        <v>59204.86</v>
      </c>
      <c r="T1159" s="146">
        <f t="shared" si="1181"/>
        <v>59204.86</v>
      </c>
      <c r="U1159" s="144">
        <f t="shared" si="1182"/>
        <v>0</v>
      </c>
      <c r="V1159" s="145">
        <f t="shared" si="1183"/>
        <v>5884.963084</v>
      </c>
      <c r="W1159" s="147">
        <f t="shared" si="1184"/>
        <v>5884.963084</v>
      </c>
      <c r="X1159" s="144">
        <f t="shared" si="1185"/>
        <v>0</v>
      </c>
      <c r="Y1159" s="145">
        <f t="shared" si="1186"/>
        <v>53319.896915999998</v>
      </c>
      <c r="Z1159" s="147">
        <f t="shared" si="1187"/>
        <v>53319.896915999998</v>
      </c>
      <c r="AA1159" s="148">
        <f t="shared" si="1188"/>
        <v>0</v>
      </c>
      <c r="AB1159" s="149">
        <f t="shared" si="1189"/>
        <v>1474888.1100000006</v>
      </c>
      <c r="AC1159" s="148">
        <f t="shared" si="1190"/>
        <v>1474888.1100000006</v>
      </c>
      <c r="AD1159" s="148">
        <f t="shared" si="1126"/>
        <v>0</v>
      </c>
      <c r="AE1159" s="148">
        <f t="shared" si="1191"/>
        <v>146603.87813400006</v>
      </c>
      <c r="AF1159" s="150">
        <f t="shared" si="1192"/>
        <v>146603.87813400006</v>
      </c>
      <c r="AG1159" s="148">
        <f t="shared" si="1193"/>
        <v>0</v>
      </c>
      <c r="AH1159" s="148">
        <f t="shared" si="1194"/>
        <v>1328284.2318660005</v>
      </c>
      <c r="AI1159" s="150">
        <f t="shared" si="1195"/>
        <v>1328284.2318660005</v>
      </c>
      <c r="AJ1159" s="151" t="s">
        <v>79</v>
      </c>
    </row>
    <row r="1160" spans="1:36" outlineLevel="3" x14ac:dyDescent="0.25">
      <c r="A1160" s="143" t="s">
        <v>5673</v>
      </c>
      <c r="B1160" s="135">
        <v>204086.25</v>
      </c>
      <c r="C1160" s="135">
        <v>204086.25</v>
      </c>
      <c r="D1160" s="135">
        <v>294086.25</v>
      </c>
      <c r="E1160" s="135">
        <v>234086.25</v>
      </c>
      <c r="F1160" s="135">
        <v>234086.25</v>
      </c>
      <c r="G1160" s="135">
        <v>234086.25</v>
      </c>
      <c r="H1160" s="135">
        <v>234086.25</v>
      </c>
      <c r="I1160" s="135">
        <v>234086.25</v>
      </c>
      <c r="J1160" s="135">
        <v>546140.65</v>
      </c>
      <c r="K1160" s="135">
        <v>234086.25</v>
      </c>
      <c r="L1160" s="135">
        <v>317083.78999999998</v>
      </c>
      <c r="M1160" s="135">
        <v>234086.25</v>
      </c>
      <c r="N1160" s="135">
        <f t="shared" si="1127"/>
        <v>234086.25</v>
      </c>
      <c r="O1160" s="135">
        <f t="shared" si="1128"/>
        <v>3204086.94</v>
      </c>
      <c r="P1160" s="135" t="s">
        <v>5531</v>
      </c>
      <c r="Q1160" s="135">
        <f>VLOOKUP(P1160,Factors!$E$6:$G$5649,3,FALSE)</f>
        <v>9.9400000000000002E-2</v>
      </c>
      <c r="R1160" s="144">
        <f t="shared" si="1179"/>
        <v>0</v>
      </c>
      <c r="S1160" s="145">
        <f t="shared" si="1180"/>
        <v>234086.25</v>
      </c>
      <c r="T1160" s="146">
        <f t="shared" si="1181"/>
        <v>234086.25</v>
      </c>
      <c r="U1160" s="144">
        <f t="shared" si="1182"/>
        <v>0</v>
      </c>
      <c r="V1160" s="145">
        <f t="shared" si="1183"/>
        <v>23268.17325</v>
      </c>
      <c r="W1160" s="147">
        <f t="shared" si="1184"/>
        <v>23268.17325</v>
      </c>
      <c r="X1160" s="144">
        <f t="shared" si="1185"/>
        <v>0</v>
      </c>
      <c r="Y1160" s="145">
        <f t="shared" si="1186"/>
        <v>210818.07675000001</v>
      </c>
      <c r="Z1160" s="147">
        <f t="shared" si="1187"/>
        <v>210818.07675000001</v>
      </c>
      <c r="AA1160" s="148">
        <f t="shared" si="1188"/>
        <v>0</v>
      </c>
      <c r="AB1160" s="149">
        <f t="shared" si="1189"/>
        <v>3204086.94</v>
      </c>
      <c r="AC1160" s="148">
        <f t="shared" si="1190"/>
        <v>3204086.94</v>
      </c>
      <c r="AD1160" s="148">
        <f t="shared" si="1126"/>
        <v>0</v>
      </c>
      <c r="AE1160" s="148">
        <f t="shared" si="1191"/>
        <v>318486.241836</v>
      </c>
      <c r="AF1160" s="150">
        <f t="shared" si="1192"/>
        <v>318486.241836</v>
      </c>
      <c r="AG1160" s="148">
        <f t="shared" si="1193"/>
        <v>0</v>
      </c>
      <c r="AH1160" s="148">
        <f t="shared" si="1194"/>
        <v>2885600.6981640002</v>
      </c>
      <c r="AI1160" s="150">
        <f t="shared" si="1195"/>
        <v>2885600.6981640002</v>
      </c>
      <c r="AJ1160" s="151" t="s">
        <v>79</v>
      </c>
    </row>
    <row r="1161" spans="1:36" outlineLevel="2" x14ac:dyDescent="0.25">
      <c r="A1161" s="143"/>
      <c r="N1161" s="135">
        <f t="shared" si="1127"/>
        <v>0</v>
      </c>
      <c r="O1161" s="135">
        <f t="shared" si="1128"/>
        <v>0</v>
      </c>
      <c r="R1161" s="144">
        <f t="shared" ref="R1161:AI1161" si="1196">SUBTOTAL(9,R1138:R1160)</f>
        <v>0</v>
      </c>
      <c r="S1161" s="145">
        <f t="shared" si="1196"/>
        <v>-410669.70999999996</v>
      </c>
      <c r="T1161" s="146">
        <f t="shared" si="1196"/>
        <v>-410669.70999999996</v>
      </c>
      <c r="U1161" s="144">
        <f t="shared" si="1196"/>
        <v>0</v>
      </c>
      <c r="V1161" s="145">
        <f t="shared" si="1196"/>
        <v>-40820.569173999997</v>
      </c>
      <c r="W1161" s="147">
        <f t="shared" si="1196"/>
        <v>-40820.569173999997</v>
      </c>
      <c r="X1161" s="144">
        <f t="shared" si="1196"/>
        <v>0</v>
      </c>
      <c r="Y1161" s="145">
        <f t="shared" si="1196"/>
        <v>-369849.1408259999</v>
      </c>
      <c r="Z1161" s="147">
        <f t="shared" si="1196"/>
        <v>-369849.1408259999</v>
      </c>
      <c r="AA1161" s="148">
        <f t="shared" si="1196"/>
        <v>0</v>
      </c>
      <c r="AB1161" s="149">
        <f t="shared" si="1196"/>
        <v>1472434.1100000006</v>
      </c>
      <c r="AC1161" s="148">
        <f t="shared" si="1196"/>
        <v>1472434.1100000006</v>
      </c>
      <c r="AD1161" s="148">
        <f t="shared" ref="AD1161:AD1224" si="1197">IF(LEFT(AJ1161,9)="direct-wa", O1161,0)</f>
        <v>0</v>
      </c>
      <c r="AE1161" s="148">
        <f t="shared" si="1196"/>
        <v>146359.95053400012</v>
      </c>
      <c r="AF1161" s="150">
        <f t="shared" si="1196"/>
        <v>146359.95053400012</v>
      </c>
      <c r="AG1161" s="148">
        <f t="shared" si="1196"/>
        <v>0</v>
      </c>
      <c r="AH1161" s="148">
        <f t="shared" si="1196"/>
        <v>1326074.1594660005</v>
      </c>
      <c r="AI1161" s="150">
        <f t="shared" si="1196"/>
        <v>1326074.1594660005</v>
      </c>
      <c r="AJ1161" s="163" t="s">
        <v>5746</v>
      </c>
    </row>
    <row r="1162" spans="1:36" outlineLevel="3" x14ac:dyDescent="0.25">
      <c r="A1162" s="143" t="s">
        <v>5673</v>
      </c>
      <c r="B1162" s="135">
        <v>754</v>
      </c>
      <c r="C1162" s="135">
        <v>754</v>
      </c>
      <c r="D1162" s="135">
        <v>754</v>
      </c>
      <c r="E1162" s="135">
        <v>754</v>
      </c>
      <c r="F1162" s="135">
        <v>754</v>
      </c>
      <c r="G1162" s="135">
        <v>754</v>
      </c>
      <c r="H1162" s="135">
        <v>754</v>
      </c>
      <c r="I1162" s="135">
        <v>754</v>
      </c>
      <c r="J1162" s="135">
        <v>754</v>
      </c>
      <c r="K1162" s="135">
        <v>754</v>
      </c>
      <c r="L1162" s="135">
        <v>754</v>
      </c>
      <c r="M1162" s="135">
        <v>754</v>
      </c>
      <c r="N1162" s="135">
        <f t="shared" ref="N1162:N1225" si="1198">M1162</f>
        <v>754</v>
      </c>
      <c r="O1162" s="135">
        <f t="shared" ref="O1162:O1225" si="1199">SUM(B1162:M1162)</f>
        <v>9048</v>
      </c>
      <c r="P1162" s="135" t="s">
        <v>3617</v>
      </c>
      <c r="Q1162" s="135">
        <f>VLOOKUP(P1162,Factors!$E$6:$G$5649,3,FALSE)</f>
        <v>1.17E-2</v>
      </c>
      <c r="R1162" s="144">
        <f>IF(LEFT(AJ1162,6)="Direct", N1162,0)</f>
        <v>0</v>
      </c>
      <c r="S1162" s="145">
        <f>N1162-R1162</f>
        <v>754</v>
      </c>
      <c r="T1162" s="146">
        <f>R1162+S1162</f>
        <v>754</v>
      </c>
      <c r="U1162" s="144">
        <f>IF(LEFT(AJ1162,9)="direct-wa", N1162,0)</f>
        <v>0</v>
      </c>
      <c r="V1162" s="145">
        <f>IF(LEFT(AJ1162,9)="direct-wa",0,N1162*Q1162)</f>
        <v>8.8217999999999996</v>
      </c>
      <c r="W1162" s="147">
        <f>U1162+V1162</f>
        <v>8.8217999999999996</v>
      </c>
      <c r="X1162" s="144">
        <f>IF(LEFT(AJ1162,9)="direct-or", N1162,0)</f>
        <v>0</v>
      </c>
      <c r="Y1162" s="145">
        <f>IF(LEFT(AJ1162,9)="direct-or",0,S1162-V1162)</f>
        <v>745.17819999999995</v>
      </c>
      <c r="Z1162" s="147">
        <f>X1162+Y1162</f>
        <v>745.17819999999995</v>
      </c>
      <c r="AA1162" s="148">
        <f>IF(LEFT(AJ1162,6)="Direct", O1162,0)</f>
        <v>0</v>
      </c>
      <c r="AB1162" s="149">
        <f>O1162-AA1162</f>
        <v>9048</v>
      </c>
      <c r="AC1162" s="148">
        <f>AA1162+AB1162</f>
        <v>9048</v>
      </c>
      <c r="AD1162" s="148">
        <f t="shared" si="1197"/>
        <v>0</v>
      </c>
      <c r="AE1162" s="148">
        <f>IF(LEFT(AJ1162,9)="direct-wa",0,O1162*Q1162)</f>
        <v>105.86160000000001</v>
      </c>
      <c r="AF1162" s="150">
        <f>AD1162+AE1162</f>
        <v>105.86160000000001</v>
      </c>
      <c r="AG1162" s="148">
        <f>IF(LEFT(AJ1162,9)="direct-or", O1162,0)</f>
        <v>0</v>
      </c>
      <c r="AH1162" s="148">
        <f>IF(LEFT(AJ1162,9)="direct-or",0,AC1162-AF1162)</f>
        <v>8942.1383999999998</v>
      </c>
      <c r="AI1162" s="150">
        <f>AG1162+AH1162</f>
        <v>8942.1383999999998</v>
      </c>
      <c r="AJ1162" s="151" t="s">
        <v>5957</v>
      </c>
    </row>
    <row r="1163" spans="1:36" outlineLevel="2" x14ac:dyDescent="0.25">
      <c r="A1163" s="143"/>
      <c r="N1163" s="135">
        <f t="shared" si="1198"/>
        <v>0</v>
      </c>
      <c r="O1163" s="135">
        <f t="shared" si="1199"/>
        <v>0</v>
      </c>
      <c r="R1163" s="144">
        <f t="shared" ref="R1163:AI1163" si="1200">SUBTOTAL(9,R1162:R1162)</f>
        <v>0</v>
      </c>
      <c r="S1163" s="145">
        <f t="shared" si="1200"/>
        <v>754</v>
      </c>
      <c r="T1163" s="146">
        <f t="shared" si="1200"/>
        <v>754</v>
      </c>
      <c r="U1163" s="144">
        <f t="shared" si="1200"/>
        <v>0</v>
      </c>
      <c r="V1163" s="145">
        <f t="shared" si="1200"/>
        <v>8.8217999999999996</v>
      </c>
      <c r="W1163" s="147">
        <f t="shared" si="1200"/>
        <v>8.8217999999999996</v>
      </c>
      <c r="X1163" s="144">
        <f t="shared" si="1200"/>
        <v>0</v>
      </c>
      <c r="Y1163" s="145">
        <f t="shared" si="1200"/>
        <v>745.17819999999995</v>
      </c>
      <c r="Z1163" s="147">
        <f t="shared" si="1200"/>
        <v>745.17819999999995</v>
      </c>
      <c r="AA1163" s="148">
        <f t="shared" si="1200"/>
        <v>0</v>
      </c>
      <c r="AB1163" s="149">
        <f t="shared" si="1200"/>
        <v>9048</v>
      </c>
      <c r="AC1163" s="148">
        <f t="shared" si="1200"/>
        <v>9048</v>
      </c>
      <c r="AD1163" s="148">
        <f t="shared" si="1197"/>
        <v>0</v>
      </c>
      <c r="AE1163" s="148">
        <f t="shared" si="1200"/>
        <v>105.86160000000001</v>
      </c>
      <c r="AF1163" s="150">
        <f t="shared" si="1200"/>
        <v>105.86160000000001</v>
      </c>
      <c r="AG1163" s="148">
        <f t="shared" si="1200"/>
        <v>0</v>
      </c>
      <c r="AH1163" s="148">
        <f t="shared" si="1200"/>
        <v>8942.1383999999998</v>
      </c>
      <c r="AI1163" s="150">
        <f t="shared" si="1200"/>
        <v>8942.1383999999998</v>
      </c>
      <c r="AJ1163" s="163" t="s">
        <v>5960</v>
      </c>
    </row>
    <row r="1164" spans="1:36" outlineLevel="3" x14ac:dyDescent="0.25">
      <c r="A1164" s="143" t="s">
        <v>5673</v>
      </c>
      <c r="M1164" s="135">
        <v>16434.86</v>
      </c>
      <c r="N1164" s="135">
        <f t="shared" si="1198"/>
        <v>16434.86</v>
      </c>
      <c r="O1164" s="135">
        <f t="shared" si="1199"/>
        <v>16434.86</v>
      </c>
      <c r="P1164" s="164" t="s">
        <v>5959</v>
      </c>
      <c r="Q1164" s="135">
        <f>VLOOKUP(P1164,Factors!$E$6:$G$5649,3,FALSE)</f>
        <v>9.9400000000000002E-2</v>
      </c>
      <c r="R1164" s="144">
        <f>IF(LEFT(AJ1164,6)="Direct", N1164,0)</f>
        <v>0</v>
      </c>
      <c r="S1164" s="145">
        <f>N1164-R1164</f>
        <v>16434.86</v>
      </c>
      <c r="T1164" s="146">
        <f>R1164+S1164</f>
        <v>16434.86</v>
      </c>
      <c r="U1164" s="144">
        <f>IF(LEFT(AJ1164,9)="direct-wa", N1164,0)</f>
        <v>0</v>
      </c>
      <c r="V1164" s="145">
        <f>IF(LEFT(AJ1164,9)="direct-wa",0,N1164*Q1164)</f>
        <v>1633.625084</v>
      </c>
      <c r="W1164" s="147">
        <f>U1164+V1164</f>
        <v>1633.625084</v>
      </c>
      <c r="X1164" s="144">
        <f>IF(LEFT(AJ1164,9)="direct-or", N1164,0)</f>
        <v>0</v>
      </c>
      <c r="Y1164" s="145">
        <f>IF(LEFT(AJ1164,9)="direct-or",0,S1164-V1164)</f>
        <v>14801.234916000001</v>
      </c>
      <c r="Z1164" s="147">
        <f>X1164+Y1164</f>
        <v>14801.234916000001</v>
      </c>
      <c r="AA1164" s="148">
        <f>IF(LEFT(AJ1164,6)="Direct", O1164,0)</f>
        <v>0</v>
      </c>
      <c r="AB1164" s="149">
        <f>O1164-AA1164</f>
        <v>16434.86</v>
      </c>
      <c r="AC1164" s="148">
        <f>AA1164+AB1164</f>
        <v>16434.86</v>
      </c>
      <c r="AD1164" s="148">
        <f t="shared" si="1197"/>
        <v>0</v>
      </c>
      <c r="AE1164" s="148">
        <f>IF(LEFT(AJ1164,9)="direct-wa",0,O1164*Q1164)</f>
        <v>1633.625084</v>
      </c>
      <c r="AF1164" s="150">
        <f>AD1164+AE1164</f>
        <v>1633.625084</v>
      </c>
      <c r="AG1164" s="148">
        <f>IF(LEFT(AJ1164,9)="direct-or", O1164,0)</f>
        <v>0</v>
      </c>
      <c r="AH1164" s="148">
        <f>IF(LEFT(AJ1164,9)="direct-or",0,AC1164-AF1164)</f>
        <v>14801.234916000001</v>
      </c>
      <c r="AI1164" s="150">
        <f>AG1164+AH1164</f>
        <v>14801.234916000001</v>
      </c>
      <c r="AJ1164" s="151" t="s">
        <v>79</v>
      </c>
    </row>
    <row r="1165" spans="1:36" outlineLevel="2" x14ac:dyDescent="0.25">
      <c r="A1165" s="143"/>
      <c r="N1165" s="135">
        <f t="shared" si="1198"/>
        <v>0</v>
      </c>
      <c r="O1165" s="135">
        <f t="shared" si="1199"/>
        <v>0</v>
      </c>
      <c r="P1165" s="164"/>
      <c r="R1165" s="144">
        <f t="shared" ref="R1165:AI1165" si="1201">SUBTOTAL(9,R1164:R1164)</f>
        <v>0</v>
      </c>
      <c r="S1165" s="145">
        <f t="shared" si="1201"/>
        <v>16434.86</v>
      </c>
      <c r="T1165" s="146">
        <f t="shared" si="1201"/>
        <v>16434.86</v>
      </c>
      <c r="U1165" s="144">
        <f t="shared" si="1201"/>
        <v>0</v>
      </c>
      <c r="V1165" s="145">
        <f t="shared" si="1201"/>
        <v>1633.625084</v>
      </c>
      <c r="W1165" s="147">
        <f t="shared" si="1201"/>
        <v>1633.625084</v>
      </c>
      <c r="X1165" s="144">
        <f t="shared" si="1201"/>
        <v>0</v>
      </c>
      <c r="Y1165" s="145">
        <f t="shared" si="1201"/>
        <v>14801.234916000001</v>
      </c>
      <c r="Z1165" s="147">
        <f t="shared" si="1201"/>
        <v>14801.234916000001</v>
      </c>
      <c r="AA1165" s="148">
        <f t="shared" si="1201"/>
        <v>0</v>
      </c>
      <c r="AB1165" s="149">
        <f t="shared" si="1201"/>
        <v>16434.86</v>
      </c>
      <c r="AC1165" s="148">
        <f t="shared" si="1201"/>
        <v>16434.86</v>
      </c>
      <c r="AD1165" s="148">
        <f t="shared" si="1197"/>
        <v>0</v>
      </c>
      <c r="AE1165" s="148">
        <f t="shared" si="1201"/>
        <v>1633.625084</v>
      </c>
      <c r="AF1165" s="150">
        <f t="shared" si="1201"/>
        <v>1633.625084</v>
      </c>
      <c r="AG1165" s="148">
        <f t="shared" si="1201"/>
        <v>0</v>
      </c>
      <c r="AH1165" s="148">
        <f t="shared" si="1201"/>
        <v>14801.234916000001</v>
      </c>
      <c r="AI1165" s="150">
        <f t="shared" si="1201"/>
        <v>14801.234916000001</v>
      </c>
      <c r="AJ1165" s="163" t="s">
        <v>5746</v>
      </c>
    </row>
    <row r="1166" spans="1:36" outlineLevel="1" x14ac:dyDescent="0.25">
      <c r="A1166" s="154" t="s">
        <v>5672</v>
      </c>
      <c r="B1166" s="155"/>
      <c r="C1166" s="155"/>
      <c r="D1166" s="155"/>
      <c r="E1166" s="155"/>
      <c r="F1166" s="155"/>
      <c r="G1166" s="155"/>
      <c r="H1166" s="155"/>
      <c r="I1166" s="155"/>
      <c r="J1166" s="155"/>
      <c r="K1166" s="155"/>
      <c r="L1166" s="155"/>
      <c r="M1166" s="155"/>
      <c r="N1166" s="155"/>
      <c r="O1166" s="155"/>
      <c r="P1166" s="155"/>
      <c r="Q1166" s="155"/>
      <c r="R1166" s="156">
        <f t="shared" ref="R1166:AI1166" si="1202">SUBTOTAL(9,R1138:R1164)</f>
        <v>0</v>
      </c>
      <c r="S1166" s="157">
        <f t="shared" si="1202"/>
        <v>-393480.85</v>
      </c>
      <c r="T1166" s="158">
        <f t="shared" si="1202"/>
        <v>-393480.85</v>
      </c>
      <c r="U1166" s="156">
        <f t="shared" si="1202"/>
        <v>0</v>
      </c>
      <c r="V1166" s="157">
        <f t="shared" si="1202"/>
        <v>-39178.122289999999</v>
      </c>
      <c r="W1166" s="159">
        <f t="shared" si="1202"/>
        <v>-39178.122289999999</v>
      </c>
      <c r="X1166" s="156">
        <f t="shared" si="1202"/>
        <v>0</v>
      </c>
      <c r="Y1166" s="157">
        <f t="shared" si="1202"/>
        <v>-354302.72770999989</v>
      </c>
      <c r="Z1166" s="159">
        <f t="shared" si="1202"/>
        <v>-354302.72770999989</v>
      </c>
      <c r="AA1166" s="157">
        <f t="shared" si="1202"/>
        <v>0</v>
      </c>
      <c r="AB1166" s="160">
        <f t="shared" si="1202"/>
        <v>1497916.9700000007</v>
      </c>
      <c r="AC1166" s="157">
        <f t="shared" si="1202"/>
        <v>1497916.9700000007</v>
      </c>
      <c r="AD1166" s="157">
        <f t="shared" si="1197"/>
        <v>0</v>
      </c>
      <c r="AE1166" s="157">
        <f t="shared" si="1202"/>
        <v>148099.43721800012</v>
      </c>
      <c r="AF1166" s="161">
        <f t="shared" si="1202"/>
        <v>148099.43721800012</v>
      </c>
      <c r="AG1166" s="157">
        <f t="shared" si="1202"/>
        <v>0</v>
      </c>
      <c r="AH1166" s="157">
        <f t="shared" si="1202"/>
        <v>1349817.5327820005</v>
      </c>
      <c r="AI1166" s="161">
        <f t="shared" si="1202"/>
        <v>1349817.5327820005</v>
      </c>
      <c r="AJ1166" s="162"/>
    </row>
    <row r="1167" spans="1:36" outlineLevel="3" x14ac:dyDescent="0.25">
      <c r="A1167" s="143" t="s">
        <v>5675</v>
      </c>
      <c r="D1167" s="135">
        <v>795</v>
      </c>
      <c r="N1167" s="135">
        <f t="shared" si="1198"/>
        <v>0</v>
      </c>
      <c r="O1167" s="135">
        <f t="shared" si="1199"/>
        <v>795</v>
      </c>
      <c r="P1167" s="135" t="s">
        <v>829</v>
      </c>
      <c r="Q1167" s="135">
        <f>VLOOKUP(P1167,Factors!$E$6:$G$5649,3,FALSE)</f>
        <v>0.1013</v>
      </c>
      <c r="R1167" s="144">
        <f t="shared" ref="R1167:R1178" si="1203">IF(LEFT(AJ1167,6)="Direct", N1167,0)</f>
        <v>0</v>
      </c>
      <c r="S1167" s="145">
        <f t="shared" ref="S1167:S1178" si="1204">N1167-R1167</f>
        <v>0</v>
      </c>
      <c r="T1167" s="146">
        <f t="shared" ref="T1167:T1178" si="1205">R1167+S1167</f>
        <v>0</v>
      </c>
      <c r="U1167" s="144">
        <f t="shared" ref="U1167:U1178" si="1206">IF(LEFT(AJ1167,9)="direct-wa", N1167,0)</f>
        <v>0</v>
      </c>
      <c r="V1167" s="145">
        <f t="shared" ref="V1167:V1178" si="1207">IF(LEFT(AJ1167,9)="direct-wa",0,N1167*Q1167)</f>
        <v>0</v>
      </c>
      <c r="W1167" s="147">
        <f t="shared" ref="W1167:W1178" si="1208">U1167+V1167</f>
        <v>0</v>
      </c>
      <c r="X1167" s="144">
        <f t="shared" ref="X1167:X1178" si="1209">IF(LEFT(AJ1167,9)="direct-or", N1167,0)</f>
        <v>0</v>
      </c>
      <c r="Y1167" s="145">
        <f t="shared" ref="Y1167:Y1178" si="1210">IF(LEFT(AJ1167,9)="direct-or",0,S1167-V1167)</f>
        <v>0</v>
      </c>
      <c r="Z1167" s="147">
        <f t="shared" ref="Z1167:Z1178" si="1211">X1167+Y1167</f>
        <v>0</v>
      </c>
      <c r="AA1167" s="148">
        <f t="shared" ref="AA1167:AA1178" si="1212">IF(LEFT(AJ1167,6)="Direct", O1167,0)</f>
        <v>0</v>
      </c>
      <c r="AB1167" s="149">
        <f t="shared" ref="AB1167:AB1178" si="1213">O1167-AA1167</f>
        <v>795</v>
      </c>
      <c r="AC1167" s="148">
        <f t="shared" ref="AC1167:AC1178" si="1214">AA1167+AB1167</f>
        <v>795</v>
      </c>
      <c r="AD1167" s="148">
        <f t="shared" si="1197"/>
        <v>0</v>
      </c>
      <c r="AE1167" s="148">
        <f t="shared" ref="AE1167:AE1178" si="1215">IF(LEFT(AJ1167,9)="direct-wa",0,O1167*Q1167)</f>
        <v>80.533500000000004</v>
      </c>
      <c r="AF1167" s="150">
        <f t="shared" ref="AF1167:AF1178" si="1216">AD1167+AE1167</f>
        <v>80.533500000000004</v>
      </c>
      <c r="AG1167" s="148">
        <f t="shared" ref="AG1167:AG1178" si="1217">IF(LEFT(AJ1167,9)="direct-or", O1167,0)</f>
        <v>0</v>
      </c>
      <c r="AH1167" s="148">
        <f t="shared" ref="AH1167:AH1178" si="1218">IF(LEFT(AJ1167,9)="direct-or",0,AC1167-AF1167)</f>
        <v>714.4665</v>
      </c>
      <c r="AI1167" s="150">
        <f t="shared" ref="AI1167:AI1178" si="1219">AG1167+AH1167</f>
        <v>714.4665</v>
      </c>
      <c r="AJ1167" s="151" t="s">
        <v>60</v>
      </c>
    </row>
    <row r="1168" spans="1:36" outlineLevel="3" x14ac:dyDescent="0.25">
      <c r="A1168" s="143" t="s">
        <v>5675</v>
      </c>
      <c r="B1168" s="135">
        <v>358017.91</v>
      </c>
      <c r="D1168" s="135">
        <v>240000</v>
      </c>
      <c r="K1168" s="135">
        <v>18000</v>
      </c>
      <c r="L1168" s="135">
        <v>50000</v>
      </c>
      <c r="M1168" s="135">
        <v>195000</v>
      </c>
      <c r="N1168" s="135">
        <f t="shared" si="1198"/>
        <v>195000</v>
      </c>
      <c r="O1168" s="135">
        <f t="shared" si="1199"/>
        <v>861017.90999999992</v>
      </c>
      <c r="P1168" s="135" t="s">
        <v>3147</v>
      </c>
      <c r="Q1168" s="135">
        <f>VLOOKUP(P1168,Factors!$E$6:$G$5649,3,FALSE)</f>
        <v>0.1013</v>
      </c>
      <c r="R1168" s="144">
        <f t="shared" si="1203"/>
        <v>0</v>
      </c>
      <c r="S1168" s="145">
        <f t="shared" si="1204"/>
        <v>195000</v>
      </c>
      <c r="T1168" s="146">
        <f t="shared" si="1205"/>
        <v>195000</v>
      </c>
      <c r="U1168" s="144">
        <f t="shared" si="1206"/>
        <v>0</v>
      </c>
      <c r="V1168" s="145">
        <f t="shared" si="1207"/>
        <v>19753.5</v>
      </c>
      <c r="W1168" s="147">
        <f t="shared" si="1208"/>
        <v>19753.5</v>
      </c>
      <c r="X1168" s="144">
        <f t="shared" si="1209"/>
        <v>0</v>
      </c>
      <c r="Y1168" s="145">
        <f t="shared" si="1210"/>
        <v>175246.5</v>
      </c>
      <c r="Z1168" s="147">
        <f t="shared" si="1211"/>
        <v>175246.5</v>
      </c>
      <c r="AA1168" s="148">
        <f t="shared" si="1212"/>
        <v>0</v>
      </c>
      <c r="AB1168" s="149">
        <f t="shared" si="1213"/>
        <v>861017.90999999992</v>
      </c>
      <c r="AC1168" s="148">
        <f t="shared" si="1214"/>
        <v>861017.90999999992</v>
      </c>
      <c r="AD1168" s="148">
        <f t="shared" si="1197"/>
        <v>0</v>
      </c>
      <c r="AE1168" s="148">
        <f t="shared" si="1215"/>
        <v>87221.114282999988</v>
      </c>
      <c r="AF1168" s="150">
        <f t="shared" si="1216"/>
        <v>87221.114282999988</v>
      </c>
      <c r="AG1168" s="148">
        <f t="shared" si="1217"/>
        <v>0</v>
      </c>
      <c r="AH1168" s="148">
        <f t="shared" si="1218"/>
        <v>773796.79571699991</v>
      </c>
      <c r="AI1168" s="150">
        <f t="shared" si="1219"/>
        <v>773796.79571699991</v>
      </c>
      <c r="AJ1168" s="151" t="s">
        <v>60</v>
      </c>
    </row>
    <row r="1169" spans="1:36" outlineLevel="3" x14ac:dyDescent="0.25">
      <c r="A1169" s="143" t="s">
        <v>5675</v>
      </c>
      <c r="F1169" s="135">
        <v>79.02</v>
      </c>
      <c r="N1169" s="135">
        <f t="shared" si="1198"/>
        <v>0</v>
      </c>
      <c r="O1169" s="135">
        <f t="shared" si="1199"/>
        <v>79.02</v>
      </c>
      <c r="P1169" s="135" t="s">
        <v>4843</v>
      </c>
      <c r="Q1169" s="135">
        <f>VLOOKUP(P1169,Factors!$E$6:$G$5649,3,FALSE)</f>
        <v>0.1013</v>
      </c>
      <c r="R1169" s="144">
        <f t="shared" si="1203"/>
        <v>0</v>
      </c>
      <c r="S1169" s="145">
        <f t="shared" si="1204"/>
        <v>0</v>
      </c>
      <c r="T1169" s="146">
        <f t="shared" si="1205"/>
        <v>0</v>
      </c>
      <c r="U1169" s="144">
        <f t="shared" si="1206"/>
        <v>0</v>
      </c>
      <c r="V1169" s="145">
        <f t="shared" si="1207"/>
        <v>0</v>
      </c>
      <c r="W1169" s="147">
        <f t="shared" si="1208"/>
        <v>0</v>
      </c>
      <c r="X1169" s="144">
        <f t="shared" si="1209"/>
        <v>0</v>
      </c>
      <c r="Y1169" s="145">
        <f t="shared" si="1210"/>
        <v>0</v>
      </c>
      <c r="Z1169" s="147">
        <f t="shared" si="1211"/>
        <v>0</v>
      </c>
      <c r="AA1169" s="148">
        <f t="shared" si="1212"/>
        <v>0</v>
      </c>
      <c r="AB1169" s="149">
        <f t="shared" si="1213"/>
        <v>79.02</v>
      </c>
      <c r="AC1169" s="148">
        <f t="shared" si="1214"/>
        <v>79.02</v>
      </c>
      <c r="AD1169" s="148">
        <f t="shared" si="1197"/>
        <v>0</v>
      </c>
      <c r="AE1169" s="148">
        <f t="shared" si="1215"/>
        <v>8.0047259999999998</v>
      </c>
      <c r="AF1169" s="150">
        <f t="shared" si="1216"/>
        <v>8.0047259999999998</v>
      </c>
      <c r="AG1169" s="148">
        <f t="shared" si="1217"/>
        <v>0</v>
      </c>
      <c r="AH1169" s="148">
        <f t="shared" si="1218"/>
        <v>71.015273999999991</v>
      </c>
      <c r="AI1169" s="150">
        <f t="shared" si="1219"/>
        <v>71.015273999999991</v>
      </c>
      <c r="AJ1169" s="151" t="s">
        <v>60</v>
      </c>
    </row>
    <row r="1170" spans="1:36" outlineLevel="3" x14ac:dyDescent="0.25">
      <c r="A1170" s="143" t="s">
        <v>5675</v>
      </c>
      <c r="K1170" s="135">
        <v>214.2</v>
      </c>
      <c r="N1170" s="135">
        <f t="shared" si="1198"/>
        <v>0</v>
      </c>
      <c r="O1170" s="135">
        <f t="shared" si="1199"/>
        <v>214.2</v>
      </c>
      <c r="P1170" s="135" t="s">
        <v>4865</v>
      </c>
      <c r="Q1170" s="135">
        <f>VLOOKUP(P1170,Factors!$E$6:$G$5649,3,FALSE)</f>
        <v>0.1013</v>
      </c>
      <c r="R1170" s="144">
        <f t="shared" si="1203"/>
        <v>0</v>
      </c>
      <c r="S1170" s="145">
        <f t="shared" si="1204"/>
        <v>0</v>
      </c>
      <c r="T1170" s="146">
        <f t="shared" si="1205"/>
        <v>0</v>
      </c>
      <c r="U1170" s="144">
        <f t="shared" si="1206"/>
        <v>0</v>
      </c>
      <c r="V1170" s="145">
        <f t="shared" si="1207"/>
        <v>0</v>
      </c>
      <c r="W1170" s="147">
        <f t="shared" si="1208"/>
        <v>0</v>
      </c>
      <c r="X1170" s="144">
        <f t="shared" si="1209"/>
        <v>0</v>
      </c>
      <c r="Y1170" s="145">
        <f t="shared" si="1210"/>
        <v>0</v>
      </c>
      <c r="Z1170" s="147">
        <f t="shared" si="1211"/>
        <v>0</v>
      </c>
      <c r="AA1170" s="148">
        <f t="shared" si="1212"/>
        <v>0</v>
      </c>
      <c r="AB1170" s="149">
        <f t="shared" si="1213"/>
        <v>214.2</v>
      </c>
      <c r="AC1170" s="148">
        <f t="shared" si="1214"/>
        <v>214.2</v>
      </c>
      <c r="AD1170" s="148">
        <f t="shared" si="1197"/>
        <v>0</v>
      </c>
      <c r="AE1170" s="148">
        <f t="shared" si="1215"/>
        <v>21.698460000000001</v>
      </c>
      <c r="AF1170" s="150">
        <f t="shared" si="1216"/>
        <v>21.698460000000001</v>
      </c>
      <c r="AG1170" s="148">
        <f t="shared" si="1217"/>
        <v>0</v>
      </c>
      <c r="AH1170" s="148">
        <f t="shared" si="1218"/>
        <v>192.50153999999998</v>
      </c>
      <c r="AI1170" s="150">
        <f t="shared" si="1219"/>
        <v>192.50153999999998</v>
      </c>
      <c r="AJ1170" s="151" t="s">
        <v>60</v>
      </c>
    </row>
    <row r="1171" spans="1:36" outlineLevel="3" x14ac:dyDescent="0.25">
      <c r="A1171" s="143" t="s">
        <v>5675</v>
      </c>
      <c r="F1171" s="135">
        <v>307.94</v>
      </c>
      <c r="J1171" s="135">
        <v>5765.1</v>
      </c>
      <c r="K1171" s="135">
        <v>0</v>
      </c>
      <c r="N1171" s="135">
        <f t="shared" si="1198"/>
        <v>0</v>
      </c>
      <c r="O1171" s="135">
        <f t="shared" si="1199"/>
        <v>6073.04</v>
      </c>
      <c r="P1171" s="135" t="s">
        <v>4916</v>
      </c>
      <c r="Q1171" s="135">
        <f>VLOOKUP(P1171,Factors!$E$6:$G$5649,3,FALSE)</f>
        <v>0.1013</v>
      </c>
      <c r="R1171" s="144">
        <f t="shared" si="1203"/>
        <v>0</v>
      </c>
      <c r="S1171" s="145">
        <f t="shared" si="1204"/>
        <v>0</v>
      </c>
      <c r="T1171" s="146">
        <f t="shared" si="1205"/>
        <v>0</v>
      </c>
      <c r="U1171" s="144">
        <f t="shared" si="1206"/>
        <v>0</v>
      </c>
      <c r="V1171" s="145">
        <f t="shared" si="1207"/>
        <v>0</v>
      </c>
      <c r="W1171" s="147">
        <f t="shared" si="1208"/>
        <v>0</v>
      </c>
      <c r="X1171" s="144">
        <f t="shared" si="1209"/>
        <v>0</v>
      </c>
      <c r="Y1171" s="145">
        <f t="shared" si="1210"/>
        <v>0</v>
      </c>
      <c r="Z1171" s="147">
        <f t="shared" si="1211"/>
        <v>0</v>
      </c>
      <c r="AA1171" s="148">
        <f t="shared" si="1212"/>
        <v>0</v>
      </c>
      <c r="AB1171" s="149">
        <f t="shared" si="1213"/>
        <v>6073.04</v>
      </c>
      <c r="AC1171" s="148">
        <f t="shared" si="1214"/>
        <v>6073.04</v>
      </c>
      <c r="AD1171" s="148">
        <f t="shared" si="1197"/>
        <v>0</v>
      </c>
      <c r="AE1171" s="148">
        <f t="shared" si="1215"/>
        <v>615.19895199999996</v>
      </c>
      <c r="AF1171" s="150">
        <f t="shared" si="1216"/>
        <v>615.19895199999996</v>
      </c>
      <c r="AG1171" s="148">
        <f t="shared" si="1217"/>
        <v>0</v>
      </c>
      <c r="AH1171" s="148">
        <f t="shared" si="1218"/>
        <v>5457.8410480000002</v>
      </c>
      <c r="AI1171" s="150">
        <f t="shared" si="1219"/>
        <v>5457.8410480000002</v>
      </c>
      <c r="AJ1171" s="151" t="s">
        <v>60</v>
      </c>
    </row>
    <row r="1172" spans="1:36" outlineLevel="3" x14ac:dyDescent="0.25">
      <c r="A1172" s="143" t="s">
        <v>5675</v>
      </c>
      <c r="G1172" s="135">
        <v>15</v>
      </c>
      <c r="N1172" s="135">
        <f t="shared" si="1198"/>
        <v>0</v>
      </c>
      <c r="O1172" s="135">
        <f t="shared" si="1199"/>
        <v>15</v>
      </c>
      <c r="P1172" s="135" t="s">
        <v>4917</v>
      </c>
      <c r="Q1172" s="135">
        <f>VLOOKUP(P1172,Factors!$E$6:$G$5649,3,FALSE)</f>
        <v>0.1013</v>
      </c>
      <c r="R1172" s="144">
        <f t="shared" si="1203"/>
        <v>0</v>
      </c>
      <c r="S1172" s="145">
        <f t="shared" si="1204"/>
        <v>0</v>
      </c>
      <c r="T1172" s="146">
        <f t="shared" si="1205"/>
        <v>0</v>
      </c>
      <c r="U1172" s="144">
        <f t="shared" si="1206"/>
        <v>0</v>
      </c>
      <c r="V1172" s="145">
        <f t="shared" si="1207"/>
        <v>0</v>
      </c>
      <c r="W1172" s="147">
        <f t="shared" si="1208"/>
        <v>0</v>
      </c>
      <c r="X1172" s="144">
        <f t="shared" si="1209"/>
        <v>0</v>
      </c>
      <c r="Y1172" s="145">
        <f t="shared" si="1210"/>
        <v>0</v>
      </c>
      <c r="Z1172" s="147">
        <f t="shared" si="1211"/>
        <v>0</v>
      </c>
      <c r="AA1172" s="148">
        <f t="shared" si="1212"/>
        <v>0</v>
      </c>
      <c r="AB1172" s="149">
        <f t="shared" si="1213"/>
        <v>15</v>
      </c>
      <c r="AC1172" s="148">
        <f t="shared" si="1214"/>
        <v>15</v>
      </c>
      <c r="AD1172" s="148">
        <f t="shared" si="1197"/>
        <v>0</v>
      </c>
      <c r="AE1172" s="148">
        <f t="shared" si="1215"/>
        <v>1.5195000000000001</v>
      </c>
      <c r="AF1172" s="150">
        <f t="shared" si="1216"/>
        <v>1.5195000000000001</v>
      </c>
      <c r="AG1172" s="148">
        <f t="shared" si="1217"/>
        <v>0</v>
      </c>
      <c r="AH1172" s="148">
        <f t="shared" si="1218"/>
        <v>13.480499999999999</v>
      </c>
      <c r="AI1172" s="150">
        <f t="shared" si="1219"/>
        <v>13.480499999999999</v>
      </c>
      <c r="AJ1172" s="151" t="s">
        <v>60</v>
      </c>
    </row>
    <row r="1173" spans="1:36" outlineLevel="3" x14ac:dyDescent="0.25">
      <c r="A1173" s="143" t="s">
        <v>5675</v>
      </c>
      <c r="B1173" s="135">
        <v>314372.68</v>
      </c>
      <c r="C1173" s="135">
        <v>61705.21</v>
      </c>
      <c r="D1173" s="135">
        <v>56600.14</v>
      </c>
      <c r="E1173" s="135">
        <v>286090.63</v>
      </c>
      <c r="F1173" s="135">
        <v>31603.13</v>
      </c>
      <c r="G1173" s="135">
        <v>67037.98</v>
      </c>
      <c r="H1173" s="135">
        <v>330765.32</v>
      </c>
      <c r="I1173" s="135">
        <v>34127.050000000003</v>
      </c>
      <c r="J1173" s="135">
        <v>70087.53</v>
      </c>
      <c r="K1173" s="135">
        <v>472532.47999999998</v>
      </c>
      <c r="L1173" s="135">
        <v>41638.720000000001</v>
      </c>
      <c r="M1173" s="135">
        <v>93929.38</v>
      </c>
      <c r="N1173" s="135">
        <f t="shared" si="1198"/>
        <v>93929.38</v>
      </c>
      <c r="O1173" s="135">
        <f t="shared" si="1199"/>
        <v>1860490.25</v>
      </c>
      <c r="P1173" s="135" t="s">
        <v>4919</v>
      </c>
      <c r="Q1173" s="135">
        <f>VLOOKUP(P1173,Factors!$E$6:$G$5649,3,FALSE)</f>
        <v>0.1013</v>
      </c>
      <c r="R1173" s="144">
        <f t="shared" si="1203"/>
        <v>0</v>
      </c>
      <c r="S1173" s="145">
        <f t="shared" si="1204"/>
        <v>93929.38</v>
      </c>
      <c r="T1173" s="146">
        <f t="shared" si="1205"/>
        <v>93929.38</v>
      </c>
      <c r="U1173" s="144">
        <f t="shared" si="1206"/>
        <v>0</v>
      </c>
      <c r="V1173" s="145">
        <f t="shared" si="1207"/>
        <v>9515.0461940000005</v>
      </c>
      <c r="W1173" s="147">
        <f t="shared" si="1208"/>
        <v>9515.0461940000005</v>
      </c>
      <c r="X1173" s="144">
        <f t="shared" si="1209"/>
        <v>0</v>
      </c>
      <c r="Y1173" s="145">
        <f t="shared" si="1210"/>
        <v>84414.33380600001</v>
      </c>
      <c r="Z1173" s="147">
        <f t="shared" si="1211"/>
        <v>84414.33380600001</v>
      </c>
      <c r="AA1173" s="148">
        <f t="shared" si="1212"/>
        <v>0</v>
      </c>
      <c r="AB1173" s="149">
        <f t="shared" si="1213"/>
        <v>1860490.25</v>
      </c>
      <c r="AC1173" s="148">
        <f t="shared" si="1214"/>
        <v>1860490.25</v>
      </c>
      <c r="AD1173" s="148">
        <f t="shared" si="1197"/>
        <v>0</v>
      </c>
      <c r="AE1173" s="148">
        <f t="shared" si="1215"/>
        <v>188467.66232500001</v>
      </c>
      <c r="AF1173" s="150">
        <f t="shared" si="1216"/>
        <v>188467.66232500001</v>
      </c>
      <c r="AG1173" s="148">
        <f t="shared" si="1217"/>
        <v>0</v>
      </c>
      <c r="AH1173" s="148">
        <f t="shared" si="1218"/>
        <v>1672022.5876750001</v>
      </c>
      <c r="AI1173" s="150">
        <f t="shared" si="1219"/>
        <v>1672022.5876750001</v>
      </c>
      <c r="AJ1173" s="151" t="s">
        <v>60</v>
      </c>
    </row>
    <row r="1174" spans="1:36" outlineLevel="3" x14ac:dyDescent="0.25">
      <c r="A1174" s="143" t="s">
        <v>5675</v>
      </c>
      <c r="B1174" s="135">
        <v>5000</v>
      </c>
      <c r="C1174" s="135">
        <v>17000</v>
      </c>
      <c r="D1174" s="135">
        <v>0</v>
      </c>
      <c r="N1174" s="135">
        <f t="shared" si="1198"/>
        <v>0</v>
      </c>
      <c r="O1174" s="135">
        <f t="shared" si="1199"/>
        <v>22000</v>
      </c>
      <c r="P1174" s="135" t="s">
        <v>4927</v>
      </c>
      <c r="Q1174" s="135">
        <f>VLOOKUP(P1174,Factors!$E$6:$G$5649,3,FALSE)</f>
        <v>0.1013</v>
      </c>
      <c r="R1174" s="144">
        <f t="shared" si="1203"/>
        <v>0</v>
      </c>
      <c r="S1174" s="145">
        <f t="shared" si="1204"/>
        <v>0</v>
      </c>
      <c r="T1174" s="146">
        <f t="shared" si="1205"/>
        <v>0</v>
      </c>
      <c r="U1174" s="144">
        <f t="shared" si="1206"/>
        <v>0</v>
      </c>
      <c r="V1174" s="145">
        <f t="shared" si="1207"/>
        <v>0</v>
      </c>
      <c r="W1174" s="147">
        <f t="shared" si="1208"/>
        <v>0</v>
      </c>
      <c r="X1174" s="144">
        <f t="shared" si="1209"/>
        <v>0</v>
      </c>
      <c r="Y1174" s="145">
        <f t="shared" si="1210"/>
        <v>0</v>
      </c>
      <c r="Z1174" s="147">
        <f t="shared" si="1211"/>
        <v>0</v>
      </c>
      <c r="AA1174" s="148">
        <f t="shared" si="1212"/>
        <v>0</v>
      </c>
      <c r="AB1174" s="149">
        <f t="shared" si="1213"/>
        <v>22000</v>
      </c>
      <c r="AC1174" s="148">
        <f t="shared" si="1214"/>
        <v>22000</v>
      </c>
      <c r="AD1174" s="148">
        <f t="shared" si="1197"/>
        <v>0</v>
      </c>
      <c r="AE1174" s="148">
        <f t="shared" si="1215"/>
        <v>2228.6</v>
      </c>
      <c r="AF1174" s="150">
        <f t="shared" si="1216"/>
        <v>2228.6</v>
      </c>
      <c r="AG1174" s="148">
        <f t="shared" si="1217"/>
        <v>0</v>
      </c>
      <c r="AH1174" s="148">
        <f t="shared" si="1218"/>
        <v>19771.400000000001</v>
      </c>
      <c r="AI1174" s="150">
        <f t="shared" si="1219"/>
        <v>19771.400000000001</v>
      </c>
      <c r="AJ1174" s="151" t="s">
        <v>60</v>
      </c>
    </row>
    <row r="1175" spans="1:36" outlineLevel="3" x14ac:dyDescent="0.25">
      <c r="A1175" s="143" t="s">
        <v>5675</v>
      </c>
      <c r="B1175" s="135">
        <v>7000</v>
      </c>
      <c r="C1175" s="135">
        <v>0</v>
      </c>
      <c r="D1175" s="135">
        <v>0</v>
      </c>
      <c r="E1175" s="135">
        <v>69472.600000000006</v>
      </c>
      <c r="F1175" s="135">
        <v>38091.089999999997</v>
      </c>
      <c r="G1175" s="135">
        <v>1847.72</v>
      </c>
      <c r="H1175" s="135">
        <v>124.42</v>
      </c>
      <c r="I1175" s="135">
        <v>314.93</v>
      </c>
      <c r="J1175" s="135">
        <v>0</v>
      </c>
      <c r="K1175" s="135">
        <v>3765</v>
      </c>
      <c r="L1175" s="135">
        <v>0</v>
      </c>
      <c r="M1175" s="135">
        <v>-3765</v>
      </c>
      <c r="N1175" s="135">
        <f t="shared" si="1198"/>
        <v>-3765</v>
      </c>
      <c r="O1175" s="135">
        <f t="shared" si="1199"/>
        <v>116850.76</v>
      </c>
      <c r="P1175" s="135" t="s">
        <v>4929</v>
      </c>
      <c r="Q1175" s="135">
        <f>VLOOKUP(P1175,Factors!$E$6:$G$5649,3,FALSE)</f>
        <v>0.1013</v>
      </c>
      <c r="R1175" s="144">
        <f t="shared" si="1203"/>
        <v>0</v>
      </c>
      <c r="S1175" s="145">
        <f t="shared" si="1204"/>
        <v>-3765</v>
      </c>
      <c r="T1175" s="146">
        <f t="shared" si="1205"/>
        <v>-3765</v>
      </c>
      <c r="U1175" s="144">
        <f t="shared" si="1206"/>
        <v>0</v>
      </c>
      <c r="V1175" s="145">
        <f t="shared" si="1207"/>
        <v>-381.39449999999999</v>
      </c>
      <c r="W1175" s="147">
        <f t="shared" si="1208"/>
        <v>-381.39449999999999</v>
      </c>
      <c r="X1175" s="144">
        <f t="shared" si="1209"/>
        <v>0</v>
      </c>
      <c r="Y1175" s="145">
        <f t="shared" si="1210"/>
        <v>-3383.6055000000001</v>
      </c>
      <c r="Z1175" s="147">
        <f t="shared" si="1211"/>
        <v>-3383.6055000000001</v>
      </c>
      <c r="AA1175" s="148">
        <f t="shared" si="1212"/>
        <v>0</v>
      </c>
      <c r="AB1175" s="149">
        <f t="shared" si="1213"/>
        <v>116850.76</v>
      </c>
      <c r="AC1175" s="148">
        <f t="shared" si="1214"/>
        <v>116850.76</v>
      </c>
      <c r="AD1175" s="148">
        <f t="shared" si="1197"/>
        <v>0</v>
      </c>
      <c r="AE1175" s="148">
        <f t="shared" si="1215"/>
        <v>11836.981988</v>
      </c>
      <c r="AF1175" s="150">
        <f t="shared" si="1216"/>
        <v>11836.981988</v>
      </c>
      <c r="AG1175" s="148">
        <f t="shared" si="1217"/>
        <v>0</v>
      </c>
      <c r="AH1175" s="148">
        <f t="shared" si="1218"/>
        <v>105013.778012</v>
      </c>
      <c r="AI1175" s="150">
        <f t="shared" si="1219"/>
        <v>105013.778012</v>
      </c>
      <c r="AJ1175" s="151" t="s">
        <v>60</v>
      </c>
    </row>
    <row r="1176" spans="1:36" outlineLevel="3" x14ac:dyDescent="0.25">
      <c r="A1176" s="143" t="s">
        <v>5675</v>
      </c>
      <c r="B1176" s="135">
        <v>60853.1</v>
      </c>
      <c r="C1176" s="135">
        <v>8052.69</v>
      </c>
      <c r="D1176" s="135">
        <v>8308.92</v>
      </c>
      <c r="E1176" s="135">
        <v>9220.67</v>
      </c>
      <c r="F1176" s="135">
        <v>10393.06</v>
      </c>
      <c r="G1176" s="135">
        <v>8686.6</v>
      </c>
      <c r="H1176" s="135">
        <v>8838.31</v>
      </c>
      <c r="I1176" s="135">
        <v>8238.84</v>
      </c>
      <c r="J1176" s="135">
        <v>1443.7</v>
      </c>
      <c r="K1176" s="135">
        <v>36504.379999999997</v>
      </c>
      <c r="L1176" s="135">
        <v>5914.87</v>
      </c>
      <c r="M1176" s="135">
        <v>21049.93</v>
      </c>
      <c r="N1176" s="135">
        <f t="shared" si="1198"/>
        <v>21049.93</v>
      </c>
      <c r="O1176" s="135">
        <f t="shared" si="1199"/>
        <v>187505.06999999998</v>
      </c>
      <c r="P1176" s="135" t="s">
        <v>4933</v>
      </c>
      <c r="Q1176" s="135">
        <f>VLOOKUP(P1176,Factors!$E$6:$G$5649,3,FALSE)</f>
        <v>0.1013</v>
      </c>
      <c r="R1176" s="144">
        <f t="shared" si="1203"/>
        <v>0</v>
      </c>
      <c r="S1176" s="145">
        <f t="shared" si="1204"/>
        <v>21049.93</v>
      </c>
      <c r="T1176" s="146">
        <f t="shared" si="1205"/>
        <v>21049.93</v>
      </c>
      <c r="U1176" s="144">
        <f t="shared" si="1206"/>
        <v>0</v>
      </c>
      <c r="V1176" s="145">
        <f t="shared" si="1207"/>
        <v>2132.3579089999998</v>
      </c>
      <c r="W1176" s="147">
        <f t="shared" si="1208"/>
        <v>2132.3579089999998</v>
      </c>
      <c r="X1176" s="144">
        <f t="shared" si="1209"/>
        <v>0</v>
      </c>
      <c r="Y1176" s="145">
        <f t="shared" si="1210"/>
        <v>18917.572091000002</v>
      </c>
      <c r="Z1176" s="147">
        <f t="shared" si="1211"/>
        <v>18917.572091000002</v>
      </c>
      <c r="AA1176" s="148">
        <f t="shared" si="1212"/>
        <v>0</v>
      </c>
      <c r="AB1176" s="149">
        <f t="shared" si="1213"/>
        <v>187505.06999999998</v>
      </c>
      <c r="AC1176" s="148">
        <f t="shared" si="1214"/>
        <v>187505.06999999998</v>
      </c>
      <c r="AD1176" s="148">
        <f t="shared" si="1197"/>
        <v>0</v>
      </c>
      <c r="AE1176" s="148">
        <f t="shared" si="1215"/>
        <v>18994.263590999999</v>
      </c>
      <c r="AF1176" s="150">
        <f t="shared" si="1216"/>
        <v>18994.263590999999</v>
      </c>
      <c r="AG1176" s="148">
        <f t="shared" si="1217"/>
        <v>0</v>
      </c>
      <c r="AH1176" s="148">
        <f t="shared" si="1218"/>
        <v>168510.80640899998</v>
      </c>
      <c r="AI1176" s="150">
        <f t="shared" si="1219"/>
        <v>168510.80640899998</v>
      </c>
      <c r="AJ1176" s="151" t="s">
        <v>60</v>
      </c>
    </row>
    <row r="1177" spans="1:36" outlineLevel="3" x14ac:dyDescent="0.25">
      <c r="A1177" s="143" t="s">
        <v>5675</v>
      </c>
      <c r="D1177" s="135">
        <v>30.4</v>
      </c>
      <c r="N1177" s="135">
        <f t="shared" si="1198"/>
        <v>0</v>
      </c>
      <c r="O1177" s="135">
        <f t="shared" si="1199"/>
        <v>30.4</v>
      </c>
      <c r="P1177" s="135" t="s">
        <v>5703</v>
      </c>
      <c r="Q1177" s="135">
        <f>VLOOKUP(P1177,Factors!$E$6:$G$5649,3,FALSE)</f>
        <v>0.1013</v>
      </c>
      <c r="R1177" s="144">
        <f t="shared" si="1203"/>
        <v>0</v>
      </c>
      <c r="S1177" s="145">
        <f t="shared" si="1204"/>
        <v>0</v>
      </c>
      <c r="T1177" s="146">
        <f t="shared" si="1205"/>
        <v>0</v>
      </c>
      <c r="U1177" s="144">
        <f t="shared" si="1206"/>
        <v>0</v>
      </c>
      <c r="V1177" s="145">
        <f t="shared" si="1207"/>
        <v>0</v>
      </c>
      <c r="W1177" s="147">
        <f t="shared" si="1208"/>
        <v>0</v>
      </c>
      <c r="X1177" s="144">
        <f t="shared" si="1209"/>
        <v>0</v>
      </c>
      <c r="Y1177" s="145">
        <f t="shared" si="1210"/>
        <v>0</v>
      </c>
      <c r="Z1177" s="147">
        <f t="shared" si="1211"/>
        <v>0</v>
      </c>
      <c r="AA1177" s="148">
        <f t="shared" si="1212"/>
        <v>0</v>
      </c>
      <c r="AB1177" s="149">
        <f t="shared" si="1213"/>
        <v>30.4</v>
      </c>
      <c r="AC1177" s="148">
        <f t="shared" si="1214"/>
        <v>30.4</v>
      </c>
      <c r="AD1177" s="148">
        <f t="shared" si="1197"/>
        <v>0</v>
      </c>
      <c r="AE1177" s="148">
        <f t="shared" si="1215"/>
        <v>3.07952</v>
      </c>
      <c r="AF1177" s="150">
        <f t="shared" si="1216"/>
        <v>3.07952</v>
      </c>
      <c r="AG1177" s="148">
        <f t="shared" si="1217"/>
        <v>0</v>
      </c>
      <c r="AH1177" s="148">
        <f t="shared" si="1218"/>
        <v>27.32048</v>
      </c>
      <c r="AI1177" s="150">
        <f t="shared" si="1219"/>
        <v>27.32048</v>
      </c>
      <c r="AJ1177" s="151" t="s">
        <v>60</v>
      </c>
    </row>
    <row r="1178" spans="1:36" outlineLevel="3" x14ac:dyDescent="0.25">
      <c r="A1178" s="143" t="s">
        <v>5675</v>
      </c>
      <c r="B1178" s="135">
        <v>4227</v>
      </c>
      <c r="E1178" s="135">
        <v>4339</v>
      </c>
      <c r="F1178" s="135">
        <v>15900</v>
      </c>
      <c r="G1178" s="135">
        <v>4339</v>
      </c>
      <c r="J1178" s="135">
        <v>4339</v>
      </c>
      <c r="M1178" s="135">
        <v>4339</v>
      </c>
      <c r="N1178" s="135">
        <f t="shared" si="1198"/>
        <v>4339</v>
      </c>
      <c r="O1178" s="135">
        <f t="shared" si="1199"/>
        <v>37483</v>
      </c>
      <c r="P1178" s="135" t="s">
        <v>5461</v>
      </c>
      <c r="Q1178" s="135">
        <f>VLOOKUP(P1178,Factors!$E$6:$G$5649,3,FALSE)</f>
        <v>0.1013</v>
      </c>
      <c r="R1178" s="144">
        <f t="shared" si="1203"/>
        <v>0</v>
      </c>
      <c r="S1178" s="145">
        <f t="shared" si="1204"/>
        <v>4339</v>
      </c>
      <c r="T1178" s="146">
        <f t="shared" si="1205"/>
        <v>4339</v>
      </c>
      <c r="U1178" s="144">
        <f t="shared" si="1206"/>
        <v>0</v>
      </c>
      <c r="V1178" s="145">
        <f t="shared" si="1207"/>
        <v>439.54070000000002</v>
      </c>
      <c r="W1178" s="147">
        <f t="shared" si="1208"/>
        <v>439.54070000000002</v>
      </c>
      <c r="X1178" s="144">
        <f t="shared" si="1209"/>
        <v>0</v>
      </c>
      <c r="Y1178" s="145">
        <f t="shared" si="1210"/>
        <v>3899.4593</v>
      </c>
      <c r="Z1178" s="147">
        <f t="shared" si="1211"/>
        <v>3899.4593</v>
      </c>
      <c r="AA1178" s="148">
        <f t="shared" si="1212"/>
        <v>0</v>
      </c>
      <c r="AB1178" s="149">
        <f t="shared" si="1213"/>
        <v>37483</v>
      </c>
      <c r="AC1178" s="148">
        <f t="shared" si="1214"/>
        <v>37483</v>
      </c>
      <c r="AD1178" s="148">
        <f t="shared" si="1197"/>
        <v>0</v>
      </c>
      <c r="AE1178" s="148">
        <f t="shared" si="1215"/>
        <v>3797.0279</v>
      </c>
      <c r="AF1178" s="150">
        <f t="shared" si="1216"/>
        <v>3797.0279</v>
      </c>
      <c r="AG1178" s="148">
        <f t="shared" si="1217"/>
        <v>0</v>
      </c>
      <c r="AH1178" s="148">
        <f t="shared" si="1218"/>
        <v>33685.972099999999</v>
      </c>
      <c r="AI1178" s="150">
        <f t="shared" si="1219"/>
        <v>33685.972099999999</v>
      </c>
      <c r="AJ1178" s="151" t="s">
        <v>60</v>
      </c>
    </row>
    <row r="1179" spans="1:36" outlineLevel="2" x14ac:dyDescent="0.25">
      <c r="A1179" s="143"/>
      <c r="N1179" s="135">
        <f t="shared" si="1198"/>
        <v>0</v>
      </c>
      <c r="O1179" s="135">
        <f t="shared" si="1199"/>
        <v>0</v>
      </c>
      <c r="R1179" s="144">
        <f t="shared" ref="R1179:AI1179" si="1220">SUBTOTAL(9,R1167:R1178)</f>
        <v>0</v>
      </c>
      <c r="S1179" s="145">
        <f t="shared" si="1220"/>
        <v>310553.31</v>
      </c>
      <c r="T1179" s="146">
        <f t="shared" si="1220"/>
        <v>310553.31</v>
      </c>
      <c r="U1179" s="144">
        <f t="shared" si="1220"/>
        <v>0</v>
      </c>
      <c r="V1179" s="145">
        <f t="shared" si="1220"/>
        <v>31459.050303000004</v>
      </c>
      <c r="W1179" s="147">
        <f t="shared" si="1220"/>
        <v>31459.050303000004</v>
      </c>
      <c r="X1179" s="144">
        <f t="shared" si="1220"/>
        <v>0</v>
      </c>
      <c r="Y1179" s="145">
        <f t="shared" si="1220"/>
        <v>279094.25969699997</v>
      </c>
      <c r="Z1179" s="147">
        <f t="shared" si="1220"/>
        <v>279094.25969699997</v>
      </c>
      <c r="AA1179" s="148">
        <f t="shared" si="1220"/>
        <v>0</v>
      </c>
      <c r="AB1179" s="149">
        <f t="shared" si="1220"/>
        <v>3092553.6499999994</v>
      </c>
      <c r="AC1179" s="148">
        <f t="shared" si="1220"/>
        <v>3092553.6499999994</v>
      </c>
      <c r="AD1179" s="148">
        <f t="shared" si="1197"/>
        <v>0</v>
      </c>
      <c r="AE1179" s="148">
        <f t="shared" si="1220"/>
        <v>313275.68474499998</v>
      </c>
      <c r="AF1179" s="150">
        <f t="shared" si="1220"/>
        <v>313275.68474499998</v>
      </c>
      <c r="AG1179" s="148">
        <f t="shared" si="1220"/>
        <v>0</v>
      </c>
      <c r="AH1179" s="148">
        <f t="shared" si="1220"/>
        <v>2779277.9652549997</v>
      </c>
      <c r="AI1179" s="150">
        <f t="shared" si="1220"/>
        <v>2779277.9652549997</v>
      </c>
      <c r="AJ1179" s="163" t="s">
        <v>5736</v>
      </c>
    </row>
    <row r="1180" spans="1:36" outlineLevel="3" x14ac:dyDescent="0.25">
      <c r="A1180" s="143" t="s">
        <v>5675</v>
      </c>
      <c r="L1180" s="135">
        <v>68900</v>
      </c>
      <c r="N1180" s="135">
        <f t="shared" si="1198"/>
        <v>0</v>
      </c>
      <c r="O1180" s="135">
        <f t="shared" si="1199"/>
        <v>68900</v>
      </c>
      <c r="P1180" s="135" t="s">
        <v>5951</v>
      </c>
      <c r="Q1180" s="135">
        <f>VLOOKUP(P1180,Factors!$E$6:$G$5649,3,FALSE)</f>
        <v>0.1086</v>
      </c>
      <c r="R1180" s="144">
        <f>IF(LEFT(AJ1180,6)="Direct", N1180,0)</f>
        <v>0</v>
      </c>
      <c r="S1180" s="145">
        <f>N1180-R1180</f>
        <v>0</v>
      </c>
      <c r="T1180" s="146">
        <f>R1180+S1180</f>
        <v>0</v>
      </c>
      <c r="U1180" s="144">
        <f>IF(LEFT(AJ1180,9)="direct-wa", N1180,0)</f>
        <v>0</v>
      </c>
      <c r="V1180" s="145">
        <f>IF(LEFT(AJ1180,9)="direct-wa",0,N1180*Q1180)</f>
        <v>0</v>
      </c>
      <c r="W1180" s="147">
        <f>U1180+V1180</f>
        <v>0</v>
      </c>
      <c r="X1180" s="144">
        <f>IF(LEFT(AJ1180,9)="direct-or", N1180,0)</f>
        <v>0</v>
      </c>
      <c r="Y1180" s="145">
        <f>IF(LEFT(AJ1180,9)="direct-or",0,S1180-V1180)</f>
        <v>0</v>
      </c>
      <c r="Z1180" s="147">
        <f>X1180+Y1180</f>
        <v>0</v>
      </c>
      <c r="AA1180" s="148">
        <f>IF(LEFT(AJ1180,6)="Direct", O1180,0)</f>
        <v>0</v>
      </c>
      <c r="AB1180" s="149">
        <f>O1180-AA1180</f>
        <v>68900</v>
      </c>
      <c r="AC1180" s="148">
        <f>AA1180+AB1180</f>
        <v>68900</v>
      </c>
      <c r="AD1180" s="148">
        <f t="shared" si="1197"/>
        <v>0</v>
      </c>
      <c r="AE1180" s="148">
        <f>IF(LEFT(AJ1180,9)="direct-wa",0,O1180*Q1180)</f>
        <v>7482.54</v>
      </c>
      <c r="AF1180" s="150">
        <f>AD1180+AE1180</f>
        <v>7482.54</v>
      </c>
      <c r="AG1180" s="148">
        <f>IF(LEFT(AJ1180,9)="direct-or", O1180,0)</f>
        <v>0</v>
      </c>
      <c r="AH1180" s="148">
        <f>IF(LEFT(AJ1180,9)="direct-or",0,AC1180-AF1180)</f>
        <v>61417.46</v>
      </c>
      <c r="AI1180" s="150">
        <f>AG1180+AH1180</f>
        <v>61417.46</v>
      </c>
      <c r="AJ1180" s="151" t="s">
        <v>346</v>
      </c>
    </row>
    <row r="1181" spans="1:36" outlineLevel="2" x14ac:dyDescent="0.25">
      <c r="A1181" s="143"/>
      <c r="N1181" s="135">
        <f t="shared" si="1198"/>
        <v>0</v>
      </c>
      <c r="O1181" s="135">
        <f t="shared" si="1199"/>
        <v>0</v>
      </c>
      <c r="R1181" s="144">
        <f t="shared" ref="R1181:AI1181" si="1221">SUBTOTAL(9,R1180:R1180)</f>
        <v>0</v>
      </c>
      <c r="S1181" s="145">
        <f t="shared" si="1221"/>
        <v>0</v>
      </c>
      <c r="T1181" s="146">
        <f t="shared" si="1221"/>
        <v>0</v>
      </c>
      <c r="U1181" s="144">
        <f t="shared" si="1221"/>
        <v>0</v>
      </c>
      <c r="V1181" s="145">
        <f t="shared" si="1221"/>
        <v>0</v>
      </c>
      <c r="W1181" s="147">
        <f t="shared" si="1221"/>
        <v>0</v>
      </c>
      <c r="X1181" s="144">
        <f t="shared" si="1221"/>
        <v>0</v>
      </c>
      <c r="Y1181" s="145">
        <f t="shared" si="1221"/>
        <v>0</v>
      </c>
      <c r="Z1181" s="147">
        <f t="shared" si="1221"/>
        <v>0</v>
      </c>
      <c r="AA1181" s="148">
        <f t="shared" si="1221"/>
        <v>0</v>
      </c>
      <c r="AB1181" s="149">
        <f t="shared" si="1221"/>
        <v>68900</v>
      </c>
      <c r="AC1181" s="148">
        <f t="shared" si="1221"/>
        <v>68900</v>
      </c>
      <c r="AD1181" s="148">
        <f t="shared" si="1197"/>
        <v>0</v>
      </c>
      <c r="AE1181" s="148">
        <f t="shared" si="1221"/>
        <v>7482.54</v>
      </c>
      <c r="AF1181" s="150">
        <f t="shared" si="1221"/>
        <v>7482.54</v>
      </c>
      <c r="AG1181" s="148">
        <f t="shared" si="1221"/>
        <v>0</v>
      </c>
      <c r="AH1181" s="148">
        <f t="shared" si="1221"/>
        <v>61417.46</v>
      </c>
      <c r="AI1181" s="150">
        <f t="shared" si="1221"/>
        <v>61417.46</v>
      </c>
      <c r="AJ1181" s="163" t="s">
        <v>5751</v>
      </c>
    </row>
    <row r="1182" spans="1:36" outlineLevel="1" x14ac:dyDescent="0.25">
      <c r="A1182" s="154" t="s">
        <v>5674</v>
      </c>
      <c r="B1182" s="155"/>
      <c r="C1182" s="155"/>
      <c r="D1182" s="155"/>
      <c r="E1182" s="155"/>
      <c r="F1182" s="155"/>
      <c r="G1182" s="155"/>
      <c r="H1182" s="155"/>
      <c r="I1182" s="155"/>
      <c r="J1182" s="155"/>
      <c r="K1182" s="155"/>
      <c r="L1182" s="155"/>
      <c r="M1182" s="155"/>
      <c r="N1182" s="155"/>
      <c r="O1182" s="155"/>
      <c r="P1182" s="155"/>
      <c r="Q1182" s="155"/>
      <c r="R1182" s="156">
        <f t="shared" ref="R1182:AI1182" si="1222">SUBTOTAL(9,R1167:R1180)</f>
        <v>0</v>
      </c>
      <c r="S1182" s="157">
        <f t="shared" si="1222"/>
        <v>310553.31</v>
      </c>
      <c r="T1182" s="158">
        <f t="shared" si="1222"/>
        <v>310553.31</v>
      </c>
      <c r="U1182" s="156">
        <f t="shared" si="1222"/>
        <v>0</v>
      </c>
      <c r="V1182" s="157">
        <f t="shared" si="1222"/>
        <v>31459.050303000004</v>
      </c>
      <c r="W1182" s="159">
        <f t="shared" si="1222"/>
        <v>31459.050303000004</v>
      </c>
      <c r="X1182" s="156">
        <f t="shared" si="1222"/>
        <v>0</v>
      </c>
      <c r="Y1182" s="157">
        <f t="shared" si="1222"/>
        <v>279094.25969699997</v>
      </c>
      <c r="Z1182" s="159">
        <f t="shared" si="1222"/>
        <v>279094.25969699997</v>
      </c>
      <c r="AA1182" s="157">
        <f t="shared" si="1222"/>
        <v>0</v>
      </c>
      <c r="AB1182" s="160">
        <f t="shared" si="1222"/>
        <v>3161453.6499999994</v>
      </c>
      <c r="AC1182" s="157">
        <f t="shared" si="1222"/>
        <v>3161453.6499999994</v>
      </c>
      <c r="AD1182" s="157">
        <f t="shared" si="1197"/>
        <v>0</v>
      </c>
      <c r="AE1182" s="157">
        <f t="shared" si="1222"/>
        <v>320758.22474499996</v>
      </c>
      <c r="AF1182" s="161">
        <f t="shared" si="1222"/>
        <v>320758.22474499996</v>
      </c>
      <c r="AG1182" s="157">
        <f t="shared" si="1222"/>
        <v>0</v>
      </c>
      <c r="AH1182" s="157">
        <f t="shared" si="1222"/>
        <v>2840695.4252549997</v>
      </c>
      <c r="AI1182" s="161">
        <f t="shared" si="1222"/>
        <v>2840695.4252549997</v>
      </c>
      <c r="AJ1182" s="162"/>
    </row>
    <row r="1183" spans="1:36" outlineLevel="3" x14ac:dyDescent="0.25">
      <c r="A1183" s="143" t="s">
        <v>5677</v>
      </c>
      <c r="B1183" s="135">
        <v>1141.8</v>
      </c>
      <c r="C1183" s="135">
        <v>1141.8</v>
      </c>
      <c r="D1183" s="135">
        <v>1141.8</v>
      </c>
      <c r="E1183" s="135">
        <v>1162.5899999999999</v>
      </c>
      <c r="F1183" s="135">
        <v>1162.5899999999999</v>
      </c>
      <c r="G1183" s="135">
        <v>1162.5899999999999</v>
      </c>
      <c r="H1183" s="135">
        <v>1162.5899999999999</v>
      </c>
      <c r="I1183" s="135">
        <v>1162.5899999999999</v>
      </c>
      <c r="J1183" s="135">
        <v>1162.5899999999999</v>
      </c>
      <c r="K1183" s="135">
        <v>1162.5899999999999</v>
      </c>
      <c r="L1183" s="135">
        <v>1162.5899999999999</v>
      </c>
      <c r="M1183" s="135">
        <v>1173.5899999999999</v>
      </c>
      <c r="N1183" s="135">
        <f t="shared" si="1198"/>
        <v>1173.5899999999999</v>
      </c>
      <c r="O1183" s="135">
        <f t="shared" si="1199"/>
        <v>13899.710000000001</v>
      </c>
      <c r="P1183" s="135" t="s">
        <v>3219</v>
      </c>
      <c r="Q1183" s="135">
        <f>VLOOKUP(P1183,Factors!$E$6:$G$5649,3,FALSE)</f>
        <v>0.1013</v>
      </c>
      <c r="R1183" s="144">
        <f>IF(LEFT(AJ1183,6)="Direct", N1183,0)</f>
        <v>0</v>
      </c>
      <c r="S1183" s="145">
        <f>N1183-R1183</f>
        <v>1173.5899999999999</v>
      </c>
      <c r="T1183" s="146">
        <f>R1183+S1183</f>
        <v>1173.5899999999999</v>
      </c>
      <c r="U1183" s="144">
        <f>IF(LEFT(AJ1183,9)="direct-wa", N1183,0)</f>
        <v>0</v>
      </c>
      <c r="V1183" s="145">
        <f>IF(LEFT(AJ1183,9)="direct-wa",0,N1183*Q1183)</f>
        <v>118.88466699999999</v>
      </c>
      <c r="W1183" s="147">
        <f>U1183+V1183</f>
        <v>118.88466699999999</v>
      </c>
      <c r="X1183" s="144">
        <f>IF(LEFT(AJ1183,9)="direct-or", N1183,0)</f>
        <v>0</v>
      </c>
      <c r="Y1183" s="145">
        <f>IF(LEFT(AJ1183,9)="direct-or",0,S1183-V1183)</f>
        <v>1054.7053329999999</v>
      </c>
      <c r="Z1183" s="147">
        <f>X1183+Y1183</f>
        <v>1054.7053329999999</v>
      </c>
      <c r="AA1183" s="148">
        <f>IF(LEFT(AJ1183,6)="Direct", O1183,0)</f>
        <v>0</v>
      </c>
      <c r="AB1183" s="149">
        <f>O1183-AA1183</f>
        <v>13899.710000000001</v>
      </c>
      <c r="AC1183" s="148">
        <f>AA1183+AB1183</f>
        <v>13899.710000000001</v>
      </c>
      <c r="AD1183" s="148">
        <f t="shared" si="1197"/>
        <v>0</v>
      </c>
      <c r="AE1183" s="148">
        <f>IF(LEFT(AJ1183,9)="direct-wa",0,O1183*Q1183)</f>
        <v>1408.0406230000001</v>
      </c>
      <c r="AF1183" s="150">
        <f>AD1183+AE1183</f>
        <v>1408.0406230000001</v>
      </c>
      <c r="AG1183" s="148">
        <f>IF(LEFT(AJ1183,9)="direct-or", O1183,0)</f>
        <v>0</v>
      </c>
      <c r="AH1183" s="148">
        <f>IF(LEFT(AJ1183,9)="direct-or",0,AC1183-AF1183)</f>
        <v>12491.669377</v>
      </c>
      <c r="AI1183" s="150">
        <f>AG1183+AH1183</f>
        <v>12491.669377</v>
      </c>
      <c r="AJ1183" s="151" t="s">
        <v>60</v>
      </c>
    </row>
    <row r="1184" spans="1:36" outlineLevel="3" x14ac:dyDescent="0.25">
      <c r="A1184" s="143" t="s">
        <v>5677</v>
      </c>
      <c r="B1184" s="135">
        <v>381564.87</v>
      </c>
      <c r="C1184" s="135">
        <v>381564.87</v>
      </c>
      <c r="D1184" s="135">
        <v>381564.87</v>
      </c>
      <c r="E1184" s="135">
        <v>384492.87</v>
      </c>
      <c r="F1184" s="135">
        <v>382296.87</v>
      </c>
      <c r="G1184" s="135">
        <v>382296.87</v>
      </c>
      <c r="H1184" s="135">
        <v>382296.87</v>
      </c>
      <c r="I1184" s="135">
        <v>382296.87</v>
      </c>
      <c r="J1184" s="135">
        <v>365026.76</v>
      </c>
      <c r="K1184" s="135">
        <v>399883.46</v>
      </c>
      <c r="L1184" s="135">
        <v>382455.11</v>
      </c>
      <c r="M1184" s="135">
        <v>382455.11</v>
      </c>
      <c r="N1184" s="135">
        <f t="shared" si="1198"/>
        <v>382455.11</v>
      </c>
      <c r="O1184" s="135">
        <f t="shared" si="1199"/>
        <v>4588195.4000000013</v>
      </c>
      <c r="P1184" s="135" t="s">
        <v>4395</v>
      </c>
      <c r="Q1184" s="135">
        <f>VLOOKUP(P1184,Factors!$E$6:$G$5649,3,FALSE)</f>
        <v>0.1013</v>
      </c>
      <c r="R1184" s="144">
        <f>IF(LEFT(AJ1184,6)="Direct", N1184,0)</f>
        <v>0</v>
      </c>
      <c r="S1184" s="145">
        <f>N1184-R1184</f>
        <v>382455.11</v>
      </c>
      <c r="T1184" s="146">
        <f>R1184+S1184</f>
        <v>382455.11</v>
      </c>
      <c r="U1184" s="144">
        <f>IF(LEFT(AJ1184,9)="direct-wa", N1184,0)</f>
        <v>0</v>
      </c>
      <c r="V1184" s="145">
        <f>IF(LEFT(AJ1184,9)="direct-wa",0,N1184*Q1184)</f>
        <v>38742.702642999997</v>
      </c>
      <c r="W1184" s="147">
        <f>U1184+V1184</f>
        <v>38742.702642999997</v>
      </c>
      <c r="X1184" s="144">
        <f>IF(LEFT(AJ1184,9)="direct-or", N1184,0)</f>
        <v>0</v>
      </c>
      <c r="Y1184" s="145">
        <f>IF(LEFT(AJ1184,9)="direct-or",0,S1184-V1184)</f>
        <v>343712.40735699999</v>
      </c>
      <c r="Z1184" s="147">
        <f>X1184+Y1184</f>
        <v>343712.40735699999</v>
      </c>
      <c r="AA1184" s="148">
        <f>IF(LEFT(AJ1184,6)="Direct", O1184,0)</f>
        <v>0</v>
      </c>
      <c r="AB1184" s="149">
        <f>O1184-AA1184</f>
        <v>4588195.4000000013</v>
      </c>
      <c r="AC1184" s="148">
        <f>AA1184+AB1184</f>
        <v>4588195.4000000013</v>
      </c>
      <c r="AD1184" s="148">
        <f t="shared" si="1197"/>
        <v>0</v>
      </c>
      <c r="AE1184" s="148">
        <f>IF(LEFT(AJ1184,9)="direct-wa",0,O1184*Q1184)</f>
        <v>464784.19402000011</v>
      </c>
      <c r="AF1184" s="150">
        <f>AD1184+AE1184</f>
        <v>464784.19402000011</v>
      </c>
      <c r="AG1184" s="148">
        <f>IF(LEFT(AJ1184,9)="direct-or", O1184,0)</f>
        <v>0</v>
      </c>
      <c r="AH1184" s="148">
        <f>IF(LEFT(AJ1184,9)="direct-or",0,AC1184-AF1184)</f>
        <v>4123411.205980001</v>
      </c>
      <c r="AI1184" s="150">
        <f>AG1184+AH1184</f>
        <v>4123411.205980001</v>
      </c>
      <c r="AJ1184" s="151" t="s">
        <v>60</v>
      </c>
    </row>
    <row r="1185" spans="1:36" outlineLevel="2" x14ac:dyDescent="0.25">
      <c r="A1185" s="143"/>
      <c r="N1185" s="135">
        <f t="shared" si="1198"/>
        <v>0</v>
      </c>
      <c r="O1185" s="135">
        <f t="shared" si="1199"/>
        <v>0</v>
      </c>
      <c r="R1185" s="144">
        <f t="shared" ref="R1185:AI1185" si="1223">SUBTOTAL(9,R1183:R1184)</f>
        <v>0</v>
      </c>
      <c r="S1185" s="145">
        <f t="shared" si="1223"/>
        <v>383628.7</v>
      </c>
      <c r="T1185" s="146">
        <f t="shared" si="1223"/>
        <v>383628.7</v>
      </c>
      <c r="U1185" s="144">
        <f t="shared" si="1223"/>
        <v>0</v>
      </c>
      <c r="V1185" s="145">
        <f t="shared" si="1223"/>
        <v>38861.587309999995</v>
      </c>
      <c r="W1185" s="147">
        <f t="shared" si="1223"/>
        <v>38861.587309999995</v>
      </c>
      <c r="X1185" s="144">
        <f t="shared" si="1223"/>
        <v>0</v>
      </c>
      <c r="Y1185" s="145">
        <f t="shared" si="1223"/>
        <v>344767.11268999998</v>
      </c>
      <c r="Z1185" s="147">
        <f t="shared" si="1223"/>
        <v>344767.11268999998</v>
      </c>
      <c r="AA1185" s="148">
        <f t="shared" si="1223"/>
        <v>0</v>
      </c>
      <c r="AB1185" s="149">
        <f t="shared" si="1223"/>
        <v>4602095.1100000013</v>
      </c>
      <c r="AC1185" s="148">
        <f t="shared" si="1223"/>
        <v>4602095.1100000013</v>
      </c>
      <c r="AD1185" s="148">
        <f t="shared" si="1197"/>
        <v>0</v>
      </c>
      <c r="AE1185" s="148">
        <f t="shared" si="1223"/>
        <v>466192.23464300012</v>
      </c>
      <c r="AF1185" s="150">
        <f t="shared" si="1223"/>
        <v>466192.23464300012</v>
      </c>
      <c r="AG1185" s="148">
        <f t="shared" si="1223"/>
        <v>0</v>
      </c>
      <c r="AH1185" s="148">
        <f t="shared" si="1223"/>
        <v>4135902.8753570011</v>
      </c>
      <c r="AI1185" s="150">
        <f t="shared" si="1223"/>
        <v>4135902.8753570011</v>
      </c>
      <c r="AJ1185" s="163" t="s">
        <v>5736</v>
      </c>
    </row>
    <row r="1186" spans="1:36" outlineLevel="3" x14ac:dyDescent="0.25">
      <c r="A1186" s="143" t="s">
        <v>5677</v>
      </c>
      <c r="B1186" s="135">
        <v>2330</v>
      </c>
      <c r="C1186" s="135">
        <v>2330</v>
      </c>
      <c r="D1186" s="135">
        <v>2330</v>
      </c>
      <c r="E1186" s="135">
        <v>2330</v>
      </c>
      <c r="F1186" s="135">
        <v>2330</v>
      </c>
      <c r="G1186" s="135">
        <v>2330</v>
      </c>
      <c r="H1186" s="135">
        <v>2330</v>
      </c>
      <c r="I1186" s="135">
        <v>2330</v>
      </c>
      <c r="J1186" s="135">
        <v>2330</v>
      </c>
      <c r="K1186" s="135">
        <v>2490</v>
      </c>
      <c r="L1186" s="135">
        <v>2490</v>
      </c>
      <c r="M1186" s="135">
        <v>2490</v>
      </c>
      <c r="N1186" s="135">
        <f t="shared" si="1198"/>
        <v>2490</v>
      </c>
      <c r="O1186" s="135">
        <f t="shared" si="1199"/>
        <v>28440</v>
      </c>
      <c r="P1186" s="135" t="s">
        <v>770</v>
      </c>
      <c r="Q1186" s="135">
        <f>VLOOKUP(P1186,Factors!$E$6:$G$5649,3,FALSE)</f>
        <v>0.1086</v>
      </c>
      <c r="R1186" s="144">
        <f>IF(LEFT(AJ1186,6)="Direct", N1186,0)</f>
        <v>0</v>
      </c>
      <c r="S1186" s="145">
        <f>N1186-R1186</f>
        <v>2490</v>
      </c>
      <c r="T1186" s="146">
        <f>R1186+S1186</f>
        <v>2490</v>
      </c>
      <c r="U1186" s="144">
        <f>IF(LEFT(AJ1186,9)="direct-wa", N1186,0)</f>
        <v>0</v>
      </c>
      <c r="V1186" s="145">
        <f>IF(LEFT(AJ1186,9)="direct-wa",0,N1186*Q1186)</f>
        <v>270.41399999999999</v>
      </c>
      <c r="W1186" s="147">
        <f>U1186+V1186</f>
        <v>270.41399999999999</v>
      </c>
      <c r="X1186" s="144">
        <f>IF(LEFT(AJ1186,9)="direct-or", N1186,0)</f>
        <v>0</v>
      </c>
      <c r="Y1186" s="145">
        <f>IF(LEFT(AJ1186,9)="direct-or",0,S1186-V1186)</f>
        <v>2219.5860000000002</v>
      </c>
      <c r="Z1186" s="147">
        <f>X1186+Y1186</f>
        <v>2219.5860000000002</v>
      </c>
      <c r="AA1186" s="148">
        <f>IF(LEFT(AJ1186,6)="Direct", O1186,0)</f>
        <v>0</v>
      </c>
      <c r="AB1186" s="149">
        <f>O1186-AA1186</f>
        <v>28440</v>
      </c>
      <c r="AC1186" s="148">
        <f>AA1186+AB1186</f>
        <v>28440</v>
      </c>
      <c r="AD1186" s="148">
        <f t="shared" si="1197"/>
        <v>0</v>
      </c>
      <c r="AE1186" s="148">
        <f>IF(LEFT(AJ1186,9)="direct-wa",0,O1186*Q1186)</f>
        <v>3088.5839999999998</v>
      </c>
      <c r="AF1186" s="150">
        <f>AD1186+AE1186</f>
        <v>3088.5839999999998</v>
      </c>
      <c r="AG1186" s="148">
        <f>IF(LEFT(AJ1186,9)="direct-or", O1186,0)</f>
        <v>0</v>
      </c>
      <c r="AH1186" s="148">
        <f>IF(LEFT(AJ1186,9)="direct-or",0,AC1186-AF1186)</f>
        <v>25351.416000000001</v>
      </c>
      <c r="AI1186" s="150">
        <f>AG1186+AH1186</f>
        <v>25351.416000000001</v>
      </c>
      <c r="AJ1186" s="151" t="s">
        <v>96</v>
      </c>
    </row>
    <row r="1187" spans="1:36" outlineLevel="2" x14ac:dyDescent="0.25">
      <c r="A1187" s="143"/>
      <c r="N1187" s="135">
        <f t="shared" si="1198"/>
        <v>0</v>
      </c>
      <c r="O1187" s="135">
        <f t="shared" si="1199"/>
        <v>0</v>
      </c>
      <c r="R1187" s="144">
        <f t="shared" ref="R1187:AI1187" si="1224">SUBTOTAL(9,R1186:R1186)</f>
        <v>0</v>
      </c>
      <c r="S1187" s="145">
        <f t="shared" si="1224"/>
        <v>2490</v>
      </c>
      <c r="T1187" s="146">
        <f t="shared" si="1224"/>
        <v>2490</v>
      </c>
      <c r="U1187" s="144">
        <f t="shared" si="1224"/>
        <v>0</v>
      </c>
      <c r="V1187" s="145">
        <f t="shared" si="1224"/>
        <v>270.41399999999999</v>
      </c>
      <c r="W1187" s="147">
        <f t="shared" si="1224"/>
        <v>270.41399999999999</v>
      </c>
      <c r="X1187" s="144">
        <f t="shared" si="1224"/>
        <v>0</v>
      </c>
      <c r="Y1187" s="145">
        <f t="shared" si="1224"/>
        <v>2219.5860000000002</v>
      </c>
      <c r="Z1187" s="147">
        <f t="shared" si="1224"/>
        <v>2219.5860000000002</v>
      </c>
      <c r="AA1187" s="148">
        <f t="shared" si="1224"/>
        <v>0</v>
      </c>
      <c r="AB1187" s="149">
        <f t="shared" si="1224"/>
        <v>28440</v>
      </c>
      <c r="AC1187" s="148">
        <f t="shared" si="1224"/>
        <v>28440</v>
      </c>
      <c r="AD1187" s="148">
        <f t="shared" si="1197"/>
        <v>0</v>
      </c>
      <c r="AE1187" s="148">
        <f t="shared" si="1224"/>
        <v>3088.5839999999998</v>
      </c>
      <c r="AF1187" s="150">
        <f t="shared" si="1224"/>
        <v>3088.5839999999998</v>
      </c>
      <c r="AG1187" s="148">
        <f t="shared" si="1224"/>
        <v>0</v>
      </c>
      <c r="AH1187" s="148">
        <f t="shared" si="1224"/>
        <v>25351.416000000001</v>
      </c>
      <c r="AI1187" s="150">
        <f t="shared" si="1224"/>
        <v>25351.416000000001</v>
      </c>
      <c r="AJ1187" s="163" t="s">
        <v>5738</v>
      </c>
    </row>
    <row r="1188" spans="1:36" outlineLevel="3" x14ac:dyDescent="0.25">
      <c r="A1188" s="143" t="s">
        <v>5677</v>
      </c>
      <c r="B1188" s="135">
        <v>3989.18</v>
      </c>
      <c r="C1188" s="135">
        <v>3989.18</v>
      </c>
      <c r="D1188" s="135">
        <v>3989.18</v>
      </c>
      <c r="E1188" s="135">
        <v>3989.18</v>
      </c>
      <c r="F1188" s="135">
        <v>3989.18</v>
      </c>
      <c r="G1188" s="135">
        <v>3989.18</v>
      </c>
      <c r="H1188" s="135">
        <v>3989.18</v>
      </c>
      <c r="I1188" s="135">
        <v>3989.18</v>
      </c>
      <c r="J1188" s="135">
        <v>3989.18</v>
      </c>
      <c r="K1188" s="135">
        <v>3989.18</v>
      </c>
      <c r="L1188" s="135">
        <v>3989.18</v>
      </c>
      <c r="M1188" s="135">
        <v>3989.18</v>
      </c>
      <c r="N1188" s="135">
        <f t="shared" si="1198"/>
        <v>3989.18</v>
      </c>
      <c r="O1188" s="135">
        <f t="shared" si="1199"/>
        <v>47870.159999999996</v>
      </c>
      <c r="P1188" s="135" t="s">
        <v>4487</v>
      </c>
      <c r="Q1188" s="135">
        <f>VLOOKUP(P1188,Factors!$E$6:$G$5649,3,FALSE)</f>
        <v>0</v>
      </c>
      <c r="R1188" s="144">
        <f>IF(LEFT(AJ1188,6)="Direct", N1188,0)</f>
        <v>3989.18</v>
      </c>
      <c r="S1188" s="145">
        <f>N1188-R1188</f>
        <v>0</v>
      </c>
      <c r="T1188" s="146">
        <f>R1188+S1188</f>
        <v>3989.18</v>
      </c>
      <c r="U1188" s="144">
        <f>IF(LEFT(AJ1188,9)="direct-wa", N1188,0)</f>
        <v>0</v>
      </c>
      <c r="V1188" s="145">
        <f>IF(LEFT(AJ1188,9)="direct-wa",0,N1188*Q1188)</f>
        <v>0</v>
      </c>
      <c r="W1188" s="147">
        <f>U1188+V1188</f>
        <v>0</v>
      </c>
      <c r="X1188" s="144">
        <f>IF(LEFT(AJ1188,9)="direct-or", N1188,0)</f>
        <v>3989.18</v>
      </c>
      <c r="Y1188" s="145">
        <f>IF(LEFT(AJ1188,9)="direct-or",0,S1188-V1188)</f>
        <v>0</v>
      </c>
      <c r="Z1188" s="147">
        <f>X1188+Y1188</f>
        <v>3989.18</v>
      </c>
      <c r="AA1188" s="148">
        <f>IF(LEFT(AJ1188,6)="Direct", O1188,0)</f>
        <v>47870.159999999996</v>
      </c>
      <c r="AB1188" s="149">
        <f>O1188-AA1188</f>
        <v>0</v>
      </c>
      <c r="AC1188" s="148">
        <f>AA1188+AB1188</f>
        <v>47870.159999999996</v>
      </c>
      <c r="AD1188" s="148">
        <f t="shared" si="1197"/>
        <v>0</v>
      </c>
      <c r="AE1188" s="148">
        <f>IF(LEFT(AJ1188,9)="direct-wa",0,O1188*Q1188)</f>
        <v>0</v>
      </c>
      <c r="AF1188" s="150">
        <f>AD1188+AE1188</f>
        <v>0</v>
      </c>
      <c r="AG1188" s="148">
        <f>IF(LEFT(AJ1188,9)="direct-or", O1188,0)</f>
        <v>47870.159999999996</v>
      </c>
      <c r="AH1188" s="148">
        <f>IF(LEFT(AJ1188,9)="direct-or",0,AC1188-AF1188)</f>
        <v>0</v>
      </c>
      <c r="AI1188" s="150">
        <f>AG1188+AH1188</f>
        <v>47870.159999999996</v>
      </c>
      <c r="AJ1188" s="151" t="s">
        <v>105</v>
      </c>
    </row>
    <row r="1189" spans="1:36" outlineLevel="2" x14ac:dyDescent="0.25">
      <c r="A1189" s="143"/>
      <c r="N1189" s="135">
        <f t="shared" si="1198"/>
        <v>0</v>
      </c>
      <c r="O1189" s="135">
        <f t="shared" si="1199"/>
        <v>0</v>
      </c>
      <c r="R1189" s="144">
        <f t="shared" ref="R1189:AI1189" si="1225">SUBTOTAL(9,R1188:R1188)</f>
        <v>3989.18</v>
      </c>
      <c r="S1189" s="145">
        <f t="shared" si="1225"/>
        <v>0</v>
      </c>
      <c r="T1189" s="146">
        <f t="shared" si="1225"/>
        <v>3989.18</v>
      </c>
      <c r="U1189" s="144">
        <f t="shared" si="1225"/>
        <v>0</v>
      </c>
      <c r="V1189" s="145">
        <f t="shared" si="1225"/>
        <v>0</v>
      </c>
      <c r="W1189" s="147">
        <f t="shared" si="1225"/>
        <v>0</v>
      </c>
      <c r="X1189" s="144">
        <f t="shared" si="1225"/>
        <v>3989.18</v>
      </c>
      <c r="Y1189" s="145">
        <f t="shared" si="1225"/>
        <v>0</v>
      </c>
      <c r="Z1189" s="147">
        <f t="shared" si="1225"/>
        <v>3989.18</v>
      </c>
      <c r="AA1189" s="148">
        <f t="shared" si="1225"/>
        <v>47870.159999999996</v>
      </c>
      <c r="AB1189" s="149">
        <f t="shared" si="1225"/>
        <v>0</v>
      </c>
      <c r="AC1189" s="148">
        <f t="shared" si="1225"/>
        <v>47870.159999999996</v>
      </c>
      <c r="AD1189" s="148">
        <f t="shared" si="1197"/>
        <v>0</v>
      </c>
      <c r="AE1189" s="148">
        <f t="shared" si="1225"/>
        <v>0</v>
      </c>
      <c r="AF1189" s="150">
        <f t="shared" si="1225"/>
        <v>0</v>
      </c>
      <c r="AG1189" s="148">
        <f t="shared" si="1225"/>
        <v>47870.159999999996</v>
      </c>
      <c r="AH1189" s="148">
        <f t="shared" si="1225"/>
        <v>0</v>
      </c>
      <c r="AI1189" s="150">
        <f t="shared" si="1225"/>
        <v>47870.159999999996</v>
      </c>
      <c r="AJ1189" s="163" t="s">
        <v>5737</v>
      </c>
    </row>
    <row r="1190" spans="1:36" outlineLevel="1" x14ac:dyDescent="0.25">
      <c r="A1190" s="154" t="s">
        <v>5676</v>
      </c>
      <c r="B1190" s="155"/>
      <c r="C1190" s="155"/>
      <c r="D1190" s="155"/>
      <c r="E1190" s="155"/>
      <c r="F1190" s="155"/>
      <c r="G1190" s="155"/>
      <c r="H1190" s="155"/>
      <c r="I1190" s="155"/>
      <c r="J1190" s="155"/>
      <c r="K1190" s="155"/>
      <c r="L1190" s="155"/>
      <c r="M1190" s="155"/>
      <c r="N1190" s="155"/>
      <c r="O1190" s="155"/>
      <c r="P1190" s="155"/>
      <c r="Q1190" s="155"/>
      <c r="R1190" s="156">
        <f t="shared" ref="R1190:AI1190" si="1226">SUBTOTAL(9,R1183:R1188)</f>
        <v>3989.18</v>
      </c>
      <c r="S1190" s="157">
        <f t="shared" si="1226"/>
        <v>386118.7</v>
      </c>
      <c r="T1190" s="158">
        <f t="shared" si="1226"/>
        <v>390107.88</v>
      </c>
      <c r="U1190" s="156">
        <f t="shared" si="1226"/>
        <v>0</v>
      </c>
      <c r="V1190" s="157">
        <f t="shared" si="1226"/>
        <v>39132.001309999992</v>
      </c>
      <c r="W1190" s="159">
        <f t="shared" si="1226"/>
        <v>39132.001309999992</v>
      </c>
      <c r="X1190" s="156">
        <f t="shared" si="1226"/>
        <v>3989.18</v>
      </c>
      <c r="Y1190" s="157">
        <f t="shared" si="1226"/>
        <v>346986.69868999999</v>
      </c>
      <c r="Z1190" s="159">
        <f t="shared" si="1226"/>
        <v>350975.87868999998</v>
      </c>
      <c r="AA1190" s="157">
        <f t="shared" si="1226"/>
        <v>47870.159999999996</v>
      </c>
      <c r="AB1190" s="160">
        <f t="shared" si="1226"/>
        <v>4630535.1100000013</v>
      </c>
      <c r="AC1190" s="157">
        <f t="shared" si="1226"/>
        <v>4678405.2700000014</v>
      </c>
      <c r="AD1190" s="157">
        <f t="shared" si="1197"/>
        <v>0</v>
      </c>
      <c r="AE1190" s="157">
        <f t="shared" si="1226"/>
        <v>469280.81864300009</v>
      </c>
      <c r="AF1190" s="161">
        <f t="shared" si="1226"/>
        <v>469280.81864300009</v>
      </c>
      <c r="AG1190" s="157">
        <f t="shared" si="1226"/>
        <v>47870.159999999996</v>
      </c>
      <c r="AH1190" s="157">
        <f t="shared" si="1226"/>
        <v>4161254.2913570013</v>
      </c>
      <c r="AI1190" s="161">
        <f t="shared" si="1226"/>
        <v>4209124.4513570014</v>
      </c>
      <c r="AJ1190" s="162"/>
    </row>
    <row r="1191" spans="1:36" outlineLevel="3" x14ac:dyDescent="0.25">
      <c r="A1191" s="143" t="s">
        <v>5679</v>
      </c>
      <c r="B1191" s="135">
        <v>11727.7</v>
      </c>
      <c r="C1191" s="135">
        <v>7172.18</v>
      </c>
      <c r="D1191" s="135">
        <v>14844.13</v>
      </c>
      <c r="E1191" s="135">
        <v>6770.28</v>
      </c>
      <c r="F1191" s="135">
        <v>8297.25</v>
      </c>
      <c r="G1191" s="135">
        <v>10401.5</v>
      </c>
      <c r="H1191" s="135">
        <v>22863.919999999998</v>
      </c>
      <c r="I1191" s="135">
        <v>24377.93</v>
      </c>
      <c r="J1191" s="135">
        <v>23941.63</v>
      </c>
      <c r="K1191" s="135">
        <v>17739.78</v>
      </c>
      <c r="L1191" s="135">
        <v>44520</v>
      </c>
      <c r="M1191" s="135">
        <v>4975.12</v>
      </c>
      <c r="N1191" s="135">
        <f t="shared" si="1198"/>
        <v>4975.12</v>
      </c>
      <c r="O1191" s="135">
        <f t="shared" si="1199"/>
        <v>197631.41999999998</v>
      </c>
      <c r="P1191" s="135" t="s">
        <v>61</v>
      </c>
      <c r="Q1191" s="135">
        <f>VLOOKUP(P1191,Factors!$E$6:$G$5649,3,FALSE)</f>
        <v>0.1013</v>
      </c>
      <c r="R1191" s="144">
        <f t="shared" ref="R1191:R1216" si="1227">IF(LEFT(AJ1191,6)="Direct", N1191,0)</f>
        <v>0</v>
      </c>
      <c r="S1191" s="145">
        <f t="shared" ref="S1191:S1216" si="1228">N1191-R1191</f>
        <v>4975.12</v>
      </c>
      <c r="T1191" s="146">
        <f t="shared" ref="T1191:T1216" si="1229">R1191+S1191</f>
        <v>4975.12</v>
      </c>
      <c r="U1191" s="144">
        <f t="shared" ref="U1191:U1216" si="1230">IF(LEFT(AJ1191,9)="direct-wa", N1191,0)</f>
        <v>0</v>
      </c>
      <c r="V1191" s="145">
        <f t="shared" ref="V1191:V1216" si="1231">IF(LEFT(AJ1191,9)="direct-wa",0,N1191*Q1191)</f>
        <v>503.97965599999998</v>
      </c>
      <c r="W1191" s="147">
        <f t="shared" ref="W1191:W1216" si="1232">U1191+V1191</f>
        <v>503.97965599999998</v>
      </c>
      <c r="X1191" s="144">
        <f t="shared" ref="X1191:X1216" si="1233">IF(LEFT(AJ1191,9)="direct-or", N1191,0)</f>
        <v>0</v>
      </c>
      <c r="Y1191" s="145">
        <f t="shared" ref="Y1191:Y1216" si="1234">IF(LEFT(AJ1191,9)="direct-or",0,S1191-V1191)</f>
        <v>4471.1403439999995</v>
      </c>
      <c r="Z1191" s="147">
        <f t="shared" ref="Z1191:Z1216" si="1235">X1191+Y1191</f>
        <v>4471.1403439999995</v>
      </c>
      <c r="AA1191" s="148">
        <f t="shared" ref="AA1191:AA1216" si="1236">IF(LEFT(AJ1191,6)="Direct", O1191,0)</f>
        <v>0</v>
      </c>
      <c r="AB1191" s="149">
        <f t="shared" ref="AB1191:AB1216" si="1237">O1191-AA1191</f>
        <v>197631.41999999998</v>
      </c>
      <c r="AC1191" s="148">
        <f t="shared" ref="AC1191:AC1216" si="1238">AA1191+AB1191</f>
        <v>197631.41999999998</v>
      </c>
      <c r="AD1191" s="148">
        <f t="shared" si="1197"/>
        <v>0</v>
      </c>
      <c r="AE1191" s="148">
        <f t="shared" ref="AE1191:AE1216" si="1239">IF(LEFT(AJ1191,9)="direct-wa",0,O1191*Q1191)</f>
        <v>20020.062845999997</v>
      </c>
      <c r="AF1191" s="150">
        <f t="shared" ref="AF1191:AF1216" si="1240">AD1191+AE1191</f>
        <v>20020.062845999997</v>
      </c>
      <c r="AG1191" s="148">
        <f t="shared" ref="AG1191:AG1216" si="1241">IF(LEFT(AJ1191,9)="direct-or", O1191,0)</f>
        <v>0</v>
      </c>
      <c r="AH1191" s="148">
        <f t="shared" ref="AH1191:AH1216" si="1242">IF(LEFT(AJ1191,9)="direct-or",0,AC1191-AF1191)</f>
        <v>177611.357154</v>
      </c>
      <c r="AI1191" s="150">
        <f t="shared" ref="AI1191:AI1216" si="1243">AG1191+AH1191</f>
        <v>177611.357154</v>
      </c>
      <c r="AJ1191" s="151" t="s">
        <v>60</v>
      </c>
    </row>
    <row r="1192" spans="1:36" outlineLevel="3" x14ac:dyDescent="0.25">
      <c r="A1192" s="143" t="s">
        <v>5679</v>
      </c>
      <c r="B1192" s="135">
        <v>408.05</v>
      </c>
      <c r="C1192" s="135">
        <v>203.93</v>
      </c>
      <c r="F1192" s="135">
        <v>62.85</v>
      </c>
      <c r="G1192" s="135">
        <v>824.82</v>
      </c>
      <c r="I1192" s="135">
        <v>828.52</v>
      </c>
      <c r="N1192" s="135">
        <f t="shared" si="1198"/>
        <v>0</v>
      </c>
      <c r="O1192" s="135">
        <f t="shared" si="1199"/>
        <v>2328.17</v>
      </c>
      <c r="P1192" s="135" t="s">
        <v>3154</v>
      </c>
      <c r="Q1192" s="135">
        <f>VLOOKUP(P1192,Factors!$E$6:$G$5649,3,FALSE)</f>
        <v>0.1013</v>
      </c>
      <c r="R1192" s="144">
        <f t="shared" si="1227"/>
        <v>0</v>
      </c>
      <c r="S1192" s="145">
        <f t="shared" si="1228"/>
        <v>0</v>
      </c>
      <c r="T1192" s="146">
        <f t="shared" si="1229"/>
        <v>0</v>
      </c>
      <c r="U1192" s="144">
        <f t="shared" si="1230"/>
        <v>0</v>
      </c>
      <c r="V1192" s="145">
        <f t="shared" si="1231"/>
        <v>0</v>
      </c>
      <c r="W1192" s="147">
        <f t="shared" si="1232"/>
        <v>0</v>
      </c>
      <c r="X1192" s="144">
        <f t="shared" si="1233"/>
        <v>0</v>
      </c>
      <c r="Y1192" s="145">
        <f t="shared" si="1234"/>
        <v>0</v>
      </c>
      <c r="Z1192" s="147">
        <f t="shared" si="1235"/>
        <v>0</v>
      </c>
      <c r="AA1192" s="148">
        <f t="shared" si="1236"/>
        <v>0</v>
      </c>
      <c r="AB1192" s="149">
        <f t="shared" si="1237"/>
        <v>2328.17</v>
      </c>
      <c r="AC1192" s="148">
        <f t="shared" si="1238"/>
        <v>2328.17</v>
      </c>
      <c r="AD1192" s="148">
        <f t="shared" si="1197"/>
        <v>0</v>
      </c>
      <c r="AE1192" s="148">
        <f t="shared" si="1239"/>
        <v>235.84362100000001</v>
      </c>
      <c r="AF1192" s="150">
        <f t="shared" si="1240"/>
        <v>235.84362100000001</v>
      </c>
      <c r="AG1192" s="148">
        <f t="shared" si="1241"/>
        <v>0</v>
      </c>
      <c r="AH1192" s="148">
        <f t="shared" si="1242"/>
        <v>2092.3263790000001</v>
      </c>
      <c r="AI1192" s="150">
        <f t="shared" si="1243"/>
        <v>2092.3263790000001</v>
      </c>
      <c r="AJ1192" s="151" t="s">
        <v>60</v>
      </c>
    </row>
    <row r="1193" spans="1:36" outlineLevel="3" x14ac:dyDescent="0.25">
      <c r="A1193" s="143" t="s">
        <v>5679</v>
      </c>
      <c r="B1193" s="135">
        <v>18635.990000000002</v>
      </c>
      <c r="C1193" s="135">
        <v>7918.81</v>
      </c>
      <c r="D1193" s="135">
        <v>11413.47</v>
      </c>
      <c r="E1193" s="135">
        <v>6396.31</v>
      </c>
      <c r="F1193" s="135">
        <v>10478.870000000001</v>
      </c>
      <c r="G1193" s="135">
        <v>24622.54</v>
      </c>
      <c r="H1193" s="135">
        <v>5799.04</v>
      </c>
      <c r="I1193" s="135">
        <v>13755.03</v>
      </c>
      <c r="J1193" s="135">
        <v>6739.15</v>
      </c>
      <c r="K1193" s="135">
        <v>8157.4</v>
      </c>
      <c r="L1193" s="135">
        <v>5082.13</v>
      </c>
      <c r="M1193" s="135">
        <v>16913.849999999999</v>
      </c>
      <c r="N1193" s="135">
        <f t="shared" si="1198"/>
        <v>16913.849999999999</v>
      </c>
      <c r="O1193" s="135">
        <f t="shared" si="1199"/>
        <v>135912.59</v>
      </c>
      <c r="P1193" s="135" t="s">
        <v>3218</v>
      </c>
      <c r="Q1193" s="135">
        <f>VLOOKUP(P1193,Factors!$E$6:$G$5649,3,FALSE)</f>
        <v>0.1013</v>
      </c>
      <c r="R1193" s="144">
        <f t="shared" si="1227"/>
        <v>0</v>
      </c>
      <c r="S1193" s="145">
        <f t="shared" si="1228"/>
        <v>16913.849999999999</v>
      </c>
      <c r="T1193" s="146">
        <f t="shared" si="1229"/>
        <v>16913.849999999999</v>
      </c>
      <c r="U1193" s="144">
        <f t="shared" si="1230"/>
        <v>0</v>
      </c>
      <c r="V1193" s="145">
        <f t="shared" si="1231"/>
        <v>1713.3730049999999</v>
      </c>
      <c r="W1193" s="147">
        <f t="shared" si="1232"/>
        <v>1713.3730049999999</v>
      </c>
      <c r="X1193" s="144">
        <f t="shared" si="1233"/>
        <v>0</v>
      </c>
      <c r="Y1193" s="145">
        <f t="shared" si="1234"/>
        <v>15200.476994999999</v>
      </c>
      <c r="Z1193" s="147">
        <f t="shared" si="1235"/>
        <v>15200.476994999999</v>
      </c>
      <c r="AA1193" s="148">
        <f t="shared" si="1236"/>
        <v>0</v>
      </c>
      <c r="AB1193" s="149">
        <f t="shared" si="1237"/>
        <v>135912.59</v>
      </c>
      <c r="AC1193" s="148">
        <f t="shared" si="1238"/>
        <v>135912.59</v>
      </c>
      <c r="AD1193" s="148">
        <f t="shared" si="1197"/>
        <v>0</v>
      </c>
      <c r="AE1193" s="148">
        <f t="shared" si="1239"/>
        <v>13767.945367</v>
      </c>
      <c r="AF1193" s="150">
        <f t="shared" si="1240"/>
        <v>13767.945367</v>
      </c>
      <c r="AG1193" s="148">
        <f t="shared" si="1241"/>
        <v>0</v>
      </c>
      <c r="AH1193" s="148">
        <f t="shared" si="1242"/>
        <v>122144.64463299999</v>
      </c>
      <c r="AI1193" s="150">
        <f t="shared" si="1243"/>
        <v>122144.64463299999</v>
      </c>
      <c r="AJ1193" s="151" t="s">
        <v>60</v>
      </c>
    </row>
    <row r="1194" spans="1:36" outlineLevel="3" x14ac:dyDescent="0.25">
      <c r="A1194" s="143" t="s">
        <v>5679</v>
      </c>
      <c r="B1194" s="135">
        <v>6897.66</v>
      </c>
      <c r="C1194" s="135">
        <v>6516.88</v>
      </c>
      <c r="D1194" s="135">
        <v>16910.669999999998</v>
      </c>
      <c r="E1194" s="135">
        <v>17950.47</v>
      </c>
      <c r="F1194" s="135">
        <v>7512.6</v>
      </c>
      <c r="G1194" s="135">
        <v>10441.08</v>
      </c>
      <c r="H1194" s="135">
        <v>8537.19</v>
      </c>
      <c r="I1194" s="135">
        <v>6745.81</v>
      </c>
      <c r="J1194" s="135">
        <v>7236.42</v>
      </c>
      <c r="K1194" s="135">
        <v>7654.76</v>
      </c>
      <c r="L1194" s="135">
        <v>5855.79</v>
      </c>
      <c r="M1194" s="135">
        <v>11021.02</v>
      </c>
      <c r="N1194" s="135">
        <f t="shared" si="1198"/>
        <v>11021.02</v>
      </c>
      <c r="O1194" s="135">
        <f t="shared" si="1199"/>
        <v>113280.34999999999</v>
      </c>
      <c r="P1194" s="135" t="s">
        <v>3220</v>
      </c>
      <c r="Q1194" s="135">
        <f>VLOOKUP(P1194,Factors!$E$6:$G$5649,3,FALSE)</f>
        <v>0.1013</v>
      </c>
      <c r="R1194" s="144">
        <f t="shared" si="1227"/>
        <v>0</v>
      </c>
      <c r="S1194" s="145">
        <f t="shared" si="1228"/>
        <v>11021.02</v>
      </c>
      <c r="T1194" s="146">
        <f t="shared" si="1229"/>
        <v>11021.02</v>
      </c>
      <c r="U1194" s="144">
        <f t="shared" si="1230"/>
        <v>0</v>
      </c>
      <c r="V1194" s="145">
        <f t="shared" si="1231"/>
        <v>1116.4293259999999</v>
      </c>
      <c r="W1194" s="147">
        <f t="shared" si="1232"/>
        <v>1116.4293259999999</v>
      </c>
      <c r="X1194" s="144">
        <f t="shared" si="1233"/>
        <v>0</v>
      </c>
      <c r="Y1194" s="145">
        <f t="shared" si="1234"/>
        <v>9904.5906740000009</v>
      </c>
      <c r="Z1194" s="147">
        <f t="shared" si="1235"/>
        <v>9904.5906740000009</v>
      </c>
      <c r="AA1194" s="148">
        <f t="shared" si="1236"/>
        <v>0</v>
      </c>
      <c r="AB1194" s="149">
        <f t="shared" si="1237"/>
        <v>113280.34999999999</v>
      </c>
      <c r="AC1194" s="148">
        <f t="shared" si="1238"/>
        <v>113280.34999999999</v>
      </c>
      <c r="AD1194" s="148">
        <f t="shared" si="1197"/>
        <v>0</v>
      </c>
      <c r="AE1194" s="148">
        <f t="shared" si="1239"/>
        <v>11475.299454999998</v>
      </c>
      <c r="AF1194" s="150">
        <f t="shared" si="1240"/>
        <v>11475.299454999998</v>
      </c>
      <c r="AG1194" s="148">
        <f t="shared" si="1241"/>
        <v>0</v>
      </c>
      <c r="AH1194" s="148">
        <f t="shared" si="1242"/>
        <v>101805.05054499999</v>
      </c>
      <c r="AI1194" s="150">
        <f t="shared" si="1243"/>
        <v>101805.05054499999</v>
      </c>
      <c r="AJ1194" s="151" t="s">
        <v>60</v>
      </c>
    </row>
    <row r="1195" spans="1:36" outlineLevel="3" x14ac:dyDescent="0.25">
      <c r="A1195" s="143" t="s">
        <v>5679</v>
      </c>
      <c r="B1195" s="135">
        <v>26132.04</v>
      </c>
      <c r="C1195" s="135">
        <v>22501.52</v>
      </c>
      <c r="D1195" s="135">
        <v>24860.41</v>
      </c>
      <c r="E1195" s="135">
        <v>18562.95</v>
      </c>
      <c r="F1195" s="135">
        <v>17639.84</v>
      </c>
      <c r="G1195" s="135">
        <v>30520.86</v>
      </c>
      <c r="H1195" s="135">
        <v>29501.09</v>
      </c>
      <c r="I1195" s="135">
        <v>26347.78</v>
      </c>
      <c r="J1195" s="135">
        <v>20577.16</v>
      </c>
      <c r="K1195" s="135">
        <v>19275.080000000002</v>
      </c>
      <c r="L1195" s="135">
        <v>21055.360000000001</v>
      </c>
      <c r="M1195" s="135">
        <v>22445.46</v>
      </c>
      <c r="N1195" s="135">
        <f t="shared" si="1198"/>
        <v>22445.46</v>
      </c>
      <c r="O1195" s="135">
        <f t="shared" si="1199"/>
        <v>279419.55</v>
      </c>
      <c r="P1195" s="135" t="s">
        <v>3222</v>
      </c>
      <c r="Q1195" s="135">
        <f>VLOOKUP(P1195,Factors!$E$6:$G$5649,3,FALSE)</f>
        <v>0.1013</v>
      </c>
      <c r="R1195" s="144">
        <f t="shared" si="1227"/>
        <v>0</v>
      </c>
      <c r="S1195" s="145">
        <f t="shared" si="1228"/>
        <v>22445.46</v>
      </c>
      <c r="T1195" s="146">
        <f t="shared" si="1229"/>
        <v>22445.46</v>
      </c>
      <c r="U1195" s="144">
        <f t="shared" si="1230"/>
        <v>0</v>
      </c>
      <c r="V1195" s="145">
        <f t="shared" si="1231"/>
        <v>2273.7250979999999</v>
      </c>
      <c r="W1195" s="147">
        <f t="shared" si="1232"/>
        <v>2273.7250979999999</v>
      </c>
      <c r="X1195" s="144">
        <f t="shared" si="1233"/>
        <v>0</v>
      </c>
      <c r="Y1195" s="145">
        <f t="shared" si="1234"/>
        <v>20171.734902</v>
      </c>
      <c r="Z1195" s="147">
        <f t="shared" si="1235"/>
        <v>20171.734902</v>
      </c>
      <c r="AA1195" s="148">
        <f t="shared" si="1236"/>
        <v>0</v>
      </c>
      <c r="AB1195" s="149">
        <f t="shared" si="1237"/>
        <v>279419.55</v>
      </c>
      <c r="AC1195" s="148">
        <f t="shared" si="1238"/>
        <v>279419.55</v>
      </c>
      <c r="AD1195" s="148">
        <f t="shared" si="1197"/>
        <v>0</v>
      </c>
      <c r="AE1195" s="148">
        <f t="shared" si="1239"/>
        <v>28305.200414999999</v>
      </c>
      <c r="AF1195" s="150">
        <f t="shared" si="1240"/>
        <v>28305.200414999999</v>
      </c>
      <c r="AG1195" s="148">
        <f t="shared" si="1241"/>
        <v>0</v>
      </c>
      <c r="AH1195" s="148">
        <f t="shared" si="1242"/>
        <v>251114.34958499999</v>
      </c>
      <c r="AI1195" s="150">
        <f t="shared" si="1243"/>
        <v>251114.34958499999</v>
      </c>
      <c r="AJ1195" s="151" t="s">
        <v>60</v>
      </c>
    </row>
    <row r="1196" spans="1:36" outlineLevel="3" x14ac:dyDescent="0.25">
      <c r="A1196" s="143" t="s">
        <v>5679</v>
      </c>
      <c r="B1196" s="135">
        <v>394.96</v>
      </c>
      <c r="C1196" s="135">
        <v>1793.32</v>
      </c>
      <c r="D1196" s="135">
        <v>2659.27</v>
      </c>
      <c r="E1196" s="135">
        <v>778.95</v>
      </c>
      <c r="F1196" s="135">
        <v>2090.73</v>
      </c>
      <c r="G1196" s="135">
        <v>1144.46</v>
      </c>
      <c r="H1196" s="135">
        <v>1666.28</v>
      </c>
      <c r="I1196" s="135">
        <v>1175.9100000000001</v>
      </c>
      <c r="J1196" s="135">
        <v>1986.63</v>
      </c>
      <c r="K1196" s="135">
        <v>2114.09</v>
      </c>
      <c r="L1196" s="135">
        <v>3577.42</v>
      </c>
      <c r="M1196" s="135">
        <v>1625.16</v>
      </c>
      <c r="N1196" s="135">
        <f t="shared" si="1198"/>
        <v>1625.16</v>
      </c>
      <c r="O1196" s="135">
        <f t="shared" si="1199"/>
        <v>21007.179999999997</v>
      </c>
      <c r="P1196" s="135" t="s">
        <v>3225</v>
      </c>
      <c r="Q1196" s="135">
        <f>VLOOKUP(P1196,Factors!$E$6:$G$5649,3,FALSE)</f>
        <v>0.1013</v>
      </c>
      <c r="R1196" s="144">
        <f t="shared" si="1227"/>
        <v>0</v>
      </c>
      <c r="S1196" s="145">
        <f t="shared" si="1228"/>
        <v>1625.16</v>
      </c>
      <c r="T1196" s="146">
        <f t="shared" si="1229"/>
        <v>1625.16</v>
      </c>
      <c r="U1196" s="144">
        <f t="shared" si="1230"/>
        <v>0</v>
      </c>
      <c r="V1196" s="145">
        <f t="shared" si="1231"/>
        <v>164.62870800000002</v>
      </c>
      <c r="W1196" s="147">
        <f t="shared" si="1232"/>
        <v>164.62870800000002</v>
      </c>
      <c r="X1196" s="144">
        <f t="shared" si="1233"/>
        <v>0</v>
      </c>
      <c r="Y1196" s="145">
        <f t="shared" si="1234"/>
        <v>1460.5312920000001</v>
      </c>
      <c r="Z1196" s="147">
        <f t="shared" si="1235"/>
        <v>1460.5312920000001</v>
      </c>
      <c r="AA1196" s="148">
        <f t="shared" si="1236"/>
        <v>0</v>
      </c>
      <c r="AB1196" s="149">
        <f t="shared" si="1237"/>
        <v>21007.179999999997</v>
      </c>
      <c r="AC1196" s="148">
        <f t="shared" si="1238"/>
        <v>21007.179999999997</v>
      </c>
      <c r="AD1196" s="148">
        <f t="shared" si="1197"/>
        <v>0</v>
      </c>
      <c r="AE1196" s="148">
        <f t="shared" si="1239"/>
        <v>2128.0273339999999</v>
      </c>
      <c r="AF1196" s="150">
        <f t="shared" si="1240"/>
        <v>2128.0273339999999</v>
      </c>
      <c r="AG1196" s="148">
        <f t="shared" si="1241"/>
        <v>0</v>
      </c>
      <c r="AH1196" s="148">
        <f t="shared" si="1242"/>
        <v>18879.152665999998</v>
      </c>
      <c r="AI1196" s="150">
        <f t="shared" si="1243"/>
        <v>18879.152665999998</v>
      </c>
      <c r="AJ1196" s="151" t="s">
        <v>60</v>
      </c>
    </row>
    <row r="1197" spans="1:36" outlineLevel="3" x14ac:dyDescent="0.25">
      <c r="A1197" s="143" t="s">
        <v>5679</v>
      </c>
      <c r="B1197" s="135">
        <v>69.28</v>
      </c>
      <c r="H1197" s="135">
        <v>98.02</v>
      </c>
      <c r="J1197" s="135">
        <v>261.39</v>
      </c>
      <c r="L1197" s="135">
        <v>326.74</v>
      </c>
      <c r="M1197" s="135">
        <v>-326.74</v>
      </c>
      <c r="N1197" s="135">
        <f t="shared" si="1198"/>
        <v>-326.74</v>
      </c>
      <c r="O1197" s="135">
        <f t="shared" si="1199"/>
        <v>428.69000000000005</v>
      </c>
      <c r="P1197" s="135" t="s">
        <v>3370</v>
      </c>
      <c r="Q1197" s="135">
        <f>VLOOKUP(P1197,Factors!$E$6:$G$5649,3,FALSE)</f>
        <v>0.1013</v>
      </c>
      <c r="R1197" s="144">
        <f t="shared" si="1227"/>
        <v>0</v>
      </c>
      <c r="S1197" s="145">
        <f t="shared" si="1228"/>
        <v>-326.74</v>
      </c>
      <c r="T1197" s="146">
        <f t="shared" si="1229"/>
        <v>-326.74</v>
      </c>
      <c r="U1197" s="144">
        <f t="shared" si="1230"/>
        <v>0</v>
      </c>
      <c r="V1197" s="145">
        <f t="shared" si="1231"/>
        <v>-33.098762000000001</v>
      </c>
      <c r="W1197" s="147">
        <f t="shared" si="1232"/>
        <v>-33.098762000000001</v>
      </c>
      <c r="X1197" s="144">
        <f t="shared" si="1233"/>
        <v>0</v>
      </c>
      <c r="Y1197" s="145">
        <f t="shared" si="1234"/>
        <v>-293.64123799999999</v>
      </c>
      <c r="Z1197" s="147">
        <f t="shared" si="1235"/>
        <v>-293.64123799999999</v>
      </c>
      <c r="AA1197" s="148">
        <f t="shared" si="1236"/>
        <v>0</v>
      </c>
      <c r="AB1197" s="149">
        <f t="shared" si="1237"/>
        <v>428.69000000000005</v>
      </c>
      <c r="AC1197" s="148">
        <f t="shared" si="1238"/>
        <v>428.69000000000005</v>
      </c>
      <c r="AD1197" s="148">
        <f t="shared" si="1197"/>
        <v>0</v>
      </c>
      <c r="AE1197" s="148">
        <f t="shared" si="1239"/>
        <v>43.426297000000005</v>
      </c>
      <c r="AF1197" s="150">
        <f t="shared" si="1240"/>
        <v>43.426297000000005</v>
      </c>
      <c r="AG1197" s="148">
        <f t="shared" si="1241"/>
        <v>0</v>
      </c>
      <c r="AH1197" s="148">
        <f t="shared" si="1242"/>
        <v>385.26370300000008</v>
      </c>
      <c r="AI1197" s="150">
        <f t="shared" si="1243"/>
        <v>385.26370300000008</v>
      </c>
      <c r="AJ1197" s="151" t="s">
        <v>60</v>
      </c>
    </row>
    <row r="1198" spans="1:36" outlineLevel="3" x14ac:dyDescent="0.25">
      <c r="A1198" s="143" t="s">
        <v>5679</v>
      </c>
      <c r="H1198" s="135">
        <v>205.02</v>
      </c>
      <c r="N1198" s="135">
        <f t="shared" si="1198"/>
        <v>0</v>
      </c>
      <c r="O1198" s="135">
        <f t="shared" si="1199"/>
        <v>205.02</v>
      </c>
      <c r="P1198" s="135" t="s">
        <v>5889</v>
      </c>
      <c r="Q1198" s="135">
        <f>VLOOKUP(P1198,Factors!$E$6:$G$5649,3,FALSE)</f>
        <v>0.1013</v>
      </c>
      <c r="R1198" s="144">
        <f t="shared" si="1227"/>
        <v>0</v>
      </c>
      <c r="S1198" s="145">
        <f t="shared" si="1228"/>
        <v>0</v>
      </c>
      <c r="T1198" s="146">
        <f t="shared" si="1229"/>
        <v>0</v>
      </c>
      <c r="U1198" s="144">
        <f t="shared" si="1230"/>
        <v>0</v>
      </c>
      <c r="V1198" s="145">
        <f t="shared" si="1231"/>
        <v>0</v>
      </c>
      <c r="W1198" s="147">
        <f t="shared" si="1232"/>
        <v>0</v>
      </c>
      <c r="X1198" s="144">
        <f t="shared" si="1233"/>
        <v>0</v>
      </c>
      <c r="Y1198" s="145">
        <f t="shared" si="1234"/>
        <v>0</v>
      </c>
      <c r="Z1198" s="147">
        <f t="shared" si="1235"/>
        <v>0</v>
      </c>
      <c r="AA1198" s="148">
        <f t="shared" si="1236"/>
        <v>0</v>
      </c>
      <c r="AB1198" s="149">
        <f t="shared" si="1237"/>
        <v>205.02</v>
      </c>
      <c r="AC1198" s="148">
        <f t="shared" si="1238"/>
        <v>205.02</v>
      </c>
      <c r="AD1198" s="148">
        <f t="shared" si="1197"/>
        <v>0</v>
      </c>
      <c r="AE1198" s="148">
        <f t="shared" si="1239"/>
        <v>20.768526000000001</v>
      </c>
      <c r="AF1198" s="150">
        <f t="shared" si="1240"/>
        <v>20.768526000000001</v>
      </c>
      <c r="AG1198" s="148">
        <f t="shared" si="1241"/>
        <v>0</v>
      </c>
      <c r="AH1198" s="148">
        <f t="shared" si="1242"/>
        <v>184.251474</v>
      </c>
      <c r="AI1198" s="150">
        <f t="shared" si="1243"/>
        <v>184.251474</v>
      </c>
      <c r="AJ1198" s="151" t="s">
        <v>60</v>
      </c>
    </row>
    <row r="1199" spans="1:36" outlineLevel="3" x14ac:dyDescent="0.25">
      <c r="A1199" s="143" t="s">
        <v>5679</v>
      </c>
      <c r="B1199" s="135">
        <v>34384.78</v>
      </c>
      <c r="C1199" s="135">
        <v>35223.08</v>
      </c>
      <c r="D1199" s="135">
        <v>35662.1</v>
      </c>
      <c r="E1199" s="135">
        <v>34271.39</v>
      </c>
      <c r="F1199" s="135">
        <v>35260.9</v>
      </c>
      <c r="G1199" s="135">
        <v>33936.99</v>
      </c>
      <c r="H1199" s="135">
        <v>31990.14</v>
      </c>
      <c r="I1199" s="135">
        <v>35125.18</v>
      </c>
      <c r="J1199" s="135">
        <v>33737.06</v>
      </c>
      <c r="K1199" s="135">
        <v>35014.17</v>
      </c>
      <c r="L1199" s="135">
        <v>34466.300000000003</v>
      </c>
      <c r="M1199" s="135">
        <v>29480.46</v>
      </c>
      <c r="N1199" s="135">
        <f t="shared" si="1198"/>
        <v>29480.46</v>
      </c>
      <c r="O1199" s="135">
        <f t="shared" si="1199"/>
        <v>408552.54999999993</v>
      </c>
      <c r="P1199" s="135" t="s">
        <v>5704</v>
      </c>
      <c r="Q1199" s="135">
        <f>VLOOKUP(P1199,Factors!$E$6:$G$5649,3,FALSE)</f>
        <v>0.1013</v>
      </c>
      <c r="R1199" s="144">
        <f t="shared" si="1227"/>
        <v>0</v>
      </c>
      <c r="S1199" s="145">
        <f t="shared" si="1228"/>
        <v>29480.46</v>
      </c>
      <c r="T1199" s="146">
        <f t="shared" si="1229"/>
        <v>29480.46</v>
      </c>
      <c r="U1199" s="144">
        <f t="shared" si="1230"/>
        <v>0</v>
      </c>
      <c r="V1199" s="145">
        <f t="shared" si="1231"/>
        <v>2986.370598</v>
      </c>
      <c r="W1199" s="147">
        <f t="shared" si="1232"/>
        <v>2986.370598</v>
      </c>
      <c r="X1199" s="144">
        <f t="shared" si="1233"/>
        <v>0</v>
      </c>
      <c r="Y1199" s="145">
        <f t="shared" si="1234"/>
        <v>26494.089401999998</v>
      </c>
      <c r="Z1199" s="147">
        <f t="shared" si="1235"/>
        <v>26494.089401999998</v>
      </c>
      <c r="AA1199" s="148">
        <f t="shared" si="1236"/>
        <v>0</v>
      </c>
      <c r="AB1199" s="149">
        <f t="shared" si="1237"/>
        <v>408552.54999999993</v>
      </c>
      <c r="AC1199" s="148">
        <f t="shared" si="1238"/>
        <v>408552.54999999993</v>
      </c>
      <c r="AD1199" s="148">
        <f t="shared" si="1197"/>
        <v>0</v>
      </c>
      <c r="AE1199" s="148">
        <f t="shared" si="1239"/>
        <v>41386.37331499999</v>
      </c>
      <c r="AF1199" s="150">
        <f t="shared" si="1240"/>
        <v>41386.37331499999</v>
      </c>
      <c r="AG1199" s="148">
        <f t="shared" si="1241"/>
        <v>0</v>
      </c>
      <c r="AH1199" s="148">
        <f t="shared" si="1242"/>
        <v>367166.17668499995</v>
      </c>
      <c r="AI1199" s="150">
        <f t="shared" si="1243"/>
        <v>367166.17668499995</v>
      </c>
      <c r="AJ1199" s="151" t="s">
        <v>60</v>
      </c>
    </row>
    <row r="1200" spans="1:36" outlineLevel="3" x14ac:dyDescent="0.25">
      <c r="A1200" s="143" t="s">
        <v>5679</v>
      </c>
      <c r="B1200" s="135">
        <v>396.93</v>
      </c>
      <c r="N1200" s="135">
        <f t="shared" si="1198"/>
        <v>0</v>
      </c>
      <c r="O1200" s="135">
        <f t="shared" si="1199"/>
        <v>396.93</v>
      </c>
      <c r="P1200" s="135" t="s">
        <v>5705</v>
      </c>
      <c r="Q1200" s="135">
        <f>VLOOKUP(P1200,Factors!$E$6:$G$5649,3,FALSE)</f>
        <v>0.1013</v>
      </c>
      <c r="R1200" s="144">
        <f t="shared" si="1227"/>
        <v>0</v>
      </c>
      <c r="S1200" s="145">
        <f t="shared" si="1228"/>
        <v>0</v>
      </c>
      <c r="T1200" s="146">
        <f t="shared" si="1229"/>
        <v>0</v>
      </c>
      <c r="U1200" s="144">
        <f t="shared" si="1230"/>
        <v>0</v>
      </c>
      <c r="V1200" s="145">
        <f t="shared" si="1231"/>
        <v>0</v>
      </c>
      <c r="W1200" s="147">
        <f t="shared" si="1232"/>
        <v>0</v>
      </c>
      <c r="X1200" s="144">
        <f t="shared" si="1233"/>
        <v>0</v>
      </c>
      <c r="Y1200" s="145">
        <f t="shared" si="1234"/>
        <v>0</v>
      </c>
      <c r="Z1200" s="147">
        <f t="shared" si="1235"/>
        <v>0</v>
      </c>
      <c r="AA1200" s="148">
        <f t="shared" si="1236"/>
        <v>0</v>
      </c>
      <c r="AB1200" s="149">
        <f t="shared" si="1237"/>
        <v>396.93</v>
      </c>
      <c r="AC1200" s="148">
        <f t="shared" si="1238"/>
        <v>396.93</v>
      </c>
      <c r="AD1200" s="148">
        <f t="shared" si="1197"/>
        <v>0</v>
      </c>
      <c r="AE1200" s="148">
        <f t="shared" si="1239"/>
        <v>40.209009000000002</v>
      </c>
      <c r="AF1200" s="150">
        <f t="shared" si="1240"/>
        <v>40.209009000000002</v>
      </c>
      <c r="AG1200" s="148">
        <f t="shared" si="1241"/>
        <v>0</v>
      </c>
      <c r="AH1200" s="148">
        <f t="shared" si="1242"/>
        <v>356.72099100000003</v>
      </c>
      <c r="AI1200" s="150">
        <f t="shared" si="1243"/>
        <v>356.72099100000003</v>
      </c>
      <c r="AJ1200" s="151" t="s">
        <v>60</v>
      </c>
    </row>
    <row r="1201" spans="1:36" outlineLevel="3" x14ac:dyDescent="0.25">
      <c r="A1201" s="143" t="s">
        <v>5679</v>
      </c>
      <c r="B1201" s="135">
        <v>122.23</v>
      </c>
      <c r="N1201" s="135">
        <f t="shared" si="1198"/>
        <v>0</v>
      </c>
      <c r="O1201" s="135">
        <f t="shared" si="1199"/>
        <v>122.23</v>
      </c>
      <c r="P1201" s="135" t="s">
        <v>5706</v>
      </c>
      <c r="Q1201" s="135">
        <f>VLOOKUP(P1201,Factors!$E$6:$G$5649,3,FALSE)</f>
        <v>0.1013</v>
      </c>
      <c r="R1201" s="144">
        <f t="shared" si="1227"/>
        <v>0</v>
      </c>
      <c r="S1201" s="145">
        <f t="shared" si="1228"/>
        <v>0</v>
      </c>
      <c r="T1201" s="146">
        <f t="shared" si="1229"/>
        <v>0</v>
      </c>
      <c r="U1201" s="144">
        <f t="shared" si="1230"/>
        <v>0</v>
      </c>
      <c r="V1201" s="145">
        <f t="shared" si="1231"/>
        <v>0</v>
      </c>
      <c r="W1201" s="147">
        <f t="shared" si="1232"/>
        <v>0</v>
      </c>
      <c r="X1201" s="144">
        <f t="shared" si="1233"/>
        <v>0</v>
      </c>
      <c r="Y1201" s="145">
        <f t="shared" si="1234"/>
        <v>0</v>
      </c>
      <c r="Z1201" s="147">
        <f t="shared" si="1235"/>
        <v>0</v>
      </c>
      <c r="AA1201" s="148">
        <f t="shared" si="1236"/>
        <v>0</v>
      </c>
      <c r="AB1201" s="149">
        <f t="shared" si="1237"/>
        <v>122.23</v>
      </c>
      <c r="AC1201" s="148">
        <f t="shared" si="1238"/>
        <v>122.23</v>
      </c>
      <c r="AD1201" s="148">
        <f t="shared" si="1197"/>
        <v>0</v>
      </c>
      <c r="AE1201" s="148">
        <f t="shared" si="1239"/>
        <v>12.381899000000001</v>
      </c>
      <c r="AF1201" s="150">
        <f t="shared" si="1240"/>
        <v>12.381899000000001</v>
      </c>
      <c r="AG1201" s="148">
        <f t="shared" si="1241"/>
        <v>0</v>
      </c>
      <c r="AH1201" s="148">
        <f t="shared" si="1242"/>
        <v>109.848101</v>
      </c>
      <c r="AI1201" s="150">
        <f t="shared" si="1243"/>
        <v>109.848101</v>
      </c>
      <c r="AJ1201" s="151" t="s">
        <v>60</v>
      </c>
    </row>
    <row r="1202" spans="1:36" outlineLevel="3" x14ac:dyDescent="0.25">
      <c r="A1202" s="143" t="s">
        <v>5679</v>
      </c>
      <c r="C1202" s="135">
        <v>815.72</v>
      </c>
      <c r="G1202" s="135">
        <v>-815.72</v>
      </c>
      <c r="M1202" s="135">
        <v>144.19999999999999</v>
      </c>
      <c r="N1202" s="135">
        <f t="shared" si="1198"/>
        <v>144.19999999999999</v>
      </c>
      <c r="O1202" s="135">
        <f t="shared" si="1199"/>
        <v>144.19999999999999</v>
      </c>
      <c r="P1202" s="135" t="s">
        <v>4180</v>
      </c>
      <c r="Q1202" s="135">
        <f>VLOOKUP(P1202,Factors!$E$6:$G$5649,3,FALSE)</f>
        <v>0.1013</v>
      </c>
      <c r="R1202" s="144">
        <f t="shared" si="1227"/>
        <v>0</v>
      </c>
      <c r="S1202" s="145">
        <f t="shared" si="1228"/>
        <v>144.19999999999999</v>
      </c>
      <c r="T1202" s="146">
        <f t="shared" si="1229"/>
        <v>144.19999999999999</v>
      </c>
      <c r="U1202" s="144">
        <f t="shared" si="1230"/>
        <v>0</v>
      </c>
      <c r="V1202" s="145">
        <f t="shared" si="1231"/>
        <v>14.60746</v>
      </c>
      <c r="W1202" s="147">
        <f t="shared" si="1232"/>
        <v>14.60746</v>
      </c>
      <c r="X1202" s="144">
        <f t="shared" si="1233"/>
        <v>0</v>
      </c>
      <c r="Y1202" s="145">
        <f t="shared" si="1234"/>
        <v>129.59253999999999</v>
      </c>
      <c r="Z1202" s="147">
        <f t="shared" si="1235"/>
        <v>129.59253999999999</v>
      </c>
      <c r="AA1202" s="148">
        <f t="shared" si="1236"/>
        <v>0</v>
      </c>
      <c r="AB1202" s="149">
        <f t="shared" si="1237"/>
        <v>144.19999999999999</v>
      </c>
      <c r="AC1202" s="148">
        <f t="shared" si="1238"/>
        <v>144.19999999999999</v>
      </c>
      <c r="AD1202" s="148">
        <f t="shared" si="1197"/>
        <v>0</v>
      </c>
      <c r="AE1202" s="148">
        <f t="shared" si="1239"/>
        <v>14.60746</v>
      </c>
      <c r="AF1202" s="150">
        <f t="shared" si="1240"/>
        <v>14.60746</v>
      </c>
      <c r="AG1202" s="148">
        <f t="shared" si="1241"/>
        <v>0</v>
      </c>
      <c r="AH1202" s="148">
        <f t="shared" si="1242"/>
        <v>129.59253999999999</v>
      </c>
      <c r="AI1202" s="150">
        <f t="shared" si="1243"/>
        <v>129.59253999999999</v>
      </c>
      <c r="AJ1202" s="151" t="s">
        <v>60</v>
      </c>
    </row>
    <row r="1203" spans="1:36" outlineLevel="3" x14ac:dyDescent="0.25">
      <c r="A1203" s="143" t="s">
        <v>5679</v>
      </c>
      <c r="B1203" s="135">
        <v>1172.8</v>
      </c>
      <c r="C1203" s="135">
        <v>0</v>
      </c>
      <c r="N1203" s="135">
        <f t="shared" si="1198"/>
        <v>0</v>
      </c>
      <c r="O1203" s="135">
        <f t="shared" si="1199"/>
        <v>1172.8</v>
      </c>
      <c r="P1203" s="135" t="s">
        <v>5707</v>
      </c>
      <c r="Q1203" s="135">
        <f>VLOOKUP(P1203,Factors!$E$6:$G$5649,3,FALSE)</f>
        <v>0.1013</v>
      </c>
      <c r="R1203" s="144">
        <f t="shared" si="1227"/>
        <v>0</v>
      </c>
      <c r="S1203" s="145">
        <f t="shared" si="1228"/>
        <v>0</v>
      </c>
      <c r="T1203" s="146">
        <f t="shared" si="1229"/>
        <v>0</v>
      </c>
      <c r="U1203" s="144">
        <f t="shared" si="1230"/>
        <v>0</v>
      </c>
      <c r="V1203" s="145">
        <f t="shared" si="1231"/>
        <v>0</v>
      </c>
      <c r="W1203" s="147">
        <f t="shared" si="1232"/>
        <v>0</v>
      </c>
      <c r="X1203" s="144">
        <f t="shared" si="1233"/>
        <v>0</v>
      </c>
      <c r="Y1203" s="145">
        <f t="shared" si="1234"/>
        <v>0</v>
      </c>
      <c r="Z1203" s="147">
        <f t="shared" si="1235"/>
        <v>0</v>
      </c>
      <c r="AA1203" s="148">
        <f t="shared" si="1236"/>
        <v>0</v>
      </c>
      <c r="AB1203" s="149">
        <f t="shared" si="1237"/>
        <v>1172.8</v>
      </c>
      <c r="AC1203" s="148">
        <f t="shared" si="1238"/>
        <v>1172.8</v>
      </c>
      <c r="AD1203" s="148">
        <f t="shared" si="1197"/>
        <v>0</v>
      </c>
      <c r="AE1203" s="148">
        <f t="shared" si="1239"/>
        <v>118.80463999999999</v>
      </c>
      <c r="AF1203" s="150">
        <f t="shared" si="1240"/>
        <v>118.80463999999999</v>
      </c>
      <c r="AG1203" s="148">
        <f t="shared" si="1241"/>
        <v>0</v>
      </c>
      <c r="AH1203" s="148">
        <f t="shared" si="1242"/>
        <v>1053.9953599999999</v>
      </c>
      <c r="AI1203" s="150">
        <f t="shared" si="1243"/>
        <v>1053.9953599999999</v>
      </c>
      <c r="AJ1203" s="151" t="s">
        <v>60</v>
      </c>
    </row>
    <row r="1204" spans="1:36" outlineLevel="3" x14ac:dyDescent="0.25">
      <c r="A1204" s="143" t="s">
        <v>5679</v>
      </c>
      <c r="J1204" s="135">
        <v>123.31</v>
      </c>
      <c r="N1204" s="135">
        <f t="shared" si="1198"/>
        <v>0</v>
      </c>
      <c r="O1204" s="135">
        <f t="shared" si="1199"/>
        <v>123.31</v>
      </c>
      <c r="P1204" s="135" t="s">
        <v>4345</v>
      </c>
      <c r="Q1204" s="135">
        <f>VLOOKUP(P1204,Factors!$E$6:$G$5649,3,FALSE)</f>
        <v>0.1013</v>
      </c>
      <c r="R1204" s="144">
        <f t="shared" si="1227"/>
        <v>0</v>
      </c>
      <c r="S1204" s="145">
        <f t="shared" si="1228"/>
        <v>0</v>
      </c>
      <c r="T1204" s="146">
        <f t="shared" si="1229"/>
        <v>0</v>
      </c>
      <c r="U1204" s="144">
        <f t="shared" si="1230"/>
        <v>0</v>
      </c>
      <c r="V1204" s="145">
        <f t="shared" si="1231"/>
        <v>0</v>
      </c>
      <c r="W1204" s="147">
        <f t="shared" si="1232"/>
        <v>0</v>
      </c>
      <c r="X1204" s="144">
        <f t="shared" si="1233"/>
        <v>0</v>
      </c>
      <c r="Y1204" s="145">
        <f t="shared" si="1234"/>
        <v>0</v>
      </c>
      <c r="Z1204" s="147">
        <f t="shared" si="1235"/>
        <v>0</v>
      </c>
      <c r="AA1204" s="148">
        <f t="shared" si="1236"/>
        <v>0</v>
      </c>
      <c r="AB1204" s="149">
        <f t="shared" si="1237"/>
        <v>123.31</v>
      </c>
      <c r="AC1204" s="148">
        <f t="shared" si="1238"/>
        <v>123.31</v>
      </c>
      <c r="AD1204" s="148">
        <f t="shared" si="1197"/>
        <v>0</v>
      </c>
      <c r="AE1204" s="148">
        <f t="shared" si="1239"/>
        <v>12.491303</v>
      </c>
      <c r="AF1204" s="150">
        <f t="shared" si="1240"/>
        <v>12.491303</v>
      </c>
      <c r="AG1204" s="148">
        <f t="shared" si="1241"/>
        <v>0</v>
      </c>
      <c r="AH1204" s="148">
        <f t="shared" si="1242"/>
        <v>110.818697</v>
      </c>
      <c r="AI1204" s="150">
        <f t="shared" si="1243"/>
        <v>110.818697</v>
      </c>
      <c r="AJ1204" s="151" t="s">
        <v>60</v>
      </c>
    </row>
    <row r="1205" spans="1:36" outlineLevel="3" x14ac:dyDescent="0.25">
      <c r="A1205" s="143" t="s">
        <v>5679</v>
      </c>
      <c r="B1205" s="135">
        <v>52073.440000000002</v>
      </c>
      <c r="C1205" s="135">
        <v>54702.74</v>
      </c>
      <c r="D1205" s="135">
        <v>70981.039999999994</v>
      </c>
      <c r="E1205" s="135">
        <v>67959.34</v>
      </c>
      <c r="F1205" s="135">
        <v>68999.990000000005</v>
      </c>
      <c r="G1205" s="135">
        <v>60770.12</v>
      </c>
      <c r="H1205" s="135">
        <v>68205.429999999993</v>
      </c>
      <c r="I1205" s="135">
        <v>65501.15</v>
      </c>
      <c r="J1205" s="135">
        <v>-49355.05</v>
      </c>
      <c r="K1205" s="135">
        <v>54132.89</v>
      </c>
      <c r="L1205" s="135">
        <v>63513.67</v>
      </c>
      <c r="M1205" s="135">
        <v>28547.7</v>
      </c>
      <c r="N1205" s="135">
        <f t="shared" si="1198"/>
        <v>28547.7</v>
      </c>
      <c r="O1205" s="135">
        <f t="shared" si="1199"/>
        <v>606032.46</v>
      </c>
      <c r="P1205" s="135" t="s">
        <v>4381</v>
      </c>
      <c r="Q1205" s="135">
        <f>VLOOKUP(P1205,Factors!$E$6:$G$5649,3,FALSE)</f>
        <v>0.1013</v>
      </c>
      <c r="R1205" s="144">
        <f t="shared" si="1227"/>
        <v>0</v>
      </c>
      <c r="S1205" s="145">
        <f t="shared" si="1228"/>
        <v>28547.7</v>
      </c>
      <c r="T1205" s="146">
        <f t="shared" si="1229"/>
        <v>28547.7</v>
      </c>
      <c r="U1205" s="144">
        <f t="shared" si="1230"/>
        <v>0</v>
      </c>
      <c r="V1205" s="145">
        <f t="shared" si="1231"/>
        <v>2891.8820100000003</v>
      </c>
      <c r="W1205" s="147">
        <f t="shared" si="1232"/>
        <v>2891.8820100000003</v>
      </c>
      <c r="X1205" s="144">
        <f t="shared" si="1233"/>
        <v>0</v>
      </c>
      <c r="Y1205" s="145">
        <f t="shared" si="1234"/>
        <v>25655.81799</v>
      </c>
      <c r="Z1205" s="147">
        <f t="shared" si="1235"/>
        <v>25655.81799</v>
      </c>
      <c r="AA1205" s="148">
        <f t="shared" si="1236"/>
        <v>0</v>
      </c>
      <c r="AB1205" s="149">
        <f t="shared" si="1237"/>
        <v>606032.46</v>
      </c>
      <c r="AC1205" s="148">
        <f t="shared" si="1238"/>
        <v>606032.46</v>
      </c>
      <c r="AD1205" s="148">
        <f t="shared" si="1197"/>
        <v>0</v>
      </c>
      <c r="AE1205" s="148">
        <f t="shared" si="1239"/>
        <v>61391.088197999998</v>
      </c>
      <c r="AF1205" s="150">
        <f t="shared" si="1240"/>
        <v>61391.088197999998</v>
      </c>
      <c r="AG1205" s="148">
        <f t="shared" si="1241"/>
        <v>0</v>
      </c>
      <c r="AH1205" s="148">
        <f t="shared" si="1242"/>
        <v>544641.37180199998</v>
      </c>
      <c r="AI1205" s="150">
        <f t="shared" si="1243"/>
        <v>544641.37180199998</v>
      </c>
      <c r="AJ1205" s="151" t="s">
        <v>60</v>
      </c>
    </row>
    <row r="1206" spans="1:36" outlineLevel="3" x14ac:dyDescent="0.25">
      <c r="A1206" s="143" t="s">
        <v>5679</v>
      </c>
      <c r="B1206" s="135">
        <v>4127.54</v>
      </c>
      <c r="C1206" s="135">
        <v>3845.44</v>
      </c>
      <c r="D1206" s="135">
        <v>3911.12</v>
      </c>
      <c r="E1206" s="135">
        <v>5178.33</v>
      </c>
      <c r="F1206" s="135">
        <v>11837.64</v>
      </c>
      <c r="G1206" s="135">
        <v>6918.96</v>
      </c>
      <c r="H1206" s="135">
        <v>-10183.93</v>
      </c>
      <c r="I1206" s="135">
        <v>3494.11</v>
      </c>
      <c r="J1206" s="135">
        <v>2551.1799999999998</v>
      </c>
      <c r="K1206" s="135">
        <v>8298.18</v>
      </c>
      <c r="L1206" s="135">
        <v>7900.48</v>
      </c>
      <c r="M1206" s="135">
        <v>2399.35</v>
      </c>
      <c r="N1206" s="135">
        <f t="shared" si="1198"/>
        <v>2399.35</v>
      </c>
      <c r="O1206" s="135">
        <f t="shared" si="1199"/>
        <v>50278.400000000001</v>
      </c>
      <c r="P1206" s="135" t="s">
        <v>4385</v>
      </c>
      <c r="Q1206" s="135">
        <f>VLOOKUP(P1206,Factors!$E$6:$G$5649,3,FALSE)</f>
        <v>0.1013</v>
      </c>
      <c r="R1206" s="144">
        <f t="shared" si="1227"/>
        <v>0</v>
      </c>
      <c r="S1206" s="145">
        <f t="shared" si="1228"/>
        <v>2399.35</v>
      </c>
      <c r="T1206" s="146">
        <f t="shared" si="1229"/>
        <v>2399.35</v>
      </c>
      <c r="U1206" s="144">
        <f t="shared" si="1230"/>
        <v>0</v>
      </c>
      <c r="V1206" s="145">
        <f t="shared" si="1231"/>
        <v>243.05415499999998</v>
      </c>
      <c r="W1206" s="147">
        <f t="shared" si="1232"/>
        <v>243.05415499999998</v>
      </c>
      <c r="X1206" s="144">
        <f t="shared" si="1233"/>
        <v>0</v>
      </c>
      <c r="Y1206" s="145">
        <f t="shared" si="1234"/>
        <v>2156.2958450000001</v>
      </c>
      <c r="Z1206" s="147">
        <f t="shared" si="1235"/>
        <v>2156.2958450000001</v>
      </c>
      <c r="AA1206" s="148">
        <f t="shared" si="1236"/>
        <v>0</v>
      </c>
      <c r="AB1206" s="149">
        <f t="shared" si="1237"/>
        <v>50278.400000000001</v>
      </c>
      <c r="AC1206" s="148">
        <f t="shared" si="1238"/>
        <v>50278.400000000001</v>
      </c>
      <c r="AD1206" s="148">
        <f t="shared" si="1197"/>
        <v>0</v>
      </c>
      <c r="AE1206" s="148">
        <f t="shared" si="1239"/>
        <v>5093.2019200000004</v>
      </c>
      <c r="AF1206" s="150">
        <f t="shared" si="1240"/>
        <v>5093.2019200000004</v>
      </c>
      <c r="AG1206" s="148">
        <f t="shared" si="1241"/>
        <v>0</v>
      </c>
      <c r="AH1206" s="148">
        <f t="shared" si="1242"/>
        <v>45185.198080000002</v>
      </c>
      <c r="AI1206" s="150">
        <f t="shared" si="1243"/>
        <v>45185.198080000002</v>
      </c>
      <c r="AJ1206" s="151" t="s">
        <v>60</v>
      </c>
    </row>
    <row r="1207" spans="1:36" outlineLevel="3" x14ac:dyDescent="0.25">
      <c r="A1207" s="143" t="s">
        <v>5679</v>
      </c>
      <c r="B1207" s="135">
        <v>-220.92</v>
      </c>
      <c r="C1207" s="135">
        <v>797.93</v>
      </c>
      <c r="D1207" s="135">
        <v>328.21</v>
      </c>
      <c r="E1207" s="135">
        <v>-884.22</v>
      </c>
      <c r="F1207" s="135">
        <v>948.98</v>
      </c>
      <c r="G1207" s="135">
        <v>854.42</v>
      </c>
      <c r="H1207" s="135">
        <v>-553.83000000000004</v>
      </c>
      <c r="I1207" s="135">
        <v>1780.22</v>
      </c>
      <c r="J1207" s="135">
        <v>162.52000000000001</v>
      </c>
      <c r="K1207" s="135">
        <v>-38.35</v>
      </c>
      <c r="L1207" s="135">
        <v>703.17</v>
      </c>
      <c r="M1207" s="135">
        <v>1197.74</v>
      </c>
      <c r="N1207" s="135">
        <f t="shared" si="1198"/>
        <v>1197.74</v>
      </c>
      <c r="O1207" s="135">
        <f t="shared" si="1199"/>
        <v>5075.87</v>
      </c>
      <c r="P1207" s="135" t="s">
        <v>4411</v>
      </c>
      <c r="Q1207" s="135">
        <f>VLOOKUP(P1207,Factors!$E$6:$G$5649,3,FALSE)</f>
        <v>0.1013</v>
      </c>
      <c r="R1207" s="144">
        <f t="shared" si="1227"/>
        <v>0</v>
      </c>
      <c r="S1207" s="145">
        <f t="shared" si="1228"/>
        <v>1197.74</v>
      </c>
      <c r="T1207" s="146">
        <f t="shared" si="1229"/>
        <v>1197.74</v>
      </c>
      <c r="U1207" s="144">
        <f t="shared" si="1230"/>
        <v>0</v>
      </c>
      <c r="V1207" s="145">
        <f t="shared" si="1231"/>
        <v>121.331062</v>
      </c>
      <c r="W1207" s="147">
        <f t="shared" si="1232"/>
        <v>121.331062</v>
      </c>
      <c r="X1207" s="144">
        <f t="shared" si="1233"/>
        <v>0</v>
      </c>
      <c r="Y1207" s="145">
        <f t="shared" si="1234"/>
        <v>1076.408938</v>
      </c>
      <c r="Z1207" s="147">
        <f t="shared" si="1235"/>
        <v>1076.408938</v>
      </c>
      <c r="AA1207" s="148">
        <f t="shared" si="1236"/>
        <v>0</v>
      </c>
      <c r="AB1207" s="149">
        <f t="shared" si="1237"/>
        <v>5075.87</v>
      </c>
      <c r="AC1207" s="148">
        <f t="shared" si="1238"/>
        <v>5075.87</v>
      </c>
      <c r="AD1207" s="148">
        <f t="shared" si="1197"/>
        <v>0</v>
      </c>
      <c r="AE1207" s="148">
        <f t="shared" si="1239"/>
        <v>514.18563099999994</v>
      </c>
      <c r="AF1207" s="150">
        <f t="shared" si="1240"/>
        <v>514.18563099999994</v>
      </c>
      <c r="AG1207" s="148">
        <f t="shared" si="1241"/>
        <v>0</v>
      </c>
      <c r="AH1207" s="148">
        <f t="shared" si="1242"/>
        <v>4561.6843689999996</v>
      </c>
      <c r="AI1207" s="150">
        <f t="shared" si="1243"/>
        <v>4561.6843689999996</v>
      </c>
      <c r="AJ1207" s="151" t="s">
        <v>60</v>
      </c>
    </row>
    <row r="1208" spans="1:36" outlineLevel="3" x14ac:dyDescent="0.25">
      <c r="A1208" s="143" t="s">
        <v>5679</v>
      </c>
      <c r="B1208" s="135">
        <v>11300.19</v>
      </c>
      <c r="C1208" s="135">
        <v>14326.61</v>
      </c>
      <c r="D1208" s="135">
        <v>13559.59</v>
      </c>
      <c r="E1208" s="135">
        <v>11569.43</v>
      </c>
      <c r="F1208" s="135">
        <v>21191.82</v>
      </c>
      <c r="G1208" s="135">
        <v>15263.54</v>
      </c>
      <c r="H1208" s="135">
        <v>17567.439999999999</v>
      </c>
      <c r="I1208" s="135">
        <v>12596.77</v>
      </c>
      <c r="J1208" s="135">
        <v>16704.080000000002</v>
      </c>
      <c r="K1208" s="135">
        <v>14433.4</v>
      </c>
      <c r="L1208" s="135">
        <v>14787.2</v>
      </c>
      <c r="M1208" s="135">
        <v>7590.4</v>
      </c>
      <c r="N1208" s="135">
        <f t="shared" si="1198"/>
        <v>7590.4</v>
      </c>
      <c r="O1208" s="135">
        <f t="shared" si="1199"/>
        <v>170890.47</v>
      </c>
      <c r="P1208" s="135" t="s">
        <v>4414</v>
      </c>
      <c r="Q1208" s="135">
        <f>VLOOKUP(P1208,Factors!$E$6:$G$5649,3,FALSE)</f>
        <v>0.1013</v>
      </c>
      <c r="R1208" s="144">
        <f t="shared" si="1227"/>
        <v>0</v>
      </c>
      <c r="S1208" s="145">
        <f t="shared" si="1228"/>
        <v>7590.4</v>
      </c>
      <c r="T1208" s="146">
        <f t="shared" si="1229"/>
        <v>7590.4</v>
      </c>
      <c r="U1208" s="144">
        <f t="shared" si="1230"/>
        <v>0</v>
      </c>
      <c r="V1208" s="145">
        <f t="shared" si="1231"/>
        <v>768.90751999999998</v>
      </c>
      <c r="W1208" s="147">
        <f t="shared" si="1232"/>
        <v>768.90751999999998</v>
      </c>
      <c r="X1208" s="144">
        <f t="shared" si="1233"/>
        <v>0</v>
      </c>
      <c r="Y1208" s="145">
        <f t="shared" si="1234"/>
        <v>6821.4924799999999</v>
      </c>
      <c r="Z1208" s="147">
        <f t="shared" si="1235"/>
        <v>6821.4924799999999</v>
      </c>
      <c r="AA1208" s="148">
        <f t="shared" si="1236"/>
        <v>0</v>
      </c>
      <c r="AB1208" s="149">
        <f t="shared" si="1237"/>
        <v>170890.47</v>
      </c>
      <c r="AC1208" s="148">
        <f t="shared" si="1238"/>
        <v>170890.47</v>
      </c>
      <c r="AD1208" s="148">
        <f t="shared" si="1197"/>
        <v>0</v>
      </c>
      <c r="AE1208" s="148">
        <f t="shared" si="1239"/>
        <v>17311.204611000001</v>
      </c>
      <c r="AF1208" s="150">
        <f t="shared" si="1240"/>
        <v>17311.204611000001</v>
      </c>
      <c r="AG1208" s="148">
        <f t="shared" si="1241"/>
        <v>0</v>
      </c>
      <c r="AH1208" s="148">
        <f t="shared" si="1242"/>
        <v>153579.26538900001</v>
      </c>
      <c r="AI1208" s="150">
        <f t="shared" si="1243"/>
        <v>153579.26538900001</v>
      </c>
      <c r="AJ1208" s="151" t="s">
        <v>60</v>
      </c>
    </row>
    <row r="1209" spans="1:36" outlineLevel="3" x14ac:dyDescent="0.25">
      <c r="A1209" s="143" t="s">
        <v>5679</v>
      </c>
      <c r="B1209" s="135">
        <v>-969.39</v>
      </c>
      <c r="C1209" s="135">
        <v>2775.06</v>
      </c>
      <c r="D1209" s="135">
        <v>20</v>
      </c>
      <c r="E1209" s="135">
        <v>187.89</v>
      </c>
      <c r="F1209" s="135">
        <v>1356.22</v>
      </c>
      <c r="I1209" s="135">
        <v>3801.29</v>
      </c>
      <c r="J1209" s="135">
        <v>165</v>
      </c>
      <c r="K1209" s="135">
        <v>4375</v>
      </c>
      <c r="L1209" s="135">
        <v>1655.15</v>
      </c>
      <c r="M1209" s="135">
        <v>2160</v>
      </c>
      <c r="N1209" s="135">
        <f t="shared" si="1198"/>
        <v>2160</v>
      </c>
      <c r="O1209" s="135">
        <f t="shared" si="1199"/>
        <v>15526.22</v>
      </c>
      <c r="P1209" s="135" t="s">
        <v>4415</v>
      </c>
      <c r="Q1209" s="135">
        <f>VLOOKUP(P1209,Factors!$E$6:$G$5649,3,FALSE)</f>
        <v>0.1013</v>
      </c>
      <c r="R1209" s="144">
        <f t="shared" si="1227"/>
        <v>0</v>
      </c>
      <c r="S1209" s="145">
        <f t="shared" si="1228"/>
        <v>2160</v>
      </c>
      <c r="T1209" s="146">
        <f t="shared" si="1229"/>
        <v>2160</v>
      </c>
      <c r="U1209" s="144">
        <f t="shared" si="1230"/>
        <v>0</v>
      </c>
      <c r="V1209" s="145">
        <f t="shared" si="1231"/>
        <v>218.80799999999999</v>
      </c>
      <c r="W1209" s="147">
        <f t="shared" si="1232"/>
        <v>218.80799999999999</v>
      </c>
      <c r="X1209" s="144">
        <f t="shared" si="1233"/>
        <v>0</v>
      </c>
      <c r="Y1209" s="145">
        <f t="shared" si="1234"/>
        <v>1941.192</v>
      </c>
      <c r="Z1209" s="147">
        <f t="shared" si="1235"/>
        <v>1941.192</v>
      </c>
      <c r="AA1209" s="148">
        <f t="shared" si="1236"/>
        <v>0</v>
      </c>
      <c r="AB1209" s="149">
        <f t="shared" si="1237"/>
        <v>15526.22</v>
      </c>
      <c r="AC1209" s="148">
        <f t="shared" si="1238"/>
        <v>15526.22</v>
      </c>
      <c r="AD1209" s="148">
        <f t="shared" si="1197"/>
        <v>0</v>
      </c>
      <c r="AE1209" s="148">
        <f t="shared" si="1239"/>
        <v>1572.8060860000001</v>
      </c>
      <c r="AF1209" s="150">
        <f t="shared" si="1240"/>
        <v>1572.8060860000001</v>
      </c>
      <c r="AG1209" s="148">
        <f t="shared" si="1241"/>
        <v>0</v>
      </c>
      <c r="AH1209" s="148">
        <f t="shared" si="1242"/>
        <v>13953.413913999999</v>
      </c>
      <c r="AI1209" s="150">
        <f t="shared" si="1243"/>
        <v>13953.413913999999</v>
      </c>
      <c r="AJ1209" s="151" t="s">
        <v>60</v>
      </c>
    </row>
    <row r="1210" spans="1:36" outlineLevel="3" x14ac:dyDescent="0.25">
      <c r="A1210" s="143" t="s">
        <v>5679</v>
      </c>
      <c r="B1210" s="135">
        <v>34807.71</v>
      </c>
      <c r="C1210" s="135">
        <v>46676.59</v>
      </c>
      <c r="D1210" s="135">
        <v>28927.01</v>
      </c>
      <c r="E1210" s="135">
        <v>35420.050000000003</v>
      </c>
      <c r="F1210" s="135">
        <v>50281.75</v>
      </c>
      <c r="G1210" s="135">
        <v>55052.46</v>
      </c>
      <c r="H1210" s="135">
        <v>51279.4</v>
      </c>
      <c r="I1210" s="135">
        <v>56767.94</v>
      </c>
      <c r="J1210" s="135">
        <v>43285.83</v>
      </c>
      <c r="K1210" s="135">
        <v>28419.16</v>
      </c>
      <c r="L1210" s="135">
        <v>48258.26</v>
      </c>
      <c r="M1210" s="135">
        <v>43467.26</v>
      </c>
      <c r="N1210" s="135">
        <f t="shared" si="1198"/>
        <v>43467.26</v>
      </c>
      <c r="O1210" s="135">
        <f t="shared" si="1199"/>
        <v>522643.42</v>
      </c>
      <c r="P1210" s="135" t="s">
        <v>4458</v>
      </c>
      <c r="Q1210" s="135">
        <f>VLOOKUP(P1210,Factors!$E$6:$G$5649,3,FALSE)</f>
        <v>0.1013</v>
      </c>
      <c r="R1210" s="144">
        <f t="shared" si="1227"/>
        <v>0</v>
      </c>
      <c r="S1210" s="145">
        <f t="shared" si="1228"/>
        <v>43467.26</v>
      </c>
      <c r="T1210" s="146">
        <f t="shared" si="1229"/>
        <v>43467.26</v>
      </c>
      <c r="U1210" s="144">
        <f t="shared" si="1230"/>
        <v>0</v>
      </c>
      <c r="V1210" s="145">
        <f t="shared" si="1231"/>
        <v>4403.2334380000002</v>
      </c>
      <c r="W1210" s="147">
        <f t="shared" si="1232"/>
        <v>4403.2334380000002</v>
      </c>
      <c r="X1210" s="144">
        <f t="shared" si="1233"/>
        <v>0</v>
      </c>
      <c r="Y1210" s="145">
        <f t="shared" si="1234"/>
        <v>39064.026561999999</v>
      </c>
      <c r="Z1210" s="147">
        <f t="shared" si="1235"/>
        <v>39064.026561999999</v>
      </c>
      <c r="AA1210" s="148">
        <f t="shared" si="1236"/>
        <v>0</v>
      </c>
      <c r="AB1210" s="149">
        <f t="shared" si="1237"/>
        <v>522643.42</v>
      </c>
      <c r="AC1210" s="148">
        <f t="shared" si="1238"/>
        <v>522643.42</v>
      </c>
      <c r="AD1210" s="148">
        <f t="shared" si="1197"/>
        <v>0</v>
      </c>
      <c r="AE1210" s="148">
        <f t="shared" si="1239"/>
        <v>52943.778445999997</v>
      </c>
      <c r="AF1210" s="150">
        <f t="shared" si="1240"/>
        <v>52943.778445999997</v>
      </c>
      <c r="AG1210" s="148">
        <f t="shared" si="1241"/>
        <v>0</v>
      </c>
      <c r="AH1210" s="148">
        <f t="shared" si="1242"/>
        <v>469699.64155399997</v>
      </c>
      <c r="AI1210" s="150">
        <f t="shared" si="1243"/>
        <v>469699.64155399997</v>
      </c>
      <c r="AJ1210" s="151" t="s">
        <v>60</v>
      </c>
    </row>
    <row r="1211" spans="1:36" outlineLevel="3" x14ac:dyDescent="0.25">
      <c r="A1211" s="143" t="s">
        <v>5679</v>
      </c>
      <c r="I1211" s="135">
        <v>147.59</v>
      </c>
      <c r="M1211" s="135">
        <v>315.91000000000003</v>
      </c>
      <c r="N1211" s="135">
        <f t="shared" si="1198"/>
        <v>315.91000000000003</v>
      </c>
      <c r="O1211" s="135">
        <f t="shared" si="1199"/>
        <v>463.5</v>
      </c>
      <c r="P1211" s="135" t="s">
        <v>4461</v>
      </c>
      <c r="Q1211" s="135">
        <f>VLOOKUP(P1211,Factors!$E$6:$G$5649,3,FALSE)</f>
        <v>0.1013</v>
      </c>
      <c r="R1211" s="144">
        <f t="shared" si="1227"/>
        <v>0</v>
      </c>
      <c r="S1211" s="145">
        <f t="shared" si="1228"/>
        <v>315.91000000000003</v>
      </c>
      <c r="T1211" s="146">
        <f t="shared" si="1229"/>
        <v>315.91000000000003</v>
      </c>
      <c r="U1211" s="144">
        <f t="shared" si="1230"/>
        <v>0</v>
      </c>
      <c r="V1211" s="145">
        <f t="shared" si="1231"/>
        <v>32.001683</v>
      </c>
      <c r="W1211" s="147">
        <f t="shared" si="1232"/>
        <v>32.001683</v>
      </c>
      <c r="X1211" s="144">
        <f t="shared" si="1233"/>
        <v>0</v>
      </c>
      <c r="Y1211" s="145">
        <f t="shared" si="1234"/>
        <v>283.90831700000001</v>
      </c>
      <c r="Z1211" s="147">
        <f t="shared" si="1235"/>
        <v>283.90831700000001</v>
      </c>
      <c r="AA1211" s="148">
        <f t="shared" si="1236"/>
        <v>0</v>
      </c>
      <c r="AB1211" s="149">
        <f t="shared" si="1237"/>
        <v>463.5</v>
      </c>
      <c r="AC1211" s="148">
        <f t="shared" si="1238"/>
        <v>463.5</v>
      </c>
      <c r="AD1211" s="148">
        <f t="shared" si="1197"/>
        <v>0</v>
      </c>
      <c r="AE1211" s="148">
        <f t="shared" si="1239"/>
        <v>46.952550000000002</v>
      </c>
      <c r="AF1211" s="150">
        <f t="shared" si="1240"/>
        <v>46.952550000000002</v>
      </c>
      <c r="AG1211" s="148">
        <f t="shared" si="1241"/>
        <v>0</v>
      </c>
      <c r="AH1211" s="148">
        <f t="shared" si="1242"/>
        <v>416.54745000000003</v>
      </c>
      <c r="AI1211" s="150">
        <f t="shared" si="1243"/>
        <v>416.54745000000003</v>
      </c>
      <c r="AJ1211" s="151" t="s">
        <v>60</v>
      </c>
    </row>
    <row r="1212" spans="1:36" outlineLevel="3" x14ac:dyDescent="0.25">
      <c r="A1212" s="143" t="s">
        <v>5679</v>
      </c>
      <c r="H1212" s="135">
        <v>12252.77</v>
      </c>
      <c r="N1212" s="135">
        <f t="shared" si="1198"/>
        <v>0</v>
      </c>
      <c r="O1212" s="135">
        <f t="shared" si="1199"/>
        <v>12252.77</v>
      </c>
      <c r="P1212" s="135" t="s">
        <v>4529</v>
      </c>
      <c r="Q1212" s="135">
        <f>VLOOKUP(P1212,Factors!$E$6:$G$5649,3,FALSE)</f>
        <v>0.1013</v>
      </c>
      <c r="R1212" s="144">
        <f t="shared" si="1227"/>
        <v>0</v>
      </c>
      <c r="S1212" s="145">
        <f t="shared" si="1228"/>
        <v>0</v>
      </c>
      <c r="T1212" s="146">
        <f t="shared" si="1229"/>
        <v>0</v>
      </c>
      <c r="U1212" s="144">
        <f t="shared" si="1230"/>
        <v>0</v>
      </c>
      <c r="V1212" s="145">
        <f t="shared" si="1231"/>
        <v>0</v>
      </c>
      <c r="W1212" s="147">
        <f t="shared" si="1232"/>
        <v>0</v>
      </c>
      <c r="X1212" s="144">
        <f t="shared" si="1233"/>
        <v>0</v>
      </c>
      <c r="Y1212" s="145">
        <f t="shared" si="1234"/>
        <v>0</v>
      </c>
      <c r="Z1212" s="147">
        <f t="shared" si="1235"/>
        <v>0</v>
      </c>
      <c r="AA1212" s="148">
        <f t="shared" si="1236"/>
        <v>0</v>
      </c>
      <c r="AB1212" s="149">
        <f t="shared" si="1237"/>
        <v>12252.77</v>
      </c>
      <c r="AC1212" s="148">
        <f t="shared" si="1238"/>
        <v>12252.77</v>
      </c>
      <c r="AD1212" s="148">
        <f t="shared" si="1197"/>
        <v>0</v>
      </c>
      <c r="AE1212" s="148">
        <f t="shared" si="1239"/>
        <v>1241.2056010000001</v>
      </c>
      <c r="AF1212" s="150">
        <f t="shared" si="1240"/>
        <v>1241.2056010000001</v>
      </c>
      <c r="AG1212" s="148">
        <f t="shared" si="1241"/>
        <v>0</v>
      </c>
      <c r="AH1212" s="148">
        <f t="shared" si="1242"/>
        <v>11011.564399000001</v>
      </c>
      <c r="AI1212" s="150">
        <f t="shared" si="1243"/>
        <v>11011.564399000001</v>
      </c>
      <c r="AJ1212" s="151" t="s">
        <v>60</v>
      </c>
    </row>
    <row r="1213" spans="1:36" outlineLevel="3" x14ac:dyDescent="0.25">
      <c r="A1213" s="143" t="s">
        <v>5679</v>
      </c>
      <c r="B1213" s="135">
        <v>1492.69</v>
      </c>
      <c r="C1213" s="135">
        <v>1466.94</v>
      </c>
      <c r="D1213" s="135">
        <v>1525.17</v>
      </c>
      <c r="E1213" s="135">
        <v>1531.2</v>
      </c>
      <c r="F1213" s="135">
        <v>1427.77</v>
      </c>
      <c r="G1213" s="135">
        <v>1623.94</v>
      </c>
      <c r="H1213" s="135">
        <v>1264.32</v>
      </c>
      <c r="I1213" s="135">
        <v>1508.46</v>
      </c>
      <c r="J1213" s="135">
        <v>1266.42</v>
      </c>
      <c r="K1213" s="135">
        <v>1608.47</v>
      </c>
      <c r="L1213" s="135">
        <v>1811.62</v>
      </c>
      <c r="M1213" s="135">
        <v>768.79</v>
      </c>
      <c r="N1213" s="135">
        <f t="shared" si="1198"/>
        <v>768.79</v>
      </c>
      <c r="O1213" s="135">
        <f t="shared" si="1199"/>
        <v>17295.79</v>
      </c>
      <c r="P1213" s="135" t="s">
        <v>4552</v>
      </c>
      <c r="Q1213" s="135">
        <f>VLOOKUP(P1213,Factors!$E$6:$G$5649,3,FALSE)</f>
        <v>0.1013</v>
      </c>
      <c r="R1213" s="144">
        <f t="shared" si="1227"/>
        <v>0</v>
      </c>
      <c r="S1213" s="145">
        <f t="shared" si="1228"/>
        <v>768.79</v>
      </c>
      <c r="T1213" s="146">
        <f t="shared" si="1229"/>
        <v>768.79</v>
      </c>
      <c r="U1213" s="144">
        <f t="shared" si="1230"/>
        <v>0</v>
      </c>
      <c r="V1213" s="145">
        <f t="shared" si="1231"/>
        <v>77.878427000000002</v>
      </c>
      <c r="W1213" s="147">
        <f t="shared" si="1232"/>
        <v>77.878427000000002</v>
      </c>
      <c r="X1213" s="144">
        <f t="shared" si="1233"/>
        <v>0</v>
      </c>
      <c r="Y1213" s="145">
        <f t="shared" si="1234"/>
        <v>690.91157299999998</v>
      </c>
      <c r="Z1213" s="147">
        <f t="shared" si="1235"/>
        <v>690.91157299999998</v>
      </c>
      <c r="AA1213" s="148">
        <f t="shared" si="1236"/>
        <v>0</v>
      </c>
      <c r="AB1213" s="149">
        <f t="shared" si="1237"/>
        <v>17295.79</v>
      </c>
      <c r="AC1213" s="148">
        <f t="shared" si="1238"/>
        <v>17295.79</v>
      </c>
      <c r="AD1213" s="148">
        <f t="shared" si="1197"/>
        <v>0</v>
      </c>
      <c r="AE1213" s="148">
        <f t="shared" si="1239"/>
        <v>1752.063527</v>
      </c>
      <c r="AF1213" s="150">
        <f t="shared" si="1240"/>
        <v>1752.063527</v>
      </c>
      <c r="AG1213" s="148">
        <f t="shared" si="1241"/>
        <v>0</v>
      </c>
      <c r="AH1213" s="148">
        <f t="shared" si="1242"/>
        <v>15543.726473000001</v>
      </c>
      <c r="AI1213" s="150">
        <f t="shared" si="1243"/>
        <v>15543.726473000001</v>
      </c>
      <c r="AJ1213" s="151" t="s">
        <v>60</v>
      </c>
    </row>
    <row r="1214" spans="1:36" outlineLevel="3" x14ac:dyDescent="0.25">
      <c r="A1214" s="143" t="s">
        <v>5679</v>
      </c>
      <c r="B1214" s="135">
        <v>100</v>
      </c>
      <c r="N1214" s="135">
        <f t="shared" si="1198"/>
        <v>0</v>
      </c>
      <c r="O1214" s="135">
        <f t="shared" si="1199"/>
        <v>100</v>
      </c>
      <c r="P1214" s="135" t="s">
        <v>5708</v>
      </c>
      <c r="Q1214" s="135">
        <f>VLOOKUP(P1214,Factors!$E$6:$G$5649,3,FALSE)</f>
        <v>0.1013</v>
      </c>
      <c r="R1214" s="144">
        <f t="shared" si="1227"/>
        <v>0</v>
      </c>
      <c r="S1214" s="145">
        <f t="shared" si="1228"/>
        <v>0</v>
      </c>
      <c r="T1214" s="146">
        <f t="shared" si="1229"/>
        <v>0</v>
      </c>
      <c r="U1214" s="144">
        <f t="shared" si="1230"/>
        <v>0</v>
      </c>
      <c r="V1214" s="145">
        <f t="shared" si="1231"/>
        <v>0</v>
      </c>
      <c r="W1214" s="147">
        <f t="shared" si="1232"/>
        <v>0</v>
      </c>
      <c r="X1214" s="144">
        <f t="shared" si="1233"/>
        <v>0</v>
      </c>
      <c r="Y1214" s="145">
        <f t="shared" si="1234"/>
        <v>0</v>
      </c>
      <c r="Z1214" s="147">
        <f t="shared" si="1235"/>
        <v>0</v>
      </c>
      <c r="AA1214" s="148">
        <f t="shared" si="1236"/>
        <v>0</v>
      </c>
      <c r="AB1214" s="149">
        <f t="shared" si="1237"/>
        <v>100</v>
      </c>
      <c r="AC1214" s="148">
        <f t="shared" si="1238"/>
        <v>100</v>
      </c>
      <c r="AD1214" s="148">
        <f t="shared" si="1197"/>
        <v>0</v>
      </c>
      <c r="AE1214" s="148">
        <f t="shared" si="1239"/>
        <v>10.130000000000001</v>
      </c>
      <c r="AF1214" s="150">
        <f t="shared" si="1240"/>
        <v>10.130000000000001</v>
      </c>
      <c r="AG1214" s="148">
        <f t="shared" si="1241"/>
        <v>0</v>
      </c>
      <c r="AH1214" s="148">
        <f t="shared" si="1242"/>
        <v>89.87</v>
      </c>
      <c r="AI1214" s="150">
        <f t="shared" si="1243"/>
        <v>89.87</v>
      </c>
      <c r="AJ1214" s="151" t="s">
        <v>60</v>
      </c>
    </row>
    <row r="1215" spans="1:36" outlineLevel="3" x14ac:dyDescent="0.25">
      <c r="A1215" s="143" t="s">
        <v>5679</v>
      </c>
      <c r="D1215" s="135">
        <v>161453.66</v>
      </c>
      <c r="G1215" s="135">
        <v>11161.97</v>
      </c>
      <c r="J1215" s="135">
        <v>20110.84</v>
      </c>
      <c r="M1215" s="135">
        <v>46985.87</v>
      </c>
      <c r="N1215" s="135">
        <f t="shared" si="1198"/>
        <v>46985.87</v>
      </c>
      <c r="O1215" s="135">
        <f t="shared" si="1199"/>
        <v>239712.34</v>
      </c>
      <c r="P1215" s="135" t="s">
        <v>5018</v>
      </c>
      <c r="Q1215" s="135">
        <f>VLOOKUP(P1215,Factors!$E$6:$G$5649,3,FALSE)</f>
        <v>0.1013</v>
      </c>
      <c r="R1215" s="144">
        <f t="shared" si="1227"/>
        <v>0</v>
      </c>
      <c r="S1215" s="145">
        <f t="shared" si="1228"/>
        <v>46985.87</v>
      </c>
      <c r="T1215" s="146">
        <f t="shared" si="1229"/>
        <v>46985.87</v>
      </c>
      <c r="U1215" s="144">
        <f t="shared" si="1230"/>
        <v>0</v>
      </c>
      <c r="V1215" s="145">
        <f t="shared" si="1231"/>
        <v>4759.6686310000005</v>
      </c>
      <c r="W1215" s="147">
        <f t="shared" si="1232"/>
        <v>4759.6686310000005</v>
      </c>
      <c r="X1215" s="144">
        <f t="shared" si="1233"/>
        <v>0</v>
      </c>
      <c r="Y1215" s="145">
        <f t="shared" si="1234"/>
        <v>42226.201369000002</v>
      </c>
      <c r="Z1215" s="147">
        <f t="shared" si="1235"/>
        <v>42226.201369000002</v>
      </c>
      <c r="AA1215" s="148">
        <f t="shared" si="1236"/>
        <v>0</v>
      </c>
      <c r="AB1215" s="149">
        <f t="shared" si="1237"/>
        <v>239712.34</v>
      </c>
      <c r="AC1215" s="148">
        <f t="shared" si="1238"/>
        <v>239712.34</v>
      </c>
      <c r="AD1215" s="148">
        <f t="shared" si="1197"/>
        <v>0</v>
      </c>
      <c r="AE1215" s="148">
        <f t="shared" si="1239"/>
        <v>24282.860042</v>
      </c>
      <c r="AF1215" s="150">
        <f t="shared" si="1240"/>
        <v>24282.860042</v>
      </c>
      <c r="AG1215" s="148">
        <f t="shared" si="1241"/>
        <v>0</v>
      </c>
      <c r="AH1215" s="148">
        <f t="shared" si="1242"/>
        <v>215429.47995800001</v>
      </c>
      <c r="AI1215" s="150">
        <f t="shared" si="1243"/>
        <v>215429.47995800001</v>
      </c>
      <c r="AJ1215" s="151" t="s">
        <v>60</v>
      </c>
    </row>
    <row r="1216" spans="1:36" outlineLevel="3" x14ac:dyDescent="0.25">
      <c r="A1216" s="143" t="s">
        <v>5679</v>
      </c>
      <c r="B1216" s="135">
        <v>51857.63</v>
      </c>
      <c r="C1216" s="135">
        <v>65490.9</v>
      </c>
      <c r="D1216" s="135">
        <v>47633.72</v>
      </c>
      <c r="E1216" s="135">
        <v>61273.91</v>
      </c>
      <c r="F1216" s="135">
        <v>61301.13</v>
      </c>
      <c r="G1216" s="135">
        <v>50775.51</v>
      </c>
      <c r="H1216" s="135">
        <v>54886.44</v>
      </c>
      <c r="I1216" s="135">
        <v>53508.03</v>
      </c>
      <c r="J1216" s="135">
        <v>58439.519999999997</v>
      </c>
      <c r="K1216" s="135">
        <v>50963.39</v>
      </c>
      <c r="L1216" s="135">
        <v>94411.65</v>
      </c>
      <c r="M1216" s="135">
        <v>57057.66</v>
      </c>
      <c r="N1216" s="135">
        <f t="shared" si="1198"/>
        <v>57057.66</v>
      </c>
      <c r="O1216" s="135">
        <f t="shared" si="1199"/>
        <v>707599.49000000011</v>
      </c>
      <c r="P1216" s="135" t="s">
        <v>5030</v>
      </c>
      <c r="Q1216" s="135">
        <f>VLOOKUP(P1216,Factors!$E$6:$G$5649,3,FALSE)</f>
        <v>0.1013</v>
      </c>
      <c r="R1216" s="144">
        <f t="shared" si="1227"/>
        <v>0</v>
      </c>
      <c r="S1216" s="145">
        <f t="shared" si="1228"/>
        <v>57057.66</v>
      </c>
      <c r="T1216" s="146">
        <f t="shared" si="1229"/>
        <v>57057.66</v>
      </c>
      <c r="U1216" s="144">
        <f t="shared" si="1230"/>
        <v>0</v>
      </c>
      <c r="V1216" s="145">
        <f t="shared" si="1231"/>
        <v>5779.9409580000001</v>
      </c>
      <c r="W1216" s="147">
        <f t="shared" si="1232"/>
        <v>5779.9409580000001</v>
      </c>
      <c r="X1216" s="144">
        <f t="shared" si="1233"/>
        <v>0</v>
      </c>
      <c r="Y1216" s="145">
        <f t="shared" si="1234"/>
        <v>51277.719042000004</v>
      </c>
      <c r="Z1216" s="147">
        <f t="shared" si="1235"/>
        <v>51277.719042000004</v>
      </c>
      <c r="AA1216" s="148">
        <f t="shared" si="1236"/>
        <v>0</v>
      </c>
      <c r="AB1216" s="149">
        <f t="shared" si="1237"/>
        <v>707599.49000000011</v>
      </c>
      <c r="AC1216" s="148">
        <f t="shared" si="1238"/>
        <v>707599.49000000011</v>
      </c>
      <c r="AD1216" s="148">
        <f t="shared" si="1197"/>
        <v>0</v>
      </c>
      <c r="AE1216" s="148">
        <f t="shared" si="1239"/>
        <v>71679.828337000014</v>
      </c>
      <c r="AF1216" s="150">
        <f t="shared" si="1240"/>
        <v>71679.828337000014</v>
      </c>
      <c r="AG1216" s="148">
        <f t="shared" si="1241"/>
        <v>0</v>
      </c>
      <c r="AH1216" s="148">
        <f t="shared" si="1242"/>
        <v>635919.66166300012</v>
      </c>
      <c r="AI1216" s="150">
        <f t="shared" si="1243"/>
        <v>635919.66166300012</v>
      </c>
      <c r="AJ1216" s="151" t="s">
        <v>60</v>
      </c>
    </row>
    <row r="1217" spans="1:36" outlineLevel="2" x14ac:dyDescent="0.25">
      <c r="A1217" s="143"/>
      <c r="N1217" s="135">
        <f t="shared" si="1198"/>
        <v>0</v>
      </c>
      <c r="O1217" s="135">
        <f t="shared" si="1199"/>
        <v>0</v>
      </c>
      <c r="R1217" s="144">
        <f t="shared" ref="R1217:AI1217" si="1244">SUBTOTAL(9,R1191:R1216)</f>
        <v>0</v>
      </c>
      <c r="S1217" s="145">
        <f t="shared" si="1244"/>
        <v>276769.21000000002</v>
      </c>
      <c r="T1217" s="146">
        <f t="shared" si="1244"/>
        <v>276769.21000000002</v>
      </c>
      <c r="U1217" s="144">
        <f t="shared" si="1244"/>
        <v>0</v>
      </c>
      <c r="V1217" s="145">
        <f t="shared" si="1244"/>
        <v>28036.720972999996</v>
      </c>
      <c r="W1217" s="147">
        <f t="shared" si="1244"/>
        <v>28036.720972999996</v>
      </c>
      <c r="X1217" s="144">
        <f t="shared" si="1244"/>
        <v>0</v>
      </c>
      <c r="Y1217" s="145">
        <f t="shared" si="1244"/>
        <v>248732.48902699997</v>
      </c>
      <c r="Z1217" s="147">
        <f t="shared" si="1244"/>
        <v>248732.48902699997</v>
      </c>
      <c r="AA1217" s="148">
        <f t="shared" si="1244"/>
        <v>0</v>
      </c>
      <c r="AB1217" s="149">
        <f t="shared" si="1244"/>
        <v>3508595.72</v>
      </c>
      <c r="AC1217" s="148">
        <f t="shared" si="1244"/>
        <v>3508595.72</v>
      </c>
      <c r="AD1217" s="148">
        <f t="shared" si="1197"/>
        <v>0</v>
      </c>
      <c r="AE1217" s="148">
        <f t="shared" si="1244"/>
        <v>355420.74643599999</v>
      </c>
      <c r="AF1217" s="150">
        <f t="shared" si="1244"/>
        <v>355420.74643599999</v>
      </c>
      <c r="AG1217" s="148">
        <f t="shared" si="1244"/>
        <v>0</v>
      </c>
      <c r="AH1217" s="148">
        <f t="shared" si="1244"/>
        <v>3153174.9735639994</v>
      </c>
      <c r="AI1217" s="150">
        <f t="shared" si="1244"/>
        <v>3153174.9735639994</v>
      </c>
      <c r="AJ1217" s="163" t="s">
        <v>5736</v>
      </c>
    </row>
    <row r="1218" spans="1:36" outlineLevel="3" x14ac:dyDescent="0.25">
      <c r="A1218" s="143" t="s">
        <v>5679</v>
      </c>
      <c r="B1218" s="135">
        <v>1465.41</v>
      </c>
      <c r="C1218" s="135">
        <v>1686.26</v>
      </c>
      <c r="D1218" s="135">
        <v>3641.15</v>
      </c>
      <c r="E1218" s="135">
        <v>1389.31</v>
      </c>
      <c r="F1218" s="135">
        <v>1338.73</v>
      </c>
      <c r="G1218" s="135">
        <v>4606.57</v>
      </c>
      <c r="H1218" s="135">
        <v>1228.25</v>
      </c>
      <c r="I1218" s="135">
        <v>1232.47</v>
      </c>
      <c r="J1218" s="135">
        <v>7448.01</v>
      </c>
      <c r="K1218" s="135">
        <v>1307.6500000000001</v>
      </c>
      <c r="L1218" s="135">
        <v>1260.6300000000001</v>
      </c>
      <c r="M1218" s="135">
        <v>5370.12</v>
      </c>
      <c r="N1218" s="135">
        <f t="shared" si="1198"/>
        <v>5370.12</v>
      </c>
      <c r="O1218" s="135">
        <f t="shared" si="1199"/>
        <v>31974.559999999998</v>
      </c>
      <c r="P1218" s="135" t="s">
        <v>4416</v>
      </c>
      <c r="Q1218" s="135">
        <f>VLOOKUP(P1218,Factors!$E$6:$G$5649,3,FALSE)</f>
        <v>0.1487</v>
      </c>
      <c r="R1218" s="144">
        <f>IF(LEFT(AJ1218,6)="Direct", N1218,0)</f>
        <v>0</v>
      </c>
      <c r="S1218" s="145">
        <f>N1218-R1218</f>
        <v>5370.12</v>
      </c>
      <c r="T1218" s="146">
        <f>R1218+S1218</f>
        <v>5370.12</v>
      </c>
      <c r="U1218" s="144">
        <f>IF(LEFT(AJ1218,9)="direct-wa", N1218,0)</f>
        <v>0</v>
      </c>
      <c r="V1218" s="145">
        <f>IF(LEFT(AJ1218,9)="direct-wa",0,N1218*Q1218)</f>
        <v>798.53684399999997</v>
      </c>
      <c r="W1218" s="147">
        <f>U1218+V1218</f>
        <v>798.53684399999997</v>
      </c>
      <c r="X1218" s="144">
        <f>IF(LEFT(AJ1218,9)="direct-or", N1218,0)</f>
        <v>0</v>
      </c>
      <c r="Y1218" s="145">
        <f>IF(LEFT(AJ1218,9)="direct-or",0,S1218-V1218)</f>
        <v>4571.5831559999997</v>
      </c>
      <c r="Z1218" s="147">
        <f>X1218+Y1218</f>
        <v>4571.5831559999997</v>
      </c>
      <c r="AA1218" s="148">
        <f>IF(LEFT(AJ1218,6)="Direct", O1218,0)</f>
        <v>0</v>
      </c>
      <c r="AB1218" s="149">
        <f>O1218-AA1218</f>
        <v>31974.559999999998</v>
      </c>
      <c r="AC1218" s="148">
        <f>AA1218+AB1218</f>
        <v>31974.559999999998</v>
      </c>
      <c r="AD1218" s="148">
        <f t="shared" si="1197"/>
        <v>0</v>
      </c>
      <c r="AE1218" s="148">
        <f>IF(LEFT(AJ1218,9)="direct-wa",0,O1218*Q1218)</f>
        <v>4754.617072</v>
      </c>
      <c r="AF1218" s="150">
        <f>AD1218+AE1218</f>
        <v>4754.617072</v>
      </c>
      <c r="AG1218" s="148">
        <f>IF(LEFT(AJ1218,9)="direct-or", O1218,0)</f>
        <v>0</v>
      </c>
      <c r="AH1218" s="148">
        <f>IF(LEFT(AJ1218,9)="direct-or",0,AC1218-AF1218)</f>
        <v>27219.942927999997</v>
      </c>
      <c r="AI1218" s="150">
        <f>AG1218+AH1218</f>
        <v>27219.942927999997</v>
      </c>
      <c r="AJ1218" s="151" t="s">
        <v>3232</v>
      </c>
    </row>
    <row r="1219" spans="1:36" outlineLevel="3" x14ac:dyDescent="0.25">
      <c r="A1219" s="143" t="s">
        <v>5679</v>
      </c>
      <c r="B1219" s="135">
        <v>4235.66</v>
      </c>
      <c r="C1219" s="135">
        <v>2102.3000000000002</v>
      </c>
      <c r="D1219" s="135">
        <v>3438.27</v>
      </c>
      <c r="E1219" s="135">
        <v>1393.74</v>
      </c>
      <c r="F1219" s="135">
        <v>2747.12</v>
      </c>
      <c r="G1219" s="135">
        <v>5397.76</v>
      </c>
      <c r="H1219" s="135">
        <v>1516.32</v>
      </c>
      <c r="I1219" s="135">
        <v>2241.4</v>
      </c>
      <c r="J1219" s="135">
        <v>1924.35</v>
      </c>
      <c r="K1219" s="135">
        <v>2568.0100000000002</v>
      </c>
      <c r="L1219" s="135">
        <v>1406.38</v>
      </c>
      <c r="M1219" s="135">
        <v>1430.24</v>
      </c>
      <c r="N1219" s="135">
        <f t="shared" si="1198"/>
        <v>1430.24</v>
      </c>
      <c r="O1219" s="135">
        <f t="shared" si="1199"/>
        <v>30401.550000000003</v>
      </c>
      <c r="P1219" s="135" t="s">
        <v>4443</v>
      </c>
      <c r="Q1219" s="135">
        <f>VLOOKUP(P1219,Factors!$E$6:$G$5649,3,FALSE)</f>
        <v>0.1487</v>
      </c>
      <c r="R1219" s="144">
        <f>IF(LEFT(AJ1219,6)="Direct", N1219,0)</f>
        <v>0</v>
      </c>
      <c r="S1219" s="145">
        <f>N1219-R1219</f>
        <v>1430.24</v>
      </c>
      <c r="T1219" s="146">
        <f>R1219+S1219</f>
        <v>1430.24</v>
      </c>
      <c r="U1219" s="144">
        <f>IF(LEFT(AJ1219,9)="direct-wa", N1219,0)</f>
        <v>0</v>
      </c>
      <c r="V1219" s="145">
        <f>IF(LEFT(AJ1219,9)="direct-wa",0,N1219*Q1219)</f>
        <v>212.67668800000001</v>
      </c>
      <c r="W1219" s="147">
        <f>U1219+V1219</f>
        <v>212.67668800000001</v>
      </c>
      <c r="X1219" s="144">
        <f>IF(LEFT(AJ1219,9)="direct-or", N1219,0)</f>
        <v>0</v>
      </c>
      <c r="Y1219" s="145">
        <f>IF(LEFT(AJ1219,9)="direct-or",0,S1219-V1219)</f>
        <v>1217.563312</v>
      </c>
      <c r="Z1219" s="147">
        <f>X1219+Y1219</f>
        <v>1217.563312</v>
      </c>
      <c r="AA1219" s="148">
        <f>IF(LEFT(AJ1219,6)="Direct", O1219,0)</f>
        <v>0</v>
      </c>
      <c r="AB1219" s="149">
        <f>O1219-AA1219</f>
        <v>30401.550000000003</v>
      </c>
      <c r="AC1219" s="148">
        <f>AA1219+AB1219</f>
        <v>30401.550000000003</v>
      </c>
      <c r="AD1219" s="148">
        <f t="shared" si="1197"/>
        <v>0</v>
      </c>
      <c r="AE1219" s="148">
        <f>IF(LEFT(AJ1219,9)="direct-wa",0,O1219*Q1219)</f>
        <v>4520.7104850000005</v>
      </c>
      <c r="AF1219" s="150">
        <f>AD1219+AE1219</f>
        <v>4520.7104850000005</v>
      </c>
      <c r="AG1219" s="148">
        <f>IF(LEFT(AJ1219,9)="direct-or", O1219,0)</f>
        <v>0</v>
      </c>
      <c r="AH1219" s="148">
        <f>IF(LEFT(AJ1219,9)="direct-or",0,AC1219-AF1219)</f>
        <v>25880.839515000003</v>
      </c>
      <c r="AI1219" s="150">
        <f>AG1219+AH1219</f>
        <v>25880.839515000003</v>
      </c>
      <c r="AJ1219" s="151" t="s">
        <v>3232</v>
      </c>
    </row>
    <row r="1220" spans="1:36" outlineLevel="2" x14ac:dyDescent="0.25">
      <c r="A1220" s="143"/>
      <c r="N1220" s="135">
        <f t="shared" si="1198"/>
        <v>0</v>
      </c>
      <c r="O1220" s="135">
        <f t="shared" si="1199"/>
        <v>0</v>
      </c>
      <c r="R1220" s="144">
        <f t="shared" ref="R1220:AI1220" si="1245">SUBTOTAL(9,R1218:R1219)</f>
        <v>0</v>
      </c>
      <c r="S1220" s="145">
        <f t="shared" si="1245"/>
        <v>6800.36</v>
      </c>
      <c r="T1220" s="146">
        <f t="shared" si="1245"/>
        <v>6800.36</v>
      </c>
      <c r="U1220" s="144">
        <f t="shared" si="1245"/>
        <v>0</v>
      </c>
      <c r="V1220" s="145">
        <f t="shared" si="1245"/>
        <v>1011.213532</v>
      </c>
      <c r="W1220" s="147">
        <f t="shared" si="1245"/>
        <v>1011.213532</v>
      </c>
      <c r="X1220" s="144">
        <f t="shared" si="1245"/>
        <v>0</v>
      </c>
      <c r="Y1220" s="145">
        <f t="shared" si="1245"/>
        <v>5789.1464679999999</v>
      </c>
      <c r="Z1220" s="147">
        <f t="shared" si="1245"/>
        <v>5789.1464679999999</v>
      </c>
      <c r="AA1220" s="148">
        <f t="shared" si="1245"/>
        <v>0</v>
      </c>
      <c r="AB1220" s="149">
        <f t="shared" si="1245"/>
        <v>62376.11</v>
      </c>
      <c r="AC1220" s="148">
        <f t="shared" si="1245"/>
        <v>62376.11</v>
      </c>
      <c r="AD1220" s="148">
        <f t="shared" si="1197"/>
        <v>0</v>
      </c>
      <c r="AE1220" s="148">
        <f t="shared" si="1245"/>
        <v>9275.3275570000005</v>
      </c>
      <c r="AF1220" s="150">
        <f t="shared" si="1245"/>
        <v>9275.3275570000005</v>
      </c>
      <c r="AG1220" s="148">
        <f t="shared" si="1245"/>
        <v>0</v>
      </c>
      <c r="AH1220" s="148">
        <f t="shared" si="1245"/>
        <v>53100.782443000004</v>
      </c>
      <c r="AI1220" s="150">
        <f t="shared" si="1245"/>
        <v>53100.782443000004</v>
      </c>
      <c r="AJ1220" s="163" t="s">
        <v>5755</v>
      </c>
    </row>
    <row r="1221" spans="1:36" outlineLevel="3" x14ac:dyDescent="0.25">
      <c r="A1221" s="143" t="s">
        <v>5679</v>
      </c>
      <c r="B1221" s="135">
        <v>8967.7900000000009</v>
      </c>
      <c r="C1221" s="135">
        <v>12968.4</v>
      </c>
      <c r="D1221" s="135">
        <v>9545.16</v>
      </c>
      <c r="E1221" s="135">
        <v>7827.01</v>
      </c>
      <c r="F1221" s="135">
        <v>8923.15</v>
      </c>
      <c r="G1221" s="135">
        <v>20069.27</v>
      </c>
      <c r="H1221" s="135">
        <v>9936.65</v>
      </c>
      <c r="I1221" s="135">
        <v>12077.75</v>
      </c>
      <c r="J1221" s="135">
        <v>9079.49</v>
      </c>
      <c r="K1221" s="135">
        <v>9510.09</v>
      </c>
      <c r="L1221" s="135">
        <v>9791.92</v>
      </c>
      <c r="M1221" s="135">
        <v>14457.4</v>
      </c>
      <c r="N1221" s="135">
        <f t="shared" si="1198"/>
        <v>14457.4</v>
      </c>
      <c r="O1221" s="135">
        <f t="shared" si="1199"/>
        <v>133154.07999999999</v>
      </c>
      <c r="P1221" s="135" t="s">
        <v>771</v>
      </c>
      <c r="Q1221" s="135">
        <f>VLOOKUP(P1221,Factors!$E$6:$G$5649,3,FALSE)</f>
        <v>0.1086</v>
      </c>
      <c r="R1221" s="144">
        <f t="shared" ref="R1221:R1240" si="1246">IF(LEFT(AJ1221,6)="Direct", N1221,0)</f>
        <v>0</v>
      </c>
      <c r="S1221" s="145">
        <f t="shared" ref="S1221:S1240" si="1247">N1221-R1221</f>
        <v>14457.4</v>
      </c>
      <c r="T1221" s="146">
        <f t="shared" ref="T1221:T1240" si="1248">R1221+S1221</f>
        <v>14457.4</v>
      </c>
      <c r="U1221" s="144">
        <f t="shared" ref="U1221:U1240" si="1249">IF(LEFT(AJ1221,9)="direct-wa", N1221,0)</f>
        <v>0</v>
      </c>
      <c r="V1221" s="145">
        <f t="shared" ref="V1221:V1240" si="1250">IF(LEFT(AJ1221,9)="direct-wa",0,N1221*Q1221)</f>
        <v>1570.0736400000001</v>
      </c>
      <c r="W1221" s="147">
        <f t="shared" ref="W1221:W1240" si="1251">U1221+V1221</f>
        <v>1570.0736400000001</v>
      </c>
      <c r="X1221" s="144">
        <f t="shared" ref="X1221:X1240" si="1252">IF(LEFT(AJ1221,9)="direct-or", N1221,0)</f>
        <v>0</v>
      </c>
      <c r="Y1221" s="145">
        <f t="shared" ref="Y1221:Y1240" si="1253">IF(LEFT(AJ1221,9)="direct-or",0,S1221-V1221)</f>
        <v>12887.326359999999</v>
      </c>
      <c r="Z1221" s="147">
        <f t="shared" ref="Z1221:Z1240" si="1254">X1221+Y1221</f>
        <v>12887.326359999999</v>
      </c>
      <c r="AA1221" s="148">
        <f t="shared" ref="AA1221:AA1240" si="1255">IF(LEFT(AJ1221,6)="Direct", O1221,0)</f>
        <v>0</v>
      </c>
      <c r="AB1221" s="149">
        <f t="shared" ref="AB1221:AB1240" si="1256">O1221-AA1221</f>
        <v>133154.07999999999</v>
      </c>
      <c r="AC1221" s="148">
        <f t="shared" ref="AC1221:AC1240" si="1257">AA1221+AB1221</f>
        <v>133154.07999999999</v>
      </c>
      <c r="AD1221" s="148">
        <f t="shared" si="1197"/>
        <v>0</v>
      </c>
      <c r="AE1221" s="148">
        <f t="shared" ref="AE1221:AE1240" si="1258">IF(LEFT(AJ1221,9)="direct-wa",0,O1221*Q1221)</f>
        <v>14460.533087999998</v>
      </c>
      <c r="AF1221" s="150">
        <f t="shared" ref="AF1221:AF1240" si="1259">AD1221+AE1221</f>
        <v>14460.533087999998</v>
      </c>
      <c r="AG1221" s="148">
        <f t="shared" ref="AG1221:AG1240" si="1260">IF(LEFT(AJ1221,9)="direct-or", O1221,0)</f>
        <v>0</v>
      </c>
      <c r="AH1221" s="148">
        <f t="shared" ref="AH1221:AH1240" si="1261">IF(LEFT(AJ1221,9)="direct-or",0,AC1221-AF1221)</f>
        <v>118693.54691199999</v>
      </c>
      <c r="AI1221" s="150">
        <f t="shared" ref="AI1221:AI1240" si="1262">AG1221+AH1221</f>
        <v>118693.54691199999</v>
      </c>
      <c r="AJ1221" s="151" t="s">
        <v>96</v>
      </c>
    </row>
    <row r="1222" spans="1:36" outlineLevel="3" x14ac:dyDescent="0.25">
      <c r="A1222" s="143" t="s">
        <v>5679</v>
      </c>
      <c r="I1222" s="135">
        <v>149</v>
      </c>
      <c r="N1222" s="135">
        <f t="shared" si="1198"/>
        <v>0</v>
      </c>
      <c r="O1222" s="135">
        <f t="shared" si="1199"/>
        <v>149</v>
      </c>
      <c r="P1222" s="135" t="s">
        <v>1194</v>
      </c>
      <c r="Q1222" s="135">
        <f>VLOOKUP(P1222,Factors!$E$6:$G$5649,3,FALSE)</f>
        <v>0.1086</v>
      </c>
      <c r="R1222" s="144">
        <f t="shared" si="1246"/>
        <v>0</v>
      </c>
      <c r="S1222" s="145">
        <f t="shared" si="1247"/>
        <v>0</v>
      </c>
      <c r="T1222" s="146">
        <f t="shared" si="1248"/>
        <v>0</v>
      </c>
      <c r="U1222" s="144">
        <f t="shared" si="1249"/>
        <v>0</v>
      </c>
      <c r="V1222" s="145">
        <f t="shared" si="1250"/>
        <v>0</v>
      </c>
      <c r="W1222" s="147">
        <f t="shared" si="1251"/>
        <v>0</v>
      </c>
      <c r="X1222" s="144">
        <f t="shared" si="1252"/>
        <v>0</v>
      </c>
      <c r="Y1222" s="145">
        <f t="shared" si="1253"/>
        <v>0</v>
      </c>
      <c r="Z1222" s="147">
        <f t="shared" si="1254"/>
        <v>0</v>
      </c>
      <c r="AA1222" s="148">
        <f t="shared" si="1255"/>
        <v>0</v>
      </c>
      <c r="AB1222" s="149">
        <f t="shared" si="1256"/>
        <v>149</v>
      </c>
      <c r="AC1222" s="148">
        <f t="shared" si="1257"/>
        <v>149</v>
      </c>
      <c r="AD1222" s="148">
        <f t="shared" si="1197"/>
        <v>0</v>
      </c>
      <c r="AE1222" s="148">
        <f t="shared" si="1258"/>
        <v>16.1814</v>
      </c>
      <c r="AF1222" s="150">
        <f t="shared" si="1259"/>
        <v>16.1814</v>
      </c>
      <c r="AG1222" s="148">
        <f t="shared" si="1260"/>
        <v>0</v>
      </c>
      <c r="AH1222" s="148">
        <f t="shared" si="1261"/>
        <v>132.8186</v>
      </c>
      <c r="AI1222" s="150">
        <f t="shared" si="1262"/>
        <v>132.8186</v>
      </c>
      <c r="AJ1222" s="151" t="s">
        <v>96</v>
      </c>
    </row>
    <row r="1223" spans="1:36" outlineLevel="3" x14ac:dyDescent="0.25">
      <c r="A1223" s="143" t="s">
        <v>5679</v>
      </c>
      <c r="B1223" s="135">
        <v>4143.05</v>
      </c>
      <c r="C1223" s="135">
        <v>3875.73</v>
      </c>
      <c r="D1223" s="135">
        <v>3295.05</v>
      </c>
      <c r="E1223" s="135">
        <v>3600.35</v>
      </c>
      <c r="F1223" s="135">
        <v>3684.56</v>
      </c>
      <c r="G1223" s="135">
        <v>5366.11</v>
      </c>
      <c r="H1223" s="135">
        <v>2774.49</v>
      </c>
      <c r="I1223" s="135">
        <v>3735.12</v>
      </c>
      <c r="J1223" s="135">
        <v>3926.65</v>
      </c>
      <c r="K1223" s="135">
        <v>3346.82</v>
      </c>
      <c r="L1223" s="135">
        <v>2828.19</v>
      </c>
      <c r="M1223" s="135">
        <v>4478.8599999999997</v>
      </c>
      <c r="N1223" s="135">
        <f t="shared" si="1198"/>
        <v>4478.8599999999997</v>
      </c>
      <c r="O1223" s="135">
        <f t="shared" si="1199"/>
        <v>45054.98</v>
      </c>
      <c r="P1223" s="135" t="s">
        <v>1200</v>
      </c>
      <c r="Q1223" s="135">
        <f>VLOOKUP(P1223,Factors!$E$6:$G$5649,3,FALSE)</f>
        <v>0.1086</v>
      </c>
      <c r="R1223" s="144">
        <f t="shared" si="1246"/>
        <v>0</v>
      </c>
      <c r="S1223" s="145">
        <f t="shared" si="1247"/>
        <v>4478.8599999999997</v>
      </c>
      <c r="T1223" s="146">
        <f t="shared" si="1248"/>
        <v>4478.8599999999997</v>
      </c>
      <c r="U1223" s="144">
        <f t="shared" si="1249"/>
        <v>0</v>
      </c>
      <c r="V1223" s="145">
        <f t="shared" si="1250"/>
        <v>486.40419599999996</v>
      </c>
      <c r="W1223" s="147">
        <f t="shared" si="1251"/>
        <v>486.40419599999996</v>
      </c>
      <c r="X1223" s="144">
        <f t="shared" si="1252"/>
        <v>0</v>
      </c>
      <c r="Y1223" s="145">
        <f t="shared" si="1253"/>
        <v>3992.4558039999997</v>
      </c>
      <c r="Z1223" s="147">
        <f t="shared" si="1254"/>
        <v>3992.4558039999997</v>
      </c>
      <c r="AA1223" s="148">
        <f t="shared" si="1255"/>
        <v>0</v>
      </c>
      <c r="AB1223" s="149">
        <f t="shared" si="1256"/>
        <v>45054.98</v>
      </c>
      <c r="AC1223" s="148">
        <f t="shared" si="1257"/>
        <v>45054.98</v>
      </c>
      <c r="AD1223" s="148">
        <f t="shared" si="1197"/>
        <v>0</v>
      </c>
      <c r="AE1223" s="148">
        <f t="shared" si="1258"/>
        <v>4892.9708280000004</v>
      </c>
      <c r="AF1223" s="150">
        <f t="shared" si="1259"/>
        <v>4892.9708280000004</v>
      </c>
      <c r="AG1223" s="148">
        <f t="shared" si="1260"/>
        <v>0</v>
      </c>
      <c r="AH1223" s="148">
        <f t="shared" si="1261"/>
        <v>40162.009172000005</v>
      </c>
      <c r="AI1223" s="150">
        <f t="shared" si="1262"/>
        <v>40162.009172000005</v>
      </c>
      <c r="AJ1223" s="151" t="s">
        <v>96</v>
      </c>
    </row>
    <row r="1224" spans="1:36" outlineLevel="3" x14ac:dyDescent="0.25">
      <c r="A1224" s="143" t="s">
        <v>5679</v>
      </c>
      <c r="B1224" s="135">
        <v>58.78</v>
      </c>
      <c r="D1224" s="135">
        <v>62.3</v>
      </c>
      <c r="E1224" s="135">
        <v>62.3</v>
      </c>
      <c r="F1224" s="135">
        <v>146.94999999999999</v>
      </c>
      <c r="G1224" s="135">
        <v>55.45</v>
      </c>
      <c r="H1224" s="135">
        <v>58.78</v>
      </c>
      <c r="J1224" s="135">
        <v>117.56</v>
      </c>
      <c r="K1224" s="135">
        <v>117.56</v>
      </c>
      <c r="L1224" s="135">
        <v>58.78</v>
      </c>
      <c r="N1224" s="135">
        <f t="shared" si="1198"/>
        <v>0</v>
      </c>
      <c r="O1224" s="135">
        <f t="shared" si="1199"/>
        <v>738.45999999999981</v>
      </c>
      <c r="P1224" s="135" t="s">
        <v>1204</v>
      </c>
      <c r="Q1224" s="135">
        <f>VLOOKUP(P1224,Factors!$E$6:$G$5649,3,FALSE)</f>
        <v>0.1086</v>
      </c>
      <c r="R1224" s="144">
        <f t="shared" si="1246"/>
        <v>0</v>
      </c>
      <c r="S1224" s="145">
        <f t="shared" si="1247"/>
        <v>0</v>
      </c>
      <c r="T1224" s="146">
        <f t="shared" si="1248"/>
        <v>0</v>
      </c>
      <c r="U1224" s="144">
        <f t="shared" si="1249"/>
        <v>0</v>
      </c>
      <c r="V1224" s="145">
        <f t="shared" si="1250"/>
        <v>0</v>
      </c>
      <c r="W1224" s="147">
        <f t="shared" si="1251"/>
        <v>0</v>
      </c>
      <c r="X1224" s="144">
        <f t="shared" si="1252"/>
        <v>0</v>
      </c>
      <c r="Y1224" s="145">
        <f t="shared" si="1253"/>
        <v>0</v>
      </c>
      <c r="Z1224" s="147">
        <f t="shared" si="1254"/>
        <v>0</v>
      </c>
      <c r="AA1224" s="148">
        <f t="shared" si="1255"/>
        <v>0</v>
      </c>
      <c r="AB1224" s="149">
        <f t="shared" si="1256"/>
        <v>738.45999999999981</v>
      </c>
      <c r="AC1224" s="148">
        <f t="shared" si="1257"/>
        <v>738.45999999999981</v>
      </c>
      <c r="AD1224" s="148">
        <f t="shared" si="1197"/>
        <v>0</v>
      </c>
      <c r="AE1224" s="148">
        <f t="shared" si="1258"/>
        <v>80.196755999999979</v>
      </c>
      <c r="AF1224" s="150">
        <f t="shared" si="1259"/>
        <v>80.196755999999979</v>
      </c>
      <c r="AG1224" s="148">
        <f t="shared" si="1260"/>
        <v>0</v>
      </c>
      <c r="AH1224" s="148">
        <f t="shared" si="1261"/>
        <v>658.26324399999987</v>
      </c>
      <c r="AI1224" s="150">
        <f t="shared" si="1262"/>
        <v>658.26324399999987</v>
      </c>
      <c r="AJ1224" s="151" t="s">
        <v>96</v>
      </c>
    </row>
    <row r="1225" spans="1:36" outlineLevel="3" x14ac:dyDescent="0.25">
      <c r="A1225" s="143" t="s">
        <v>5679</v>
      </c>
      <c r="H1225" s="135">
        <v>124.6</v>
      </c>
      <c r="N1225" s="135">
        <f t="shared" si="1198"/>
        <v>0</v>
      </c>
      <c r="O1225" s="135">
        <f t="shared" si="1199"/>
        <v>124.6</v>
      </c>
      <c r="P1225" s="135" t="s">
        <v>1218</v>
      </c>
      <c r="Q1225" s="135">
        <f>VLOOKUP(P1225,Factors!$E$6:$G$5649,3,FALSE)</f>
        <v>0.1086</v>
      </c>
      <c r="R1225" s="144">
        <f t="shared" si="1246"/>
        <v>0</v>
      </c>
      <c r="S1225" s="145">
        <f t="shared" si="1247"/>
        <v>0</v>
      </c>
      <c r="T1225" s="146">
        <f t="shared" si="1248"/>
        <v>0</v>
      </c>
      <c r="U1225" s="144">
        <f t="shared" si="1249"/>
        <v>0</v>
      </c>
      <c r="V1225" s="145">
        <f t="shared" si="1250"/>
        <v>0</v>
      </c>
      <c r="W1225" s="147">
        <f t="shared" si="1251"/>
        <v>0</v>
      </c>
      <c r="X1225" s="144">
        <f t="shared" si="1252"/>
        <v>0</v>
      </c>
      <c r="Y1225" s="145">
        <f t="shared" si="1253"/>
        <v>0</v>
      </c>
      <c r="Z1225" s="147">
        <f t="shared" si="1254"/>
        <v>0</v>
      </c>
      <c r="AA1225" s="148">
        <f t="shared" si="1255"/>
        <v>0</v>
      </c>
      <c r="AB1225" s="149">
        <f t="shared" si="1256"/>
        <v>124.6</v>
      </c>
      <c r="AC1225" s="148">
        <f t="shared" si="1257"/>
        <v>124.6</v>
      </c>
      <c r="AD1225" s="148">
        <f t="shared" ref="AD1225:AD1284" si="1263">IF(LEFT(AJ1225,9)="direct-wa", O1225,0)</f>
        <v>0</v>
      </c>
      <c r="AE1225" s="148">
        <f t="shared" si="1258"/>
        <v>13.531559999999999</v>
      </c>
      <c r="AF1225" s="150">
        <f t="shared" si="1259"/>
        <v>13.531559999999999</v>
      </c>
      <c r="AG1225" s="148">
        <f t="shared" si="1260"/>
        <v>0</v>
      </c>
      <c r="AH1225" s="148">
        <f t="shared" si="1261"/>
        <v>111.06844</v>
      </c>
      <c r="AI1225" s="150">
        <f t="shared" si="1262"/>
        <v>111.06844</v>
      </c>
      <c r="AJ1225" s="151" t="s">
        <v>346</v>
      </c>
    </row>
    <row r="1226" spans="1:36" outlineLevel="3" x14ac:dyDescent="0.25">
      <c r="A1226" s="143" t="s">
        <v>5679</v>
      </c>
      <c r="B1226" s="135">
        <v>82.8</v>
      </c>
      <c r="C1226" s="135">
        <v>182.01</v>
      </c>
      <c r="D1226" s="135">
        <v>350.05</v>
      </c>
      <c r="E1226" s="135">
        <v>199.67</v>
      </c>
      <c r="F1226" s="135">
        <v>252.95</v>
      </c>
      <c r="G1226" s="135">
        <v>158.35</v>
      </c>
      <c r="H1226" s="135">
        <v>98.23</v>
      </c>
      <c r="I1226" s="135">
        <v>219.77</v>
      </c>
      <c r="J1226" s="135">
        <v>919.22</v>
      </c>
      <c r="K1226" s="135">
        <v>254.33</v>
      </c>
      <c r="L1226" s="135">
        <v>75.400000000000006</v>
      </c>
      <c r="M1226" s="135">
        <v>114.06</v>
      </c>
      <c r="N1226" s="135">
        <f t="shared" ref="N1226:N1283" si="1264">M1226</f>
        <v>114.06</v>
      </c>
      <c r="O1226" s="135">
        <f t="shared" ref="O1226:O1283" si="1265">SUM(B1226:M1226)</f>
        <v>2906.84</v>
      </c>
      <c r="P1226" s="135" t="s">
        <v>1242</v>
      </c>
      <c r="Q1226" s="135">
        <f>VLOOKUP(P1226,Factors!$E$6:$G$5649,3,FALSE)</f>
        <v>0.1086</v>
      </c>
      <c r="R1226" s="144">
        <f t="shared" si="1246"/>
        <v>0</v>
      </c>
      <c r="S1226" s="145">
        <f t="shared" si="1247"/>
        <v>114.06</v>
      </c>
      <c r="T1226" s="146">
        <f t="shared" si="1248"/>
        <v>114.06</v>
      </c>
      <c r="U1226" s="144">
        <f t="shared" si="1249"/>
        <v>0</v>
      </c>
      <c r="V1226" s="145">
        <f t="shared" si="1250"/>
        <v>12.386916000000001</v>
      </c>
      <c r="W1226" s="147">
        <f t="shared" si="1251"/>
        <v>12.386916000000001</v>
      </c>
      <c r="X1226" s="144">
        <f t="shared" si="1252"/>
        <v>0</v>
      </c>
      <c r="Y1226" s="145">
        <f t="shared" si="1253"/>
        <v>101.673084</v>
      </c>
      <c r="Z1226" s="147">
        <f t="shared" si="1254"/>
        <v>101.673084</v>
      </c>
      <c r="AA1226" s="148">
        <f t="shared" si="1255"/>
        <v>0</v>
      </c>
      <c r="AB1226" s="149">
        <f t="shared" si="1256"/>
        <v>2906.84</v>
      </c>
      <c r="AC1226" s="148">
        <f t="shared" si="1257"/>
        <v>2906.84</v>
      </c>
      <c r="AD1226" s="148">
        <f t="shared" si="1263"/>
        <v>0</v>
      </c>
      <c r="AE1226" s="148">
        <f t="shared" si="1258"/>
        <v>315.68282400000004</v>
      </c>
      <c r="AF1226" s="150">
        <f t="shared" si="1259"/>
        <v>315.68282400000004</v>
      </c>
      <c r="AG1226" s="148">
        <f t="shared" si="1260"/>
        <v>0</v>
      </c>
      <c r="AH1226" s="148">
        <f t="shared" si="1261"/>
        <v>2591.1571760000002</v>
      </c>
      <c r="AI1226" s="150">
        <f t="shared" si="1262"/>
        <v>2591.1571760000002</v>
      </c>
      <c r="AJ1226" s="151" t="s">
        <v>96</v>
      </c>
    </row>
    <row r="1227" spans="1:36" outlineLevel="3" x14ac:dyDescent="0.25">
      <c r="A1227" s="143" t="s">
        <v>5679</v>
      </c>
      <c r="B1227" s="135">
        <v>45.25</v>
      </c>
      <c r="N1227" s="135">
        <f t="shared" si="1264"/>
        <v>0</v>
      </c>
      <c r="O1227" s="135">
        <f t="shared" si="1265"/>
        <v>45.25</v>
      </c>
      <c r="P1227" s="135" t="s">
        <v>1250</v>
      </c>
      <c r="Q1227" s="135">
        <f>VLOOKUP(P1227,Factors!$E$6:$G$5649,3,FALSE)</f>
        <v>0.1086</v>
      </c>
      <c r="R1227" s="144">
        <f t="shared" si="1246"/>
        <v>0</v>
      </c>
      <c r="S1227" s="145">
        <f t="shared" si="1247"/>
        <v>0</v>
      </c>
      <c r="T1227" s="146">
        <f t="shared" si="1248"/>
        <v>0</v>
      </c>
      <c r="U1227" s="144">
        <f t="shared" si="1249"/>
        <v>0</v>
      </c>
      <c r="V1227" s="145">
        <f t="shared" si="1250"/>
        <v>0</v>
      </c>
      <c r="W1227" s="147">
        <f t="shared" si="1251"/>
        <v>0</v>
      </c>
      <c r="X1227" s="144">
        <f t="shared" si="1252"/>
        <v>0</v>
      </c>
      <c r="Y1227" s="145">
        <f t="shared" si="1253"/>
        <v>0</v>
      </c>
      <c r="Z1227" s="147">
        <f t="shared" si="1254"/>
        <v>0</v>
      </c>
      <c r="AA1227" s="148">
        <f t="shared" si="1255"/>
        <v>0</v>
      </c>
      <c r="AB1227" s="149">
        <f t="shared" si="1256"/>
        <v>45.25</v>
      </c>
      <c r="AC1227" s="148">
        <f t="shared" si="1257"/>
        <v>45.25</v>
      </c>
      <c r="AD1227" s="148">
        <f t="shared" si="1263"/>
        <v>0</v>
      </c>
      <c r="AE1227" s="148">
        <f t="shared" si="1258"/>
        <v>4.9141500000000002</v>
      </c>
      <c r="AF1227" s="150">
        <f t="shared" si="1259"/>
        <v>4.9141500000000002</v>
      </c>
      <c r="AG1227" s="148">
        <f t="shared" si="1260"/>
        <v>0</v>
      </c>
      <c r="AH1227" s="148">
        <f t="shared" si="1261"/>
        <v>40.335850000000001</v>
      </c>
      <c r="AI1227" s="150">
        <f t="shared" si="1262"/>
        <v>40.335850000000001</v>
      </c>
      <c r="AJ1227" s="151" t="s">
        <v>96</v>
      </c>
    </row>
    <row r="1228" spans="1:36" outlineLevel="3" x14ac:dyDescent="0.25">
      <c r="A1228" s="143" t="s">
        <v>5679</v>
      </c>
      <c r="F1228" s="135">
        <v>708.95</v>
      </c>
      <c r="N1228" s="135">
        <f t="shared" si="1264"/>
        <v>0</v>
      </c>
      <c r="O1228" s="135">
        <f t="shared" si="1265"/>
        <v>708.95</v>
      </c>
      <c r="P1228" s="135" t="s">
        <v>3471</v>
      </c>
      <c r="Q1228" s="135">
        <f>VLOOKUP(P1228,Factors!$E$6:$G$5649,3,FALSE)</f>
        <v>0.1086</v>
      </c>
      <c r="R1228" s="144">
        <f t="shared" si="1246"/>
        <v>0</v>
      </c>
      <c r="S1228" s="145">
        <f t="shared" si="1247"/>
        <v>0</v>
      </c>
      <c r="T1228" s="146">
        <f t="shared" si="1248"/>
        <v>0</v>
      </c>
      <c r="U1228" s="144">
        <f t="shared" si="1249"/>
        <v>0</v>
      </c>
      <c r="V1228" s="145">
        <f t="shared" si="1250"/>
        <v>0</v>
      </c>
      <c r="W1228" s="147">
        <f t="shared" si="1251"/>
        <v>0</v>
      </c>
      <c r="X1228" s="144">
        <f t="shared" si="1252"/>
        <v>0</v>
      </c>
      <c r="Y1228" s="145">
        <f t="shared" si="1253"/>
        <v>0</v>
      </c>
      <c r="Z1228" s="147">
        <f t="shared" si="1254"/>
        <v>0</v>
      </c>
      <c r="AA1228" s="148">
        <f t="shared" si="1255"/>
        <v>0</v>
      </c>
      <c r="AB1228" s="149">
        <f t="shared" si="1256"/>
        <v>708.95</v>
      </c>
      <c r="AC1228" s="148">
        <f t="shared" si="1257"/>
        <v>708.95</v>
      </c>
      <c r="AD1228" s="148">
        <f t="shared" si="1263"/>
        <v>0</v>
      </c>
      <c r="AE1228" s="148">
        <f t="shared" si="1258"/>
        <v>76.991970000000009</v>
      </c>
      <c r="AF1228" s="150">
        <f t="shared" si="1259"/>
        <v>76.991970000000009</v>
      </c>
      <c r="AG1228" s="148">
        <f t="shared" si="1260"/>
        <v>0</v>
      </c>
      <c r="AH1228" s="148">
        <f t="shared" si="1261"/>
        <v>631.95803000000001</v>
      </c>
      <c r="AI1228" s="150">
        <f t="shared" si="1262"/>
        <v>631.95803000000001</v>
      </c>
      <c r="AJ1228" s="151" t="s">
        <v>346</v>
      </c>
    </row>
    <row r="1229" spans="1:36" outlineLevel="3" x14ac:dyDescent="0.25">
      <c r="A1229" s="143" t="s">
        <v>5679</v>
      </c>
      <c r="F1229" s="135">
        <v>15.14</v>
      </c>
      <c r="N1229" s="135">
        <f t="shared" si="1264"/>
        <v>0</v>
      </c>
      <c r="O1229" s="135">
        <f t="shared" si="1265"/>
        <v>15.14</v>
      </c>
      <c r="P1229" s="135" t="s">
        <v>5858</v>
      </c>
      <c r="Q1229" s="135">
        <f>VLOOKUP(P1229,Factors!$E$6:$G$5649,3,FALSE)</f>
        <v>0.1086</v>
      </c>
      <c r="R1229" s="144">
        <f t="shared" si="1246"/>
        <v>0</v>
      </c>
      <c r="S1229" s="145">
        <f t="shared" si="1247"/>
        <v>0</v>
      </c>
      <c r="T1229" s="146">
        <f t="shared" si="1248"/>
        <v>0</v>
      </c>
      <c r="U1229" s="144">
        <f t="shared" si="1249"/>
        <v>0</v>
      </c>
      <c r="V1229" s="145">
        <f t="shared" si="1250"/>
        <v>0</v>
      </c>
      <c r="W1229" s="147">
        <f t="shared" si="1251"/>
        <v>0</v>
      </c>
      <c r="X1229" s="144">
        <f t="shared" si="1252"/>
        <v>0</v>
      </c>
      <c r="Y1229" s="145">
        <f t="shared" si="1253"/>
        <v>0</v>
      </c>
      <c r="Z1229" s="147">
        <f t="shared" si="1254"/>
        <v>0</v>
      </c>
      <c r="AA1229" s="148">
        <f t="shared" si="1255"/>
        <v>0</v>
      </c>
      <c r="AB1229" s="149">
        <f t="shared" si="1256"/>
        <v>15.14</v>
      </c>
      <c r="AC1229" s="148">
        <f t="shared" si="1257"/>
        <v>15.14</v>
      </c>
      <c r="AD1229" s="148">
        <f t="shared" si="1263"/>
        <v>0</v>
      </c>
      <c r="AE1229" s="148">
        <f t="shared" si="1258"/>
        <v>1.644204</v>
      </c>
      <c r="AF1229" s="150">
        <f t="shared" si="1259"/>
        <v>1.644204</v>
      </c>
      <c r="AG1229" s="148">
        <f t="shared" si="1260"/>
        <v>0</v>
      </c>
      <c r="AH1229" s="148">
        <f t="shared" si="1261"/>
        <v>13.495796</v>
      </c>
      <c r="AI1229" s="150">
        <f t="shared" si="1262"/>
        <v>13.495796</v>
      </c>
      <c r="AJ1229" s="151" t="s">
        <v>346</v>
      </c>
    </row>
    <row r="1230" spans="1:36" outlineLevel="3" x14ac:dyDescent="0.25">
      <c r="A1230" s="143" t="s">
        <v>5679</v>
      </c>
      <c r="I1230" s="135">
        <v>25942.15</v>
      </c>
      <c r="J1230" s="135">
        <v>29039.45</v>
      </c>
      <c r="K1230" s="135">
        <v>27018.400000000001</v>
      </c>
      <c r="L1230" s="135">
        <v>-11846.01</v>
      </c>
      <c r="M1230" s="135">
        <v>15735.15</v>
      </c>
      <c r="N1230" s="135">
        <f t="shared" si="1264"/>
        <v>15735.15</v>
      </c>
      <c r="O1230" s="135">
        <f t="shared" si="1265"/>
        <v>85889.14</v>
      </c>
      <c r="P1230" s="135" t="s">
        <v>5891</v>
      </c>
      <c r="Q1230" s="135">
        <f>VLOOKUP(P1230,Factors!$E$6:$G$5649,3,FALSE)</f>
        <v>0.1086</v>
      </c>
      <c r="R1230" s="144">
        <f t="shared" si="1246"/>
        <v>0</v>
      </c>
      <c r="S1230" s="145">
        <f t="shared" si="1247"/>
        <v>15735.15</v>
      </c>
      <c r="T1230" s="146">
        <f t="shared" si="1248"/>
        <v>15735.15</v>
      </c>
      <c r="U1230" s="144">
        <f t="shared" si="1249"/>
        <v>0</v>
      </c>
      <c r="V1230" s="145">
        <f t="shared" si="1250"/>
        <v>1708.8372899999999</v>
      </c>
      <c r="W1230" s="147">
        <f t="shared" si="1251"/>
        <v>1708.8372899999999</v>
      </c>
      <c r="X1230" s="144">
        <f t="shared" si="1252"/>
        <v>0</v>
      </c>
      <c r="Y1230" s="145">
        <f t="shared" si="1253"/>
        <v>14026.31271</v>
      </c>
      <c r="Z1230" s="147">
        <f t="shared" si="1254"/>
        <v>14026.31271</v>
      </c>
      <c r="AA1230" s="148">
        <f t="shared" si="1255"/>
        <v>0</v>
      </c>
      <c r="AB1230" s="149">
        <f t="shared" si="1256"/>
        <v>85889.14</v>
      </c>
      <c r="AC1230" s="148">
        <f t="shared" si="1257"/>
        <v>85889.14</v>
      </c>
      <c r="AD1230" s="148">
        <f t="shared" si="1263"/>
        <v>0</v>
      </c>
      <c r="AE1230" s="148">
        <f t="shared" si="1258"/>
        <v>9327.5606040000002</v>
      </c>
      <c r="AF1230" s="150">
        <f t="shared" si="1259"/>
        <v>9327.5606040000002</v>
      </c>
      <c r="AG1230" s="148">
        <f t="shared" si="1260"/>
        <v>0</v>
      </c>
      <c r="AH1230" s="148">
        <f t="shared" si="1261"/>
        <v>76561.579396000001</v>
      </c>
      <c r="AI1230" s="150">
        <f t="shared" si="1262"/>
        <v>76561.579396000001</v>
      </c>
      <c r="AJ1230" s="151" t="s">
        <v>346</v>
      </c>
    </row>
    <row r="1231" spans="1:36" outlineLevel="3" x14ac:dyDescent="0.25">
      <c r="A1231" s="143" t="s">
        <v>5679</v>
      </c>
      <c r="I1231" s="135">
        <v>229.05</v>
      </c>
      <c r="K1231" s="135">
        <v>551.6</v>
      </c>
      <c r="N1231" s="135">
        <f t="shared" si="1264"/>
        <v>0</v>
      </c>
      <c r="O1231" s="135">
        <f t="shared" si="1265"/>
        <v>780.65000000000009</v>
      </c>
      <c r="P1231" s="135" t="s">
        <v>5892</v>
      </c>
      <c r="Q1231" s="135">
        <f>VLOOKUP(P1231,Factors!$E$6:$G$5649,3,FALSE)</f>
        <v>0.1086</v>
      </c>
      <c r="R1231" s="144">
        <f t="shared" si="1246"/>
        <v>0</v>
      </c>
      <c r="S1231" s="145">
        <f t="shared" si="1247"/>
        <v>0</v>
      </c>
      <c r="T1231" s="146">
        <f t="shared" si="1248"/>
        <v>0</v>
      </c>
      <c r="U1231" s="144">
        <f t="shared" si="1249"/>
        <v>0</v>
      </c>
      <c r="V1231" s="145">
        <f t="shared" si="1250"/>
        <v>0</v>
      </c>
      <c r="W1231" s="147">
        <f t="shared" si="1251"/>
        <v>0</v>
      </c>
      <c r="X1231" s="144">
        <f t="shared" si="1252"/>
        <v>0</v>
      </c>
      <c r="Y1231" s="145">
        <f t="shared" si="1253"/>
        <v>0</v>
      </c>
      <c r="Z1231" s="147">
        <f t="shared" si="1254"/>
        <v>0</v>
      </c>
      <c r="AA1231" s="148">
        <f t="shared" si="1255"/>
        <v>0</v>
      </c>
      <c r="AB1231" s="149">
        <f t="shared" si="1256"/>
        <v>780.65000000000009</v>
      </c>
      <c r="AC1231" s="148">
        <f t="shared" si="1257"/>
        <v>780.65000000000009</v>
      </c>
      <c r="AD1231" s="148">
        <f t="shared" si="1263"/>
        <v>0</v>
      </c>
      <c r="AE1231" s="148">
        <f t="shared" si="1258"/>
        <v>84.778590000000008</v>
      </c>
      <c r="AF1231" s="150">
        <f t="shared" si="1259"/>
        <v>84.778590000000008</v>
      </c>
      <c r="AG1231" s="148">
        <f t="shared" si="1260"/>
        <v>0</v>
      </c>
      <c r="AH1231" s="148">
        <f t="shared" si="1261"/>
        <v>695.87141000000008</v>
      </c>
      <c r="AI1231" s="150">
        <f t="shared" si="1262"/>
        <v>695.87141000000008</v>
      </c>
      <c r="AJ1231" s="151" t="s">
        <v>346</v>
      </c>
    </row>
    <row r="1232" spans="1:36" outlineLevel="3" x14ac:dyDescent="0.25">
      <c r="A1232" s="143" t="s">
        <v>5679</v>
      </c>
      <c r="L1232" s="135">
        <v>50.35</v>
      </c>
      <c r="N1232" s="135">
        <f t="shared" si="1264"/>
        <v>0</v>
      </c>
      <c r="O1232" s="135">
        <f t="shared" si="1265"/>
        <v>50.35</v>
      </c>
      <c r="P1232" s="135" t="s">
        <v>5952</v>
      </c>
      <c r="Q1232" s="135">
        <f>VLOOKUP(P1232,Factors!$E$6:$G$5649,3,FALSE)</f>
        <v>0.1086</v>
      </c>
      <c r="R1232" s="144">
        <f t="shared" si="1246"/>
        <v>0</v>
      </c>
      <c r="S1232" s="145">
        <f t="shared" si="1247"/>
        <v>0</v>
      </c>
      <c r="T1232" s="146">
        <f t="shared" si="1248"/>
        <v>0</v>
      </c>
      <c r="U1232" s="144">
        <f t="shared" si="1249"/>
        <v>0</v>
      </c>
      <c r="V1232" s="145">
        <f t="shared" si="1250"/>
        <v>0</v>
      </c>
      <c r="W1232" s="147">
        <f t="shared" si="1251"/>
        <v>0</v>
      </c>
      <c r="X1232" s="144">
        <f t="shared" si="1252"/>
        <v>0</v>
      </c>
      <c r="Y1232" s="145">
        <f t="shared" si="1253"/>
        <v>0</v>
      </c>
      <c r="Z1232" s="147">
        <f t="shared" si="1254"/>
        <v>0</v>
      </c>
      <c r="AA1232" s="148">
        <f t="shared" si="1255"/>
        <v>0</v>
      </c>
      <c r="AB1232" s="149">
        <f t="shared" si="1256"/>
        <v>50.35</v>
      </c>
      <c r="AC1232" s="148">
        <f t="shared" si="1257"/>
        <v>50.35</v>
      </c>
      <c r="AD1232" s="148">
        <f t="shared" si="1263"/>
        <v>0</v>
      </c>
      <c r="AE1232" s="148">
        <f t="shared" si="1258"/>
        <v>5.4680100000000005</v>
      </c>
      <c r="AF1232" s="150">
        <f t="shared" si="1259"/>
        <v>5.4680100000000005</v>
      </c>
      <c r="AG1232" s="148">
        <f t="shared" si="1260"/>
        <v>0</v>
      </c>
      <c r="AH1232" s="148">
        <f t="shared" si="1261"/>
        <v>44.881990000000002</v>
      </c>
      <c r="AI1232" s="150">
        <f t="shared" si="1262"/>
        <v>44.881990000000002</v>
      </c>
      <c r="AJ1232" s="151" t="s">
        <v>346</v>
      </c>
    </row>
    <row r="1233" spans="1:36" outlineLevel="3" x14ac:dyDescent="0.25">
      <c r="A1233" s="143" t="s">
        <v>5679</v>
      </c>
      <c r="I1233" s="135">
        <v>13.5</v>
      </c>
      <c r="N1233" s="135">
        <f t="shared" si="1264"/>
        <v>0</v>
      </c>
      <c r="O1233" s="135">
        <f t="shared" si="1265"/>
        <v>13.5</v>
      </c>
      <c r="P1233" s="135" t="s">
        <v>5893</v>
      </c>
      <c r="Q1233" s="135">
        <f>VLOOKUP(P1233,Factors!$E$6:$G$5649,3,FALSE)</f>
        <v>0.1086</v>
      </c>
      <c r="R1233" s="144">
        <f t="shared" si="1246"/>
        <v>0</v>
      </c>
      <c r="S1233" s="145">
        <f t="shared" si="1247"/>
        <v>0</v>
      </c>
      <c r="T1233" s="146">
        <f t="shared" si="1248"/>
        <v>0</v>
      </c>
      <c r="U1233" s="144">
        <f t="shared" si="1249"/>
        <v>0</v>
      </c>
      <c r="V1233" s="145">
        <f t="shared" si="1250"/>
        <v>0</v>
      </c>
      <c r="W1233" s="147">
        <f t="shared" si="1251"/>
        <v>0</v>
      </c>
      <c r="X1233" s="144">
        <f t="shared" si="1252"/>
        <v>0</v>
      </c>
      <c r="Y1233" s="145">
        <f t="shared" si="1253"/>
        <v>0</v>
      </c>
      <c r="Z1233" s="147">
        <f t="shared" si="1254"/>
        <v>0</v>
      </c>
      <c r="AA1233" s="148">
        <f t="shared" si="1255"/>
        <v>0</v>
      </c>
      <c r="AB1233" s="149">
        <f t="shared" si="1256"/>
        <v>13.5</v>
      </c>
      <c r="AC1233" s="148">
        <f t="shared" si="1257"/>
        <v>13.5</v>
      </c>
      <c r="AD1233" s="148">
        <f t="shared" si="1263"/>
        <v>0</v>
      </c>
      <c r="AE1233" s="148">
        <f t="shared" si="1258"/>
        <v>1.4661</v>
      </c>
      <c r="AF1233" s="150">
        <f t="shared" si="1259"/>
        <v>1.4661</v>
      </c>
      <c r="AG1233" s="148">
        <f t="shared" si="1260"/>
        <v>0</v>
      </c>
      <c r="AH1233" s="148">
        <f t="shared" si="1261"/>
        <v>12.033899999999999</v>
      </c>
      <c r="AI1233" s="150">
        <f t="shared" si="1262"/>
        <v>12.033899999999999</v>
      </c>
      <c r="AJ1233" s="151" t="s">
        <v>346</v>
      </c>
    </row>
    <row r="1234" spans="1:36" outlineLevel="3" x14ac:dyDescent="0.25">
      <c r="A1234" s="143" t="s">
        <v>5679</v>
      </c>
      <c r="L1234" s="135">
        <v>113.4</v>
      </c>
      <c r="N1234" s="135">
        <f t="shared" si="1264"/>
        <v>0</v>
      </c>
      <c r="O1234" s="135">
        <f t="shared" si="1265"/>
        <v>113.4</v>
      </c>
      <c r="P1234" s="135" t="s">
        <v>5953</v>
      </c>
      <c r="Q1234" s="135">
        <f>VLOOKUP(P1234,Factors!$E$6:$G$5649,3,FALSE)</f>
        <v>0.1086</v>
      </c>
      <c r="R1234" s="144">
        <f t="shared" si="1246"/>
        <v>0</v>
      </c>
      <c r="S1234" s="145">
        <f t="shared" si="1247"/>
        <v>0</v>
      </c>
      <c r="T1234" s="146">
        <f t="shared" si="1248"/>
        <v>0</v>
      </c>
      <c r="U1234" s="144">
        <f t="shared" si="1249"/>
        <v>0</v>
      </c>
      <c r="V1234" s="145">
        <f t="shared" si="1250"/>
        <v>0</v>
      </c>
      <c r="W1234" s="147">
        <f t="shared" si="1251"/>
        <v>0</v>
      </c>
      <c r="X1234" s="144">
        <f t="shared" si="1252"/>
        <v>0</v>
      </c>
      <c r="Y1234" s="145">
        <f t="shared" si="1253"/>
        <v>0</v>
      </c>
      <c r="Z1234" s="147">
        <f t="shared" si="1254"/>
        <v>0</v>
      </c>
      <c r="AA1234" s="148">
        <f t="shared" si="1255"/>
        <v>0</v>
      </c>
      <c r="AB1234" s="149">
        <f t="shared" si="1256"/>
        <v>113.4</v>
      </c>
      <c r="AC1234" s="148">
        <f t="shared" si="1257"/>
        <v>113.4</v>
      </c>
      <c r="AD1234" s="148">
        <f t="shared" si="1263"/>
        <v>0</v>
      </c>
      <c r="AE1234" s="148">
        <f t="shared" si="1258"/>
        <v>12.315240000000001</v>
      </c>
      <c r="AF1234" s="150">
        <f t="shared" si="1259"/>
        <v>12.315240000000001</v>
      </c>
      <c r="AG1234" s="148">
        <f t="shared" si="1260"/>
        <v>0</v>
      </c>
      <c r="AH1234" s="148">
        <f t="shared" si="1261"/>
        <v>101.08476</v>
      </c>
      <c r="AI1234" s="150">
        <f t="shared" si="1262"/>
        <v>101.08476</v>
      </c>
      <c r="AJ1234" s="151" t="s">
        <v>346</v>
      </c>
    </row>
    <row r="1235" spans="1:36" outlineLevel="3" x14ac:dyDescent="0.25">
      <c r="A1235" s="143" t="s">
        <v>5679</v>
      </c>
      <c r="L1235" s="135">
        <v>115.17</v>
      </c>
      <c r="N1235" s="135">
        <f t="shared" si="1264"/>
        <v>0</v>
      </c>
      <c r="O1235" s="135">
        <f t="shared" si="1265"/>
        <v>115.17</v>
      </c>
      <c r="P1235" s="135" t="s">
        <v>5954</v>
      </c>
      <c r="Q1235" s="135">
        <f>VLOOKUP(P1235,Factors!$E$6:$G$5649,3,FALSE)</f>
        <v>0.1086</v>
      </c>
      <c r="R1235" s="144">
        <f t="shared" si="1246"/>
        <v>0</v>
      </c>
      <c r="S1235" s="145">
        <f t="shared" si="1247"/>
        <v>0</v>
      </c>
      <c r="T1235" s="146">
        <f t="shared" si="1248"/>
        <v>0</v>
      </c>
      <c r="U1235" s="144">
        <f t="shared" si="1249"/>
        <v>0</v>
      </c>
      <c r="V1235" s="145">
        <f t="shared" si="1250"/>
        <v>0</v>
      </c>
      <c r="W1235" s="147">
        <f t="shared" si="1251"/>
        <v>0</v>
      </c>
      <c r="X1235" s="144">
        <f t="shared" si="1252"/>
        <v>0</v>
      </c>
      <c r="Y1235" s="145">
        <f t="shared" si="1253"/>
        <v>0</v>
      </c>
      <c r="Z1235" s="147">
        <f t="shared" si="1254"/>
        <v>0</v>
      </c>
      <c r="AA1235" s="148">
        <f t="shared" si="1255"/>
        <v>0</v>
      </c>
      <c r="AB1235" s="149">
        <f t="shared" si="1256"/>
        <v>115.17</v>
      </c>
      <c r="AC1235" s="148">
        <f t="shared" si="1257"/>
        <v>115.17</v>
      </c>
      <c r="AD1235" s="148">
        <f t="shared" si="1263"/>
        <v>0</v>
      </c>
      <c r="AE1235" s="148">
        <f t="shared" si="1258"/>
        <v>12.507462</v>
      </c>
      <c r="AF1235" s="150">
        <f t="shared" si="1259"/>
        <v>12.507462</v>
      </c>
      <c r="AG1235" s="148">
        <f t="shared" si="1260"/>
        <v>0</v>
      </c>
      <c r="AH1235" s="148">
        <f t="shared" si="1261"/>
        <v>102.662538</v>
      </c>
      <c r="AI1235" s="150">
        <f t="shared" si="1262"/>
        <v>102.662538</v>
      </c>
      <c r="AJ1235" s="151" t="s">
        <v>346</v>
      </c>
    </row>
    <row r="1236" spans="1:36" outlineLevel="3" x14ac:dyDescent="0.25">
      <c r="A1236" s="143" t="s">
        <v>5679</v>
      </c>
      <c r="C1236" s="135">
        <v>1793.49</v>
      </c>
      <c r="D1236" s="135">
        <v>220.08</v>
      </c>
      <c r="E1236" s="135">
        <v>1346.6</v>
      </c>
      <c r="F1236" s="135">
        <v>89.98</v>
      </c>
      <c r="G1236" s="135">
        <v>473.76</v>
      </c>
      <c r="H1236" s="135">
        <v>327</v>
      </c>
      <c r="J1236" s="135">
        <v>102</v>
      </c>
      <c r="K1236" s="135">
        <v>725.23</v>
      </c>
      <c r="L1236" s="135">
        <v>10.75</v>
      </c>
      <c r="M1236" s="135">
        <v>157.41999999999999</v>
      </c>
      <c r="N1236" s="135">
        <f t="shared" si="1264"/>
        <v>157.41999999999999</v>
      </c>
      <c r="O1236" s="135">
        <f t="shared" si="1265"/>
        <v>5246.3099999999995</v>
      </c>
      <c r="P1236" s="135" t="s">
        <v>5042</v>
      </c>
      <c r="Q1236" s="135">
        <f>VLOOKUP(P1236,Factors!$E$6:$G$5649,3,FALSE)</f>
        <v>0.1086</v>
      </c>
      <c r="R1236" s="144">
        <f t="shared" si="1246"/>
        <v>0</v>
      </c>
      <c r="S1236" s="145">
        <f t="shared" si="1247"/>
        <v>157.41999999999999</v>
      </c>
      <c r="T1236" s="146">
        <f t="shared" si="1248"/>
        <v>157.41999999999999</v>
      </c>
      <c r="U1236" s="144">
        <f t="shared" si="1249"/>
        <v>0</v>
      </c>
      <c r="V1236" s="145">
        <f t="shared" si="1250"/>
        <v>17.095811999999999</v>
      </c>
      <c r="W1236" s="147">
        <f t="shared" si="1251"/>
        <v>17.095811999999999</v>
      </c>
      <c r="X1236" s="144">
        <f t="shared" si="1252"/>
        <v>0</v>
      </c>
      <c r="Y1236" s="145">
        <f t="shared" si="1253"/>
        <v>140.32418799999999</v>
      </c>
      <c r="Z1236" s="147">
        <f t="shared" si="1254"/>
        <v>140.32418799999999</v>
      </c>
      <c r="AA1236" s="148">
        <f t="shared" si="1255"/>
        <v>0</v>
      </c>
      <c r="AB1236" s="149">
        <f t="shared" si="1256"/>
        <v>5246.3099999999995</v>
      </c>
      <c r="AC1236" s="148">
        <f t="shared" si="1257"/>
        <v>5246.3099999999995</v>
      </c>
      <c r="AD1236" s="148">
        <f t="shared" si="1263"/>
        <v>0</v>
      </c>
      <c r="AE1236" s="148">
        <f t="shared" si="1258"/>
        <v>569.74926599999992</v>
      </c>
      <c r="AF1236" s="150">
        <f t="shared" si="1259"/>
        <v>569.74926599999992</v>
      </c>
      <c r="AG1236" s="148">
        <f t="shared" si="1260"/>
        <v>0</v>
      </c>
      <c r="AH1236" s="148">
        <f t="shared" si="1261"/>
        <v>4676.5607339999997</v>
      </c>
      <c r="AI1236" s="150">
        <f t="shared" si="1262"/>
        <v>4676.5607339999997</v>
      </c>
      <c r="AJ1236" s="151" t="s">
        <v>346</v>
      </c>
    </row>
    <row r="1237" spans="1:36" outlineLevel="3" x14ac:dyDescent="0.25">
      <c r="A1237" s="143" t="s">
        <v>5679</v>
      </c>
      <c r="F1237" s="135">
        <v>102.88</v>
      </c>
      <c r="N1237" s="135">
        <f t="shared" si="1264"/>
        <v>0</v>
      </c>
      <c r="O1237" s="135">
        <f t="shared" si="1265"/>
        <v>102.88</v>
      </c>
      <c r="P1237" s="135" t="s">
        <v>5859</v>
      </c>
      <c r="Q1237" s="135">
        <f>VLOOKUP(P1237,Factors!$E$6:$G$5649,3,FALSE)</f>
        <v>0.1086</v>
      </c>
      <c r="R1237" s="144">
        <f t="shared" si="1246"/>
        <v>0</v>
      </c>
      <c r="S1237" s="145">
        <f t="shared" si="1247"/>
        <v>0</v>
      </c>
      <c r="T1237" s="146">
        <f t="shared" si="1248"/>
        <v>0</v>
      </c>
      <c r="U1237" s="144">
        <f t="shared" si="1249"/>
        <v>0</v>
      </c>
      <c r="V1237" s="145">
        <f t="shared" si="1250"/>
        <v>0</v>
      </c>
      <c r="W1237" s="147">
        <f t="shared" si="1251"/>
        <v>0</v>
      </c>
      <c r="X1237" s="144">
        <f t="shared" si="1252"/>
        <v>0</v>
      </c>
      <c r="Y1237" s="145">
        <f t="shared" si="1253"/>
        <v>0</v>
      </c>
      <c r="Z1237" s="147">
        <f t="shared" si="1254"/>
        <v>0</v>
      </c>
      <c r="AA1237" s="148">
        <f t="shared" si="1255"/>
        <v>0</v>
      </c>
      <c r="AB1237" s="149">
        <f t="shared" si="1256"/>
        <v>102.88</v>
      </c>
      <c r="AC1237" s="148">
        <f t="shared" si="1257"/>
        <v>102.88</v>
      </c>
      <c r="AD1237" s="148">
        <f t="shared" si="1263"/>
        <v>0</v>
      </c>
      <c r="AE1237" s="148">
        <f t="shared" si="1258"/>
        <v>11.172768</v>
      </c>
      <c r="AF1237" s="150">
        <f t="shared" si="1259"/>
        <v>11.172768</v>
      </c>
      <c r="AG1237" s="148">
        <f t="shared" si="1260"/>
        <v>0</v>
      </c>
      <c r="AH1237" s="148">
        <f t="shared" si="1261"/>
        <v>91.707231999999991</v>
      </c>
      <c r="AI1237" s="150">
        <f t="shared" si="1262"/>
        <v>91.707231999999991</v>
      </c>
      <c r="AJ1237" s="151" t="s">
        <v>346</v>
      </c>
    </row>
    <row r="1238" spans="1:36" outlineLevel="3" x14ac:dyDescent="0.25">
      <c r="A1238" s="143" t="s">
        <v>5679</v>
      </c>
      <c r="G1238" s="135">
        <v>145</v>
      </c>
      <c r="N1238" s="135">
        <f t="shared" si="1264"/>
        <v>0</v>
      </c>
      <c r="O1238" s="135">
        <f t="shared" si="1265"/>
        <v>145</v>
      </c>
      <c r="P1238" s="135" t="s">
        <v>5860</v>
      </c>
      <c r="Q1238" s="135">
        <f>VLOOKUP(P1238,Factors!$E$6:$G$5649,3,FALSE)</f>
        <v>0.1086</v>
      </c>
      <c r="R1238" s="144">
        <f t="shared" si="1246"/>
        <v>0</v>
      </c>
      <c r="S1238" s="145">
        <f t="shared" si="1247"/>
        <v>0</v>
      </c>
      <c r="T1238" s="146">
        <f t="shared" si="1248"/>
        <v>0</v>
      </c>
      <c r="U1238" s="144">
        <f t="shared" si="1249"/>
        <v>0</v>
      </c>
      <c r="V1238" s="145">
        <f t="shared" si="1250"/>
        <v>0</v>
      </c>
      <c r="W1238" s="147">
        <f t="shared" si="1251"/>
        <v>0</v>
      </c>
      <c r="X1238" s="144">
        <f t="shared" si="1252"/>
        <v>0</v>
      </c>
      <c r="Y1238" s="145">
        <f t="shared" si="1253"/>
        <v>0</v>
      </c>
      <c r="Z1238" s="147">
        <f t="shared" si="1254"/>
        <v>0</v>
      </c>
      <c r="AA1238" s="148">
        <f t="shared" si="1255"/>
        <v>0</v>
      </c>
      <c r="AB1238" s="149">
        <f t="shared" si="1256"/>
        <v>145</v>
      </c>
      <c r="AC1238" s="148">
        <f t="shared" si="1257"/>
        <v>145</v>
      </c>
      <c r="AD1238" s="148">
        <f t="shared" si="1263"/>
        <v>0</v>
      </c>
      <c r="AE1238" s="148">
        <f t="shared" si="1258"/>
        <v>15.747</v>
      </c>
      <c r="AF1238" s="150">
        <f t="shared" si="1259"/>
        <v>15.747</v>
      </c>
      <c r="AG1238" s="148">
        <f t="shared" si="1260"/>
        <v>0</v>
      </c>
      <c r="AH1238" s="148">
        <f t="shared" si="1261"/>
        <v>129.25299999999999</v>
      </c>
      <c r="AI1238" s="150">
        <f t="shared" si="1262"/>
        <v>129.25299999999999</v>
      </c>
      <c r="AJ1238" s="151" t="s">
        <v>346</v>
      </c>
    </row>
    <row r="1239" spans="1:36" outlineLevel="3" x14ac:dyDescent="0.25">
      <c r="A1239" s="143" t="s">
        <v>5679</v>
      </c>
      <c r="K1239" s="135">
        <v>50.28</v>
      </c>
      <c r="L1239" s="135">
        <v>-50.35</v>
      </c>
      <c r="N1239" s="135">
        <f t="shared" si="1264"/>
        <v>0</v>
      </c>
      <c r="O1239" s="135">
        <f t="shared" si="1265"/>
        <v>-7.0000000000000284E-2</v>
      </c>
      <c r="P1239" s="135" t="s">
        <v>5955</v>
      </c>
      <c r="Q1239" s="135">
        <f>VLOOKUP(P1239,Factors!$E$6:$G$5649,3,FALSE)</f>
        <v>0.1086</v>
      </c>
      <c r="R1239" s="144">
        <f t="shared" si="1246"/>
        <v>0</v>
      </c>
      <c r="S1239" s="145">
        <f t="shared" si="1247"/>
        <v>0</v>
      </c>
      <c r="T1239" s="146">
        <f t="shared" si="1248"/>
        <v>0</v>
      </c>
      <c r="U1239" s="144">
        <f t="shared" si="1249"/>
        <v>0</v>
      </c>
      <c r="V1239" s="145">
        <f t="shared" si="1250"/>
        <v>0</v>
      </c>
      <c r="W1239" s="147">
        <f t="shared" si="1251"/>
        <v>0</v>
      </c>
      <c r="X1239" s="144">
        <f t="shared" si="1252"/>
        <v>0</v>
      </c>
      <c r="Y1239" s="145">
        <f t="shared" si="1253"/>
        <v>0</v>
      </c>
      <c r="Z1239" s="147">
        <f t="shared" si="1254"/>
        <v>0</v>
      </c>
      <c r="AA1239" s="148">
        <f t="shared" si="1255"/>
        <v>0</v>
      </c>
      <c r="AB1239" s="149">
        <f t="shared" si="1256"/>
        <v>-7.0000000000000284E-2</v>
      </c>
      <c r="AC1239" s="148">
        <f t="shared" si="1257"/>
        <v>-7.0000000000000284E-2</v>
      </c>
      <c r="AD1239" s="148">
        <f t="shared" si="1263"/>
        <v>0</v>
      </c>
      <c r="AE1239" s="148">
        <f t="shared" si="1258"/>
        <v>-7.6020000000000306E-3</v>
      </c>
      <c r="AF1239" s="150">
        <f t="shared" si="1259"/>
        <v>-7.6020000000000306E-3</v>
      </c>
      <c r="AG1239" s="148">
        <f t="shared" si="1260"/>
        <v>0</v>
      </c>
      <c r="AH1239" s="148">
        <f t="shared" si="1261"/>
        <v>-6.2398000000000252E-2</v>
      </c>
      <c r="AI1239" s="150">
        <f t="shared" si="1262"/>
        <v>-6.2398000000000252E-2</v>
      </c>
      <c r="AJ1239" s="151" t="s">
        <v>346</v>
      </c>
    </row>
    <row r="1240" spans="1:36" outlineLevel="3" x14ac:dyDescent="0.25">
      <c r="A1240" s="143" t="s">
        <v>5679</v>
      </c>
      <c r="I1240" s="135">
        <v>3743</v>
      </c>
      <c r="N1240" s="135">
        <f t="shared" si="1264"/>
        <v>0</v>
      </c>
      <c r="O1240" s="135">
        <f t="shared" si="1265"/>
        <v>3743</v>
      </c>
      <c r="P1240" s="135" t="s">
        <v>5894</v>
      </c>
      <c r="Q1240" s="135">
        <f>VLOOKUP(P1240,Factors!$E$6:$G$5649,3,FALSE)</f>
        <v>0.1086</v>
      </c>
      <c r="R1240" s="144">
        <f t="shared" si="1246"/>
        <v>0</v>
      </c>
      <c r="S1240" s="145">
        <f t="shared" si="1247"/>
        <v>0</v>
      </c>
      <c r="T1240" s="146">
        <f t="shared" si="1248"/>
        <v>0</v>
      </c>
      <c r="U1240" s="144">
        <f t="shared" si="1249"/>
        <v>0</v>
      </c>
      <c r="V1240" s="145">
        <f t="shared" si="1250"/>
        <v>0</v>
      </c>
      <c r="W1240" s="147">
        <f t="shared" si="1251"/>
        <v>0</v>
      </c>
      <c r="X1240" s="144">
        <f t="shared" si="1252"/>
        <v>0</v>
      </c>
      <c r="Y1240" s="145">
        <f t="shared" si="1253"/>
        <v>0</v>
      </c>
      <c r="Z1240" s="147">
        <f t="shared" si="1254"/>
        <v>0</v>
      </c>
      <c r="AA1240" s="148">
        <f t="shared" si="1255"/>
        <v>0</v>
      </c>
      <c r="AB1240" s="149">
        <f t="shared" si="1256"/>
        <v>3743</v>
      </c>
      <c r="AC1240" s="148">
        <f t="shared" si="1257"/>
        <v>3743</v>
      </c>
      <c r="AD1240" s="148">
        <f t="shared" si="1263"/>
        <v>0</v>
      </c>
      <c r="AE1240" s="148">
        <f t="shared" si="1258"/>
        <v>406.4898</v>
      </c>
      <c r="AF1240" s="150">
        <f t="shared" si="1259"/>
        <v>406.4898</v>
      </c>
      <c r="AG1240" s="148">
        <f t="shared" si="1260"/>
        <v>0</v>
      </c>
      <c r="AH1240" s="148">
        <f t="shared" si="1261"/>
        <v>3336.5102000000002</v>
      </c>
      <c r="AI1240" s="150">
        <f t="shared" si="1262"/>
        <v>3336.5102000000002</v>
      </c>
      <c r="AJ1240" s="151" t="s">
        <v>346</v>
      </c>
    </row>
    <row r="1241" spans="1:36" outlineLevel="2" x14ac:dyDescent="0.25">
      <c r="A1241" s="143"/>
      <c r="N1241" s="135">
        <f t="shared" si="1264"/>
        <v>0</v>
      </c>
      <c r="O1241" s="135">
        <f t="shared" si="1265"/>
        <v>0</v>
      </c>
      <c r="R1241" s="144">
        <f t="shared" ref="R1241:AI1241" si="1266">SUBTOTAL(9,R1221:R1240)</f>
        <v>0</v>
      </c>
      <c r="S1241" s="145">
        <f t="shared" si="1266"/>
        <v>34942.89</v>
      </c>
      <c r="T1241" s="146">
        <f t="shared" si="1266"/>
        <v>34942.89</v>
      </c>
      <c r="U1241" s="144">
        <f t="shared" si="1266"/>
        <v>0</v>
      </c>
      <c r="V1241" s="145">
        <f t="shared" si="1266"/>
        <v>3794.7978539999999</v>
      </c>
      <c r="W1241" s="147">
        <f t="shared" si="1266"/>
        <v>3794.7978539999999</v>
      </c>
      <c r="X1241" s="144">
        <f t="shared" si="1266"/>
        <v>0</v>
      </c>
      <c r="Y1241" s="145">
        <f t="shared" si="1266"/>
        <v>31148.092145999995</v>
      </c>
      <c r="Z1241" s="147">
        <f t="shared" si="1266"/>
        <v>31148.092145999995</v>
      </c>
      <c r="AA1241" s="148">
        <f t="shared" si="1266"/>
        <v>0</v>
      </c>
      <c r="AB1241" s="149">
        <f t="shared" si="1266"/>
        <v>279096.63</v>
      </c>
      <c r="AC1241" s="148">
        <f t="shared" si="1266"/>
        <v>279096.63</v>
      </c>
      <c r="AD1241" s="148">
        <f t="shared" si="1263"/>
        <v>0</v>
      </c>
      <c r="AE1241" s="148">
        <f t="shared" si="1266"/>
        <v>30309.894018000003</v>
      </c>
      <c r="AF1241" s="150">
        <f t="shared" si="1266"/>
        <v>30309.894018000003</v>
      </c>
      <c r="AG1241" s="148">
        <f t="shared" si="1266"/>
        <v>0</v>
      </c>
      <c r="AH1241" s="148">
        <f t="shared" si="1266"/>
        <v>248786.73598199995</v>
      </c>
      <c r="AI1241" s="150">
        <f t="shared" si="1266"/>
        <v>248786.73598199995</v>
      </c>
      <c r="AJ1241" s="163" t="s">
        <v>5738</v>
      </c>
    </row>
    <row r="1242" spans="1:36" outlineLevel="3" x14ac:dyDescent="0.25">
      <c r="A1242" s="143" t="s">
        <v>5679</v>
      </c>
      <c r="B1242" s="135">
        <v>829.17</v>
      </c>
      <c r="C1242" s="135">
        <v>6412.88</v>
      </c>
      <c r="D1242" s="135">
        <v>629.51</v>
      </c>
      <c r="E1242" s="135">
        <v>628.1</v>
      </c>
      <c r="F1242" s="135">
        <v>1864.63</v>
      </c>
      <c r="G1242" s="135">
        <v>3683.51</v>
      </c>
      <c r="H1242" s="135">
        <v>1559.44</v>
      </c>
      <c r="I1242" s="135">
        <v>2897.7</v>
      </c>
      <c r="J1242" s="135">
        <v>1913.15</v>
      </c>
      <c r="K1242" s="135">
        <v>1487.9</v>
      </c>
      <c r="L1242" s="135">
        <v>-4722.51</v>
      </c>
      <c r="M1242" s="135">
        <v>1466.91</v>
      </c>
      <c r="N1242" s="135">
        <f t="shared" si="1264"/>
        <v>1466.91</v>
      </c>
      <c r="O1242" s="135">
        <f t="shared" si="1265"/>
        <v>18650.390000000003</v>
      </c>
      <c r="P1242" s="135" t="s">
        <v>4498</v>
      </c>
      <c r="Q1242" s="135">
        <f>VLOOKUP(P1242,Factors!$E$6:$G$5649,3,FALSE)</f>
        <v>0.2535</v>
      </c>
      <c r="R1242" s="144">
        <f>IF(LEFT(AJ1242,6)="Direct", N1242,0)</f>
        <v>0</v>
      </c>
      <c r="S1242" s="145">
        <f>N1242-R1242</f>
        <v>1466.91</v>
      </c>
      <c r="T1242" s="146">
        <f>R1242+S1242</f>
        <v>1466.91</v>
      </c>
      <c r="U1242" s="144">
        <f>IF(LEFT(AJ1242,9)="direct-wa", N1242,0)</f>
        <v>0</v>
      </c>
      <c r="V1242" s="145">
        <f>IF(LEFT(AJ1242,9)="direct-wa",0,N1242*Q1242)</f>
        <v>371.86168500000002</v>
      </c>
      <c r="W1242" s="147">
        <f>U1242+V1242</f>
        <v>371.86168500000002</v>
      </c>
      <c r="X1242" s="144">
        <f>IF(LEFT(AJ1242,9)="direct-or", N1242,0)</f>
        <v>0</v>
      </c>
      <c r="Y1242" s="145">
        <f>IF(LEFT(AJ1242,9)="direct-or",0,S1242-V1242)</f>
        <v>1095.048315</v>
      </c>
      <c r="Z1242" s="147">
        <f>X1242+Y1242</f>
        <v>1095.048315</v>
      </c>
      <c r="AA1242" s="148">
        <f>IF(LEFT(AJ1242,6)="Direct", O1242,0)</f>
        <v>0</v>
      </c>
      <c r="AB1242" s="149">
        <f>O1242-AA1242</f>
        <v>18650.390000000003</v>
      </c>
      <c r="AC1242" s="148">
        <f>AA1242+AB1242</f>
        <v>18650.390000000003</v>
      </c>
      <c r="AD1242" s="148">
        <f t="shared" si="1263"/>
        <v>0</v>
      </c>
      <c r="AE1242" s="148">
        <f>IF(LEFT(AJ1242,9)="direct-wa",0,O1242*Q1242)</f>
        <v>4727.8738650000005</v>
      </c>
      <c r="AF1242" s="150">
        <f>AD1242+AE1242</f>
        <v>4727.8738650000005</v>
      </c>
      <c r="AG1242" s="148">
        <f>IF(LEFT(AJ1242,9)="direct-or", O1242,0)</f>
        <v>0</v>
      </c>
      <c r="AH1242" s="148">
        <f>IF(LEFT(AJ1242,9)="direct-or",0,AC1242-AF1242)</f>
        <v>13922.516135000002</v>
      </c>
      <c r="AI1242" s="150">
        <f>AG1242+AH1242</f>
        <v>13922.516135000002</v>
      </c>
      <c r="AJ1242" s="151" t="s">
        <v>58</v>
      </c>
    </row>
    <row r="1243" spans="1:36" outlineLevel="2" x14ac:dyDescent="0.25">
      <c r="A1243" s="143"/>
      <c r="N1243" s="135">
        <f t="shared" si="1264"/>
        <v>0</v>
      </c>
      <c r="O1243" s="135">
        <f t="shared" si="1265"/>
        <v>0</v>
      </c>
      <c r="R1243" s="144">
        <f t="shared" ref="R1243:AI1243" si="1267">SUBTOTAL(9,R1242:R1242)</f>
        <v>0</v>
      </c>
      <c r="S1243" s="145">
        <f t="shared" si="1267"/>
        <v>1466.91</v>
      </c>
      <c r="T1243" s="146">
        <f t="shared" si="1267"/>
        <v>1466.91</v>
      </c>
      <c r="U1243" s="144">
        <f t="shared" si="1267"/>
        <v>0</v>
      </c>
      <c r="V1243" s="145">
        <f t="shared" si="1267"/>
        <v>371.86168500000002</v>
      </c>
      <c r="W1243" s="147">
        <f t="shared" si="1267"/>
        <v>371.86168500000002</v>
      </c>
      <c r="X1243" s="144">
        <f t="shared" si="1267"/>
        <v>0</v>
      </c>
      <c r="Y1243" s="145">
        <f t="shared" si="1267"/>
        <v>1095.048315</v>
      </c>
      <c r="Z1243" s="147">
        <f t="shared" si="1267"/>
        <v>1095.048315</v>
      </c>
      <c r="AA1243" s="148">
        <f t="shared" si="1267"/>
        <v>0</v>
      </c>
      <c r="AB1243" s="149">
        <f t="shared" si="1267"/>
        <v>18650.390000000003</v>
      </c>
      <c r="AC1243" s="148">
        <f t="shared" si="1267"/>
        <v>18650.390000000003</v>
      </c>
      <c r="AD1243" s="148">
        <f t="shared" si="1263"/>
        <v>0</v>
      </c>
      <c r="AE1243" s="148">
        <f t="shared" si="1267"/>
        <v>4727.8738650000005</v>
      </c>
      <c r="AF1243" s="150">
        <f t="shared" si="1267"/>
        <v>4727.8738650000005</v>
      </c>
      <c r="AG1243" s="148">
        <f t="shared" si="1267"/>
        <v>0</v>
      </c>
      <c r="AH1243" s="148">
        <f t="shared" si="1267"/>
        <v>13922.516135000002</v>
      </c>
      <c r="AI1243" s="150">
        <f t="shared" si="1267"/>
        <v>13922.516135000002</v>
      </c>
      <c r="AJ1243" s="163" t="s">
        <v>5748</v>
      </c>
    </row>
    <row r="1244" spans="1:36" outlineLevel="3" x14ac:dyDescent="0.25">
      <c r="A1244" s="143" t="s">
        <v>5679</v>
      </c>
      <c r="M1244" s="135">
        <v>160.36000000000001</v>
      </c>
      <c r="N1244" s="135">
        <f t="shared" si="1264"/>
        <v>160.36000000000001</v>
      </c>
      <c r="O1244" s="135">
        <f t="shared" si="1265"/>
        <v>160.36000000000001</v>
      </c>
      <c r="P1244" s="135" t="s">
        <v>3523</v>
      </c>
      <c r="Q1244" s="135">
        <f>VLOOKUP(P1244,Factors!$E$6:$G$5649,3,FALSE)</f>
        <v>0</v>
      </c>
      <c r="R1244" s="144">
        <f t="shared" ref="R1244:R1262" si="1268">IF(LEFT(AJ1244,6)="Direct", N1244,0)</f>
        <v>160.36000000000001</v>
      </c>
      <c r="S1244" s="145">
        <f t="shared" ref="S1244:S1262" si="1269">N1244-R1244</f>
        <v>0</v>
      </c>
      <c r="T1244" s="146">
        <f t="shared" ref="T1244:T1262" si="1270">R1244+S1244</f>
        <v>160.36000000000001</v>
      </c>
      <c r="U1244" s="144">
        <f t="shared" ref="U1244:U1262" si="1271">IF(LEFT(AJ1244,9)="direct-wa", N1244,0)</f>
        <v>0</v>
      </c>
      <c r="V1244" s="145">
        <f t="shared" ref="V1244:V1262" si="1272">IF(LEFT(AJ1244,9)="direct-wa",0,N1244*Q1244)</f>
        <v>0</v>
      </c>
      <c r="W1244" s="147">
        <f t="shared" ref="W1244:W1262" si="1273">U1244+V1244</f>
        <v>0</v>
      </c>
      <c r="X1244" s="144">
        <f t="shared" ref="X1244:X1262" si="1274">IF(LEFT(AJ1244,9)="direct-or", N1244,0)</f>
        <v>160.36000000000001</v>
      </c>
      <c r="Y1244" s="145">
        <f t="shared" ref="Y1244:Y1262" si="1275">IF(LEFT(AJ1244,9)="direct-or",0,S1244-V1244)</f>
        <v>0</v>
      </c>
      <c r="Z1244" s="147">
        <f t="shared" ref="Z1244:Z1262" si="1276">X1244+Y1244</f>
        <v>160.36000000000001</v>
      </c>
      <c r="AA1244" s="148">
        <f t="shared" ref="AA1244:AA1262" si="1277">IF(LEFT(AJ1244,6)="Direct", O1244,0)</f>
        <v>160.36000000000001</v>
      </c>
      <c r="AB1244" s="149">
        <f t="shared" ref="AB1244:AB1262" si="1278">O1244-AA1244</f>
        <v>0</v>
      </c>
      <c r="AC1244" s="148">
        <f t="shared" ref="AC1244:AC1262" si="1279">AA1244+AB1244</f>
        <v>160.36000000000001</v>
      </c>
      <c r="AD1244" s="148">
        <f t="shared" si="1263"/>
        <v>0</v>
      </c>
      <c r="AE1244" s="148">
        <f t="shared" ref="AE1244:AE1262" si="1280">IF(LEFT(AJ1244,9)="direct-wa",0,O1244*Q1244)</f>
        <v>0</v>
      </c>
      <c r="AF1244" s="150">
        <f t="shared" ref="AF1244:AF1262" si="1281">AD1244+AE1244</f>
        <v>0</v>
      </c>
      <c r="AG1244" s="148">
        <f t="shared" ref="AG1244:AG1262" si="1282">IF(LEFT(AJ1244,9)="direct-or", O1244,0)</f>
        <v>160.36000000000001</v>
      </c>
      <c r="AH1244" s="148">
        <f t="shared" ref="AH1244:AH1262" si="1283">IF(LEFT(AJ1244,9)="direct-or",0,AC1244-AF1244)</f>
        <v>0</v>
      </c>
      <c r="AI1244" s="150">
        <f t="shared" ref="AI1244:AI1262" si="1284">AG1244+AH1244</f>
        <v>160.36000000000001</v>
      </c>
      <c r="AJ1244" s="151" t="s">
        <v>105</v>
      </c>
    </row>
    <row r="1245" spans="1:36" outlineLevel="3" x14ac:dyDescent="0.25">
      <c r="A1245" s="143" t="s">
        <v>5679</v>
      </c>
      <c r="H1245" s="135">
        <v>1083.58</v>
      </c>
      <c r="N1245" s="135">
        <f t="shared" si="1264"/>
        <v>0</v>
      </c>
      <c r="O1245" s="135">
        <f t="shared" si="1265"/>
        <v>1083.58</v>
      </c>
      <c r="P1245" s="135" t="s">
        <v>5890</v>
      </c>
      <c r="Q1245" s="135">
        <f>VLOOKUP(P1245,Factors!$E$6:$G$5649,3,FALSE)</f>
        <v>0</v>
      </c>
      <c r="R1245" s="144">
        <f t="shared" si="1268"/>
        <v>0</v>
      </c>
      <c r="S1245" s="145">
        <f t="shared" si="1269"/>
        <v>0</v>
      </c>
      <c r="T1245" s="146">
        <f t="shared" si="1270"/>
        <v>0</v>
      </c>
      <c r="U1245" s="144">
        <f t="shared" si="1271"/>
        <v>0</v>
      </c>
      <c r="V1245" s="145">
        <f t="shared" si="1272"/>
        <v>0</v>
      </c>
      <c r="W1245" s="147">
        <f t="shared" si="1273"/>
        <v>0</v>
      </c>
      <c r="X1245" s="144">
        <f t="shared" si="1274"/>
        <v>0</v>
      </c>
      <c r="Y1245" s="145">
        <f t="shared" si="1275"/>
        <v>0</v>
      </c>
      <c r="Z1245" s="147">
        <f t="shared" si="1276"/>
        <v>0</v>
      </c>
      <c r="AA1245" s="148">
        <f t="shared" si="1277"/>
        <v>1083.58</v>
      </c>
      <c r="AB1245" s="149">
        <f t="shared" si="1278"/>
        <v>0</v>
      </c>
      <c r="AC1245" s="148">
        <f t="shared" si="1279"/>
        <v>1083.58</v>
      </c>
      <c r="AD1245" s="148">
        <f t="shared" si="1263"/>
        <v>0</v>
      </c>
      <c r="AE1245" s="148">
        <f t="shared" si="1280"/>
        <v>0</v>
      </c>
      <c r="AF1245" s="150">
        <f t="shared" si="1281"/>
        <v>0</v>
      </c>
      <c r="AG1245" s="148">
        <f t="shared" si="1282"/>
        <v>1083.58</v>
      </c>
      <c r="AH1245" s="148">
        <f t="shared" si="1283"/>
        <v>0</v>
      </c>
      <c r="AI1245" s="150">
        <f t="shared" si="1284"/>
        <v>1083.58</v>
      </c>
      <c r="AJ1245" s="151" t="s">
        <v>668</v>
      </c>
    </row>
    <row r="1246" spans="1:36" outlineLevel="3" x14ac:dyDescent="0.25">
      <c r="A1246" s="143" t="s">
        <v>5679</v>
      </c>
      <c r="C1246" s="135">
        <v>123.31</v>
      </c>
      <c r="E1246" s="135">
        <v>9.06</v>
      </c>
      <c r="K1246" s="135">
        <v>105.86</v>
      </c>
      <c r="N1246" s="135">
        <f t="shared" si="1264"/>
        <v>0</v>
      </c>
      <c r="O1246" s="135">
        <f t="shared" si="1265"/>
        <v>238.23000000000002</v>
      </c>
      <c r="P1246" s="135" t="s">
        <v>4073</v>
      </c>
      <c r="Q1246" s="135">
        <f>VLOOKUP(P1246,Factors!$E$6:$G$5649,3,FALSE)</f>
        <v>0</v>
      </c>
      <c r="R1246" s="144">
        <f t="shared" si="1268"/>
        <v>0</v>
      </c>
      <c r="S1246" s="145">
        <f t="shared" si="1269"/>
        <v>0</v>
      </c>
      <c r="T1246" s="146">
        <f t="shared" si="1270"/>
        <v>0</v>
      </c>
      <c r="U1246" s="144">
        <f t="shared" si="1271"/>
        <v>0</v>
      </c>
      <c r="V1246" s="145">
        <f t="shared" si="1272"/>
        <v>0</v>
      </c>
      <c r="W1246" s="147">
        <f t="shared" si="1273"/>
        <v>0</v>
      </c>
      <c r="X1246" s="144">
        <f t="shared" si="1274"/>
        <v>0</v>
      </c>
      <c r="Y1246" s="145">
        <f t="shared" si="1275"/>
        <v>0</v>
      </c>
      <c r="Z1246" s="147">
        <f t="shared" si="1276"/>
        <v>0</v>
      </c>
      <c r="AA1246" s="148">
        <f t="shared" si="1277"/>
        <v>238.23000000000002</v>
      </c>
      <c r="AB1246" s="149">
        <f t="shared" si="1278"/>
        <v>0</v>
      </c>
      <c r="AC1246" s="148">
        <f t="shared" si="1279"/>
        <v>238.23000000000002</v>
      </c>
      <c r="AD1246" s="148">
        <f t="shared" si="1263"/>
        <v>0</v>
      </c>
      <c r="AE1246" s="148">
        <f t="shared" si="1280"/>
        <v>0</v>
      </c>
      <c r="AF1246" s="150">
        <f t="shared" si="1281"/>
        <v>0</v>
      </c>
      <c r="AG1246" s="148">
        <f t="shared" si="1282"/>
        <v>238.23000000000002</v>
      </c>
      <c r="AH1246" s="148">
        <f t="shared" si="1283"/>
        <v>0</v>
      </c>
      <c r="AI1246" s="150">
        <f t="shared" si="1284"/>
        <v>238.23000000000002</v>
      </c>
      <c r="AJ1246" s="151" t="s">
        <v>105</v>
      </c>
    </row>
    <row r="1247" spans="1:36" outlineLevel="3" x14ac:dyDescent="0.25">
      <c r="A1247" s="143" t="s">
        <v>5679</v>
      </c>
      <c r="E1247" s="135">
        <v>185.21</v>
      </c>
      <c r="N1247" s="135">
        <f t="shared" si="1264"/>
        <v>0</v>
      </c>
      <c r="O1247" s="135">
        <f t="shared" si="1265"/>
        <v>185.21</v>
      </c>
      <c r="P1247" s="135" t="s">
        <v>4107</v>
      </c>
      <c r="Q1247" s="135">
        <f>VLOOKUP(P1247,Factors!$E$6:$G$5649,3,FALSE)</f>
        <v>0</v>
      </c>
      <c r="R1247" s="144">
        <f t="shared" si="1268"/>
        <v>0</v>
      </c>
      <c r="S1247" s="145">
        <f t="shared" si="1269"/>
        <v>0</v>
      </c>
      <c r="T1247" s="146">
        <f t="shared" si="1270"/>
        <v>0</v>
      </c>
      <c r="U1247" s="144">
        <f t="shared" si="1271"/>
        <v>0</v>
      </c>
      <c r="V1247" s="145">
        <f t="shared" si="1272"/>
        <v>0</v>
      </c>
      <c r="W1247" s="147">
        <f t="shared" si="1273"/>
        <v>0</v>
      </c>
      <c r="X1247" s="144">
        <f t="shared" si="1274"/>
        <v>0</v>
      </c>
      <c r="Y1247" s="145">
        <f t="shared" si="1275"/>
        <v>0</v>
      </c>
      <c r="Z1247" s="147">
        <f t="shared" si="1276"/>
        <v>0</v>
      </c>
      <c r="AA1247" s="148">
        <f t="shared" si="1277"/>
        <v>185.21</v>
      </c>
      <c r="AB1247" s="149">
        <f t="shared" si="1278"/>
        <v>0</v>
      </c>
      <c r="AC1247" s="148">
        <f t="shared" si="1279"/>
        <v>185.21</v>
      </c>
      <c r="AD1247" s="148">
        <f t="shared" si="1263"/>
        <v>0</v>
      </c>
      <c r="AE1247" s="148">
        <f t="shared" si="1280"/>
        <v>0</v>
      </c>
      <c r="AF1247" s="150">
        <f t="shared" si="1281"/>
        <v>0</v>
      </c>
      <c r="AG1247" s="148">
        <f t="shared" si="1282"/>
        <v>185.21</v>
      </c>
      <c r="AH1247" s="148">
        <f t="shared" si="1283"/>
        <v>0</v>
      </c>
      <c r="AI1247" s="150">
        <f t="shared" si="1284"/>
        <v>185.21</v>
      </c>
      <c r="AJ1247" s="151" t="s">
        <v>105</v>
      </c>
    </row>
    <row r="1248" spans="1:36" outlineLevel="3" x14ac:dyDescent="0.25">
      <c r="A1248" s="143" t="s">
        <v>5679</v>
      </c>
      <c r="B1248" s="135">
        <v>750</v>
      </c>
      <c r="C1248" s="135">
        <v>750</v>
      </c>
      <c r="D1248" s="135">
        <v>750</v>
      </c>
      <c r="E1248" s="135">
        <v>750</v>
      </c>
      <c r="F1248" s="135">
        <v>750</v>
      </c>
      <c r="G1248" s="135">
        <v>750</v>
      </c>
      <c r="H1248" s="135">
        <v>750</v>
      </c>
      <c r="I1248" s="135">
        <v>750</v>
      </c>
      <c r="J1248" s="135">
        <v>750</v>
      </c>
      <c r="K1248" s="135">
        <v>750</v>
      </c>
      <c r="L1248" s="135">
        <v>750</v>
      </c>
      <c r="M1248" s="135">
        <v>750</v>
      </c>
      <c r="N1248" s="135">
        <f t="shared" si="1264"/>
        <v>750</v>
      </c>
      <c r="O1248" s="135">
        <f t="shared" si="1265"/>
        <v>9000</v>
      </c>
      <c r="P1248" s="135" t="s">
        <v>4160</v>
      </c>
      <c r="Q1248" s="135">
        <f>VLOOKUP(P1248,Factors!$E$6:$G$5649,3,FALSE)</f>
        <v>0</v>
      </c>
      <c r="R1248" s="144">
        <f t="shared" si="1268"/>
        <v>750</v>
      </c>
      <c r="S1248" s="145">
        <f t="shared" si="1269"/>
        <v>0</v>
      </c>
      <c r="T1248" s="146">
        <f t="shared" si="1270"/>
        <v>750</v>
      </c>
      <c r="U1248" s="144">
        <f t="shared" si="1271"/>
        <v>0</v>
      </c>
      <c r="V1248" s="145">
        <f t="shared" si="1272"/>
        <v>0</v>
      </c>
      <c r="W1248" s="147">
        <f t="shared" si="1273"/>
        <v>0</v>
      </c>
      <c r="X1248" s="144">
        <f t="shared" si="1274"/>
        <v>750</v>
      </c>
      <c r="Y1248" s="145">
        <f t="shared" si="1275"/>
        <v>0</v>
      </c>
      <c r="Z1248" s="147">
        <f t="shared" si="1276"/>
        <v>750</v>
      </c>
      <c r="AA1248" s="148">
        <f t="shared" si="1277"/>
        <v>9000</v>
      </c>
      <c r="AB1248" s="149">
        <f t="shared" si="1278"/>
        <v>0</v>
      </c>
      <c r="AC1248" s="148">
        <f t="shared" si="1279"/>
        <v>9000</v>
      </c>
      <c r="AD1248" s="148">
        <f t="shared" si="1263"/>
        <v>0</v>
      </c>
      <c r="AE1248" s="148">
        <f t="shared" si="1280"/>
        <v>0</v>
      </c>
      <c r="AF1248" s="150">
        <f t="shared" si="1281"/>
        <v>0</v>
      </c>
      <c r="AG1248" s="148">
        <f t="shared" si="1282"/>
        <v>9000</v>
      </c>
      <c r="AH1248" s="148">
        <f t="shared" si="1283"/>
        <v>0</v>
      </c>
      <c r="AI1248" s="150">
        <f t="shared" si="1284"/>
        <v>9000</v>
      </c>
      <c r="AJ1248" s="151" t="s">
        <v>105</v>
      </c>
    </row>
    <row r="1249" spans="1:36" outlineLevel="3" x14ac:dyDescent="0.25">
      <c r="A1249" s="143" t="s">
        <v>5679</v>
      </c>
      <c r="B1249" s="135">
        <v>2449.7199999999998</v>
      </c>
      <c r="C1249" s="135">
        <v>1363.53</v>
      </c>
      <c r="D1249" s="135">
        <v>1643.28</v>
      </c>
      <c r="E1249" s="135">
        <v>931.32</v>
      </c>
      <c r="F1249" s="135">
        <v>2150.13</v>
      </c>
      <c r="G1249" s="135">
        <v>1391.73</v>
      </c>
      <c r="H1249" s="135">
        <v>1650.63</v>
      </c>
      <c r="I1249" s="135">
        <v>1398.56</v>
      </c>
      <c r="J1249" s="135">
        <v>1321.4</v>
      </c>
      <c r="K1249" s="135">
        <v>1617.87</v>
      </c>
      <c r="L1249" s="135">
        <v>1775.52</v>
      </c>
      <c r="M1249" s="135">
        <v>1530.7</v>
      </c>
      <c r="N1249" s="135">
        <f t="shared" si="1264"/>
        <v>1530.7</v>
      </c>
      <c r="O1249" s="135">
        <f t="shared" si="1265"/>
        <v>19224.39</v>
      </c>
      <c r="P1249" s="135" t="s">
        <v>4413</v>
      </c>
      <c r="Q1249" s="135">
        <f>VLOOKUP(P1249,Factors!$E$6:$G$5649,3,FALSE)</f>
        <v>0</v>
      </c>
      <c r="R1249" s="144">
        <f t="shared" si="1268"/>
        <v>1530.7</v>
      </c>
      <c r="S1249" s="145">
        <f t="shared" si="1269"/>
        <v>0</v>
      </c>
      <c r="T1249" s="146">
        <f t="shared" si="1270"/>
        <v>1530.7</v>
      </c>
      <c r="U1249" s="144">
        <f t="shared" si="1271"/>
        <v>0</v>
      </c>
      <c r="V1249" s="145">
        <f t="shared" si="1272"/>
        <v>0</v>
      </c>
      <c r="W1249" s="147">
        <f t="shared" si="1273"/>
        <v>0</v>
      </c>
      <c r="X1249" s="144">
        <f t="shared" si="1274"/>
        <v>1530.7</v>
      </c>
      <c r="Y1249" s="145">
        <f t="shared" si="1275"/>
        <v>0</v>
      </c>
      <c r="Z1249" s="147">
        <f t="shared" si="1276"/>
        <v>1530.7</v>
      </c>
      <c r="AA1249" s="148">
        <f t="shared" si="1277"/>
        <v>19224.39</v>
      </c>
      <c r="AB1249" s="149">
        <f t="shared" si="1278"/>
        <v>0</v>
      </c>
      <c r="AC1249" s="148">
        <f t="shared" si="1279"/>
        <v>19224.39</v>
      </c>
      <c r="AD1249" s="148">
        <f t="shared" si="1263"/>
        <v>0</v>
      </c>
      <c r="AE1249" s="148">
        <f t="shared" si="1280"/>
        <v>0</v>
      </c>
      <c r="AF1249" s="150">
        <f t="shared" si="1281"/>
        <v>0</v>
      </c>
      <c r="AG1249" s="148">
        <f t="shared" si="1282"/>
        <v>19224.39</v>
      </c>
      <c r="AH1249" s="148">
        <f t="shared" si="1283"/>
        <v>0</v>
      </c>
      <c r="AI1249" s="150">
        <f t="shared" si="1284"/>
        <v>19224.39</v>
      </c>
      <c r="AJ1249" s="151" t="s">
        <v>105</v>
      </c>
    </row>
    <row r="1250" spans="1:36" outlineLevel="3" x14ac:dyDescent="0.25">
      <c r="A1250" s="143" t="s">
        <v>5679</v>
      </c>
      <c r="B1250" s="135">
        <v>3287.17</v>
      </c>
      <c r="C1250" s="135">
        <v>806.79</v>
      </c>
      <c r="D1250" s="135">
        <v>2192.15</v>
      </c>
      <c r="E1250" s="135">
        <v>381.09</v>
      </c>
      <c r="F1250" s="135">
        <v>2058.14</v>
      </c>
      <c r="G1250" s="135">
        <v>676.45</v>
      </c>
      <c r="H1250" s="135">
        <v>2073.9499999999998</v>
      </c>
      <c r="I1250" s="135">
        <v>557.23</v>
      </c>
      <c r="J1250" s="135">
        <v>2320.21</v>
      </c>
      <c r="K1250" s="135">
        <v>450.1</v>
      </c>
      <c r="L1250" s="135">
        <v>2250.2800000000002</v>
      </c>
      <c r="M1250" s="135">
        <v>249.48</v>
      </c>
      <c r="N1250" s="135">
        <f t="shared" si="1264"/>
        <v>249.48</v>
      </c>
      <c r="O1250" s="135">
        <f t="shared" si="1265"/>
        <v>17303.04</v>
      </c>
      <c r="P1250" s="135" t="s">
        <v>4418</v>
      </c>
      <c r="Q1250" s="135">
        <f>VLOOKUP(P1250,Factors!$E$6:$G$5649,3,FALSE)</f>
        <v>0</v>
      </c>
      <c r="R1250" s="144">
        <f t="shared" si="1268"/>
        <v>249.48</v>
      </c>
      <c r="S1250" s="145">
        <f t="shared" si="1269"/>
        <v>0</v>
      </c>
      <c r="T1250" s="146">
        <f t="shared" si="1270"/>
        <v>249.48</v>
      </c>
      <c r="U1250" s="144">
        <f t="shared" si="1271"/>
        <v>0</v>
      </c>
      <c r="V1250" s="145">
        <f t="shared" si="1272"/>
        <v>0</v>
      </c>
      <c r="W1250" s="147">
        <f t="shared" si="1273"/>
        <v>0</v>
      </c>
      <c r="X1250" s="144">
        <f t="shared" si="1274"/>
        <v>249.48</v>
      </c>
      <c r="Y1250" s="145">
        <f t="shared" si="1275"/>
        <v>0</v>
      </c>
      <c r="Z1250" s="147">
        <f t="shared" si="1276"/>
        <v>249.48</v>
      </c>
      <c r="AA1250" s="148">
        <f t="shared" si="1277"/>
        <v>17303.04</v>
      </c>
      <c r="AB1250" s="149">
        <f t="shared" si="1278"/>
        <v>0</v>
      </c>
      <c r="AC1250" s="148">
        <f t="shared" si="1279"/>
        <v>17303.04</v>
      </c>
      <c r="AD1250" s="148">
        <f t="shared" si="1263"/>
        <v>0</v>
      </c>
      <c r="AE1250" s="148">
        <f t="shared" si="1280"/>
        <v>0</v>
      </c>
      <c r="AF1250" s="150">
        <f t="shared" si="1281"/>
        <v>0</v>
      </c>
      <c r="AG1250" s="148">
        <f t="shared" si="1282"/>
        <v>17303.04</v>
      </c>
      <c r="AH1250" s="148">
        <f t="shared" si="1283"/>
        <v>0</v>
      </c>
      <c r="AI1250" s="150">
        <f t="shared" si="1284"/>
        <v>17303.04</v>
      </c>
      <c r="AJ1250" s="151" t="s">
        <v>105</v>
      </c>
    </row>
    <row r="1251" spans="1:36" outlineLevel="3" x14ac:dyDescent="0.25">
      <c r="A1251" s="143" t="s">
        <v>5679</v>
      </c>
      <c r="B1251" s="135">
        <v>1.53</v>
      </c>
      <c r="C1251" s="135">
        <v>1.53</v>
      </c>
      <c r="E1251" s="135">
        <v>1.53</v>
      </c>
      <c r="F1251" s="135">
        <v>3.06</v>
      </c>
      <c r="G1251" s="135">
        <v>1.53</v>
      </c>
      <c r="I1251" s="135">
        <v>3.24</v>
      </c>
      <c r="J1251" s="135">
        <v>1.63</v>
      </c>
      <c r="L1251" s="135">
        <v>1.63</v>
      </c>
      <c r="M1251" s="135">
        <v>1.63</v>
      </c>
      <c r="N1251" s="135">
        <f t="shared" si="1264"/>
        <v>1.63</v>
      </c>
      <c r="O1251" s="135">
        <f t="shared" si="1265"/>
        <v>17.309999999999999</v>
      </c>
      <c r="P1251" s="135" t="s">
        <v>4419</v>
      </c>
      <c r="Q1251" s="135">
        <f>VLOOKUP(P1251,Factors!$E$6:$G$5649,3,FALSE)</f>
        <v>0</v>
      </c>
      <c r="R1251" s="144">
        <f t="shared" si="1268"/>
        <v>1.63</v>
      </c>
      <c r="S1251" s="145">
        <f t="shared" si="1269"/>
        <v>0</v>
      </c>
      <c r="T1251" s="146">
        <f t="shared" si="1270"/>
        <v>1.63</v>
      </c>
      <c r="U1251" s="144">
        <f t="shared" si="1271"/>
        <v>0</v>
      </c>
      <c r="V1251" s="145">
        <f t="shared" si="1272"/>
        <v>0</v>
      </c>
      <c r="W1251" s="147">
        <f t="shared" si="1273"/>
        <v>0</v>
      </c>
      <c r="X1251" s="144">
        <f t="shared" si="1274"/>
        <v>1.63</v>
      </c>
      <c r="Y1251" s="145">
        <f t="shared" si="1275"/>
        <v>0</v>
      </c>
      <c r="Z1251" s="147">
        <f t="shared" si="1276"/>
        <v>1.63</v>
      </c>
      <c r="AA1251" s="148">
        <f t="shared" si="1277"/>
        <v>17.309999999999999</v>
      </c>
      <c r="AB1251" s="149">
        <f t="shared" si="1278"/>
        <v>0</v>
      </c>
      <c r="AC1251" s="148">
        <f t="shared" si="1279"/>
        <v>17.309999999999999</v>
      </c>
      <c r="AD1251" s="148">
        <f t="shared" si="1263"/>
        <v>0</v>
      </c>
      <c r="AE1251" s="148">
        <f t="shared" si="1280"/>
        <v>0</v>
      </c>
      <c r="AF1251" s="150">
        <f t="shared" si="1281"/>
        <v>0</v>
      </c>
      <c r="AG1251" s="148">
        <f t="shared" si="1282"/>
        <v>17.309999999999999</v>
      </c>
      <c r="AH1251" s="148">
        <f t="shared" si="1283"/>
        <v>0</v>
      </c>
      <c r="AI1251" s="150">
        <f t="shared" si="1284"/>
        <v>17.309999999999999</v>
      </c>
      <c r="AJ1251" s="151" t="s">
        <v>105</v>
      </c>
    </row>
    <row r="1252" spans="1:36" outlineLevel="3" x14ac:dyDescent="0.25">
      <c r="A1252" s="143" t="s">
        <v>5679</v>
      </c>
      <c r="B1252" s="135">
        <v>11230.03</v>
      </c>
      <c r="C1252" s="135">
        <v>4745.75</v>
      </c>
      <c r="D1252" s="135">
        <v>1917.35</v>
      </c>
      <c r="E1252" s="135">
        <v>3653.68</v>
      </c>
      <c r="F1252" s="135">
        <v>8297.83</v>
      </c>
      <c r="G1252" s="135">
        <v>4619.1400000000003</v>
      </c>
      <c r="H1252" s="135">
        <v>1923.51</v>
      </c>
      <c r="I1252" s="135">
        <v>8043.31</v>
      </c>
      <c r="J1252" s="135">
        <v>5471.11</v>
      </c>
      <c r="K1252" s="135">
        <v>1851.97</v>
      </c>
      <c r="L1252" s="135">
        <v>7241.62</v>
      </c>
      <c r="M1252" s="135">
        <v>1506.12</v>
      </c>
      <c r="N1252" s="135">
        <f t="shared" si="1264"/>
        <v>1506.12</v>
      </c>
      <c r="O1252" s="135">
        <f t="shared" si="1265"/>
        <v>60501.420000000006</v>
      </c>
      <c r="P1252" s="135" t="s">
        <v>4426</v>
      </c>
      <c r="Q1252" s="135">
        <f>VLOOKUP(P1252,Factors!$E$6:$G$5649,3,FALSE)</f>
        <v>0</v>
      </c>
      <c r="R1252" s="144">
        <f t="shared" si="1268"/>
        <v>1506.12</v>
      </c>
      <c r="S1252" s="145">
        <f t="shared" si="1269"/>
        <v>0</v>
      </c>
      <c r="T1252" s="146">
        <f t="shared" si="1270"/>
        <v>1506.12</v>
      </c>
      <c r="U1252" s="144">
        <f t="shared" si="1271"/>
        <v>0</v>
      </c>
      <c r="V1252" s="145">
        <f t="shared" si="1272"/>
        <v>0</v>
      </c>
      <c r="W1252" s="147">
        <f t="shared" si="1273"/>
        <v>0</v>
      </c>
      <c r="X1252" s="144">
        <f t="shared" si="1274"/>
        <v>1506.12</v>
      </c>
      <c r="Y1252" s="145">
        <f t="shared" si="1275"/>
        <v>0</v>
      </c>
      <c r="Z1252" s="147">
        <f t="shared" si="1276"/>
        <v>1506.12</v>
      </c>
      <c r="AA1252" s="148">
        <f t="shared" si="1277"/>
        <v>60501.420000000006</v>
      </c>
      <c r="AB1252" s="149">
        <f t="shared" si="1278"/>
        <v>0</v>
      </c>
      <c r="AC1252" s="148">
        <f t="shared" si="1279"/>
        <v>60501.420000000006</v>
      </c>
      <c r="AD1252" s="148">
        <f t="shared" si="1263"/>
        <v>0</v>
      </c>
      <c r="AE1252" s="148">
        <f t="shared" si="1280"/>
        <v>0</v>
      </c>
      <c r="AF1252" s="150">
        <f t="shared" si="1281"/>
        <v>0</v>
      </c>
      <c r="AG1252" s="148">
        <f t="shared" si="1282"/>
        <v>60501.420000000006</v>
      </c>
      <c r="AH1252" s="148">
        <f t="shared" si="1283"/>
        <v>0</v>
      </c>
      <c r="AI1252" s="150">
        <f t="shared" si="1284"/>
        <v>60501.420000000006</v>
      </c>
      <c r="AJ1252" s="151" t="s">
        <v>105</v>
      </c>
    </row>
    <row r="1253" spans="1:36" outlineLevel="3" x14ac:dyDescent="0.25">
      <c r="A1253" s="143" t="s">
        <v>5679</v>
      </c>
      <c r="B1253" s="135">
        <v>1230.8900000000001</v>
      </c>
      <c r="C1253" s="135">
        <v>5129.8999999999996</v>
      </c>
      <c r="D1253" s="135">
        <v>1525.07</v>
      </c>
      <c r="E1253" s="135">
        <v>3883.63</v>
      </c>
      <c r="F1253" s="135">
        <v>8025.07</v>
      </c>
      <c r="G1253" s="135">
        <v>4511.6400000000003</v>
      </c>
      <c r="H1253" s="135">
        <v>3685.04</v>
      </c>
      <c r="I1253" s="135">
        <v>3135.2</v>
      </c>
      <c r="J1253" s="135">
        <v>3160.92</v>
      </c>
      <c r="K1253" s="135">
        <v>6335.55</v>
      </c>
      <c r="L1253" s="135">
        <v>3517.03</v>
      </c>
      <c r="M1253" s="135">
        <v>2965.4</v>
      </c>
      <c r="N1253" s="135">
        <f t="shared" si="1264"/>
        <v>2965.4</v>
      </c>
      <c r="O1253" s="135">
        <f t="shared" si="1265"/>
        <v>47105.340000000004</v>
      </c>
      <c r="P1253" s="135" t="s">
        <v>4437</v>
      </c>
      <c r="Q1253" s="135">
        <f>VLOOKUP(P1253,Factors!$E$6:$G$5649,3,FALSE)</f>
        <v>0</v>
      </c>
      <c r="R1253" s="144">
        <f t="shared" si="1268"/>
        <v>2965.4</v>
      </c>
      <c r="S1253" s="145">
        <f t="shared" si="1269"/>
        <v>0</v>
      </c>
      <c r="T1253" s="146">
        <f t="shared" si="1270"/>
        <v>2965.4</v>
      </c>
      <c r="U1253" s="144">
        <f t="shared" si="1271"/>
        <v>0</v>
      </c>
      <c r="V1253" s="145">
        <f t="shared" si="1272"/>
        <v>0</v>
      </c>
      <c r="W1253" s="147">
        <f t="shared" si="1273"/>
        <v>0</v>
      </c>
      <c r="X1253" s="144">
        <f t="shared" si="1274"/>
        <v>2965.4</v>
      </c>
      <c r="Y1253" s="145">
        <f t="shared" si="1275"/>
        <v>0</v>
      </c>
      <c r="Z1253" s="147">
        <f t="shared" si="1276"/>
        <v>2965.4</v>
      </c>
      <c r="AA1253" s="148">
        <f t="shared" si="1277"/>
        <v>47105.340000000004</v>
      </c>
      <c r="AB1253" s="149">
        <f t="shared" si="1278"/>
        <v>0</v>
      </c>
      <c r="AC1253" s="148">
        <f t="shared" si="1279"/>
        <v>47105.340000000004</v>
      </c>
      <c r="AD1253" s="148">
        <f t="shared" si="1263"/>
        <v>0</v>
      </c>
      <c r="AE1253" s="148">
        <f t="shared" si="1280"/>
        <v>0</v>
      </c>
      <c r="AF1253" s="150">
        <f t="shared" si="1281"/>
        <v>0</v>
      </c>
      <c r="AG1253" s="148">
        <f t="shared" si="1282"/>
        <v>47105.340000000004</v>
      </c>
      <c r="AH1253" s="148">
        <f t="shared" si="1283"/>
        <v>0</v>
      </c>
      <c r="AI1253" s="150">
        <f t="shared" si="1284"/>
        <v>47105.340000000004</v>
      </c>
      <c r="AJ1253" s="151" t="s">
        <v>105</v>
      </c>
    </row>
    <row r="1254" spans="1:36" outlineLevel="3" x14ac:dyDescent="0.25">
      <c r="A1254" s="143" t="s">
        <v>5679</v>
      </c>
      <c r="B1254" s="135">
        <v>1401.13</v>
      </c>
      <c r="C1254" s="135">
        <v>2738.59</v>
      </c>
      <c r="D1254" s="135">
        <v>2839.91</v>
      </c>
      <c r="E1254" s="135">
        <v>2058.96</v>
      </c>
      <c r="F1254" s="135">
        <v>2114.31</v>
      </c>
      <c r="G1254" s="135">
        <v>2256.59</v>
      </c>
      <c r="H1254" s="135">
        <v>4242.49</v>
      </c>
      <c r="I1254" s="135">
        <v>1290.21</v>
      </c>
      <c r="J1254" s="135">
        <v>1398.77</v>
      </c>
      <c r="K1254" s="135">
        <v>1117.49</v>
      </c>
      <c r="L1254" s="135">
        <v>1566.13</v>
      </c>
      <c r="M1254" s="135">
        <v>3264.62</v>
      </c>
      <c r="N1254" s="135">
        <f t="shared" si="1264"/>
        <v>3264.62</v>
      </c>
      <c r="O1254" s="135">
        <f t="shared" si="1265"/>
        <v>26289.200000000001</v>
      </c>
      <c r="P1254" s="135" t="s">
        <v>4440</v>
      </c>
      <c r="Q1254" s="135">
        <f>VLOOKUP(P1254,Factors!$E$6:$G$5649,3,FALSE)</f>
        <v>0</v>
      </c>
      <c r="R1254" s="144">
        <f t="shared" si="1268"/>
        <v>3264.62</v>
      </c>
      <c r="S1254" s="145">
        <f t="shared" si="1269"/>
        <v>0</v>
      </c>
      <c r="T1254" s="146">
        <f t="shared" si="1270"/>
        <v>3264.62</v>
      </c>
      <c r="U1254" s="144">
        <f t="shared" si="1271"/>
        <v>0</v>
      </c>
      <c r="V1254" s="145">
        <f t="shared" si="1272"/>
        <v>0</v>
      </c>
      <c r="W1254" s="147">
        <f t="shared" si="1273"/>
        <v>0</v>
      </c>
      <c r="X1254" s="144">
        <f t="shared" si="1274"/>
        <v>3264.62</v>
      </c>
      <c r="Y1254" s="145">
        <f t="shared" si="1275"/>
        <v>0</v>
      </c>
      <c r="Z1254" s="147">
        <f t="shared" si="1276"/>
        <v>3264.62</v>
      </c>
      <c r="AA1254" s="148">
        <f t="shared" si="1277"/>
        <v>26289.200000000001</v>
      </c>
      <c r="AB1254" s="149">
        <f t="shared" si="1278"/>
        <v>0</v>
      </c>
      <c r="AC1254" s="148">
        <f t="shared" si="1279"/>
        <v>26289.200000000001</v>
      </c>
      <c r="AD1254" s="148">
        <f t="shared" si="1263"/>
        <v>0</v>
      </c>
      <c r="AE1254" s="148">
        <f t="shared" si="1280"/>
        <v>0</v>
      </c>
      <c r="AF1254" s="150">
        <f t="shared" si="1281"/>
        <v>0</v>
      </c>
      <c r="AG1254" s="148">
        <f t="shared" si="1282"/>
        <v>26289.200000000001</v>
      </c>
      <c r="AH1254" s="148">
        <f t="shared" si="1283"/>
        <v>0</v>
      </c>
      <c r="AI1254" s="150">
        <f t="shared" si="1284"/>
        <v>26289.200000000001</v>
      </c>
      <c r="AJ1254" s="151" t="s">
        <v>105</v>
      </c>
    </row>
    <row r="1255" spans="1:36" outlineLevel="3" x14ac:dyDescent="0.25">
      <c r="A1255" s="143" t="s">
        <v>5679</v>
      </c>
      <c r="B1255" s="135">
        <v>3120.32</v>
      </c>
      <c r="C1255" s="135">
        <v>3916.45</v>
      </c>
      <c r="D1255" s="135">
        <v>2046.73</v>
      </c>
      <c r="E1255" s="135">
        <v>2396.4899999999998</v>
      </c>
      <c r="F1255" s="135">
        <v>3485.97</v>
      </c>
      <c r="G1255" s="135">
        <v>2279.98</v>
      </c>
      <c r="H1255" s="135">
        <v>4475.62</v>
      </c>
      <c r="I1255" s="135">
        <v>3612.75</v>
      </c>
      <c r="J1255" s="135">
        <v>3973.75</v>
      </c>
      <c r="K1255" s="135">
        <v>2756.83</v>
      </c>
      <c r="L1255" s="135">
        <v>5085.04</v>
      </c>
      <c r="M1255" s="135">
        <v>2375.33</v>
      </c>
      <c r="N1255" s="135">
        <f t="shared" si="1264"/>
        <v>2375.33</v>
      </c>
      <c r="O1255" s="135">
        <f t="shared" si="1265"/>
        <v>39525.26</v>
      </c>
      <c r="P1255" s="135" t="s">
        <v>4445</v>
      </c>
      <c r="Q1255" s="135">
        <f>VLOOKUP(P1255,Factors!$E$6:$G$5649,3,FALSE)</f>
        <v>0</v>
      </c>
      <c r="R1255" s="144">
        <f t="shared" si="1268"/>
        <v>2375.33</v>
      </c>
      <c r="S1255" s="145">
        <f t="shared" si="1269"/>
        <v>0</v>
      </c>
      <c r="T1255" s="146">
        <f t="shared" si="1270"/>
        <v>2375.33</v>
      </c>
      <c r="U1255" s="144">
        <f t="shared" si="1271"/>
        <v>0</v>
      </c>
      <c r="V1255" s="145">
        <f t="shared" si="1272"/>
        <v>0</v>
      </c>
      <c r="W1255" s="147">
        <f t="shared" si="1273"/>
        <v>0</v>
      </c>
      <c r="X1255" s="144">
        <f t="shared" si="1274"/>
        <v>2375.33</v>
      </c>
      <c r="Y1255" s="145">
        <f t="shared" si="1275"/>
        <v>0</v>
      </c>
      <c r="Z1255" s="147">
        <f t="shared" si="1276"/>
        <v>2375.33</v>
      </c>
      <c r="AA1255" s="148">
        <f t="shared" si="1277"/>
        <v>39525.26</v>
      </c>
      <c r="AB1255" s="149">
        <f t="shared" si="1278"/>
        <v>0</v>
      </c>
      <c r="AC1255" s="148">
        <f t="shared" si="1279"/>
        <v>39525.26</v>
      </c>
      <c r="AD1255" s="148">
        <f t="shared" si="1263"/>
        <v>0</v>
      </c>
      <c r="AE1255" s="148">
        <f t="shared" si="1280"/>
        <v>0</v>
      </c>
      <c r="AF1255" s="150">
        <f t="shared" si="1281"/>
        <v>0</v>
      </c>
      <c r="AG1255" s="148">
        <f t="shared" si="1282"/>
        <v>39525.26</v>
      </c>
      <c r="AH1255" s="148">
        <f t="shared" si="1283"/>
        <v>0</v>
      </c>
      <c r="AI1255" s="150">
        <f t="shared" si="1284"/>
        <v>39525.26</v>
      </c>
      <c r="AJ1255" s="151" t="s">
        <v>105</v>
      </c>
    </row>
    <row r="1256" spans="1:36" outlineLevel="3" x14ac:dyDescent="0.25">
      <c r="A1256" s="143" t="s">
        <v>5679</v>
      </c>
      <c r="F1256" s="135">
        <v>871</v>
      </c>
      <c r="N1256" s="135">
        <f t="shared" si="1264"/>
        <v>0</v>
      </c>
      <c r="O1256" s="135">
        <f t="shared" si="1265"/>
        <v>871</v>
      </c>
      <c r="P1256" s="135" t="s">
        <v>4454</v>
      </c>
      <c r="Q1256" s="135">
        <f>VLOOKUP(P1256,Factors!$E$6:$G$5649,3,FALSE)</f>
        <v>0</v>
      </c>
      <c r="R1256" s="144">
        <f t="shared" si="1268"/>
        <v>0</v>
      </c>
      <c r="S1256" s="145">
        <f t="shared" si="1269"/>
        <v>0</v>
      </c>
      <c r="T1256" s="146">
        <f t="shared" si="1270"/>
        <v>0</v>
      </c>
      <c r="U1256" s="144">
        <f t="shared" si="1271"/>
        <v>0</v>
      </c>
      <c r="V1256" s="145">
        <f t="shared" si="1272"/>
        <v>0</v>
      </c>
      <c r="W1256" s="147">
        <f t="shared" si="1273"/>
        <v>0</v>
      </c>
      <c r="X1256" s="144">
        <f t="shared" si="1274"/>
        <v>0</v>
      </c>
      <c r="Y1256" s="145">
        <f t="shared" si="1275"/>
        <v>0</v>
      </c>
      <c r="Z1256" s="147">
        <f t="shared" si="1276"/>
        <v>0</v>
      </c>
      <c r="AA1256" s="148">
        <f t="shared" si="1277"/>
        <v>871</v>
      </c>
      <c r="AB1256" s="149">
        <f t="shared" si="1278"/>
        <v>0</v>
      </c>
      <c r="AC1256" s="148">
        <f t="shared" si="1279"/>
        <v>871</v>
      </c>
      <c r="AD1256" s="148">
        <f t="shared" si="1263"/>
        <v>0</v>
      </c>
      <c r="AE1256" s="148">
        <f t="shared" si="1280"/>
        <v>0</v>
      </c>
      <c r="AF1256" s="150">
        <f t="shared" si="1281"/>
        <v>0</v>
      </c>
      <c r="AG1256" s="148">
        <f t="shared" si="1282"/>
        <v>871</v>
      </c>
      <c r="AH1256" s="148">
        <f t="shared" si="1283"/>
        <v>0</v>
      </c>
      <c r="AI1256" s="150">
        <f t="shared" si="1284"/>
        <v>871</v>
      </c>
      <c r="AJ1256" s="151" t="s">
        <v>105</v>
      </c>
    </row>
    <row r="1257" spans="1:36" outlineLevel="3" x14ac:dyDescent="0.25">
      <c r="A1257" s="143" t="s">
        <v>5679</v>
      </c>
      <c r="B1257" s="135">
        <v>10048.83</v>
      </c>
      <c r="C1257" s="135">
        <v>11664.44</v>
      </c>
      <c r="D1257" s="135">
        <v>6477.03</v>
      </c>
      <c r="E1257" s="135">
        <v>8024.09</v>
      </c>
      <c r="F1257" s="135">
        <v>16430.28</v>
      </c>
      <c r="G1257" s="135">
        <v>7638.08</v>
      </c>
      <c r="H1257" s="135">
        <v>11092.09</v>
      </c>
      <c r="I1257" s="135">
        <v>12889.25</v>
      </c>
      <c r="J1257" s="135">
        <v>10409.15</v>
      </c>
      <c r="K1257" s="135">
        <v>7743.34</v>
      </c>
      <c r="L1257" s="135">
        <v>11460.41</v>
      </c>
      <c r="M1257" s="135">
        <v>11007.03</v>
      </c>
      <c r="N1257" s="135">
        <f t="shared" si="1264"/>
        <v>11007.03</v>
      </c>
      <c r="O1257" s="135">
        <f t="shared" si="1265"/>
        <v>124884.01999999999</v>
      </c>
      <c r="P1257" s="135" t="s">
        <v>4470</v>
      </c>
      <c r="Q1257" s="135">
        <f>VLOOKUP(P1257,Factors!$E$6:$G$5649,3,FALSE)</f>
        <v>0</v>
      </c>
      <c r="R1257" s="144">
        <f t="shared" si="1268"/>
        <v>11007.03</v>
      </c>
      <c r="S1257" s="145">
        <f t="shared" si="1269"/>
        <v>0</v>
      </c>
      <c r="T1257" s="146">
        <f t="shared" si="1270"/>
        <v>11007.03</v>
      </c>
      <c r="U1257" s="144">
        <f t="shared" si="1271"/>
        <v>0</v>
      </c>
      <c r="V1257" s="145">
        <f t="shared" si="1272"/>
        <v>0</v>
      </c>
      <c r="W1257" s="147">
        <f t="shared" si="1273"/>
        <v>0</v>
      </c>
      <c r="X1257" s="144">
        <f t="shared" si="1274"/>
        <v>11007.03</v>
      </c>
      <c r="Y1257" s="145">
        <f t="shared" si="1275"/>
        <v>0</v>
      </c>
      <c r="Z1257" s="147">
        <f t="shared" si="1276"/>
        <v>11007.03</v>
      </c>
      <c r="AA1257" s="148">
        <f t="shared" si="1277"/>
        <v>124884.01999999999</v>
      </c>
      <c r="AB1257" s="149">
        <f t="shared" si="1278"/>
        <v>0</v>
      </c>
      <c r="AC1257" s="148">
        <f t="shared" si="1279"/>
        <v>124884.01999999999</v>
      </c>
      <c r="AD1257" s="148">
        <f t="shared" si="1263"/>
        <v>0</v>
      </c>
      <c r="AE1257" s="148">
        <f t="shared" si="1280"/>
        <v>0</v>
      </c>
      <c r="AF1257" s="150">
        <f t="shared" si="1281"/>
        <v>0</v>
      </c>
      <c r="AG1257" s="148">
        <f t="shared" si="1282"/>
        <v>124884.01999999999</v>
      </c>
      <c r="AH1257" s="148">
        <f t="shared" si="1283"/>
        <v>0</v>
      </c>
      <c r="AI1257" s="150">
        <f t="shared" si="1284"/>
        <v>124884.01999999999</v>
      </c>
      <c r="AJ1257" s="151" t="s">
        <v>105</v>
      </c>
    </row>
    <row r="1258" spans="1:36" outlineLevel="3" x14ac:dyDescent="0.25">
      <c r="A1258" s="143" t="s">
        <v>5679</v>
      </c>
      <c r="B1258" s="135">
        <v>2551.5700000000002</v>
      </c>
      <c r="C1258" s="135">
        <v>3493.4</v>
      </c>
      <c r="D1258" s="135">
        <v>6066.86</v>
      </c>
      <c r="E1258" s="135">
        <v>1645.98</v>
      </c>
      <c r="F1258" s="135">
        <v>6762.5</v>
      </c>
      <c r="G1258" s="135">
        <v>4510.57</v>
      </c>
      <c r="H1258" s="135">
        <v>3390.13</v>
      </c>
      <c r="I1258" s="135">
        <v>2858.12</v>
      </c>
      <c r="J1258" s="135">
        <v>2879.15</v>
      </c>
      <c r="K1258" s="135">
        <v>2531.8000000000002</v>
      </c>
      <c r="L1258" s="135">
        <v>4505.1499999999996</v>
      </c>
      <c r="M1258" s="135">
        <v>3693.04</v>
      </c>
      <c r="N1258" s="135">
        <f t="shared" si="1264"/>
        <v>3693.04</v>
      </c>
      <c r="O1258" s="135">
        <f t="shared" si="1265"/>
        <v>44888.270000000004</v>
      </c>
      <c r="P1258" s="135" t="s">
        <v>4479</v>
      </c>
      <c r="Q1258" s="135">
        <f>VLOOKUP(P1258,Factors!$E$6:$G$5649,3,FALSE)</f>
        <v>0</v>
      </c>
      <c r="R1258" s="144">
        <f t="shared" si="1268"/>
        <v>3693.04</v>
      </c>
      <c r="S1258" s="145">
        <f t="shared" si="1269"/>
        <v>0</v>
      </c>
      <c r="T1258" s="146">
        <f t="shared" si="1270"/>
        <v>3693.04</v>
      </c>
      <c r="U1258" s="144">
        <f t="shared" si="1271"/>
        <v>0</v>
      </c>
      <c r="V1258" s="145">
        <f t="shared" si="1272"/>
        <v>0</v>
      </c>
      <c r="W1258" s="147">
        <f t="shared" si="1273"/>
        <v>0</v>
      </c>
      <c r="X1258" s="144">
        <f t="shared" si="1274"/>
        <v>3693.04</v>
      </c>
      <c r="Y1258" s="145">
        <f t="shared" si="1275"/>
        <v>0</v>
      </c>
      <c r="Z1258" s="147">
        <f t="shared" si="1276"/>
        <v>3693.04</v>
      </c>
      <c r="AA1258" s="148">
        <f t="shared" si="1277"/>
        <v>44888.270000000004</v>
      </c>
      <c r="AB1258" s="149">
        <f t="shared" si="1278"/>
        <v>0</v>
      </c>
      <c r="AC1258" s="148">
        <f t="shared" si="1279"/>
        <v>44888.270000000004</v>
      </c>
      <c r="AD1258" s="148">
        <f t="shared" si="1263"/>
        <v>0</v>
      </c>
      <c r="AE1258" s="148">
        <f t="shared" si="1280"/>
        <v>0</v>
      </c>
      <c r="AF1258" s="150">
        <f t="shared" si="1281"/>
        <v>0</v>
      </c>
      <c r="AG1258" s="148">
        <f t="shared" si="1282"/>
        <v>44888.270000000004</v>
      </c>
      <c r="AH1258" s="148">
        <f t="shared" si="1283"/>
        <v>0</v>
      </c>
      <c r="AI1258" s="150">
        <f t="shared" si="1284"/>
        <v>44888.270000000004</v>
      </c>
      <c r="AJ1258" s="151" t="s">
        <v>105</v>
      </c>
    </row>
    <row r="1259" spans="1:36" outlineLevel="3" x14ac:dyDescent="0.25">
      <c r="A1259" s="143" t="s">
        <v>5679</v>
      </c>
      <c r="B1259" s="135">
        <v>2581.2800000000002</v>
      </c>
      <c r="C1259" s="135">
        <v>1584.55</v>
      </c>
      <c r="D1259" s="135">
        <v>2621.9</v>
      </c>
      <c r="E1259" s="135">
        <v>2324.3000000000002</v>
      </c>
      <c r="F1259" s="135">
        <v>3451.91</v>
      </c>
      <c r="G1259" s="135">
        <v>2427.9899999999998</v>
      </c>
      <c r="H1259" s="135">
        <v>7607.81</v>
      </c>
      <c r="I1259" s="135">
        <v>2524.56</v>
      </c>
      <c r="J1259" s="135">
        <v>2871.86</v>
      </c>
      <c r="K1259" s="135">
        <v>3169.78</v>
      </c>
      <c r="L1259" s="135">
        <v>2948.62</v>
      </c>
      <c r="M1259" s="135">
        <v>2670.17</v>
      </c>
      <c r="N1259" s="135">
        <f t="shared" si="1264"/>
        <v>2670.17</v>
      </c>
      <c r="O1259" s="135">
        <f t="shared" si="1265"/>
        <v>36784.729999999996</v>
      </c>
      <c r="P1259" s="135" t="s">
        <v>4485</v>
      </c>
      <c r="Q1259" s="135">
        <f>VLOOKUP(P1259,Factors!$E$6:$G$5649,3,FALSE)</f>
        <v>0</v>
      </c>
      <c r="R1259" s="144">
        <f t="shared" si="1268"/>
        <v>2670.17</v>
      </c>
      <c r="S1259" s="145">
        <f t="shared" si="1269"/>
        <v>0</v>
      </c>
      <c r="T1259" s="146">
        <f t="shared" si="1270"/>
        <v>2670.17</v>
      </c>
      <c r="U1259" s="144">
        <f t="shared" si="1271"/>
        <v>0</v>
      </c>
      <c r="V1259" s="145">
        <f t="shared" si="1272"/>
        <v>0</v>
      </c>
      <c r="W1259" s="147">
        <f t="shared" si="1273"/>
        <v>0</v>
      </c>
      <c r="X1259" s="144">
        <f t="shared" si="1274"/>
        <v>2670.17</v>
      </c>
      <c r="Y1259" s="145">
        <f t="shared" si="1275"/>
        <v>0</v>
      </c>
      <c r="Z1259" s="147">
        <f t="shared" si="1276"/>
        <v>2670.17</v>
      </c>
      <c r="AA1259" s="148">
        <f t="shared" si="1277"/>
        <v>36784.729999999996</v>
      </c>
      <c r="AB1259" s="149">
        <f t="shared" si="1278"/>
        <v>0</v>
      </c>
      <c r="AC1259" s="148">
        <f t="shared" si="1279"/>
        <v>36784.729999999996</v>
      </c>
      <c r="AD1259" s="148">
        <f t="shared" si="1263"/>
        <v>0</v>
      </c>
      <c r="AE1259" s="148">
        <f t="shared" si="1280"/>
        <v>0</v>
      </c>
      <c r="AF1259" s="150">
        <f t="shared" si="1281"/>
        <v>0</v>
      </c>
      <c r="AG1259" s="148">
        <f t="shared" si="1282"/>
        <v>36784.729999999996</v>
      </c>
      <c r="AH1259" s="148">
        <f t="shared" si="1283"/>
        <v>0</v>
      </c>
      <c r="AI1259" s="150">
        <f t="shared" si="1284"/>
        <v>36784.729999999996</v>
      </c>
      <c r="AJ1259" s="151" t="s">
        <v>105</v>
      </c>
    </row>
    <row r="1260" spans="1:36" outlineLevel="3" x14ac:dyDescent="0.25">
      <c r="A1260" s="143" t="s">
        <v>5679</v>
      </c>
      <c r="B1260" s="135">
        <v>1459.31</v>
      </c>
      <c r="C1260" s="135">
        <v>1971.32</v>
      </c>
      <c r="D1260" s="135">
        <v>1035.5899999999999</v>
      </c>
      <c r="E1260" s="135">
        <v>3220.63</v>
      </c>
      <c r="F1260" s="135">
        <v>650.66</v>
      </c>
      <c r="G1260" s="135">
        <v>4882.92</v>
      </c>
      <c r="H1260" s="135">
        <v>2650.46</v>
      </c>
      <c r="I1260" s="135">
        <v>3251.28</v>
      </c>
      <c r="J1260" s="135">
        <v>650.66</v>
      </c>
      <c r="K1260" s="135">
        <v>3069.61</v>
      </c>
      <c r="L1260" s="135">
        <v>1162.6600000000001</v>
      </c>
      <c r="M1260" s="135">
        <v>1771.16</v>
      </c>
      <c r="N1260" s="135">
        <f t="shared" si="1264"/>
        <v>1771.16</v>
      </c>
      <c r="O1260" s="135">
        <f t="shared" si="1265"/>
        <v>25776.26</v>
      </c>
      <c r="P1260" s="135" t="s">
        <v>4490</v>
      </c>
      <c r="Q1260" s="135">
        <f>VLOOKUP(P1260,Factors!$E$6:$G$5649,3,FALSE)</f>
        <v>0</v>
      </c>
      <c r="R1260" s="144">
        <f t="shared" si="1268"/>
        <v>1771.16</v>
      </c>
      <c r="S1260" s="145">
        <f t="shared" si="1269"/>
        <v>0</v>
      </c>
      <c r="T1260" s="146">
        <f t="shared" si="1270"/>
        <v>1771.16</v>
      </c>
      <c r="U1260" s="144">
        <f t="shared" si="1271"/>
        <v>0</v>
      </c>
      <c r="V1260" s="145">
        <f t="shared" si="1272"/>
        <v>0</v>
      </c>
      <c r="W1260" s="147">
        <f t="shared" si="1273"/>
        <v>0</v>
      </c>
      <c r="X1260" s="144">
        <f t="shared" si="1274"/>
        <v>1771.16</v>
      </c>
      <c r="Y1260" s="145">
        <f t="shared" si="1275"/>
        <v>0</v>
      </c>
      <c r="Z1260" s="147">
        <f t="shared" si="1276"/>
        <v>1771.16</v>
      </c>
      <c r="AA1260" s="148">
        <f t="shared" si="1277"/>
        <v>25776.26</v>
      </c>
      <c r="AB1260" s="149">
        <f t="shared" si="1278"/>
        <v>0</v>
      </c>
      <c r="AC1260" s="148">
        <f t="shared" si="1279"/>
        <v>25776.26</v>
      </c>
      <c r="AD1260" s="148">
        <f t="shared" si="1263"/>
        <v>0</v>
      </c>
      <c r="AE1260" s="148">
        <f t="shared" si="1280"/>
        <v>0</v>
      </c>
      <c r="AF1260" s="150">
        <f t="shared" si="1281"/>
        <v>0</v>
      </c>
      <c r="AG1260" s="148">
        <f t="shared" si="1282"/>
        <v>25776.26</v>
      </c>
      <c r="AH1260" s="148">
        <f t="shared" si="1283"/>
        <v>0</v>
      </c>
      <c r="AI1260" s="150">
        <f t="shared" si="1284"/>
        <v>25776.26</v>
      </c>
      <c r="AJ1260" s="151" t="s">
        <v>105</v>
      </c>
    </row>
    <row r="1261" spans="1:36" outlineLevel="3" x14ac:dyDescent="0.25">
      <c r="A1261" s="143" t="s">
        <v>5679</v>
      </c>
      <c r="B1261" s="135">
        <v>7087.17</v>
      </c>
      <c r="C1261" s="135">
        <v>4197.4399999999996</v>
      </c>
      <c r="D1261" s="135">
        <v>4881.1400000000003</v>
      </c>
      <c r="E1261" s="135">
        <v>4535.1400000000003</v>
      </c>
      <c r="F1261" s="135">
        <v>6163.54</v>
      </c>
      <c r="G1261" s="135">
        <v>4358.5</v>
      </c>
      <c r="H1261" s="135">
        <v>5547.56</v>
      </c>
      <c r="I1261" s="135">
        <v>6749.65</v>
      </c>
      <c r="J1261" s="135">
        <v>4217.2299999999996</v>
      </c>
      <c r="K1261" s="135">
        <v>4607.17</v>
      </c>
      <c r="L1261" s="135">
        <v>4254.17</v>
      </c>
      <c r="M1261" s="135">
        <v>5583.61</v>
      </c>
      <c r="N1261" s="135">
        <f t="shared" si="1264"/>
        <v>5583.61</v>
      </c>
      <c r="O1261" s="135">
        <f t="shared" si="1265"/>
        <v>62182.319999999992</v>
      </c>
      <c r="P1261" s="135" t="s">
        <v>4491</v>
      </c>
      <c r="Q1261" s="135">
        <f>VLOOKUP(P1261,Factors!$E$6:$G$5649,3,FALSE)</f>
        <v>0</v>
      </c>
      <c r="R1261" s="144">
        <f t="shared" si="1268"/>
        <v>5583.61</v>
      </c>
      <c r="S1261" s="145">
        <f t="shared" si="1269"/>
        <v>0</v>
      </c>
      <c r="T1261" s="146">
        <f t="shared" si="1270"/>
        <v>5583.61</v>
      </c>
      <c r="U1261" s="144">
        <f t="shared" si="1271"/>
        <v>0</v>
      </c>
      <c r="V1261" s="145">
        <f t="shared" si="1272"/>
        <v>0</v>
      </c>
      <c r="W1261" s="147">
        <f t="shared" si="1273"/>
        <v>0</v>
      </c>
      <c r="X1261" s="144">
        <f t="shared" si="1274"/>
        <v>5583.61</v>
      </c>
      <c r="Y1261" s="145">
        <f t="shared" si="1275"/>
        <v>0</v>
      </c>
      <c r="Z1261" s="147">
        <f t="shared" si="1276"/>
        <v>5583.61</v>
      </c>
      <c r="AA1261" s="148">
        <f t="shared" si="1277"/>
        <v>62182.319999999992</v>
      </c>
      <c r="AB1261" s="149">
        <f t="shared" si="1278"/>
        <v>0</v>
      </c>
      <c r="AC1261" s="148">
        <f t="shared" si="1279"/>
        <v>62182.319999999992</v>
      </c>
      <c r="AD1261" s="148">
        <f t="shared" si="1263"/>
        <v>0</v>
      </c>
      <c r="AE1261" s="148">
        <f t="shared" si="1280"/>
        <v>0</v>
      </c>
      <c r="AF1261" s="150">
        <f t="shared" si="1281"/>
        <v>0</v>
      </c>
      <c r="AG1261" s="148">
        <f t="shared" si="1282"/>
        <v>62182.319999999992</v>
      </c>
      <c r="AH1261" s="148">
        <f t="shared" si="1283"/>
        <v>0</v>
      </c>
      <c r="AI1261" s="150">
        <f t="shared" si="1284"/>
        <v>62182.319999999992</v>
      </c>
      <c r="AJ1261" s="151" t="s">
        <v>105</v>
      </c>
    </row>
    <row r="1262" spans="1:36" outlineLevel="3" x14ac:dyDescent="0.25">
      <c r="A1262" s="143" t="s">
        <v>5679</v>
      </c>
      <c r="B1262" s="135">
        <v>1224.52</v>
      </c>
      <c r="C1262" s="135">
        <v>3670.76</v>
      </c>
      <c r="D1262" s="135">
        <v>2599.37</v>
      </c>
      <c r="E1262" s="135">
        <v>1213.31</v>
      </c>
      <c r="F1262" s="135">
        <v>2494.7199999999998</v>
      </c>
      <c r="G1262" s="135">
        <v>1046.4100000000001</v>
      </c>
      <c r="H1262" s="135">
        <v>4479.4799999999996</v>
      </c>
      <c r="I1262" s="135">
        <v>1701.35</v>
      </c>
      <c r="J1262" s="135">
        <v>1068.54</v>
      </c>
      <c r="K1262" s="135">
        <v>1183.58</v>
      </c>
      <c r="L1262" s="135">
        <v>1912.43</v>
      </c>
      <c r="M1262" s="135">
        <v>1344.82</v>
      </c>
      <c r="N1262" s="135">
        <f t="shared" si="1264"/>
        <v>1344.82</v>
      </c>
      <c r="O1262" s="135">
        <f t="shared" si="1265"/>
        <v>23939.29</v>
      </c>
      <c r="P1262" s="135" t="s">
        <v>4509</v>
      </c>
      <c r="Q1262" s="135">
        <f>VLOOKUP(P1262,Factors!$E$6:$G$5649,3,FALSE)</f>
        <v>0</v>
      </c>
      <c r="R1262" s="144">
        <f t="shared" si="1268"/>
        <v>1344.82</v>
      </c>
      <c r="S1262" s="145">
        <f t="shared" si="1269"/>
        <v>0</v>
      </c>
      <c r="T1262" s="146">
        <f t="shared" si="1270"/>
        <v>1344.82</v>
      </c>
      <c r="U1262" s="144">
        <f t="shared" si="1271"/>
        <v>0</v>
      </c>
      <c r="V1262" s="145">
        <f t="shared" si="1272"/>
        <v>0</v>
      </c>
      <c r="W1262" s="147">
        <f t="shared" si="1273"/>
        <v>0</v>
      </c>
      <c r="X1262" s="144">
        <f t="shared" si="1274"/>
        <v>1344.82</v>
      </c>
      <c r="Y1262" s="145">
        <f t="shared" si="1275"/>
        <v>0</v>
      </c>
      <c r="Z1262" s="147">
        <f t="shared" si="1276"/>
        <v>1344.82</v>
      </c>
      <c r="AA1262" s="148">
        <f t="shared" si="1277"/>
        <v>23939.29</v>
      </c>
      <c r="AB1262" s="149">
        <f t="shared" si="1278"/>
        <v>0</v>
      </c>
      <c r="AC1262" s="148">
        <f t="shared" si="1279"/>
        <v>23939.29</v>
      </c>
      <c r="AD1262" s="148">
        <f t="shared" si="1263"/>
        <v>0</v>
      </c>
      <c r="AE1262" s="148">
        <f t="shared" si="1280"/>
        <v>0</v>
      </c>
      <c r="AF1262" s="150">
        <f t="shared" si="1281"/>
        <v>0</v>
      </c>
      <c r="AG1262" s="148">
        <f t="shared" si="1282"/>
        <v>23939.29</v>
      </c>
      <c r="AH1262" s="148">
        <f t="shared" si="1283"/>
        <v>0</v>
      </c>
      <c r="AI1262" s="150">
        <f t="shared" si="1284"/>
        <v>23939.29</v>
      </c>
      <c r="AJ1262" s="151" t="s">
        <v>105</v>
      </c>
    </row>
    <row r="1263" spans="1:36" outlineLevel="2" x14ac:dyDescent="0.25">
      <c r="A1263" s="143"/>
      <c r="N1263" s="135">
        <f t="shared" si="1264"/>
        <v>0</v>
      </c>
      <c r="O1263" s="135">
        <f t="shared" si="1265"/>
        <v>0</v>
      </c>
      <c r="R1263" s="144">
        <f t="shared" ref="R1263:AI1263" si="1285">SUBTOTAL(9,R1244:R1262)</f>
        <v>38873.47</v>
      </c>
      <c r="S1263" s="145">
        <f t="shared" si="1285"/>
        <v>0</v>
      </c>
      <c r="T1263" s="146">
        <f t="shared" si="1285"/>
        <v>38873.47</v>
      </c>
      <c r="U1263" s="144">
        <f t="shared" si="1285"/>
        <v>0</v>
      </c>
      <c r="V1263" s="145">
        <f t="shared" si="1285"/>
        <v>0</v>
      </c>
      <c r="W1263" s="147">
        <f t="shared" si="1285"/>
        <v>0</v>
      </c>
      <c r="X1263" s="144">
        <f t="shared" si="1285"/>
        <v>38873.47</v>
      </c>
      <c r="Y1263" s="145">
        <f t="shared" si="1285"/>
        <v>0</v>
      </c>
      <c r="Z1263" s="147">
        <f t="shared" si="1285"/>
        <v>38873.47</v>
      </c>
      <c r="AA1263" s="148">
        <f t="shared" si="1285"/>
        <v>539959.23</v>
      </c>
      <c r="AB1263" s="149">
        <f t="shared" si="1285"/>
        <v>0</v>
      </c>
      <c r="AC1263" s="148">
        <f t="shared" si="1285"/>
        <v>539959.23</v>
      </c>
      <c r="AD1263" s="148">
        <f t="shared" si="1263"/>
        <v>0</v>
      </c>
      <c r="AE1263" s="148">
        <f t="shared" si="1285"/>
        <v>0</v>
      </c>
      <c r="AF1263" s="150">
        <f t="shared" si="1285"/>
        <v>0</v>
      </c>
      <c r="AG1263" s="148">
        <f t="shared" si="1285"/>
        <v>539959.23</v>
      </c>
      <c r="AH1263" s="148">
        <f t="shared" si="1285"/>
        <v>0</v>
      </c>
      <c r="AI1263" s="150">
        <f t="shared" si="1285"/>
        <v>539959.23</v>
      </c>
      <c r="AJ1263" s="163" t="s">
        <v>5737</v>
      </c>
    </row>
    <row r="1264" spans="1:36" outlineLevel="3" x14ac:dyDescent="0.25">
      <c r="A1264" s="143" t="s">
        <v>5679</v>
      </c>
      <c r="B1264" s="135">
        <v>5561.16</v>
      </c>
      <c r="C1264" s="135">
        <v>5105.58</v>
      </c>
      <c r="D1264" s="135">
        <v>7729.23</v>
      </c>
      <c r="E1264" s="135">
        <v>4351.04</v>
      </c>
      <c r="F1264" s="135">
        <v>11380.85</v>
      </c>
      <c r="G1264" s="135">
        <v>5334.27</v>
      </c>
      <c r="H1264" s="135">
        <v>7993.05</v>
      </c>
      <c r="I1264" s="135">
        <v>6283.44</v>
      </c>
      <c r="J1264" s="135">
        <v>3689.47</v>
      </c>
      <c r="K1264" s="135">
        <v>11442.55</v>
      </c>
      <c r="L1264" s="135">
        <v>4428.7299999999996</v>
      </c>
      <c r="M1264" s="135">
        <v>4665.33</v>
      </c>
      <c r="N1264" s="135">
        <f t="shared" si="1264"/>
        <v>4665.33</v>
      </c>
      <c r="O1264" s="135">
        <f t="shared" si="1265"/>
        <v>77964.700000000012</v>
      </c>
      <c r="P1264" s="135" t="s">
        <v>4463</v>
      </c>
      <c r="Q1264" s="135">
        <f>VLOOKUP(P1264,Factors!$E$6:$G$5649,3,FALSE)</f>
        <v>1</v>
      </c>
      <c r="R1264" s="144">
        <f>IF(LEFT(AJ1264,6)="Direct", N1264,0)</f>
        <v>4665.33</v>
      </c>
      <c r="S1264" s="145">
        <f>N1264-R1264</f>
        <v>0</v>
      </c>
      <c r="T1264" s="146">
        <f>R1264+S1264</f>
        <v>4665.33</v>
      </c>
      <c r="U1264" s="144">
        <f>IF(LEFT(AJ1264,9)="direct-wa", N1264,0)</f>
        <v>4665.33</v>
      </c>
      <c r="V1264" s="145">
        <f>IF(LEFT(AJ1264,9)="direct-wa",0,N1264*Q1264)</f>
        <v>0</v>
      </c>
      <c r="W1264" s="147">
        <f>U1264+V1264</f>
        <v>4665.33</v>
      </c>
      <c r="X1264" s="144">
        <f>IF(LEFT(AJ1264,9)="direct-or", N1264,0)</f>
        <v>0</v>
      </c>
      <c r="Y1264" s="145">
        <f>IF(LEFT(AJ1264,9)="direct-or",0,S1264-V1264)</f>
        <v>0</v>
      </c>
      <c r="Z1264" s="147">
        <f>X1264+Y1264</f>
        <v>0</v>
      </c>
      <c r="AA1264" s="148">
        <f>IF(LEFT(AJ1264,6)="Direct", O1264,0)</f>
        <v>77964.700000000012</v>
      </c>
      <c r="AB1264" s="149">
        <f>O1264-AA1264</f>
        <v>0</v>
      </c>
      <c r="AC1264" s="148">
        <f>AA1264+AB1264</f>
        <v>77964.700000000012</v>
      </c>
      <c r="AD1264" s="148">
        <f t="shared" si="1263"/>
        <v>77964.700000000012</v>
      </c>
      <c r="AE1264" s="148">
        <f>IF(LEFT(AJ1264,9)="direct-wa",0,O1264*Q1264)</f>
        <v>0</v>
      </c>
      <c r="AF1264" s="150">
        <f>AD1264+AE1264</f>
        <v>77964.700000000012</v>
      </c>
      <c r="AG1264" s="148">
        <f>IF(LEFT(AJ1264,9)="direct-or", O1264,0)</f>
        <v>0</v>
      </c>
      <c r="AH1264" s="148">
        <f>IF(LEFT(AJ1264,9)="direct-or",0,AC1264-AF1264)</f>
        <v>0</v>
      </c>
      <c r="AI1264" s="150">
        <f>AG1264+AH1264</f>
        <v>0</v>
      </c>
      <c r="AJ1264" s="151" t="s">
        <v>456</v>
      </c>
    </row>
    <row r="1265" spans="1:36" outlineLevel="3" x14ac:dyDescent="0.25">
      <c r="A1265" s="143" t="s">
        <v>5679</v>
      </c>
      <c r="J1265" s="135">
        <v>22.7</v>
      </c>
      <c r="N1265" s="135">
        <f t="shared" si="1264"/>
        <v>0</v>
      </c>
      <c r="O1265" s="135">
        <f t="shared" si="1265"/>
        <v>22.7</v>
      </c>
      <c r="P1265" s="135" t="s">
        <v>4465</v>
      </c>
      <c r="Q1265" s="135">
        <f>VLOOKUP(P1265,Factors!$E$6:$G$5649,3,FALSE)</f>
        <v>1</v>
      </c>
      <c r="R1265" s="144">
        <f>IF(LEFT(AJ1265,6)="Direct", N1265,0)</f>
        <v>0</v>
      </c>
      <c r="S1265" s="145">
        <f>N1265-R1265</f>
        <v>0</v>
      </c>
      <c r="T1265" s="146">
        <f>R1265+S1265</f>
        <v>0</v>
      </c>
      <c r="U1265" s="144">
        <f>IF(LEFT(AJ1265,9)="direct-wa", N1265,0)</f>
        <v>0</v>
      </c>
      <c r="V1265" s="145">
        <f>IF(LEFT(AJ1265,9)="direct-wa",0,N1265*Q1265)</f>
        <v>0</v>
      </c>
      <c r="W1265" s="147">
        <f>U1265+V1265</f>
        <v>0</v>
      </c>
      <c r="X1265" s="144">
        <f>IF(LEFT(AJ1265,9)="direct-or", N1265,0)</f>
        <v>0</v>
      </c>
      <c r="Y1265" s="145">
        <f>IF(LEFT(AJ1265,9)="direct-or",0,S1265-V1265)</f>
        <v>0</v>
      </c>
      <c r="Z1265" s="147">
        <f>X1265+Y1265</f>
        <v>0</v>
      </c>
      <c r="AA1265" s="148">
        <f>IF(LEFT(AJ1265,6)="Direct", O1265,0)</f>
        <v>22.7</v>
      </c>
      <c r="AB1265" s="149">
        <f>O1265-AA1265</f>
        <v>0</v>
      </c>
      <c r="AC1265" s="148">
        <f>AA1265+AB1265</f>
        <v>22.7</v>
      </c>
      <c r="AD1265" s="148">
        <f t="shared" si="1263"/>
        <v>22.7</v>
      </c>
      <c r="AE1265" s="148">
        <f>IF(LEFT(AJ1265,9)="direct-wa",0,O1265*Q1265)</f>
        <v>0</v>
      </c>
      <c r="AF1265" s="150">
        <f>AD1265+AE1265</f>
        <v>22.7</v>
      </c>
      <c r="AG1265" s="148">
        <f>IF(LEFT(AJ1265,9)="direct-or", O1265,0)</f>
        <v>0</v>
      </c>
      <c r="AH1265" s="148">
        <f>IF(LEFT(AJ1265,9)="direct-or",0,AC1265-AF1265)</f>
        <v>0</v>
      </c>
      <c r="AI1265" s="150">
        <f>AG1265+AH1265</f>
        <v>0</v>
      </c>
      <c r="AJ1265" s="151" t="s">
        <v>456</v>
      </c>
    </row>
    <row r="1266" spans="1:36" outlineLevel="2" x14ac:dyDescent="0.25">
      <c r="A1266" s="143"/>
      <c r="N1266" s="135">
        <f t="shared" si="1264"/>
        <v>0</v>
      </c>
      <c r="O1266" s="135">
        <f t="shared" si="1265"/>
        <v>0</v>
      </c>
      <c r="R1266" s="144">
        <f t="shared" ref="R1266:AI1266" si="1286">SUBTOTAL(9,R1264:R1265)</f>
        <v>4665.33</v>
      </c>
      <c r="S1266" s="145">
        <f t="shared" si="1286"/>
        <v>0</v>
      </c>
      <c r="T1266" s="146">
        <f t="shared" si="1286"/>
        <v>4665.33</v>
      </c>
      <c r="U1266" s="144">
        <f t="shared" si="1286"/>
        <v>4665.33</v>
      </c>
      <c r="V1266" s="145">
        <f t="shared" si="1286"/>
        <v>0</v>
      </c>
      <c r="W1266" s="147">
        <f t="shared" si="1286"/>
        <v>4665.33</v>
      </c>
      <c r="X1266" s="144">
        <f t="shared" si="1286"/>
        <v>0</v>
      </c>
      <c r="Y1266" s="145">
        <f t="shared" si="1286"/>
        <v>0</v>
      </c>
      <c r="Z1266" s="147">
        <f t="shared" si="1286"/>
        <v>0</v>
      </c>
      <c r="AA1266" s="148">
        <f t="shared" si="1286"/>
        <v>77987.400000000009</v>
      </c>
      <c r="AB1266" s="149">
        <f t="shared" si="1286"/>
        <v>0</v>
      </c>
      <c r="AC1266" s="148">
        <f t="shared" si="1286"/>
        <v>77987.400000000009</v>
      </c>
      <c r="AD1266" s="148">
        <f t="shared" si="1263"/>
        <v>0</v>
      </c>
      <c r="AE1266" s="148">
        <f t="shared" si="1286"/>
        <v>0</v>
      </c>
      <c r="AF1266" s="150">
        <f t="shared" si="1286"/>
        <v>77987.400000000009</v>
      </c>
      <c r="AG1266" s="148">
        <f t="shared" si="1286"/>
        <v>0</v>
      </c>
      <c r="AH1266" s="148">
        <f t="shared" si="1286"/>
        <v>0</v>
      </c>
      <c r="AI1266" s="150">
        <f t="shared" si="1286"/>
        <v>0</v>
      </c>
      <c r="AJ1266" s="163" t="s">
        <v>5739</v>
      </c>
    </row>
    <row r="1267" spans="1:36" outlineLevel="3" x14ac:dyDescent="0.25">
      <c r="A1267" s="143" t="s">
        <v>5679</v>
      </c>
      <c r="L1267" s="135">
        <v>144.94999999999999</v>
      </c>
      <c r="N1267" s="135">
        <f t="shared" si="1264"/>
        <v>0</v>
      </c>
      <c r="O1267" s="135">
        <f t="shared" si="1265"/>
        <v>144.94999999999999</v>
      </c>
      <c r="P1267" s="135" t="s">
        <v>4958</v>
      </c>
      <c r="Q1267" s="135">
        <f>VLOOKUP(P1267,Factors!$E$6:$G$5649,3,FALSE)</f>
        <v>9.9400000000000002E-2</v>
      </c>
      <c r="R1267" s="144">
        <f>IF(LEFT(AJ1267,6)="Direct", N1267,0)</f>
        <v>0</v>
      </c>
      <c r="S1267" s="145">
        <f>N1267-R1267</f>
        <v>0</v>
      </c>
      <c r="T1267" s="146">
        <f>R1267+S1267</f>
        <v>0</v>
      </c>
      <c r="U1267" s="144">
        <f>IF(LEFT(AJ1267,9)="direct-wa", N1267,0)</f>
        <v>0</v>
      </c>
      <c r="V1267" s="145">
        <f>IF(LEFT(AJ1267,9)="direct-wa",0,N1267*Q1267)</f>
        <v>0</v>
      </c>
      <c r="W1267" s="147">
        <f>U1267+V1267</f>
        <v>0</v>
      </c>
      <c r="X1267" s="144">
        <f>IF(LEFT(AJ1267,9)="direct-or", N1267,0)</f>
        <v>0</v>
      </c>
      <c r="Y1267" s="145">
        <f>IF(LEFT(AJ1267,9)="direct-or",0,S1267-V1267)</f>
        <v>0</v>
      </c>
      <c r="Z1267" s="147">
        <f>X1267+Y1267</f>
        <v>0</v>
      </c>
      <c r="AA1267" s="148">
        <f>IF(LEFT(AJ1267,6)="Direct", O1267,0)</f>
        <v>0</v>
      </c>
      <c r="AB1267" s="149">
        <f>O1267-AA1267</f>
        <v>144.94999999999999</v>
      </c>
      <c r="AC1267" s="148">
        <f>AA1267+AB1267</f>
        <v>144.94999999999999</v>
      </c>
      <c r="AD1267" s="148">
        <f t="shared" si="1263"/>
        <v>0</v>
      </c>
      <c r="AE1267" s="148">
        <f>IF(LEFT(AJ1267,9)="direct-wa",0,O1267*Q1267)</f>
        <v>14.408029999999998</v>
      </c>
      <c r="AF1267" s="150">
        <f>AD1267+AE1267</f>
        <v>14.408029999999998</v>
      </c>
      <c r="AG1267" s="148">
        <f>IF(LEFT(AJ1267,9)="direct-or", O1267,0)</f>
        <v>0</v>
      </c>
      <c r="AH1267" s="148">
        <f>IF(LEFT(AJ1267,9)="direct-or",0,AC1267-AF1267)</f>
        <v>130.54196999999999</v>
      </c>
      <c r="AI1267" s="150">
        <f>AG1267+AH1267</f>
        <v>130.54196999999999</v>
      </c>
      <c r="AJ1267" s="151" t="s">
        <v>79</v>
      </c>
    </row>
    <row r="1268" spans="1:36" outlineLevel="3" x14ac:dyDescent="0.25">
      <c r="A1268" s="143" t="s">
        <v>5679</v>
      </c>
      <c r="B1268" s="135">
        <v>266.5</v>
      </c>
      <c r="C1268" s="135">
        <v>266.5</v>
      </c>
      <c r="N1268" s="135">
        <f t="shared" si="1264"/>
        <v>0</v>
      </c>
      <c r="O1268" s="135">
        <f t="shared" si="1265"/>
        <v>533</v>
      </c>
      <c r="P1268" s="135" t="s">
        <v>4963</v>
      </c>
      <c r="Q1268" s="135">
        <f>VLOOKUP(P1268,Factors!$E$6:$G$5649,3,FALSE)</f>
        <v>9.9400000000000002E-2</v>
      </c>
      <c r="R1268" s="144">
        <f>IF(LEFT(AJ1268,6)="Direct", N1268,0)</f>
        <v>0</v>
      </c>
      <c r="S1268" s="145">
        <f>N1268-R1268</f>
        <v>0</v>
      </c>
      <c r="T1268" s="146">
        <f>R1268+S1268</f>
        <v>0</v>
      </c>
      <c r="U1268" s="144">
        <f>IF(LEFT(AJ1268,9)="direct-wa", N1268,0)</f>
        <v>0</v>
      </c>
      <c r="V1268" s="145">
        <f>IF(LEFT(AJ1268,9)="direct-wa",0,N1268*Q1268)</f>
        <v>0</v>
      </c>
      <c r="W1268" s="147">
        <f>U1268+V1268</f>
        <v>0</v>
      </c>
      <c r="X1268" s="144">
        <f>IF(LEFT(AJ1268,9)="direct-or", N1268,0)</f>
        <v>0</v>
      </c>
      <c r="Y1268" s="145">
        <f>IF(LEFT(AJ1268,9)="direct-or",0,S1268-V1268)</f>
        <v>0</v>
      </c>
      <c r="Z1268" s="147">
        <f>X1268+Y1268</f>
        <v>0</v>
      </c>
      <c r="AA1268" s="148">
        <f>IF(LEFT(AJ1268,6)="Direct", O1268,0)</f>
        <v>0</v>
      </c>
      <c r="AB1268" s="149">
        <f>O1268-AA1268</f>
        <v>533</v>
      </c>
      <c r="AC1268" s="148">
        <f>AA1268+AB1268</f>
        <v>533</v>
      </c>
      <c r="AD1268" s="148">
        <f t="shared" si="1263"/>
        <v>0</v>
      </c>
      <c r="AE1268" s="148">
        <f>IF(LEFT(AJ1268,9)="direct-wa",0,O1268*Q1268)</f>
        <v>52.980200000000004</v>
      </c>
      <c r="AF1268" s="150">
        <f>AD1268+AE1268</f>
        <v>52.980200000000004</v>
      </c>
      <c r="AG1268" s="148">
        <f>IF(LEFT(AJ1268,9)="direct-or", O1268,0)</f>
        <v>0</v>
      </c>
      <c r="AH1268" s="148">
        <f>IF(LEFT(AJ1268,9)="direct-or",0,AC1268-AF1268)</f>
        <v>480.01979999999998</v>
      </c>
      <c r="AI1268" s="150">
        <f>AG1268+AH1268</f>
        <v>480.01979999999998</v>
      </c>
      <c r="AJ1268" s="151" t="s">
        <v>79</v>
      </c>
    </row>
    <row r="1269" spans="1:36" outlineLevel="2" x14ac:dyDescent="0.25">
      <c r="A1269" s="143"/>
      <c r="N1269" s="135">
        <f t="shared" si="1264"/>
        <v>0</v>
      </c>
      <c r="O1269" s="135">
        <f t="shared" si="1265"/>
        <v>0</v>
      </c>
      <c r="R1269" s="144">
        <f t="shared" ref="R1269:AI1269" si="1287">SUBTOTAL(9,R1267:R1268)</f>
        <v>0</v>
      </c>
      <c r="S1269" s="145">
        <f t="shared" si="1287"/>
        <v>0</v>
      </c>
      <c r="T1269" s="146">
        <f t="shared" si="1287"/>
        <v>0</v>
      </c>
      <c r="U1269" s="144">
        <f t="shared" si="1287"/>
        <v>0</v>
      </c>
      <c r="V1269" s="145">
        <f t="shared" si="1287"/>
        <v>0</v>
      </c>
      <c r="W1269" s="147">
        <f t="shared" si="1287"/>
        <v>0</v>
      </c>
      <c r="X1269" s="144">
        <f t="shared" si="1287"/>
        <v>0</v>
      </c>
      <c r="Y1269" s="145">
        <f t="shared" si="1287"/>
        <v>0</v>
      </c>
      <c r="Z1269" s="147">
        <f t="shared" si="1287"/>
        <v>0</v>
      </c>
      <c r="AA1269" s="148">
        <f t="shared" si="1287"/>
        <v>0</v>
      </c>
      <c r="AB1269" s="149">
        <f t="shared" si="1287"/>
        <v>677.95</v>
      </c>
      <c r="AC1269" s="148">
        <f t="shared" si="1287"/>
        <v>677.95</v>
      </c>
      <c r="AD1269" s="148">
        <f t="shared" si="1263"/>
        <v>0</v>
      </c>
      <c r="AE1269" s="148">
        <f t="shared" si="1287"/>
        <v>67.388230000000007</v>
      </c>
      <c r="AF1269" s="150">
        <f t="shared" si="1287"/>
        <v>67.388230000000007</v>
      </c>
      <c r="AG1269" s="148">
        <f t="shared" si="1287"/>
        <v>0</v>
      </c>
      <c r="AH1269" s="148">
        <f t="shared" si="1287"/>
        <v>610.56177000000002</v>
      </c>
      <c r="AI1269" s="150">
        <f t="shared" si="1287"/>
        <v>610.56177000000002</v>
      </c>
      <c r="AJ1269" s="163" t="s">
        <v>5746</v>
      </c>
    </row>
    <row r="1270" spans="1:36" outlineLevel="3" x14ac:dyDescent="0.25">
      <c r="A1270" s="143" t="s">
        <v>5679</v>
      </c>
      <c r="G1270" s="135">
        <v>135.86000000000001</v>
      </c>
      <c r="N1270" s="135">
        <f t="shared" si="1264"/>
        <v>0</v>
      </c>
      <c r="O1270" s="135">
        <f t="shared" si="1265"/>
        <v>135.86000000000001</v>
      </c>
      <c r="P1270" s="135" t="s">
        <v>4431</v>
      </c>
      <c r="Q1270" s="135">
        <f>VLOOKUP(P1270,Factors!$E$6:$G$5649,3,FALSE)</f>
        <v>9.3100000000000002E-2</v>
      </c>
      <c r="R1270" s="144">
        <f>IF(LEFT(AJ1270,6)="Direct", N1270,0)</f>
        <v>0</v>
      </c>
      <c r="S1270" s="145">
        <f>N1270-R1270</f>
        <v>0</v>
      </c>
      <c r="T1270" s="146">
        <f>R1270+S1270</f>
        <v>0</v>
      </c>
      <c r="U1270" s="144">
        <f>IF(LEFT(AJ1270,9)="direct-wa", N1270,0)</f>
        <v>0</v>
      </c>
      <c r="V1270" s="145">
        <f>IF(LEFT(AJ1270,9)="direct-wa",0,N1270*Q1270)</f>
        <v>0</v>
      </c>
      <c r="W1270" s="147">
        <f>U1270+V1270</f>
        <v>0</v>
      </c>
      <c r="X1270" s="144">
        <f>IF(LEFT(AJ1270,9)="direct-or", N1270,0)</f>
        <v>0</v>
      </c>
      <c r="Y1270" s="145">
        <f>IF(LEFT(AJ1270,9)="direct-or",0,S1270-V1270)</f>
        <v>0</v>
      </c>
      <c r="Z1270" s="147">
        <f>X1270+Y1270</f>
        <v>0</v>
      </c>
      <c r="AA1270" s="148">
        <f>IF(LEFT(AJ1270,6)="Direct", O1270,0)</f>
        <v>0</v>
      </c>
      <c r="AB1270" s="149">
        <f>O1270-AA1270</f>
        <v>135.86000000000001</v>
      </c>
      <c r="AC1270" s="148">
        <f>AA1270+AB1270</f>
        <v>135.86000000000001</v>
      </c>
      <c r="AD1270" s="148">
        <f t="shared" si="1263"/>
        <v>0</v>
      </c>
      <c r="AE1270" s="148">
        <f>IF(LEFT(AJ1270,9)="direct-wa",0,O1270*Q1270)</f>
        <v>12.648566000000002</v>
      </c>
      <c r="AF1270" s="150">
        <f>AD1270+AE1270</f>
        <v>12.648566000000002</v>
      </c>
      <c r="AG1270" s="148">
        <f>IF(LEFT(AJ1270,9)="direct-or", O1270,0)</f>
        <v>0</v>
      </c>
      <c r="AH1270" s="148">
        <f>IF(LEFT(AJ1270,9)="direct-or",0,AC1270-AF1270)</f>
        <v>123.21143400000001</v>
      </c>
      <c r="AI1270" s="150">
        <f>AG1270+AH1270</f>
        <v>123.21143400000001</v>
      </c>
      <c r="AJ1270" s="151" t="s">
        <v>110</v>
      </c>
    </row>
    <row r="1271" spans="1:36" outlineLevel="3" x14ac:dyDescent="0.25">
      <c r="A1271" s="143" t="s">
        <v>5679</v>
      </c>
      <c r="B1271" s="135">
        <v>355.32</v>
      </c>
      <c r="C1271" s="135">
        <v>356.42</v>
      </c>
      <c r="D1271" s="135">
        <v>356.42</v>
      </c>
      <c r="E1271" s="135">
        <v>356.42</v>
      </c>
      <c r="F1271" s="135">
        <v>356.42</v>
      </c>
      <c r="G1271" s="135">
        <v>423.41</v>
      </c>
      <c r="H1271" s="135">
        <v>356.42</v>
      </c>
      <c r="I1271" s="135">
        <v>356.42</v>
      </c>
      <c r="J1271" s="135">
        <v>356.42</v>
      </c>
      <c r="K1271" s="135">
        <v>356.42</v>
      </c>
      <c r="L1271" s="135">
        <v>356.42</v>
      </c>
      <c r="M1271" s="135">
        <v>356.42</v>
      </c>
      <c r="N1271" s="135">
        <f t="shared" si="1264"/>
        <v>356.42</v>
      </c>
      <c r="O1271" s="135">
        <f t="shared" si="1265"/>
        <v>4342.93</v>
      </c>
      <c r="P1271" s="135" t="s">
        <v>4432</v>
      </c>
      <c r="Q1271" s="135">
        <f>VLOOKUP(P1271,Factors!$E$6:$G$5649,3,FALSE)</f>
        <v>9.3100000000000002E-2</v>
      </c>
      <c r="R1271" s="144">
        <f>IF(LEFT(AJ1271,6)="Direct", N1271,0)</f>
        <v>0</v>
      </c>
      <c r="S1271" s="145">
        <f>N1271-R1271</f>
        <v>356.42</v>
      </c>
      <c r="T1271" s="146">
        <f>R1271+S1271</f>
        <v>356.42</v>
      </c>
      <c r="U1271" s="144">
        <f>IF(LEFT(AJ1271,9)="direct-wa", N1271,0)</f>
        <v>0</v>
      </c>
      <c r="V1271" s="145">
        <f>IF(LEFT(AJ1271,9)="direct-wa",0,N1271*Q1271)</f>
        <v>33.182701999999999</v>
      </c>
      <c r="W1271" s="147">
        <f>U1271+V1271</f>
        <v>33.182701999999999</v>
      </c>
      <c r="X1271" s="144">
        <f>IF(LEFT(AJ1271,9)="direct-or", N1271,0)</f>
        <v>0</v>
      </c>
      <c r="Y1271" s="145">
        <f>IF(LEFT(AJ1271,9)="direct-or",0,S1271-V1271)</f>
        <v>323.23729800000001</v>
      </c>
      <c r="Z1271" s="147">
        <f>X1271+Y1271</f>
        <v>323.23729800000001</v>
      </c>
      <c r="AA1271" s="148">
        <f>IF(LEFT(AJ1271,6)="Direct", O1271,0)</f>
        <v>0</v>
      </c>
      <c r="AB1271" s="149">
        <f>O1271-AA1271</f>
        <v>4342.93</v>
      </c>
      <c r="AC1271" s="148">
        <f>AA1271+AB1271</f>
        <v>4342.93</v>
      </c>
      <c r="AD1271" s="148">
        <f t="shared" si="1263"/>
        <v>0</v>
      </c>
      <c r="AE1271" s="148">
        <f>IF(LEFT(AJ1271,9)="direct-wa",0,O1271*Q1271)</f>
        <v>404.32678300000003</v>
      </c>
      <c r="AF1271" s="150">
        <f>AD1271+AE1271</f>
        <v>404.32678300000003</v>
      </c>
      <c r="AG1271" s="148">
        <f>IF(LEFT(AJ1271,9)="direct-or", O1271,0)</f>
        <v>0</v>
      </c>
      <c r="AH1271" s="148">
        <f>IF(LEFT(AJ1271,9)="direct-or",0,AC1271-AF1271)</f>
        <v>3938.6032170000003</v>
      </c>
      <c r="AI1271" s="150">
        <f>AG1271+AH1271</f>
        <v>3938.6032170000003</v>
      </c>
      <c r="AJ1271" s="151" t="s">
        <v>110</v>
      </c>
    </row>
    <row r="1272" spans="1:36" outlineLevel="3" x14ac:dyDescent="0.25">
      <c r="A1272" s="143" t="s">
        <v>5679</v>
      </c>
      <c r="D1272" s="135">
        <v>272</v>
      </c>
      <c r="G1272" s="135">
        <v>3246</v>
      </c>
      <c r="H1272" s="135">
        <v>1100</v>
      </c>
      <c r="K1272" s="135">
        <v>1311</v>
      </c>
      <c r="L1272" s="135">
        <v>4551.3999999999996</v>
      </c>
      <c r="N1272" s="135">
        <f t="shared" si="1264"/>
        <v>0</v>
      </c>
      <c r="O1272" s="135">
        <f t="shared" si="1265"/>
        <v>10480.4</v>
      </c>
      <c r="P1272" s="135" t="s">
        <v>4496</v>
      </c>
      <c r="Q1272" s="135">
        <f>VLOOKUP(P1272,Factors!$E$6:$G$5649,3,FALSE)</f>
        <v>9.3100000000000002E-2</v>
      </c>
      <c r="R1272" s="144">
        <f>IF(LEFT(AJ1272,6)="Direct", N1272,0)</f>
        <v>0</v>
      </c>
      <c r="S1272" s="145">
        <f>N1272-R1272</f>
        <v>0</v>
      </c>
      <c r="T1272" s="146">
        <f>R1272+S1272</f>
        <v>0</v>
      </c>
      <c r="U1272" s="144">
        <f>IF(LEFT(AJ1272,9)="direct-wa", N1272,0)</f>
        <v>0</v>
      </c>
      <c r="V1272" s="145">
        <f>IF(LEFT(AJ1272,9)="direct-wa",0,N1272*Q1272)</f>
        <v>0</v>
      </c>
      <c r="W1272" s="147">
        <f>U1272+V1272</f>
        <v>0</v>
      </c>
      <c r="X1272" s="144">
        <f>IF(LEFT(AJ1272,9)="direct-or", N1272,0)</f>
        <v>0</v>
      </c>
      <c r="Y1272" s="145">
        <f>IF(LEFT(AJ1272,9)="direct-or",0,S1272-V1272)</f>
        <v>0</v>
      </c>
      <c r="Z1272" s="147">
        <f>X1272+Y1272</f>
        <v>0</v>
      </c>
      <c r="AA1272" s="148">
        <f>IF(LEFT(AJ1272,6)="Direct", O1272,0)</f>
        <v>0</v>
      </c>
      <c r="AB1272" s="149">
        <f>O1272-AA1272</f>
        <v>10480.4</v>
      </c>
      <c r="AC1272" s="148">
        <f>AA1272+AB1272</f>
        <v>10480.4</v>
      </c>
      <c r="AD1272" s="148">
        <f t="shared" si="1263"/>
        <v>0</v>
      </c>
      <c r="AE1272" s="148">
        <f>IF(LEFT(AJ1272,9)="direct-wa",0,O1272*Q1272)</f>
        <v>975.72523999999999</v>
      </c>
      <c r="AF1272" s="150">
        <f>AD1272+AE1272</f>
        <v>975.72523999999999</v>
      </c>
      <c r="AG1272" s="148">
        <f>IF(LEFT(AJ1272,9)="direct-or", O1272,0)</f>
        <v>0</v>
      </c>
      <c r="AH1272" s="148">
        <f>IF(LEFT(AJ1272,9)="direct-or",0,AC1272-AF1272)</f>
        <v>9504.6747599999999</v>
      </c>
      <c r="AI1272" s="150">
        <f>AG1272+AH1272</f>
        <v>9504.6747599999999</v>
      </c>
      <c r="AJ1272" s="151" t="s">
        <v>110</v>
      </c>
    </row>
    <row r="1273" spans="1:36" outlineLevel="3" x14ac:dyDescent="0.25">
      <c r="A1273" s="143" t="s">
        <v>5679</v>
      </c>
      <c r="C1273" s="135">
        <v>1128</v>
      </c>
      <c r="D1273" s="135">
        <v>7769.13</v>
      </c>
      <c r="E1273" s="135">
        <v>-2866</v>
      </c>
      <c r="F1273" s="135">
        <v>3399.25</v>
      </c>
      <c r="G1273" s="135">
        <v>753</v>
      </c>
      <c r="H1273" s="135">
        <v>1223</v>
      </c>
      <c r="I1273" s="135">
        <v>1506</v>
      </c>
      <c r="J1273" s="135">
        <v>753</v>
      </c>
      <c r="K1273" s="135">
        <v>1506</v>
      </c>
      <c r="L1273" s="135">
        <v>753</v>
      </c>
      <c r="M1273" s="135">
        <v>3722.5</v>
      </c>
      <c r="N1273" s="135">
        <f t="shared" si="1264"/>
        <v>3722.5</v>
      </c>
      <c r="O1273" s="135">
        <f t="shared" si="1265"/>
        <v>19646.88</v>
      </c>
      <c r="P1273" s="135" t="s">
        <v>4506</v>
      </c>
      <c r="Q1273" s="135">
        <f>VLOOKUP(P1273,Factors!$E$6:$G$5649,3,FALSE)</f>
        <v>9.3100000000000002E-2</v>
      </c>
      <c r="R1273" s="144">
        <f>IF(LEFT(AJ1273,6)="Direct", N1273,0)</f>
        <v>0</v>
      </c>
      <c r="S1273" s="145">
        <f>N1273-R1273</f>
        <v>3722.5</v>
      </c>
      <c r="T1273" s="146">
        <f>R1273+S1273</f>
        <v>3722.5</v>
      </c>
      <c r="U1273" s="144">
        <f>IF(LEFT(AJ1273,9)="direct-wa", N1273,0)</f>
        <v>0</v>
      </c>
      <c r="V1273" s="145">
        <f>IF(LEFT(AJ1273,9)="direct-wa",0,N1273*Q1273)</f>
        <v>346.56475</v>
      </c>
      <c r="W1273" s="147">
        <f>U1273+V1273</f>
        <v>346.56475</v>
      </c>
      <c r="X1273" s="144">
        <f>IF(LEFT(AJ1273,9)="direct-or", N1273,0)</f>
        <v>0</v>
      </c>
      <c r="Y1273" s="145">
        <f>IF(LEFT(AJ1273,9)="direct-or",0,S1273-V1273)</f>
        <v>3375.93525</v>
      </c>
      <c r="Z1273" s="147">
        <f>X1273+Y1273</f>
        <v>3375.93525</v>
      </c>
      <c r="AA1273" s="148">
        <f>IF(LEFT(AJ1273,6)="Direct", O1273,0)</f>
        <v>0</v>
      </c>
      <c r="AB1273" s="149">
        <f>O1273-AA1273</f>
        <v>19646.88</v>
      </c>
      <c r="AC1273" s="148">
        <f>AA1273+AB1273</f>
        <v>19646.88</v>
      </c>
      <c r="AD1273" s="148">
        <f t="shared" si="1263"/>
        <v>0</v>
      </c>
      <c r="AE1273" s="148">
        <f>IF(LEFT(AJ1273,9)="direct-wa",0,O1273*Q1273)</f>
        <v>1829.1245280000001</v>
      </c>
      <c r="AF1273" s="150">
        <f>AD1273+AE1273</f>
        <v>1829.1245280000001</v>
      </c>
      <c r="AG1273" s="148">
        <f>IF(LEFT(AJ1273,9)="direct-or", O1273,0)</f>
        <v>0</v>
      </c>
      <c r="AH1273" s="148">
        <f>IF(LEFT(AJ1273,9)="direct-or",0,AC1273-AF1273)</f>
        <v>17817.755472000001</v>
      </c>
      <c r="AI1273" s="150">
        <f>AG1273+AH1273</f>
        <v>17817.755472000001</v>
      </c>
      <c r="AJ1273" s="151" t="s">
        <v>110</v>
      </c>
    </row>
    <row r="1274" spans="1:36" outlineLevel="3" x14ac:dyDescent="0.25">
      <c r="A1274" s="143" t="s">
        <v>5679</v>
      </c>
      <c r="B1274" s="135">
        <v>105.56</v>
      </c>
      <c r="C1274" s="135">
        <v>4815.5600000000004</v>
      </c>
      <c r="D1274" s="135">
        <v>105.56</v>
      </c>
      <c r="E1274" s="135">
        <v>315.56</v>
      </c>
      <c r="F1274" s="135">
        <v>2597.4699999999998</v>
      </c>
      <c r="G1274" s="135">
        <v>6350.56</v>
      </c>
      <c r="H1274" s="135">
        <v>5067.8999999999996</v>
      </c>
      <c r="I1274" s="135">
        <v>-3753.32</v>
      </c>
      <c r="J1274" s="135">
        <v>5228.5</v>
      </c>
      <c r="K1274" s="135">
        <v>211.12</v>
      </c>
      <c r="L1274" s="135">
        <v>3495.56</v>
      </c>
      <c r="M1274" s="135">
        <v>325.56</v>
      </c>
      <c r="N1274" s="135">
        <f t="shared" si="1264"/>
        <v>325.56</v>
      </c>
      <c r="O1274" s="135">
        <f t="shared" si="1265"/>
        <v>24865.59</v>
      </c>
      <c r="P1274" s="135" t="s">
        <v>4507</v>
      </c>
      <c r="Q1274" s="135">
        <f>VLOOKUP(P1274,Factors!$E$6:$G$5649,3,FALSE)</f>
        <v>9.3100000000000002E-2</v>
      </c>
      <c r="R1274" s="144">
        <f>IF(LEFT(AJ1274,6)="Direct", N1274,0)</f>
        <v>0</v>
      </c>
      <c r="S1274" s="145">
        <f>N1274-R1274</f>
        <v>325.56</v>
      </c>
      <c r="T1274" s="146">
        <f>R1274+S1274</f>
        <v>325.56</v>
      </c>
      <c r="U1274" s="144">
        <f>IF(LEFT(AJ1274,9)="direct-wa", N1274,0)</f>
        <v>0</v>
      </c>
      <c r="V1274" s="145">
        <f>IF(LEFT(AJ1274,9)="direct-wa",0,N1274*Q1274)</f>
        <v>30.309636000000001</v>
      </c>
      <c r="W1274" s="147">
        <f>U1274+V1274</f>
        <v>30.309636000000001</v>
      </c>
      <c r="X1274" s="144">
        <f>IF(LEFT(AJ1274,9)="direct-or", N1274,0)</f>
        <v>0</v>
      </c>
      <c r="Y1274" s="145">
        <f>IF(LEFT(AJ1274,9)="direct-or",0,S1274-V1274)</f>
        <v>295.25036399999999</v>
      </c>
      <c r="Z1274" s="147">
        <f>X1274+Y1274</f>
        <v>295.25036399999999</v>
      </c>
      <c r="AA1274" s="148">
        <f>IF(LEFT(AJ1274,6)="Direct", O1274,0)</f>
        <v>0</v>
      </c>
      <c r="AB1274" s="149">
        <f>O1274-AA1274</f>
        <v>24865.59</v>
      </c>
      <c r="AC1274" s="148">
        <f>AA1274+AB1274</f>
        <v>24865.59</v>
      </c>
      <c r="AD1274" s="148">
        <f t="shared" si="1263"/>
        <v>0</v>
      </c>
      <c r="AE1274" s="148">
        <f>IF(LEFT(AJ1274,9)="direct-wa",0,O1274*Q1274)</f>
        <v>2314.986429</v>
      </c>
      <c r="AF1274" s="150">
        <f>AD1274+AE1274</f>
        <v>2314.986429</v>
      </c>
      <c r="AG1274" s="148">
        <f>IF(LEFT(AJ1274,9)="direct-or", O1274,0)</f>
        <v>0</v>
      </c>
      <c r="AH1274" s="148">
        <f>IF(LEFT(AJ1274,9)="direct-or",0,AC1274-AF1274)</f>
        <v>22550.603571</v>
      </c>
      <c r="AI1274" s="150">
        <f>AG1274+AH1274</f>
        <v>22550.603571</v>
      </c>
      <c r="AJ1274" s="151" t="s">
        <v>110</v>
      </c>
    </row>
    <row r="1275" spans="1:36" outlineLevel="2" x14ac:dyDescent="0.25">
      <c r="A1275" s="143"/>
      <c r="N1275" s="135">
        <f t="shared" si="1264"/>
        <v>0</v>
      </c>
      <c r="O1275" s="135">
        <f t="shared" si="1265"/>
        <v>0</v>
      </c>
      <c r="R1275" s="144">
        <f t="shared" ref="R1275:AI1275" si="1288">SUBTOTAL(9,R1270:R1274)</f>
        <v>0</v>
      </c>
      <c r="S1275" s="145">
        <f t="shared" si="1288"/>
        <v>4404.4800000000005</v>
      </c>
      <c r="T1275" s="146">
        <f t="shared" si="1288"/>
        <v>4404.4800000000005</v>
      </c>
      <c r="U1275" s="144">
        <f t="shared" si="1288"/>
        <v>0</v>
      </c>
      <c r="V1275" s="145">
        <f t="shared" si="1288"/>
        <v>410.05708800000002</v>
      </c>
      <c r="W1275" s="147">
        <f t="shared" si="1288"/>
        <v>410.05708800000002</v>
      </c>
      <c r="X1275" s="144">
        <f t="shared" si="1288"/>
        <v>0</v>
      </c>
      <c r="Y1275" s="145">
        <f t="shared" si="1288"/>
        <v>3994.422912</v>
      </c>
      <c r="Z1275" s="147">
        <f t="shared" si="1288"/>
        <v>3994.422912</v>
      </c>
      <c r="AA1275" s="148">
        <f t="shared" si="1288"/>
        <v>0</v>
      </c>
      <c r="AB1275" s="149">
        <f t="shared" si="1288"/>
        <v>59471.66</v>
      </c>
      <c r="AC1275" s="148">
        <f t="shared" si="1288"/>
        <v>59471.66</v>
      </c>
      <c r="AD1275" s="148">
        <f t="shared" si="1263"/>
        <v>0</v>
      </c>
      <c r="AE1275" s="148">
        <f t="shared" si="1288"/>
        <v>5536.8115460000008</v>
      </c>
      <c r="AF1275" s="150">
        <f t="shared" si="1288"/>
        <v>5536.8115460000008</v>
      </c>
      <c r="AG1275" s="148">
        <f t="shared" si="1288"/>
        <v>0</v>
      </c>
      <c r="AH1275" s="148">
        <f t="shared" si="1288"/>
        <v>53934.848453999999</v>
      </c>
      <c r="AI1275" s="150">
        <f t="shared" si="1288"/>
        <v>53934.848453999999</v>
      </c>
      <c r="AJ1275" s="163" t="s">
        <v>5735</v>
      </c>
    </row>
    <row r="1276" spans="1:36" outlineLevel="3" x14ac:dyDescent="0.25">
      <c r="A1276" s="143" t="s">
        <v>5679</v>
      </c>
      <c r="B1276" s="135">
        <v>661.56</v>
      </c>
      <c r="C1276" s="135">
        <v>1423.95</v>
      </c>
      <c r="D1276" s="135">
        <v>396.93</v>
      </c>
      <c r="F1276" s="135">
        <v>338.49</v>
      </c>
      <c r="G1276" s="135">
        <v>1381.42</v>
      </c>
      <c r="H1276" s="135">
        <v>98.02</v>
      </c>
      <c r="J1276" s="135">
        <v>261.39</v>
      </c>
      <c r="K1276" s="135">
        <v>814.01</v>
      </c>
      <c r="L1276" s="135">
        <v>1338.67</v>
      </c>
      <c r="M1276" s="135">
        <v>3024.82</v>
      </c>
      <c r="N1276" s="135">
        <f t="shared" si="1264"/>
        <v>3024.82</v>
      </c>
      <c r="O1276" s="135">
        <f t="shared" si="1265"/>
        <v>9739.260000000002</v>
      </c>
      <c r="P1276" s="135" t="s">
        <v>164</v>
      </c>
      <c r="Q1276" s="135">
        <f>VLOOKUP(P1276,Factors!$E$6:$G$5649,3,FALSE)</f>
        <v>7.9699999999999993E-2</v>
      </c>
      <c r="R1276" s="144">
        <f>IF(LEFT(AJ1276,6)="Direct", N1276,0)</f>
        <v>0</v>
      </c>
      <c r="S1276" s="145">
        <f>N1276-R1276</f>
        <v>3024.82</v>
      </c>
      <c r="T1276" s="146">
        <f>R1276+S1276</f>
        <v>3024.82</v>
      </c>
      <c r="U1276" s="144">
        <f>IF(LEFT(AJ1276,9)="direct-wa", N1276,0)</f>
        <v>0</v>
      </c>
      <c r="V1276" s="145">
        <f>IF(LEFT(AJ1276,9)="direct-wa",0,N1276*Q1276)</f>
        <v>241.07815399999998</v>
      </c>
      <c r="W1276" s="147">
        <f>U1276+V1276</f>
        <v>241.07815399999998</v>
      </c>
      <c r="X1276" s="144">
        <f>IF(LEFT(AJ1276,9)="direct-or", N1276,0)</f>
        <v>0</v>
      </c>
      <c r="Y1276" s="145">
        <f>IF(LEFT(AJ1276,9)="direct-or",0,S1276-V1276)</f>
        <v>2783.7418460000004</v>
      </c>
      <c r="Z1276" s="147">
        <f>X1276+Y1276</f>
        <v>2783.7418460000004</v>
      </c>
      <c r="AA1276" s="148">
        <f>IF(LEFT(AJ1276,6)="Direct", O1276,0)</f>
        <v>0</v>
      </c>
      <c r="AB1276" s="149">
        <f>O1276-AA1276</f>
        <v>9739.260000000002</v>
      </c>
      <c r="AC1276" s="148">
        <f>AA1276+AB1276</f>
        <v>9739.260000000002</v>
      </c>
      <c r="AD1276" s="148">
        <f t="shared" si="1263"/>
        <v>0</v>
      </c>
      <c r="AE1276" s="148">
        <f>IF(LEFT(AJ1276,9)="direct-wa",0,O1276*Q1276)</f>
        <v>776.21902200000011</v>
      </c>
      <c r="AF1276" s="150">
        <f>AD1276+AE1276</f>
        <v>776.21902200000011</v>
      </c>
      <c r="AG1276" s="148">
        <f>IF(LEFT(AJ1276,9)="direct-or", O1276,0)</f>
        <v>0</v>
      </c>
      <c r="AH1276" s="148">
        <f>IF(LEFT(AJ1276,9)="direct-or",0,AC1276-AF1276)</f>
        <v>8963.0409780000027</v>
      </c>
      <c r="AI1276" s="150">
        <f>AG1276+AH1276</f>
        <v>8963.0409780000027</v>
      </c>
      <c r="AJ1276" s="151" t="s">
        <v>54</v>
      </c>
    </row>
    <row r="1277" spans="1:36" outlineLevel="3" x14ac:dyDescent="0.25">
      <c r="A1277" s="143" t="s">
        <v>5679</v>
      </c>
      <c r="B1277" s="135">
        <v>1551.73</v>
      </c>
      <c r="C1277" s="135">
        <v>1717.81</v>
      </c>
      <c r="D1277" s="135">
        <v>3060.24</v>
      </c>
      <c r="E1277" s="135">
        <v>1069.9100000000001</v>
      </c>
      <c r="F1277" s="135">
        <v>2244.7399999999998</v>
      </c>
      <c r="G1277" s="135">
        <v>3676.47</v>
      </c>
      <c r="H1277" s="135">
        <v>2743.87</v>
      </c>
      <c r="I1277" s="135">
        <v>1948.67</v>
      </c>
      <c r="J1277" s="135">
        <v>2305.83</v>
      </c>
      <c r="K1277" s="135">
        <v>8032.9</v>
      </c>
      <c r="L1277" s="135">
        <v>1054.3800000000001</v>
      </c>
      <c r="M1277" s="135">
        <v>1449.53</v>
      </c>
      <c r="N1277" s="135">
        <f t="shared" si="1264"/>
        <v>1449.53</v>
      </c>
      <c r="O1277" s="135">
        <f t="shared" si="1265"/>
        <v>30856.080000000005</v>
      </c>
      <c r="P1277" s="135" t="s">
        <v>211</v>
      </c>
      <c r="Q1277" s="135">
        <f>VLOOKUP(P1277,Factors!$E$6:$G$5649,3,FALSE)</f>
        <v>7.9699999999999993E-2</v>
      </c>
      <c r="R1277" s="144">
        <f>IF(LEFT(AJ1277,6)="Direct", N1277,0)</f>
        <v>0</v>
      </c>
      <c r="S1277" s="145">
        <f>N1277-R1277</f>
        <v>1449.53</v>
      </c>
      <c r="T1277" s="146">
        <f>R1277+S1277</f>
        <v>1449.53</v>
      </c>
      <c r="U1277" s="144">
        <f>IF(LEFT(AJ1277,9)="direct-wa", N1277,0)</f>
        <v>0</v>
      </c>
      <c r="V1277" s="145">
        <f>IF(LEFT(AJ1277,9)="direct-wa",0,N1277*Q1277)</f>
        <v>115.52754099999999</v>
      </c>
      <c r="W1277" s="147">
        <f>U1277+V1277</f>
        <v>115.52754099999999</v>
      </c>
      <c r="X1277" s="144">
        <f>IF(LEFT(AJ1277,9)="direct-or", N1277,0)</f>
        <v>0</v>
      </c>
      <c r="Y1277" s="145">
        <f>IF(LEFT(AJ1277,9)="direct-or",0,S1277-V1277)</f>
        <v>1334.002459</v>
      </c>
      <c r="Z1277" s="147">
        <f>X1277+Y1277</f>
        <v>1334.002459</v>
      </c>
      <c r="AA1277" s="148">
        <f>IF(LEFT(AJ1277,6)="Direct", O1277,0)</f>
        <v>0</v>
      </c>
      <c r="AB1277" s="149">
        <f>O1277-AA1277</f>
        <v>30856.080000000005</v>
      </c>
      <c r="AC1277" s="148">
        <f>AA1277+AB1277</f>
        <v>30856.080000000005</v>
      </c>
      <c r="AD1277" s="148">
        <f t="shared" si="1263"/>
        <v>0</v>
      </c>
      <c r="AE1277" s="148">
        <f>IF(LEFT(AJ1277,9)="direct-wa",0,O1277*Q1277)</f>
        <v>2459.2295760000002</v>
      </c>
      <c r="AF1277" s="150">
        <f>AD1277+AE1277</f>
        <v>2459.2295760000002</v>
      </c>
      <c r="AG1277" s="148">
        <f>IF(LEFT(AJ1277,9)="direct-or", O1277,0)</f>
        <v>0</v>
      </c>
      <c r="AH1277" s="148">
        <f>IF(LEFT(AJ1277,9)="direct-or",0,AC1277-AF1277)</f>
        <v>28396.850424000004</v>
      </c>
      <c r="AI1277" s="150">
        <f>AG1277+AH1277</f>
        <v>28396.850424000004</v>
      </c>
      <c r="AJ1277" s="151" t="s">
        <v>54</v>
      </c>
    </row>
    <row r="1278" spans="1:36" outlineLevel="3" x14ac:dyDescent="0.25">
      <c r="A1278" s="143" t="s">
        <v>5679</v>
      </c>
      <c r="B1278" s="135">
        <v>2469.83</v>
      </c>
      <c r="C1278" s="135">
        <v>1076.01</v>
      </c>
      <c r="D1278" s="135">
        <v>1752.52</v>
      </c>
      <c r="E1278" s="135">
        <v>1431.62</v>
      </c>
      <c r="F1278" s="135">
        <v>2088.1</v>
      </c>
      <c r="G1278" s="135">
        <v>5516.47</v>
      </c>
      <c r="H1278" s="135">
        <v>5313.31</v>
      </c>
      <c r="I1278" s="135">
        <v>1715.89</v>
      </c>
      <c r="J1278" s="135">
        <v>2719.75</v>
      </c>
      <c r="K1278" s="135">
        <v>3663.39</v>
      </c>
      <c r="L1278" s="135">
        <v>285.66000000000003</v>
      </c>
      <c r="M1278" s="135">
        <v>4009.4</v>
      </c>
      <c r="N1278" s="135">
        <f t="shared" si="1264"/>
        <v>4009.4</v>
      </c>
      <c r="O1278" s="135">
        <f t="shared" si="1265"/>
        <v>32041.95</v>
      </c>
      <c r="P1278" s="135" t="s">
        <v>212</v>
      </c>
      <c r="Q1278" s="135">
        <f>VLOOKUP(P1278,Factors!$E$6:$G$5649,3,FALSE)</f>
        <v>7.9699999999999993E-2</v>
      </c>
      <c r="R1278" s="144">
        <f>IF(LEFT(AJ1278,6)="Direct", N1278,0)</f>
        <v>0</v>
      </c>
      <c r="S1278" s="145">
        <f>N1278-R1278</f>
        <v>4009.4</v>
      </c>
      <c r="T1278" s="146">
        <f>R1278+S1278</f>
        <v>4009.4</v>
      </c>
      <c r="U1278" s="144">
        <f>IF(LEFT(AJ1278,9)="direct-wa", N1278,0)</f>
        <v>0</v>
      </c>
      <c r="V1278" s="145">
        <f>IF(LEFT(AJ1278,9)="direct-wa",0,N1278*Q1278)</f>
        <v>319.54917999999998</v>
      </c>
      <c r="W1278" s="147">
        <f>U1278+V1278</f>
        <v>319.54917999999998</v>
      </c>
      <c r="X1278" s="144">
        <f>IF(LEFT(AJ1278,9)="direct-or", N1278,0)</f>
        <v>0</v>
      </c>
      <c r="Y1278" s="145">
        <f>IF(LEFT(AJ1278,9)="direct-or",0,S1278-V1278)</f>
        <v>3689.8508200000001</v>
      </c>
      <c r="Z1278" s="147">
        <f>X1278+Y1278</f>
        <v>3689.8508200000001</v>
      </c>
      <c r="AA1278" s="148">
        <f>IF(LEFT(AJ1278,6)="Direct", O1278,0)</f>
        <v>0</v>
      </c>
      <c r="AB1278" s="149">
        <f>O1278-AA1278</f>
        <v>32041.95</v>
      </c>
      <c r="AC1278" s="148">
        <f>AA1278+AB1278</f>
        <v>32041.95</v>
      </c>
      <c r="AD1278" s="148">
        <f t="shared" si="1263"/>
        <v>0</v>
      </c>
      <c r="AE1278" s="148">
        <f>IF(LEFT(AJ1278,9)="direct-wa",0,O1278*Q1278)</f>
        <v>2553.7434149999999</v>
      </c>
      <c r="AF1278" s="150">
        <f>AD1278+AE1278</f>
        <v>2553.7434149999999</v>
      </c>
      <c r="AG1278" s="148">
        <f>IF(LEFT(AJ1278,9)="direct-or", O1278,0)</f>
        <v>0</v>
      </c>
      <c r="AH1278" s="148">
        <f>IF(LEFT(AJ1278,9)="direct-or",0,AC1278-AF1278)</f>
        <v>29488.206585</v>
      </c>
      <c r="AI1278" s="150">
        <f>AG1278+AH1278</f>
        <v>29488.206585</v>
      </c>
      <c r="AJ1278" s="151" t="s">
        <v>54</v>
      </c>
    </row>
    <row r="1279" spans="1:36" outlineLevel="2" x14ac:dyDescent="0.25">
      <c r="A1279" s="143"/>
      <c r="N1279" s="135">
        <f t="shared" si="1264"/>
        <v>0</v>
      </c>
      <c r="O1279" s="135">
        <f t="shared" si="1265"/>
        <v>0</v>
      </c>
      <c r="R1279" s="144">
        <f t="shared" ref="R1279:AI1279" si="1289">SUBTOTAL(9,R1276:R1278)</f>
        <v>0</v>
      </c>
      <c r="S1279" s="145">
        <f t="shared" si="1289"/>
        <v>8483.75</v>
      </c>
      <c r="T1279" s="146">
        <f t="shared" si="1289"/>
        <v>8483.75</v>
      </c>
      <c r="U1279" s="144">
        <f t="shared" si="1289"/>
        <v>0</v>
      </c>
      <c r="V1279" s="145">
        <f t="shared" si="1289"/>
        <v>676.15487499999995</v>
      </c>
      <c r="W1279" s="147">
        <f t="shared" si="1289"/>
        <v>676.15487499999995</v>
      </c>
      <c r="X1279" s="144">
        <f t="shared" si="1289"/>
        <v>0</v>
      </c>
      <c r="Y1279" s="145">
        <f t="shared" si="1289"/>
        <v>7807.5951249999998</v>
      </c>
      <c r="Z1279" s="147">
        <f t="shared" si="1289"/>
        <v>7807.5951249999998</v>
      </c>
      <c r="AA1279" s="148">
        <f t="shared" si="1289"/>
        <v>0</v>
      </c>
      <c r="AB1279" s="149">
        <f t="shared" si="1289"/>
        <v>72637.290000000008</v>
      </c>
      <c r="AC1279" s="148">
        <f t="shared" si="1289"/>
        <v>72637.290000000008</v>
      </c>
      <c r="AD1279" s="148">
        <f t="shared" si="1263"/>
        <v>0</v>
      </c>
      <c r="AE1279" s="148">
        <f t="shared" si="1289"/>
        <v>5789.1920129999999</v>
      </c>
      <c r="AF1279" s="150">
        <f t="shared" si="1289"/>
        <v>5789.1920129999999</v>
      </c>
      <c r="AG1279" s="148">
        <f t="shared" si="1289"/>
        <v>0</v>
      </c>
      <c r="AH1279" s="148">
        <f t="shared" si="1289"/>
        <v>66848.097987000016</v>
      </c>
      <c r="AI1279" s="150">
        <f t="shared" si="1289"/>
        <v>66848.097987000016</v>
      </c>
      <c r="AJ1279" s="163" t="s">
        <v>5741</v>
      </c>
    </row>
    <row r="1280" spans="1:36" outlineLevel="3" x14ac:dyDescent="0.25">
      <c r="A1280" s="143" t="s">
        <v>5679</v>
      </c>
      <c r="M1280" s="135">
        <v>80.400000000000006</v>
      </c>
      <c r="N1280" s="135">
        <f t="shared" si="1264"/>
        <v>80.400000000000006</v>
      </c>
      <c r="O1280" s="135">
        <f t="shared" si="1265"/>
        <v>80.400000000000006</v>
      </c>
      <c r="P1280" s="135" t="s">
        <v>3583</v>
      </c>
      <c r="Q1280" s="135">
        <f>VLOOKUP(P1280,Factors!$E$6:$G$5649,3,FALSE)</f>
        <v>1.17E-2</v>
      </c>
      <c r="R1280" s="144">
        <f>IF(LEFT(AJ1280,6)="Direct", N1280,0)</f>
        <v>0</v>
      </c>
      <c r="S1280" s="145">
        <f>N1280-R1280</f>
        <v>80.400000000000006</v>
      </c>
      <c r="T1280" s="146">
        <f>R1280+S1280</f>
        <v>80.400000000000006</v>
      </c>
      <c r="U1280" s="144">
        <f>IF(LEFT(AJ1280,9)="direct-wa", N1280,0)</f>
        <v>0</v>
      </c>
      <c r="V1280" s="145">
        <f>IF(LEFT(AJ1280,9)="direct-wa",0,N1280*Q1280)</f>
        <v>0.94068000000000007</v>
      </c>
      <c r="W1280" s="147">
        <f>U1280+V1280</f>
        <v>0.94068000000000007</v>
      </c>
      <c r="X1280" s="144">
        <f>IF(LEFT(AJ1280,9)="direct-or", N1280,0)</f>
        <v>0</v>
      </c>
      <c r="Y1280" s="145">
        <f>IF(LEFT(AJ1280,9)="direct-or",0,S1280-V1280)</f>
        <v>79.459320000000005</v>
      </c>
      <c r="Z1280" s="147">
        <f>X1280+Y1280</f>
        <v>79.459320000000005</v>
      </c>
      <c r="AA1280" s="148">
        <f>IF(LEFT(AJ1280,6)="Direct", O1280,0)</f>
        <v>0</v>
      </c>
      <c r="AB1280" s="149">
        <f>O1280-AA1280</f>
        <v>80.400000000000006</v>
      </c>
      <c r="AC1280" s="148">
        <f>AA1280+AB1280</f>
        <v>80.400000000000006</v>
      </c>
      <c r="AD1280" s="148">
        <f t="shared" si="1263"/>
        <v>0</v>
      </c>
      <c r="AE1280" s="148">
        <f>IF(LEFT(AJ1280,9)="direct-wa",0,O1280*Q1280)</f>
        <v>0.94068000000000007</v>
      </c>
      <c r="AF1280" s="150">
        <f>AD1280+AE1280</f>
        <v>0.94068000000000007</v>
      </c>
      <c r="AG1280" s="148">
        <f>IF(LEFT(AJ1280,9)="direct-or", O1280,0)</f>
        <v>0</v>
      </c>
      <c r="AH1280" s="148">
        <f>IF(LEFT(AJ1280,9)="direct-or",0,AC1280-AF1280)</f>
        <v>79.459320000000005</v>
      </c>
      <c r="AI1280" s="150">
        <f>AG1280+AH1280</f>
        <v>79.459320000000005</v>
      </c>
      <c r="AJ1280" s="151" t="s">
        <v>5957</v>
      </c>
    </row>
    <row r="1281" spans="1:36" outlineLevel="3" x14ac:dyDescent="0.25">
      <c r="A1281" s="143" t="s">
        <v>5679</v>
      </c>
      <c r="D1281" s="135">
        <v>324.25</v>
      </c>
      <c r="E1281" s="135">
        <v>259.27999999999997</v>
      </c>
      <c r="N1281" s="135">
        <f t="shared" si="1264"/>
        <v>0</v>
      </c>
      <c r="O1281" s="135">
        <f t="shared" si="1265"/>
        <v>583.53</v>
      </c>
      <c r="P1281" s="135" t="s">
        <v>3616</v>
      </c>
      <c r="Q1281" s="135">
        <f>VLOOKUP(P1281,Factors!$E$6:$G$5649,3,FALSE)</f>
        <v>1.17E-2</v>
      </c>
      <c r="R1281" s="144">
        <f>IF(LEFT(AJ1281,6)="Direct", N1281,0)</f>
        <v>0</v>
      </c>
      <c r="S1281" s="145">
        <f>N1281-R1281</f>
        <v>0</v>
      </c>
      <c r="T1281" s="146">
        <f>R1281+S1281</f>
        <v>0</v>
      </c>
      <c r="U1281" s="144">
        <f>IF(LEFT(AJ1281,9)="direct-wa", N1281,0)</f>
        <v>0</v>
      </c>
      <c r="V1281" s="145">
        <f>IF(LEFT(AJ1281,9)="direct-wa",0,N1281*Q1281)</f>
        <v>0</v>
      </c>
      <c r="W1281" s="147">
        <f>U1281+V1281</f>
        <v>0</v>
      </c>
      <c r="X1281" s="144">
        <f>IF(LEFT(AJ1281,9)="direct-or", N1281,0)</f>
        <v>0</v>
      </c>
      <c r="Y1281" s="145">
        <f>IF(LEFT(AJ1281,9)="direct-or",0,S1281-V1281)</f>
        <v>0</v>
      </c>
      <c r="Z1281" s="147">
        <f>X1281+Y1281</f>
        <v>0</v>
      </c>
      <c r="AA1281" s="148">
        <f>IF(LEFT(AJ1281,6)="Direct", O1281,0)</f>
        <v>0</v>
      </c>
      <c r="AB1281" s="149">
        <f>O1281-AA1281</f>
        <v>583.53</v>
      </c>
      <c r="AC1281" s="148">
        <f>AA1281+AB1281</f>
        <v>583.53</v>
      </c>
      <c r="AD1281" s="148">
        <f t="shared" si="1263"/>
        <v>0</v>
      </c>
      <c r="AE1281" s="148">
        <f>IF(LEFT(AJ1281,9)="direct-wa",0,O1281*Q1281)</f>
        <v>6.8273010000000003</v>
      </c>
      <c r="AF1281" s="150">
        <f>AD1281+AE1281</f>
        <v>6.8273010000000003</v>
      </c>
      <c r="AG1281" s="148">
        <f>IF(LEFT(AJ1281,9)="direct-or", O1281,0)</f>
        <v>0</v>
      </c>
      <c r="AH1281" s="148">
        <f>IF(LEFT(AJ1281,9)="direct-or",0,AC1281-AF1281)</f>
        <v>576.70269899999994</v>
      </c>
      <c r="AI1281" s="150">
        <f>AG1281+AH1281</f>
        <v>576.70269899999994</v>
      </c>
      <c r="AJ1281" s="151" t="s">
        <v>5957</v>
      </c>
    </row>
    <row r="1282" spans="1:36" outlineLevel="3" x14ac:dyDescent="0.25">
      <c r="A1282" s="143" t="s">
        <v>5679</v>
      </c>
      <c r="B1282" s="135">
        <v>120.31</v>
      </c>
      <c r="C1282" s="135">
        <v>9.8000000000000007</v>
      </c>
      <c r="D1282" s="135">
        <v>359.64</v>
      </c>
      <c r="G1282" s="135">
        <v>285.16000000000003</v>
      </c>
      <c r="J1282" s="135">
        <v>109.8</v>
      </c>
      <c r="M1282" s="135">
        <v>111.81</v>
      </c>
      <c r="N1282" s="135">
        <f t="shared" si="1264"/>
        <v>111.81</v>
      </c>
      <c r="O1282" s="135">
        <f t="shared" si="1265"/>
        <v>996.52</v>
      </c>
      <c r="P1282" s="135" t="s">
        <v>3671</v>
      </c>
      <c r="Q1282" s="135">
        <f>VLOOKUP(P1282,Factors!$E$6:$G$5649,3,FALSE)</f>
        <v>1.17E-2</v>
      </c>
      <c r="R1282" s="144">
        <f>IF(LEFT(AJ1282,6)="Direct", N1282,0)</f>
        <v>0</v>
      </c>
      <c r="S1282" s="145">
        <f>N1282-R1282</f>
        <v>111.81</v>
      </c>
      <c r="T1282" s="146">
        <f>R1282+S1282</f>
        <v>111.81</v>
      </c>
      <c r="U1282" s="144">
        <f>IF(LEFT(AJ1282,9)="direct-wa", N1282,0)</f>
        <v>0</v>
      </c>
      <c r="V1282" s="145">
        <f>IF(LEFT(AJ1282,9)="direct-wa",0,N1282*Q1282)</f>
        <v>1.3081770000000001</v>
      </c>
      <c r="W1282" s="147">
        <f>U1282+V1282</f>
        <v>1.3081770000000001</v>
      </c>
      <c r="X1282" s="144">
        <f>IF(LEFT(AJ1282,9)="direct-or", N1282,0)</f>
        <v>0</v>
      </c>
      <c r="Y1282" s="145">
        <f>IF(LEFT(AJ1282,9)="direct-or",0,S1282-V1282)</f>
        <v>110.501823</v>
      </c>
      <c r="Z1282" s="147">
        <f>X1282+Y1282</f>
        <v>110.501823</v>
      </c>
      <c r="AA1282" s="148">
        <f>IF(LEFT(AJ1282,6)="Direct", O1282,0)</f>
        <v>0</v>
      </c>
      <c r="AB1282" s="149">
        <f>O1282-AA1282</f>
        <v>996.52</v>
      </c>
      <c r="AC1282" s="148">
        <f>AA1282+AB1282</f>
        <v>996.52</v>
      </c>
      <c r="AD1282" s="148">
        <f t="shared" si="1263"/>
        <v>0</v>
      </c>
      <c r="AE1282" s="148">
        <f>IF(LEFT(AJ1282,9)="direct-wa",0,O1282*Q1282)</f>
        <v>11.659284</v>
      </c>
      <c r="AF1282" s="150">
        <f>AD1282+AE1282</f>
        <v>11.659284</v>
      </c>
      <c r="AG1282" s="148">
        <f>IF(LEFT(AJ1282,9)="direct-or", O1282,0)</f>
        <v>0</v>
      </c>
      <c r="AH1282" s="148">
        <f>IF(LEFT(AJ1282,9)="direct-or",0,AC1282-AF1282)</f>
        <v>984.86071600000002</v>
      </c>
      <c r="AI1282" s="150">
        <f>AG1282+AH1282</f>
        <v>984.86071600000002</v>
      </c>
      <c r="AJ1282" s="151" t="s">
        <v>5957</v>
      </c>
    </row>
    <row r="1283" spans="1:36" outlineLevel="2" x14ac:dyDescent="0.25">
      <c r="A1283" s="143"/>
      <c r="N1283" s="135">
        <f t="shared" si="1264"/>
        <v>0</v>
      </c>
      <c r="O1283" s="135">
        <f t="shared" si="1265"/>
        <v>0</v>
      </c>
      <c r="R1283" s="165">
        <f t="shared" ref="R1283:AI1283" si="1290">SUBTOTAL(9,R1280:R1282)</f>
        <v>0</v>
      </c>
      <c r="S1283" s="166">
        <f t="shared" si="1290"/>
        <v>192.21</v>
      </c>
      <c r="T1283" s="167">
        <f t="shared" si="1290"/>
        <v>192.21</v>
      </c>
      <c r="U1283" s="165">
        <f t="shared" si="1290"/>
        <v>0</v>
      </c>
      <c r="V1283" s="166">
        <f t="shared" si="1290"/>
        <v>2.2488570000000001</v>
      </c>
      <c r="W1283" s="168">
        <f t="shared" si="1290"/>
        <v>2.2488570000000001</v>
      </c>
      <c r="X1283" s="145">
        <f t="shared" si="1290"/>
        <v>0</v>
      </c>
      <c r="Y1283" s="145">
        <f t="shared" si="1290"/>
        <v>189.96114299999999</v>
      </c>
      <c r="Z1283" s="169">
        <f t="shared" si="1290"/>
        <v>189.96114299999999</v>
      </c>
      <c r="AA1283" s="148">
        <f t="shared" si="1290"/>
        <v>0</v>
      </c>
      <c r="AB1283" s="149">
        <f t="shared" si="1290"/>
        <v>1660.4499999999998</v>
      </c>
      <c r="AC1283" s="148">
        <f t="shared" si="1290"/>
        <v>1660.4499999999998</v>
      </c>
      <c r="AD1283" s="148">
        <f t="shared" si="1263"/>
        <v>0</v>
      </c>
      <c r="AE1283" s="148">
        <f t="shared" si="1290"/>
        <v>19.427264999999998</v>
      </c>
      <c r="AF1283" s="150">
        <f t="shared" si="1290"/>
        <v>19.427264999999998</v>
      </c>
      <c r="AG1283" s="148">
        <f t="shared" si="1290"/>
        <v>0</v>
      </c>
      <c r="AH1283" s="148">
        <f t="shared" si="1290"/>
        <v>1641.022735</v>
      </c>
      <c r="AI1283" s="150">
        <f t="shared" si="1290"/>
        <v>1641.022735</v>
      </c>
      <c r="AJ1283" s="163" t="s">
        <v>5960</v>
      </c>
    </row>
    <row r="1284" spans="1:36" outlineLevel="1" x14ac:dyDescent="0.25">
      <c r="A1284" s="170" t="s">
        <v>5678</v>
      </c>
      <c r="B1284" s="155"/>
      <c r="C1284" s="155"/>
      <c r="D1284" s="155"/>
      <c r="E1284" s="155"/>
      <c r="F1284" s="155"/>
      <c r="G1284" s="155"/>
      <c r="H1284" s="155"/>
      <c r="I1284" s="155"/>
      <c r="J1284" s="155"/>
      <c r="K1284" s="155"/>
      <c r="L1284" s="155"/>
      <c r="M1284" s="155"/>
      <c r="N1284" s="155"/>
      <c r="O1284" s="155"/>
      <c r="P1284" s="155"/>
      <c r="Q1284" s="155"/>
      <c r="R1284" s="157">
        <f t="shared" ref="R1284:AI1284" si="1291">SUBTOTAL(9,R1191:R1282)</f>
        <v>43538.8</v>
      </c>
      <c r="S1284" s="157">
        <f t="shared" si="1291"/>
        <v>333059.81000000006</v>
      </c>
      <c r="T1284" s="158">
        <f t="shared" si="1291"/>
        <v>376598.61000000004</v>
      </c>
      <c r="U1284" s="157">
        <f t="shared" si="1291"/>
        <v>4665.33</v>
      </c>
      <c r="V1284" s="157">
        <f t="shared" si="1291"/>
        <v>34303.054863999998</v>
      </c>
      <c r="W1284" s="159">
        <f t="shared" si="1291"/>
        <v>38968.384864</v>
      </c>
      <c r="X1284" s="157">
        <f t="shared" si="1291"/>
        <v>38873.47</v>
      </c>
      <c r="Y1284" s="157">
        <f t="shared" si="1291"/>
        <v>298756.75513600011</v>
      </c>
      <c r="Z1284" s="161">
        <f t="shared" si="1291"/>
        <v>337630.22513600008</v>
      </c>
      <c r="AA1284" s="157">
        <f t="shared" si="1291"/>
        <v>617946.62999999989</v>
      </c>
      <c r="AB1284" s="160">
        <f t="shared" si="1291"/>
        <v>4003166.2</v>
      </c>
      <c r="AC1284" s="157">
        <f t="shared" si="1291"/>
        <v>4621112.830000001</v>
      </c>
      <c r="AD1284" s="157">
        <f t="shared" si="1263"/>
        <v>0</v>
      </c>
      <c r="AE1284" s="157">
        <f t="shared" si="1291"/>
        <v>411146.6609299999</v>
      </c>
      <c r="AF1284" s="161">
        <f t="shared" si="1291"/>
        <v>489134.06092999992</v>
      </c>
      <c r="AG1284" s="157">
        <f t="shared" si="1291"/>
        <v>539959.23</v>
      </c>
      <c r="AH1284" s="157">
        <f t="shared" si="1291"/>
        <v>3592019.5390699999</v>
      </c>
      <c r="AI1284" s="161">
        <f t="shared" si="1291"/>
        <v>4131978.7690699995</v>
      </c>
      <c r="AJ1284" s="162"/>
    </row>
    <row r="1285" spans="1:36" x14ac:dyDescent="0.25">
      <c r="A1285" s="171" t="s">
        <v>5680</v>
      </c>
      <c r="R1285" s="145">
        <f>SUBTOTAL(9,R9:R1283)</f>
        <v>808424.0900000002</v>
      </c>
      <c r="S1285" s="145">
        <f t="shared" ref="S1285:Z1285" si="1292">SUBTOTAL(9,S9:S1283)</f>
        <v>13112547.559999993</v>
      </c>
      <c r="T1285" s="145">
        <f t="shared" si="1292"/>
        <v>13920971.649999991</v>
      </c>
      <c r="U1285" s="145">
        <f t="shared" si="1292"/>
        <v>-13344.690000000008</v>
      </c>
      <c r="V1285" s="145">
        <f t="shared" si="1292"/>
        <v>1381507.8327548003</v>
      </c>
      <c r="W1285" s="145">
        <f t="shared" si="1292"/>
        <v>1368163.1427548006</v>
      </c>
      <c r="X1285" s="145">
        <f t="shared" si="1292"/>
        <v>821768.78000000014</v>
      </c>
      <c r="Y1285" s="145">
        <f t="shared" si="1292"/>
        <v>11731039.727245197</v>
      </c>
      <c r="Z1285" s="145">
        <f t="shared" si="1292"/>
        <v>12552808.5072452</v>
      </c>
      <c r="AA1285" s="148">
        <f t="shared" ref="AA1285:AI1285" si="1293">SUBTOTAL(9,AA9:AA1282)</f>
        <v>10596209.569999985</v>
      </c>
      <c r="AB1285" s="149">
        <f t="shared" si="1293"/>
        <v>131049733.73000006</v>
      </c>
      <c r="AC1285" s="148">
        <f t="shared" si="1293"/>
        <v>141645943.29999998</v>
      </c>
      <c r="AD1285" s="148">
        <f t="shared" si="1293"/>
        <v>1088012.7100000002</v>
      </c>
      <c r="AE1285" s="148">
        <f t="shared" si="1293"/>
        <v>13523926.287822206</v>
      </c>
      <c r="AF1285" s="150">
        <f t="shared" si="1293"/>
        <v>14611938.997822203</v>
      </c>
      <c r="AG1285" s="148">
        <f t="shared" si="1293"/>
        <v>9508196.8599999901</v>
      </c>
      <c r="AH1285" s="148">
        <f t="shared" si="1293"/>
        <v>117525807.44217767</v>
      </c>
      <c r="AI1285" s="150">
        <f t="shared" si="1293"/>
        <v>127034004.30217773</v>
      </c>
    </row>
  </sheetData>
  <mergeCells count="3">
    <mergeCell ref="R6:T6"/>
    <mergeCell ref="U6:W6"/>
    <mergeCell ref="X6:Z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4"/>
  <sheetViews>
    <sheetView showGridLines="0" tabSelected="1" workbookViewId="0">
      <selection activeCell="G22" sqref="G22"/>
    </sheetView>
  </sheetViews>
  <sheetFormatPr defaultColWidth="9.140625" defaultRowHeight="15" outlineLevelCol="1" x14ac:dyDescent="0.25"/>
  <cols>
    <col min="1" max="1" width="9.140625" style="48" customWidth="1" outlineLevel="1"/>
    <col min="2" max="2" width="53.85546875" style="48" customWidth="1" outlineLevel="1"/>
    <col min="3" max="3" width="9.140625" style="48" customWidth="1"/>
    <col min="4" max="4" width="2.42578125" style="48" customWidth="1"/>
    <col min="5" max="5" width="9.140625" style="48"/>
    <col min="6" max="6" width="53.28515625" style="48" bestFit="1" customWidth="1"/>
    <col min="7" max="7" width="14.5703125" style="48" customWidth="1"/>
    <col min="8" max="8" width="4.42578125" style="50" customWidth="1"/>
    <col min="9" max="9" width="14.5703125" style="48" customWidth="1"/>
    <col min="10" max="10" width="4.7109375" style="50" customWidth="1"/>
    <col min="11" max="11" width="14.5703125" style="48" customWidth="1"/>
    <col min="12" max="12" width="9.140625" style="48" customWidth="1"/>
    <col min="13" max="13" width="12.7109375" style="48" customWidth="1"/>
    <col min="14" max="14" width="4.140625" style="48" customWidth="1"/>
    <col min="15" max="15" width="12.7109375" style="48" customWidth="1"/>
    <col min="16" max="16" width="4.28515625" style="48" customWidth="1"/>
    <col min="17" max="17" width="12.7109375" style="48" customWidth="1"/>
    <col min="18" max="18" width="4.140625" style="48" customWidth="1"/>
    <col min="19" max="20" width="11.42578125" style="8" customWidth="1"/>
    <col min="21" max="16384" width="9.140625" style="48"/>
  </cols>
  <sheetData>
    <row r="1" spans="1:22" ht="14.45" x14ac:dyDescent="0.3">
      <c r="A1" s="49"/>
      <c r="B1" s="49"/>
      <c r="C1" s="57" t="s">
        <v>5711</v>
      </c>
      <c r="D1" s="57"/>
      <c r="E1" s="57"/>
      <c r="F1" s="58"/>
      <c r="G1" s="49"/>
      <c r="H1" s="92"/>
      <c r="I1" s="49"/>
      <c r="J1" s="92"/>
      <c r="K1" s="59"/>
      <c r="L1" s="49"/>
      <c r="M1" s="49"/>
      <c r="N1" s="49"/>
      <c r="O1" s="49"/>
      <c r="P1" s="49"/>
      <c r="Q1" s="59"/>
      <c r="R1" s="49"/>
      <c r="S1" s="107"/>
      <c r="T1" s="107"/>
      <c r="U1" s="49"/>
      <c r="V1" s="49"/>
    </row>
    <row r="2" spans="1:22" ht="14.45" x14ac:dyDescent="0.3">
      <c r="A2" s="60"/>
      <c r="B2" s="60"/>
      <c r="C2" s="57" t="s">
        <v>5757</v>
      </c>
      <c r="D2" s="57"/>
      <c r="E2" s="57"/>
      <c r="F2" s="57"/>
      <c r="G2" s="60"/>
      <c r="H2" s="60"/>
      <c r="I2" s="60"/>
      <c r="J2" s="60"/>
      <c r="K2" s="59"/>
      <c r="L2" s="49"/>
      <c r="M2" s="60"/>
      <c r="N2" s="60"/>
      <c r="O2" s="60"/>
      <c r="P2" s="60"/>
      <c r="Q2" s="59"/>
      <c r="R2" s="60"/>
      <c r="S2" s="81"/>
      <c r="T2" s="81"/>
      <c r="U2" s="60"/>
      <c r="V2" s="60"/>
    </row>
    <row r="3" spans="1:22" ht="14.45" x14ac:dyDescent="0.3">
      <c r="A3" s="60"/>
      <c r="B3" s="60"/>
      <c r="C3" s="57" t="s">
        <v>5758</v>
      </c>
      <c r="D3" s="57"/>
      <c r="E3" s="57"/>
      <c r="F3" s="57"/>
      <c r="G3" s="58"/>
      <c r="H3" s="60"/>
      <c r="I3" s="60"/>
      <c r="J3" s="60"/>
      <c r="K3" s="60"/>
      <c r="L3" s="60"/>
      <c r="M3" s="88"/>
      <c r="N3" s="60"/>
      <c r="O3" s="60"/>
      <c r="P3" s="60"/>
      <c r="Q3" s="60"/>
      <c r="R3" s="60"/>
      <c r="S3" s="81"/>
      <c r="T3" s="81"/>
      <c r="U3" s="60"/>
      <c r="V3" s="60"/>
    </row>
    <row r="4" spans="1:22" x14ac:dyDescent="0.25">
      <c r="A4" s="60"/>
      <c r="B4" s="60"/>
      <c r="C4" s="65" t="s">
        <v>5963</v>
      </c>
      <c r="D4" s="61"/>
      <c r="E4" s="61"/>
      <c r="F4" s="61"/>
      <c r="G4" s="56" t="s">
        <v>5759</v>
      </c>
      <c r="H4" s="60"/>
      <c r="I4" s="60"/>
      <c r="J4" s="60"/>
      <c r="K4" s="60"/>
      <c r="L4" s="60"/>
      <c r="M4" s="60" t="s">
        <v>5760</v>
      </c>
      <c r="N4" s="60"/>
      <c r="O4" s="60"/>
      <c r="P4" s="60"/>
      <c r="Q4" s="60"/>
      <c r="R4" s="60"/>
      <c r="S4" s="81"/>
      <c r="T4" s="81"/>
      <c r="U4" s="60"/>
      <c r="V4" s="60"/>
    </row>
    <row r="5" spans="1:22" ht="14.45" customHeight="1" x14ac:dyDescent="0.25">
      <c r="A5" s="60"/>
      <c r="B5" s="60"/>
      <c r="C5" s="62"/>
      <c r="D5" s="62"/>
      <c r="E5" s="63"/>
      <c r="F5" s="64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179" t="s">
        <v>5761</v>
      </c>
      <c r="T5" s="179"/>
      <c r="U5" s="60"/>
      <c r="V5" s="60"/>
    </row>
    <row r="6" spans="1:22" x14ac:dyDescent="0.25">
      <c r="A6" s="60"/>
      <c r="B6" s="60"/>
      <c r="C6" s="49"/>
      <c r="D6" s="57"/>
      <c r="E6" s="57"/>
      <c r="F6" s="57"/>
      <c r="G6" s="66" t="s">
        <v>5684</v>
      </c>
      <c r="H6" s="92"/>
      <c r="I6" s="66" t="s">
        <v>5682</v>
      </c>
      <c r="J6" s="92"/>
      <c r="K6" s="67" t="s">
        <v>5683</v>
      </c>
      <c r="L6" s="49"/>
      <c r="M6" s="66" t="s">
        <v>5684</v>
      </c>
      <c r="N6" s="49"/>
      <c r="O6" s="66" t="s">
        <v>5682</v>
      </c>
      <c r="P6" s="49"/>
      <c r="Q6" s="67" t="s">
        <v>5683</v>
      </c>
      <c r="R6" s="60"/>
      <c r="S6" s="109" t="s">
        <v>5682</v>
      </c>
      <c r="T6" s="109" t="s">
        <v>5683</v>
      </c>
      <c r="U6" s="60"/>
      <c r="V6" s="60"/>
    </row>
    <row r="7" spans="1:22" x14ac:dyDescent="0.25">
      <c r="A7" s="60"/>
      <c r="B7" s="60"/>
      <c r="C7" s="65" t="s">
        <v>5762</v>
      </c>
      <c r="D7" s="57"/>
      <c r="E7" s="57"/>
      <c r="F7" s="57"/>
      <c r="G7" s="85"/>
      <c r="H7" s="92"/>
      <c r="I7" s="85"/>
      <c r="J7" s="92"/>
      <c r="K7" s="86"/>
      <c r="L7" s="49"/>
      <c r="M7" s="85"/>
      <c r="N7" s="49"/>
      <c r="O7" s="85"/>
      <c r="P7" s="49"/>
      <c r="Q7" s="86"/>
      <c r="R7" s="60"/>
      <c r="S7" s="81"/>
      <c r="T7" s="81"/>
      <c r="U7" s="60"/>
      <c r="V7" s="60"/>
    </row>
    <row r="8" spans="1:22" x14ac:dyDescent="0.25">
      <c r="A8" s="134" t="s">
        <v>5967</v>
      </c>
      <c r="B8" s="134" t="s">
        <v>5966</v>
      </c>
      <c r="C8" s="64"/>
      <c r="D8" s="62" t="s">
        <v>5763</v>
      </c>
      <c r="E8" s="68"/>
      <c r="F8" s="62"/>
      <c r="G8" s="69"/>
      <c r="H8" s="92"/>
      <c r="I8" s="69"/>
      <c r="J8" s="60"/>
      <c r="K8" s="60"/>
      <c r="L8" s="60"/>
      <c r="M8" s="69"/>
      <c r="N8" s="49"/>
      <c r="O8" s="69"/>
      <c r="P8" s="60"/>
      <c r="Q8" s="60"/>
      <c r="R8" s="60"/>
      <c r="S8" s="81"/>
      <c r="T8" s="81"/>
      <c r="U8" s="60"/>
      <c r="V8" s="60"/>
    </row>
    <row r="9" spans="1:22" x14ac:dyDescent="0.25">
      <c r="A9" s="60"/>
      <c r="B9" s="60"/>
      <c r="C9" s="62"/>
      <c r="D9" s="62"/>
      <c r="E9" s="70" t="s">
        <v>5764</v>
      </c>
      <c r="F9" s="70"/>
      <c r="G9" s="69"/>
      <c r="H9" s="99"/>
      <c r="I9" s="69"/>
      <c r="J9" s="100"/>
      <c r="K9" s="100"/>
      <c r="L9" s="60"/>
      <c r="M9" s="69"/>
      <c r="N9" s="49"/>
      <c r="O9" s="69"/>
      <c r="P9" s="60"/>
      <c r="Q9" s="60"/>
      <c r="R9" s="60"/>
      <c r="S9" s="81"/>
      <c r="T9" s="81"/>
      <c r="U9" s="60"/>
      <c r="V9" s="60"/>
    </row>
    <row r="10" spans="1:22" ht="14.45" x14ac:dyDescent="0.3">
      <c r="A10" s="56" t="s">
        <v>0</v>
      </c>
      <c r="B10" s="56" t="s">
        <v>5584</v>
      </c>
      <c r="C10" s="62"/>
      <c r="D10" s="62"/>
      <c r="E10" s="63" t="s">
        <v>0</v>
      </c>
      <c r="F10" s="64" t="s">
        <v>5765</v>
      </c>
      <c r="G10" s="71">
        <f>VLOOKUP(B10,'YTD Detail Report'!$A$9:$Z$1286,20,FALSE)</f>
        <v>35641.94999999999</v>
      </c>
      <c r="H10" s="99"/>
      <c r="I10" s="71">
        <f>VLOOKUP(B10,'YTD Detail Report'!$A$9:$Z$1286,23,FALSE)</f>
        <v>3318.2655450000002</v>
      </c>
      <c r="J10" s="99"/>
      <c r="K10" s="71">
        <f>VLOOKUP(B10,'YTD Detail Report'!$A$9:$Z$1286,26,FALSE)</f>
        <v>32323.684454999999</v>
      </c>
      <c r="L10" s="49"/>
      <c r="M10" s="71">
        <f>VLOOKUP(B10,'YTD Detail Report'!$A$9:$AI$1286,29,FALSE)</f>
        <v>312485.55</v>
      </c>
      <c r="N10" s="99"/>
      <c r="O10" s="71">
        <f>VLOOKUP(B10,'YTD Detail Report'!$A$9:$AI$1286,32,FALSE)</f>
        <v>29092.404704999997</v>
      </c>
      <c r="P10" s="99"/>
      <c r="Q10" s="71">
        <f>VLOOKUP(B10,'YTD Detail Report'!$A$9:$AI$1286,35,FALSE)</f>
        <v>283393.14529500005</v>
      </c>
      <c r="R10" s="60"/>
      <c r="S10" s="108">
        <f>O10/M10</f>
        <v>9.3099999999999988E-2</v>
      </c>
      <c r="T10" s="108">
        <f>1-S10</f>
        <v>0.90690000000000004</v>
      </c>
      <c r="U10" s="60"/>
      <c r="V10" s="60"/>
    </row>
    <row r="11" spans="1:22" ht="14.45" x14ac:dyDescent="0.3">
      <c r="A11" s="56" t="s">
        <v>1</v>
      </c>
      <c r="B11" s="56" t="s">
        <v>5586</v>
      </c>
      <c r="C11" s="62"/>
      <c r="D11" s="62"/>
      <c r="E11" s="63" t="s">
        <v>1</v>
      </c>
      <c r="F11" s="72" t="s">
        <v>5766</v>
      </c>
      <c r="G11" s="71">
        <f>VLOOKUP(B11,'YTD Detail Report'!$A$9:$Z$1286,20,FALSE)</f>
        <v>7331.88</v>
      </c>
      <c r="H11" s="99"/>
      <c r="I11" s="71">
        <f>VLOOKUP(B11,'YTD Detail Report'!$A$9:$Z$1286,23,FALSE)</f>
        <v>682.598028</v>
      </c>
      <c r="J11" s="99"/>
      <c r="K11" s="71">
        <f>VLOOKUP(B11,'YTD Detail Report'!$A$9:$Z$1286,26,FALSE)</f>
        <v>6649.2819719999998</v>
      </c>
      <c r="L11" s="49"/>
      <c r="M11" s="71">
        <f>VLOOKUP(B11,'YTD Detail Report'!$A$9:$AI$1286,29,FALSE)</f>
        <v>52083.95</v>
      </c>
      <c r="N11" s="99"/>
      <c r="O11" s="71">
        <f>VLOOKUP(B11,'YTD Detail Report'!$A$9:$AI$1286,32,FALSE)</f>
        <v>4849.0157450000006</v>
      </c>
      <c r="P11" s="99"/>
      <c r="Q11" s="71">
        <f>VLOOKUP(B11,'YTD Detail Report'!$A$9:$AI$1286,35,FALSE)</f>
        <v>47234.934255</v>
      </c>
      <c r="R11" s="60"/>
      <c r="S11" s="108">
        <f t="shared" ref="S11:S72" si="0">O11/M11</f>
        <v>9.3100000000000016E-2</v>
      </c>
      <c r="T11" s="108">
        <f t="shared" ref="T11:T72" si="1">1-S11</f>
        <v>0.90690000000000004</v>
      </c>
      <c r="U11" s="60"/>
      <c r="V11" s="60"/>
    </row>
    <row r="12" spans="1:22" ht="14.45" x14ac:dyDescent="0.3">
      <c r="A12" s="56" t="s">
        <v>2</v>
      </c>
      <c r="B12" s="56" t="s">
        <v>5588</v>
      </c>
      <c r="C12" s="62"/>
      <c r="D12" s="62"/>
      <c r="E12" s="73" t="s">
        <v>2</v>
      </c>
      <c r="F12" s="72" t="s">
        <v>5767</v>
      </c>
      <c r="G12" s="71">
        <f>VLOOKUP(B12,'YTD Detail Report'!$A$9:$Z$1286,20,FALSE)</f>
        <v>0</v>
      </c>
      <c r="H12" s="99"/>
      <c r="I12" s="71">
        <f>VLOOKUP(B12,'YTD Detail Report'!$A$9:$Z$1286,23,FALSE)</f>
        <v>0</v>
      </c>
      <c r="J12" s="99"/>
      <c r="K12" s="71">
        <f>VLOOKUP(B12,'YTD Detail Report'!$A$9:$Z$1286,26,FALSE)</f>
        <v>0</v>
      </c>
      <c r="L12" s="49"/>
      <c r="M12" s="71">
        <f>VLOOKUP(B12,'YTD Detail Report'!$A$9:$AI$1286,29,FALSE)</f>
        <v>9.9999999999999992E-2</v>
      </c>
      <c r="N12" s="99"/>
      <c r="O12" s="71">
        <f>VLOOKUP(B12,'YTD Detail Report'!$A$9:$AI$1286,32,FALSE)</f>
        <v>9.3099999999999988E-3</v>
      </c>
      <c r="P12" s="99"/>
      <c r="Q12" s="71">
        <f>VLOOKUP(B12,'YTD Detail Report'!$A$9:$AI$1286,35,FALSE)</f>
        <v>9.0689999999999993E-2</v>
      </c>
      <c r="R12" s="60"/>
      <c r="S12" s="108">
        <f t="shared" si="0"/>
        <v>9.3100000000000002E-2</v>
      </c>
      <c r="T12" s="108">
        <f t="shared" si="1"/>
        <v>0.90690000000000004</v>
      </c>
      <c r="U12" s="60"/>
      <c r="V12" s="60"/>
    </row>
    <row r="13" spans="1:22" ht="14.45" x14ac:dyDescent="0.3">
      <c r="A13" s="56" t="s">
        <v>3</v>
      </c>
      <c r="B13" s="56" t="s">
        <v>5590</v>
      </c>
      <c r="C13" s="62"/>
      <c r="D13" s="62"/>
      <c r="E13" s="63" t="s">
        <v>3</v>
      </c>
      <c r="F13" s="72" t="s">
        <v>5768</v>
      </c>
      <c r="G13" s="71">
        <f>VLOOKUP(B13,'YTD Detail Report'!$A$9:$Z$1286,20,FALSE)</f>
        <v>200415.50999999998</v>
      </c>
      <c r="H13" s="99"/>
      <c r="I13" s="71">
        <f>VLOOKUP(B13,'YTD Detail Report'!$A$9:$Z$1286,23,FALSE)</f>
        <v>18553.068547999999</v>
      </c>
      <c r="J13" s="99"/>
      <c r="K13" s="71">
        <f>VLOOKUP(B13,'YTD Detail Report'!$A$9:$Z$1286,26,FALSE)</f>
        <v>181862.44145199997</v>
      </c>
      <c r="L13" s="49"/>
      <c r="M13" s="71">
        <f>VLOOKUP(B13,'YTD Detail Report'!$A$9:$AI$1286,29,FALSE)</f>
        <v>2143722.7799999998</v>
      </c>
      <c r="N13" s="99"/>
      <c r="O13" s="71">
        <f>VLOOKUP(B13,'YTD Detail Report'!$A$9:$AI$1286,32,FALSE)</f>
        <v>198686.60442799999</v>
      </c>
      <c r="P13" s="99"/>
      <c r="Q13" s="71">
        <f>VLOOKUP(B13,'YTD Detail Report'!$A$9:$AI$1286,35,FALSE)</f>
        <v>1945036.175572</v>
      </c>
      <c r="R13" s="60"/>
      <c r="S13" s="108">
        <f t="shared" si="0"/>
        <v>9.2682974814495375E-2</v>
      </c>
      <c r="T13" s="108">
        <f t="shared" si="1"/>
        <v>0.90731702518550461</v>
      </c>
      <c r="U13" s="60"/>
      <c r="V13" s="60"/>
    </row>
    <row r="14" spans="1:22" ht="14.45" x14ac:dyDescent="0.3">
      <c r="A14" s="56" t="s">
        <v>4</v>
      </c>
      <c r="B14" s="56" t="s">
        <v>5592</v>
      </c>
      <c r="C14" s="62"/>
      <c r="D14" s="62"/>
      <c r="E14" s="63" t="s">
        <v>4</v>
      </c>
      <c r="F14" s="64" t="s">
        <v>5769</v>
      </c>
      <c r="G14" s="71">
        <f>VLOOKUP(B14,'YTD Detail Report'!$A$9:$Z$1286,20,FALSE)</f>
        <v>2149.4</v>
      </c>
      <c r="H14" s="99"/>
      <c r="I14" s="71">
        <f>VLOOKUP(B14,'YTD Detail Report'!$A$9:$Z$1286,23,FALSE)</f>
        <v>200.10914000000002</v>
      </c>
      <c r="J14" s="99"/>
      <c r="K14" s="71">
        <f>VLOOKUP(B14,'YTD Detail Report'!$A$9:$Z$1286,26,FALSE)</f>
        <v>1949.2908600000001</v>
      </c>
      <c r="L14" s="49"/>
      <c r="M14" s="71">
        <f>VLOOKUP(B14,'YTD Detail Report'!$A$9:$AI$1286,29,FALSE)</f>
        <v>79791.09</v>
      </c>
      <c r="N14" s="99"/>
      <c r="O14" s="71">
        <f>VLOOKUP(B14,'YTD Detail Report'!$A$9:$AI$1286,32,FALSE)</f>
        <v>7221.4346910000004</v>
      </c>
      <c r="P14" s="99"/>
      <c r="Q14" s="71">
        <f>VLOOKUP(B14,'YTD Detail Report'!$A$9:$AI$1286,35,FALSE)</f>
        <v>72569.655309000009</v>
      </c>
      <c r="R14" s="60"/>
      <c r="S14" s="108">
        <f t="shared" si="0"/>
        <v>9.0504274236634707E-2</v>
      </c>
      <c r="T14" s="108">
        <f t="shared" si="1"/>
        <v>0.90949572576336535</v>
      </c>
      <c r="U14" s="60"/>
      <c r="V14" s="60"/>
    </row>
    <row r="15" spans="1:22" ht="14.45" x14ac:dyDescent="0.3">
      <c r="A15" s="60"/>
      <c r="B15" s="60"/>
      <c r="C15" s="62"/>
      <c r="D15" s="62"/>
      <c r="E15" s="63"/>
      <c r="F15" s="64"/>
      <c r="G15" s="71"/>
      <c r="H15" s="99"/>
      <c r="I15" s="71"/>
      <c r="J15" s="99"/>
      <c r="K15" s="71"/>
      <c r="L15" s="49"/>
      <c r="M15" s="82"/>
      <c r="N15" s="49"/>
      <c r="O15" s="82"/>
      <c r="P15" s="49"/>
      <c r="Q15" s="82"/>
      <c r="R15" s="60"/>
      <c r="S15" s="108"/>
      <c r="T15" s="108"/>
      <c r="U15" s="60"/>
      <c r="V15" s="60"/>
    </row>
    <row r="16" spans="1:22" ht="14.45" x14ac:dyDescent="0.3">
      <c r="A16" s="49"/>
      <c r="B16" s="56" t="s">
        <v>5770</v>
      </c>
      <c r="C16" s="62"/>
      <c r="D16" s="62"/>
      <c r="E16" s="70" t="s">
        <v>5771</v>
      </c>
      <c r="F16" s="70"/>
      <c r="G16" s="71"/>
      <c r="H16" s="99"/>
      <c r="I16" s="71"/>
      <c r="J16" s="99"/>
      <c r="K16" s="71"/>
      <c r="L16" s="49"/>
      <c r="M16" s="82"/>
      <c r="N16" s="49"/>
      <c r="O16" s="82"/>
      <c r="P16" s="49"/>
      <c r="Q16" s="82"/>
      <c r="R16" s="60"/>
      <c r="S16" s="108"/>
      <c r="T16" s="108"/>
      <c r="U16" s="60"/>
      <c r="V16" s="60"/>
    </row>
    <row r="17" spans="1:22" ht="14.45" x14ac:dyDescent="0.3">
      <c r="A17" s="56" t="s">
        <v>5</v>
      </c>
      <c r="B17" s="56" t="s">
        <v>5594</v>
      </c>
      <c r="C17" s="62"/>
      <c r="D17" s="62"/>
      <c r="E17" s="63" t="s">
        <v>5</v>
      </c>
      <c r="F17" s="64" t="s">
        <v>5765</v>
      </c>
      <c r="G17" s="71">
        <f>VLOOKUP(B17,'YTD Detail Report'!$A$9:$Z$1286,20,FALSE)</f>
        <v>7194.89</v>
      </c>
      <c r="H17" s="99"/>
      <c r="I17" s="71">
        <f>VLOOKUP(B17,'YTD Detail Report'!$A$9:$Z$1286,23,FALSE)</f>
        <v>669.84425900000008</v>
      </c>
      <c r="J17" s="99"/>
      <c r="K17" s="71">
        <f>VLOOKUP(B17,'YTD Detail Report'!$A$9:$Z$1286,26,FALSE)</f>
        <v>6525.0457409999999</v>
      </c>
      <c r="L17" s="49"/>
      <c r="M17" s="55">
        <f>VLOOKUP(B17,'YTD Detail Report'!$A$9:$AI$1286,29,FALSE)</f>
        <v>152054.63000000003</v>
      </c>
      <c r="N17" s="99"/>
      <c r="O17" s="55">
        <f>VLOOKUP(B17,'YTD Detail Report'!$A$9:$AI$1286,32,FALSE)</f>
        <v>14156.286053000003</v>
      </c>
      <c r="P17" s="99"/>
      <c r="Q17" s="55">
        <f>VLOOKUP(B17,'YTD Detail Report'!$A$9:$AI$1286,35,FALSE)</f>
        <v>137898.34394700004</v>
      </c>
      <c r="R17" s="60"/>
      <c r="S17" s="108">
        <f t="shared" si="0"/>
        <v>9.3100000000000002E-2</v>
      </c>
      <c r="T17" s="108">
        <f t="shared" si="1"/>
        <v>0.90690000000000004</v>
      </c>
      <c r="U17" s="60"/>
      <c r="V17" s="60"/>
    </row>
    <row r="18" spans="1:22" x14ac:dyDescent="0.25">
      <c r="A18" s="60"/>
      <c r="B18" s="60"/>
      <c r="C18" s="62"/>
      <c r="D18" s="62"/>
      <c r="E18" s="63"/>
      <c r="F18" s="64" t="s">
        <v>5772</v>
      </c>
      <c r="G18" s="93">
        <f>SUM(G10:G17)</f>
        <v>252733.62999999998</v>
      </c>
      <c r="H18" s="82"/>
      <c r="I18" s="93">
        <f>SUM(I10:I17)</f>
        <v>23423.88552</v>
      </c>
      <c r="J18" s="82"/>
      <c r="K18" s="93">
        <f>SUM(K10:K17)</f>
        <v>229309.74447999999</v>
      </c>
      <c r="L18" s="49"/>
      <c r="M18" s="69">
        <f t="shared" ref="M18:Q18" si="2">SUM(M10:M17)</f>
        <v>2740138.0999999996</v>
      </c>
      <c r="N18" s="49"/>
      <c r="O18" s="69">
        <f t="shared" si="2"/>
        <v>254005.75493200001</v>
      </c>
      <c r="P18" s="49"/>
      <c r="Q18" s="69">
        <f t="shared" si="2"/>
        <v>2486132.3450679998</v>
      </c>
      <c r="R18" s="60"/>
      <c r="S18" s="108">
        <f t="shared" si="0"/>
        <v>9.2698158144657039E-2</v>
      </c>
      <c r="T18" s="108">
        <f t="shared" si="1"/>
        <v>0.90730184185534291</v>
      </c>
      <c r="U18" s="60"/>
      <c r="V18" s="60"/>
    </row>
    <row r="19" spans="1:22" ht="14.45" x14ac:dyDescent="0.3">
      <c r="A19" s="60"/>
      <c r="B19" s="60"/>
      <c r="C19" s="62"/>
      <c r="D19" s="62"/>
      <c r="E19" s="63"/>
      <c r="F19" s="64"/>
      <c r="G19" s="69"/>
      <c r="H19" s="99"/>
      <c r="I19" s="69"/>
      <c r="J19" s="99"/>
      <c r="K19" s="69"/>
      <c r="L19" s="49"/>
      <c r="M19" s="69"/>
      <c r="N19" s="49"/>
      <c r="O19" s="69"/>
      <c r="P19" s="49"/>
      <c r="Q19" s="69"/>
      <c r="R19" s="60"/>
      <c r="S19" s="108"/>
      <c r="T19" s="108"/>
      <c r="U19" s="60"/>
      <c r="V19" s="60"/>
    </row>
    <row r="20" spans="1:22" ht="14.45" x14ac:dyDescent="0.3">
      <c r="A20" s="60"/>
      <c r="B20" s="60"/>
      <c r="C20" s="64"/>
      <c r="D20" s="62" t="s">
        <v>5773</v>
      </c>
      <c r="E20" s="68"/>
      <c r="F20" s="62"/>
      <c r="G20" s="69"/>
      <c r="H20" s="99"/>
      <c r="I20" s="69"/>
      <c r="J20" s="99"/>
      <c r="K20" s="69"/>
      <c r="L20" s="49"/>
      <c r="M20" s="69"/>
      <c r="N20" s="49"/>
      <c r="O20" s="69"/>
      <c r="P20" s="49"/>
      <c r="Q20" s="69"/>
      <c r="R20" s="60"/>
      <c r="S20" s="108"/>
      <c r="T20" s="108"/>
      <c r="U20" s="60"/>
      <c r="V20" s="60"/>
    </row>
    <row r="21" spans="1:22" ht="14.45" x14ac:dyDescent="0.3">
      <c r="A21" s="49"/>
      <c r="B21" s="56" t="s">
        <v>5774</v>
      </c>
      <c r="C21" s="62"/>
      <c r="D21" s="62"/>
      <c r="E21" s="70" t="s">
        <v>5764</v>
      </c>
      <c r="F21" s="70"/>
      <c r="G21" s="69"/>
      <c r="H21" s="99"/>
      <c r="I21" s="69"/>
      <c r="J21" s="99"/>
      <c r="K21" s="69"/>
      <c r="L21" s="49"/>
      <c r="M21" s="69"/>
      <c r="N21" s="49"/>
      <c r="O21" s="69"/>
      <c r="P21" s="49"/>
      <c r="Q21" s="69"/>
      <c r="R21" s="60"/>
      <c r="S21" s="108"/>
      <c r="T21" s="108"/>
      <c r="U21" s="60"/>
      <c r="V21" s="60"/>
    </row>
    <row r="22" spans="1:22" ht="14.45" x14ac:dyDescent="0.3">
      <c r="A22" s="56" t="s">
        <v>6</v>
      </c>
      <c r="B22" s="56" t="s">
        <v>5596</v>
      </c>
      <c r="C22" s="62"/>
      <c r="D22" s="62"/>
      <c r="E22" s="63" t="s">
        <v>6</v>
      </c>
      <c r="F22" s="58" t="s">
        <v>5775</v>
      </c>
      <c r="G22" s="71">
        <f>VLOOKUP(B22,'YTD Detail Report'!$A$9:$Z$1286,20,FALSE)</f>
        <v>38505.729999999996</v>
      </c>
      <c r="H22" s="99"/>
      <c r="I22" s="71">
        <f>VLOOKUP(B22,'YTD Detail Report'!$A$9:$Z$1286,23,FALSE)</f>
        <v>3584.8834630000001</v>
      </c>
      <c r="J22" s="99"/>
      <c r="K22" s="71">
        <f>VLOOKUP(B22,'YTD Detail Report'!$A$9:$Z$1286,26,FALSE)</f>
        <v>34920.846537000005</v>
      </c>
      <c r="L22" s="49"/>
      <c r="M22" s="55">
        <f>VLOOKUP(B22,'YTD Detail Report'!$A$9:$AI$1286,29,FALSE)</f>
        <v>140599.4</v>
      </c>
      <c r="N22" s="99"/>
      <c r="O22" s="55">
        <f>VLOOKUP(B22,'YTD Detail Report'!$A$9:$AI$1286,32,FALSE)</f>
        <v>13089.804139999998</v>
      </c>
      <c r="P22" s="99"/>
      <c r="Q22" s="55">
        <f>VLOOKUP(B22,'YTD Detail Report'!$A$9:$AI$1286,35,FALSE)</f>
        <v>127509.59585999999</v>
      </c>
      <c r="R22" s="60"/>
      <c r="S22" s="108">
        <f t="shared" si="0"/>
        <v>9.3099999999999988E-2</v>
      </c>
      <c r="T22" s="108">
        <f t="shared" si="1"/>
        <v>0.90690000000000004</v>
      </c>
      <c r="U22" s="60"/>
      <c r="V22" s="60"/>
    </row>
    <row r="23" spans="1:22" ht="14.45" x14ac:dyDescent="0.3">
      <c r="A23" s="60"/>
      <c r="B23" s="60"/>
      <c r="C23" s="62"/>
      <c r="D23" s="62"/>
      <c r="E23" s="63"/>
      <c r="F23" s="72" t="s">
        <v>5776</v>
      </c>
      <c r="G23" s="93">
        <f>G22</f>
        <v>38505.729999999996</v>
      </c>
      <c r="H23" s="82"/>
      <c r="I23" s="93">
        <f>I22</f>
        <v>3584.8834630000001</v>
      </c>
      <c r="J23" s="82"/>
      <c r="K23" s="93">
        <f>K22</f>
        <v>34920.846537000005</v>
      </c>
      <c r="L23" s="49"/>
      <c r="M23" s="69">
        <f>M22</f>
        <v>140599.4</v>
      </c>
      <c r="N23" s="49"/>
      <c r="O23" s="69">
        <f>O22</f>
        <v>13089.804139999998</v>
      </c>
      <c r="P23" s="49"/>
      <c r="Q23" s="69">
        <f>Q22</f>
        <v>127509.59585999999</v>
      </c>
      <c r="R23" s="60"/>
      <c r="S23" s="108">
        <f t="shared" si="0"/>
        <v>9.3099999999999988E-2</v>
      </c>
      <c r="T23" s="108">
        <f t="shared" si="1"/>
        <v>0.90690000000000004</v>
      </c>
      <c r="U23" s="60"/>
      <c r="V23" s="60"/>
    </row>
    <row r="24" spans="1:22" ht="14.45" x14ac:dyDescent="0.3">
      <c r="A24" s="60"/>
      <c r="B24" s="60"/>
      <c r="C24" s="62"/>
      <c r="D24" s="62"/>
      <c r="E24" s="63"/>
      <c r="F24" s="58"/>
      <c r="G24" s="69"/>
      <c r="H24" s="99"/>
      <c r="I24" s="69"/>
      <c r="J24" s="99"/>
      <c r="K24" s="69"/>
      <c r="L24" s="49"/>
      <c r="M24" s="69"/>
      <c r="N24" s="49"/>
      <c r="O24" s="69"/>
      <c r="P24" s="49"/>
      <c r="Q24" s="69"/>
      <c r="R24" s="60"/>
      <c r="S24" s="108"/>
      <c r="T24" s="108"/>
      <c r="U24" s="60"/>
      <c r="V24" s="60"/>
    </row>
    <row r="25" spans="1:22" ht="14.45" x14ac:dyDescent="0.3">
      <c r="A25" s="60"/>
      <c r="B25" s="60"/>
      <c r="C25" s="64"/>
      <c r="D25" s="62" t="s">
        <v>5777</v>
      </c>
      <c r="E25" s="68"/>
      <c r="F25" s="62"/>
      <c r="G25" s="69"/>
      <c r="H25" s="99"/>
      <c r="I25" s="69"/>
      <c r="J25" s="99"/>
      <c r="K25" s="69"/>
      <c r="L25" s="49"/>
      <c r="M25" s="69"/>
      <c r="N25" s="49"/>
      <c r="O25" s="69"/>
      <c r="P25" s="49"/>
      <c r="Q25" s="69"/>
      <c r="R25" s="60"/>
      <c r="S25" s="108"/>
      <c r="T25" s="108"/>
      <c r="U25" s="60"/>
      <c r="V25" s="60"/>
    </row>
    <row r="26" spans="1:22" ht="14.45" x14ac:dyDescent="0.3">
      <c r="A26" s="60"/>
      <c r="B26" s="60"/>
      <c r="C26" s="62"/>
      <c r="D26" s="62"/>
      <c r="E26" s="70" t="s">
        <v>5764</v>
      </c>
      <c r="F26" s="70"/>
      <c r="G26" s="69"/>
      <c r="H26" s="99"/>
      <c r="I26" s="69"/>
      <c r="J26" s="99"/>
      <c r="K26" s="69"/>
      <c r="L26" s="49"/>
      <c r="M26" s="69"/>
      <c r="N26" s="49"/>
      <c r="O26" s="69"/>
      <c r="P26" s="49"/>
      <c r="Q26" s="69"/>
      <c r="R26" s="60"/>
      <c r="S26" s="108"/>
      <c r="T26" s="108"/>
      <c r="U26" s="60"/>
      <c r="V26" s="60"/>
    </row>
    <row r="27" spans="1:22" ht="14.45" x14ac:dyDescent="0.3">
      <c r="A27" s="56" t="s">
        <v>7</v>
      </c>
      <c r="B27" s="56" t="s">
        <v>5598</v>
      </c>
      <c r="C27" s="62"/>
      <c r="D27" s="62"/>
      <c r="E27" s="63" t="s">
        <v>7</v>
      </c>
      <c r="F27" s="58" t="s">
        <v>5775</v>
      </c>
      <c r="G27" s="71">
        <f>VLOOKUP(B27,'YTD Detail Report'!$A$9:$Z$1286,20,FALSE)</f>
        <v>136824.69</v>
      </c>
      <c r="H27" s="99"/>
      <c r="I27" s="71">
        <f>VLOOKUP(B27,'YTD Detail Report'!$A$9:$Z$1286,23,FALSE)</f>
        <v>12738.378639000002</v>
      </c>
      <c r="J27" s="99"/>
      <c r="K27" s="71">
        <f>VLOOKUP(B27,'YTD Detail Report'!$A$9:$Z$1286,26,FALSE)</f>
        <v>124086.31136099999</v>
      </c>
      <c r="L27" s="49"/>
      <c r="M27" s="71">
        <f>VLOOKUP(B27,'YTD Detail Report'!$A$9:$AI$1286,29,FALSE)</f>
        <v>1542309.9500000002</v>
      </c>
      <c r="N27" s="99"/>
      <c r="O27" s="71">
        <f>VLOOKUP(B27,'YTD Detail Report'!$A$9:$AI$1286,32,FALSE)</f>
        <v>143589.05634499999</v>
      </c>
      <c r="P27" s="99"/>
      <c r="Q27" s="71">
        <f>VLOOKUP(B27,'YTD Detail Report'!$A$9:$AI$1286,35,FALSE)</f>
        <v>1398720.893655</v>
      </c>
      <c r="R27" s="60"/>
      <c r="S27" s="108">
        <f t="shared" si="0"/>
        <v>9.3099999999999988E-2</v>
      </c>
      <c r="T27" s="108">
        <f t="shared" si="1"/>
        <v>0.90690000000000004</v>
      </c>
      <c r="U27" s="60"/>
      <c r="V27" s="60"/>
    </row>
    <row r="28" spans="1:22" ht="14.45" x14ac:dyDescent="0.3">
      <c r="A28" s="56" t="s">
        <v>5600</v>
      </c>
      <c r="B28" s="56" t="s">
        <v>5601</v>
      </c>
      <c r="C28" s="62"/>
      <c r="D28" s="62"/>
      <c r="E28" s="73" t="s">
        <v>5600</v>
      </c>
      <c r="F28" s="58" t="s">
        <v>5778</v>
      </c>
      <c r="G28" s="91">
        <v>0</v>
      </c>
      <c r="H28" s="99"/>
      <c r="I28" s="91">
        <v>0</v>
      </c>
      <c r="J28" s="99"/>
      <c r="K28" s="91">
        <v>0</v>
      </c>
      <c r="L28" s="49"/>
      <c r="M28" s="71">
        <v>0</v>
      </c>
      <c r="N28" s="99"/>
      <c r="O28" s="71">
        <v>0</v>
      </c>
      <c r="P28" s="99"/>
      <c r="Q28" s="71">
        <v>0</v>
      </c>
      <c r="R28" s="60"/>
      <c r="S28" s="108"/>
      <c r="T28" s="108"/>
      <c r="U28" s="60"/>
      <c r="V28" s="60"/>
    </row>
    <row r="29" spans="1:22" ht="14.45" x14ac:dyDescent="0.3">
      <c r="A29" s="60"/>
      <c r="B29" s="60"/>
      <c r="C29" s="62"/>
      <c r="D29" s="62"/>
      <c r="E29" s="63"/>
      <c r="F29" s="64"/>
      <c r="G29" s="69"/>
      <c r="H29" s="99"/>
      <c r="I29" s="69"/>
      <c r="J29" s="99"/>
      <c r="K29" s="69"/>
      <c r="L29" s="49"/>
      <c r="M29" s="69"/>
      <c r="N29" s="49"/>
      <c r="O29" s="69"/>
      <c r="P29" s="49"/>
      <c r="Q29" s="69"/>
      <c r="R29" s="60"/>
      <c r="S29" s="108"/>
      <c r="T29" s="108"/>
      <c r="U29" s="60"/>
      <c r="V29" s="60"/>
    </row>
    <row r="30" spans="1:22" ht="14.45" x14ac:dyDescent="0.3">
      <c r="A30" s="60"/>
      <c r="B30" s="60"/>
      <c r="C30" s="62"/>
      <c r="D30" s="62"/>
      <c r="E30" s="70" t="s">
        <v>5771</v>
      </c>
      <c r="F30" s="70"/>
      <c r="G30" s="69"/>
      <c r="H30" s="99"/>
      <c r="I30" s="69"/>
      <c r="J30" s="99"/>
      <c r="K30" s="69"/>
      <c r="L30" s="49"/>
      <c r="M30" s="69"/>
      <c r="N30" s="49"/>
      <c r="O30" s="69"/>
      <c r="P30" s="49"/>
      <c r="Q30" s="69"/>
      <c r="R30" s="60"/>
      <c r="S30" s="108"/>
      <c r="T30" s="108"/>
      <c r="U30" s="60"/>
      <c r="V30" s="60"/>
    </row>
    <row r="31" spans="1:22" ht="14.45" x14ac:dyDescent="0.3">
      <c r="A31" s="56" t="s">
        <v>8</v>
      </c>
      <c r="B31" s="56" t="s">
        <v>5603</v>
      </c>
      <c r="C31" s="62"/>
      <c r="D31" s="62"/>
      <c r="E31" s="63" t="s">
        <v>8</v>
      </c>
      <c r="F31" s="58" t="s">
        <v>5775</v>
      </c>
      <c r="G31" s="71">
        <f>VLOOKUP(B31,'YTD Detail Report'!$A$9:$Z$1286,20,FALSE)</f>
        <v>100072.81</v>
      </c>
      <c r="H31" s="99"/>
      <c r="I31" s="71">
        <f>VLOOKUP(B31,'YTD Detail Report'!$A$9:$Z$1286,23,FALSE)</f>
        <v>9316.7786110000015</v>
      </c>
      <c r="J31" s="99"/>
      <c r="K31" s="71">
        <f>VLOOKUP(B31,'YTD Detail Report'!$A$9:$Z$1286,26,FALSE)</f>
        <v>90756.031388999996</v>
      </c>
      <c r="L31" s="49"/>
      <c r="M31" s="55">
        <f>VLOOKUP(B31,'YTD Detail Report'!$A$9:$AI$1286,29,FALSE)</f>
        <v>1173873.6300000001</v>
      </c>
      <c r="N31" s="99"/>
      <c r="O31" s="55">
        <f>VLOOKUP(B31,'YTD Detail Report'!$A$9:$AI$1286,32,FALSE)</f>
        <v>109287.634953</v>
      </c>
      <c r="P31" s="99"/>
      <c r="Q31" s="55">
        <f>VLOOKUP(B31,'YTD Detail Report'!$A$9:$AI$1286,35,FALSE)</f>
        <v>1064585.995047</v>
      </c>
      <c r="R31" s="60"/>
      <c r="S31" s="108">
        <f t="shared" si="0"/>
        <v>9.3099999999999988E-2</v>
      </c>
      <c r="T31" s="108">
        <f t="shared" si="1"/>
        <v>0.90690000000000004</v>
      </c>
      <c r="U31" s="60"/>
      <c r="V31" s="60"/>
    </row>
    <row r="32" spans="1:22" x14ac:dyDescent="0.25">
      <c r="A32" s="60"/>
      <c r="B32" s="60"/>
      <c r="C32" s="62"/>
      <c r="D32" s="62"/>
      <c r="E32" s="63"/>
      <c r="F32" s="72" t="s">
        <v>5779</v>
      </c>
      <c r="G32" s="93">
        <f>G27+G28+G31</f>
        <v>236897.5</v>
      </c>
      <c r="H32" s="82"/>
      <c r="I32" s="93">
        <f>I27+I28+I31</f>
        <v>22055.157250000004</v>
      </c>
      <c r="J32" s="82"/>
      <c r="K32" s="93">
        <f>K27+K28+K31</f>
        <v>214842.34274999998</v>
      </c>
      <c r="L32" s="49"/>
      <c r="M32" s="69">
        <f>M27+M28+M31</f>
        <v>2716183.58</v>
      </c>
      <c r="N32" s="69"/>
      <c r="O32" s="69">
        <f t="shared" ref="O32:Q32" si="3">O27+O28+O31</f>
        <v>252876.69129799999</v>
      </c>
      <c r="P32" s="69"/>
      <c r="Q32" s="69">
        <f t="shared" si="3"/>
        <v>2463306.888702</v>
      </c>
      <c r="R32" s="60"/>
      <c r="S32" s="108">
        <f t="shared" si="0"/>
        <v>9.3099999999999988E-2</v>
      </c>
      <c r="T32" s="108">
        <f t="shared" si="1"/>
        <v>0.90690000000000004</v>
      </c>
      <c r="U32" s="60"/>
      <c r="V32" s="60"/>
    </row>
    <row r="33" spans="1:22" ht="14.45" x14ac:dyDescent="0.3">
      <c r="A33" s="60"/>
      <c r="B33" s="60"/>
      <c r="C33" s="62"/>
      <c r="D33" s="62"/>
      <c r="E33" s="63"/>
      <c r="F33" s="58"/>
      <c r="G33" s="74"/>
      <c r="H33" s="99"/>
      <c r="I33" s="74"/>
      <c r="J33" s="99"/>
      <c r="K33" s="74"/>
      <c r="L33" s="49"/>
      <c r="M33" s="74"/>
      <c r="N33" s="49"/>
      <c r="O33" s="74"/>
      <c r="P33" s="49"/>
      <c r="Q33" s="74"/>
      <c r="R33" s="60"/>
      <c r="S33" s="108"/>
      <c r="T33" s="108"/>
      <c r="U33" s="60"/>
      <c r="V33" s="60"/>
    </row>
    <row r="34" spans="1:22" x14ac:dyDescent="0.25">
      <c r="A34" s="60"/>
      <c r="B34" s="60"/>
      <c r="C34" s="62"/>
      <c r="D34" s="62"/>
      <c r="E34" s="63"/>
      <c r="F34" s="72" t="s">
        <v>5780</v>
      </c>
      <c r="G34" s="69">
        <f>G32+G23+G18</f>
        <v>528136.86</v>
      </c>
      <c r="H34" s="82"/>
      <c r="I34" s="69">
        <f>I32+I23+I18</f>
        <v>49063.926233000006</v>
      </c>
      <c r="J34" s="82"/>
      <c r="K34" s="69">
        <f>K32+K23+K18</f>
        <v>479072.93376699998</v>
      </c>
      <c r="L34" s="49"/>
      <c r="M34" s="69">
        <f>M18+M23+M32</f>
        <v>5596921.0800000001</v>
      </c>
      <c r="N34" s="69"/>
      <c r="O34" s="69">
        <f t="shared" ref="O34:Q34" si="4">O18+O23+O32</f>
        <v>519972.25037000002</v>
      </c>
      <c r="P34" s="69"/>
      <c r="Q34" s="69">
        <f t="shared" si="4"/>
        <v>5076948.8296299996</v>
      </c>
      <c r="R34" s="60"/>
      <c r="S34" s="108">
        <f t="shared" si="0"/>
        <v>9.2903266445557964E-2</v>
      </c>
      <c r="T34" s="108">
        <f t="shared" si="1"/>
        <v>0.90709673355444198</v>
      </c>
      <c r="U34" s="60"/>
      <c r="V34" s="60"/>
    </row>
    <row r="35" spans="1:22" ht="14.45" x14ac:dyDescent="0.3">
      <c r="A35" s="60"/>
      <c r="B35" s="60"/>
      <c r="C35" s="62"/>
      <c r="D35" s="62"/>
      <c r="E35" s="63"/>
      <c r="F35" s="58"/>
      <c r="G35" s="69"/>
      <c r="H35" s="99"/>
      <c r="I35" s="69"/>
      <c r="J35" s="99"/>
      <c r="K35" s="69"/>
      <c r="L35" s="49"/>
      <c r="M35" s="69"/>
      <c r="N35" s="49"/>
      <c r="O35" s="69"/>
      <c r="P35" s="49"/>
      <c r="Q35" s="69"/>
      <c r="R35" s="60"/>
      <c r="S35" s="108"/>
      <c r="T35" s="108"/>
      <c r="U35" s="60"/>
      <c r="V35" s="60"/>
    </row>
    <row r="36" spans="1:22" ht="14.45" x14ac:dyDescent="0.3">
      <c r="A36" s="60"/>
      <c r="B36" s="60"/>
      <c r="C36" s="62" t="s">
        <v>5781</v>
      </c>
      <c r="D36" s="62"/>
      <c r="E36" s="68"/>
      <c r="F36" s="62"/>
      <c r="G36" s="69"/>
      <c r="H36" s="99"/>
      <c r="I36" s="69"/>
      <c r="J36" s="99"/>
      <c r="K36" s="69"/>
      <c r="L36" s="49"/>
      <c r="M36" s="69"/>
      <c r="N36" s="49"/>
      <c r="O36" s="69"/>
      <c r="P36" s="49"/>
      <c r="Q36" s="69"/>
      <c r="R36" s="60"/>
      <c r="S36" s="108"/>
      <c r="T36" s="108"/>
      <c r="U36" s="60"/>
      <c r="V36" s="60"/>
    </row>
    <row r="37" spans="1:22" ht="14.45" x14ac:dyDescent="0.3">
      <c r="A37" s="60"/>
      <c r="B37" s="60"/>
      <c r="C37" s="62"/>
      <c r="D37" s="62"/>
      <c r="E37" s="70" t="s">
        <v>5764</v>
      </c>
      <c r="F37" s="70"/>
      <c r="G37" s="69"/>
      <c r="H37" s="99"/>
      <c r="I37" s="69"/>
      <c r="J37" s="99"/>
      <c r="K37" s="69"/>
      <c r="L37" s="49"/>
      <c r="M37" s="69"/>
      <c r="N37" s="49"/>
      <c r="O37" s="69"/>
      <c r="P37" s="49"/>
      <c r="Q37" s="69"/>
      <c r="R37" s="60"/>
      <c r="S37" s="108"/>
      <c r="T37" s="108"/>
      <c r="U37" s="60"/>
      <c r="V37" s="60"/>
    </row>
    <row r="38" spans="1:22" ht="14.45" x14ac:dyDescent="0.3">
      <c r="A38" s="56" t="s">
        <v>9</v>
      </c>
      <c r="B38" s="56" t="s">
        <v>5605</v>
      </c>
      <c r="C38" s="62"/>
      <c r="D38" s="62"/>
      <c r="E38" s="63" t="s">
        <v>9</v>
      </c>
      <c r="F38" s="72" t="s">
        <v>5782</v>
      </c>
      <c r="G38" s="71">
        <f>VLOOKUP(B38,'YTD Detail Report'!$A$9:$Z$1286,20,FALSE)</f>
        <v>227653.68000000005</v>
      </c>
      <c r="H38" s="99"/>
      <c r="I38" s="71">
        <f>VLOOKUP(B38,'YTD Detail Report'!$A$9:$Z$1286,23,FALSE)</f>
        <v>20268.317337000008</v>
      </c>
      <c r="J38" s="99"/>
      <c r="K38" s="71">
        <f>VLOOKUP(B38,'YTD Detail Report'!$A$9:$Z$1286,26,FALSE)</f>
        <v>207385.36266300001</v>
      </c>
      <c r="L38" s="49"/>
      <c r="M38" s="71">
        <f>VLOOKUP(B38,'YTD Detail Report'!$A$9:$AI$1286,29,FALSE)</f>
        <v>2069946.4800000002</v>
      </c>
      <c r="N38" s="99"/>
      <c r="O38" s="71">
        <f>VLOOKUP(B38,'YTD Detail Report'!$A$9:$AI$1286,32,FALSE)</f>
        <v>126167.63610500003</v>
      </c>
      <c r="P38" s="99"/>
      <c r="Q38" s="71">
        <f>VLOOKUP(B38,'YTD Detail Report'!$A$9:$AI$1286,35,FALSE)</f>
        <v>1943778.8438949999</v>
      </c>
      <c r="R38" s="60"/>
      <c r="S38" s="108">
        <f t="shared" si="0"/>
        <v>6.0952124764597784E-2</v>
      </c>
      <c r="T38" s="108">
        <f t="shared" si="1"/>
        <v>0.93904787523540223</v>
      </c>
      <c r="U38" s="60"/>
      <c r="V38" s="60"/>
    </row>
    <row r="39" spans="1:22" x14ac:dyDescent="0.25">
      <c r="A39" s="60"/>
      <c r="B39" s="60"/>
      <c r="C39" s="62"/>
      <c r="D39" s="62"/>
      <c r="E39" s="63"/>
      <c r="F39" s="58"/>
      <c r="G39" s="69"/>
      <c r="H39" s="99"/>
      <c r="I39" s="69"/>
      <c r="J39" s="99"/>
      <c r="K39" s="69"/>
      <c r="L39" s="49"/>
      <c r="M39" s="69"/>
      <c r="N39" s="49"/>
      <c r="O39" s="69"/>
      <c r="P39" s="49"/>
      <c r="Q39" s="69"/>
      <c r="R39" s="60"/>
      <c r="S39" s="108"/>
      <c r="T39" s="108"/>
      <c r="U39" s="60"/>
      <c r="V39" s="60"/>
    </row>
    <row r="40" spans="1:22" x14ac:dyDescent="0.25">
      <c r="A40" s="60"/>
      <c r="B40" s="60"/>
      <c r="C40" s="62"/>
      <c r="D40" s="62"/>
      <c r="E40" s="70" t="s">
        <v>5771</v>
      </c>
      <c r="F40" s="70"/>
      <c r="G40" s="69"/>
      <c r="H40" s="99"/>
      <c r="I40" s="69"/>
      <c r="J40" s="99"/>
      <c r="K40" s="69"/>
      <c r="L40" s="49"/>
      <c r="M40" s="69"/>
      <c r="N40" s="49"/>
      <c r="O40" s="69"/>
      <c r="P40" s="49"/>
      <c r="Q40" s="69"/>
      <c r="R40" s="60"/>
      <c r="S40" s="108"/>
      <c r="T40" s="108"/>
      <c r="U40" s="60"/>
      <c r="V40" s="60"/>
    </row>
    <row r="41" spans="1:22" x14ac:dyDescent="0.25">
      <c r="A41" s="56" t="s">
        <v>10</v>
      </c>
      <c r="B41" s="56" t="s">
        <v>5607</v>
      </c>
      <c r="C41" s="62"/>
      <c r="D41" s="62"/>
      <c r="E41" s="63" t="s">
        <v>10</v>
      </c>
      <c r="F41" s="64" t="s">
        <v>5783</v>
      </c>
      <c r="G41" s="71">
        <f>VLOOKUP(B41,'YTD Detail Report'!$A$9:$Z$1286,20,FALSE)</f>
        <v>-37107.61</v>
      </c>
      <c r="H41" s="99"/>
      <c r="I41" s="71">
        <f>VLOOKUP(B41,'YTD Detail Report'!$A$9:$Z$1286,23,FALSE)</f>
        <v>-2920.5405169999999</v>
      </c>
      <c r="J41" s="99"/>
      <c r="K41" s="71">
        <f>VLOOKUP(B41,'YTD Detail Report'!$A$9:$Z$1286,26,FALSE)</f>
        <v>-34187.069482999999</v>
      </c>
      <c r="L41" s="49"/>
      <c r="M41" s="74">
        <f>VLOOKUP(B41,'YTD Detail Report'!$A$9:$AI$1286,29,FALSE)</f>
        <v>84681.59</v>
      </c>
      <c r="N41" s="49"/>
      <c r="O41" s="74">
        <f>VLOOKUP(B41,'YTD Detail Report'!$A$9:$AI$1286,32,FALSE)</f>
        <v>6872.8886269999994</v>
      </c>
      <c r="P41" s="49"/>
      <c r="Q41" s="74">
        <f>VLOOKUP(B41,'YTD Detail Report'!$A$9:$AI$1286,35,FALSE)</f>
        <v>77808.701373000018</v>
      </c>
      <c r="R41" s="60"/>
      <c r="S41" s="108">
        <f t="shared" si="0"/>
        <v>8.1161544404161512E-2</v>
      </c>
      <c r="T41" s="108">
        <f t="shared" si="1"/>
        <v>0.91883845559583843</v>
      </c>
      <c r="U41" s="60"/>
      <c r="V41" s="60"/>
    </row>
    <row r="42" spans="1:22" x14ac:dyDescent="0.25">
      <c r="A42" s="60"/>
      <c r="B42" s="60"/>
      <c r="C42" s="62"/>
      <c r="D42" s="62"/>
      <c r="E42" s="63"/>
      <c r="F42" s="72" t="s">
        <v>5784</v>
      </c>
      <c r="G42" s="93">
        <f>SUM(G38:G41)</f>
        <v>190546.07000000007</v>
      </c>
      <c r="H42" s="82"/>
      <c r="I42" s="93">
        <f>SUM(I38:I41)</f>
        <v>17347.776820000006</v>
      </c>
      <c r="J42" s="82"/>
      <c r="K42" s="93">
        <f>SUM(K38:K41)</f>
        <v>173198.29318000001</v>
      </c>
      <c r="L42" s="49"/>
      <c r="M42" s="69">
        <f>M38+M41</f>
        <v>2154628.0700000003</v>
      </c>
      <c r="N42" s="69"/>
      <c r="O42" s="69">
        <f t="shared" ref="O42:Q42" si="5">O38+O41</f>
        <v>133040.52473200002</v>
      </c>
      <c r="P42" s="69"/>
      <c r="Q42" s="69">
        <f t="shared" si="5"/>
        <v>2021587.5452679999</v>
      </c>
      <c r="R42" s="60"/>
      <c r="S42" s="108">
        <f t="shared" si="0"/>
        <v>6.174639910450995E-2</v>
      </c>
      <c r="T42" s="108">
        <f t="shared" si="1"/>
        <v>0.93825360089549004</v>
      </c>
      <c r="U42" s="60"/>
      <c r="V42" s="60"/>
    </row>
    <row r="43" spans="1:22" x14ac:dyDescent="0.25">
      <c r="A43" s="60"/>
      <c r="B43" s="60"/>
      <c r="C43" s="62"/>
      <c r="D43" s="62"/>
      <c r="E43" s="63"/>
      <c r="F43" s="64"/>
      <c r="G43" s="69"/>
      <c r="H43" s="99"/>
      <c r="I43" s="69"/>
      <c r="J43" s="99"/>
      <c r="K43" s="69"/>
      <c r="L43" s="49"/>
      <c r="M43" s="69"/>
      <c r="N43" s="49"/>
      <c r="O43" s="69"/>
      <c r="P43" s="49"/>
      <c r="Q43" s="69"/>
      <c r="R43" s="60"/>
      <c r="S43" s="108"/>
      <c r="T43" s="108"/>
      <c r="U43" s="60"/>
      <c r="V43" s="60"/>
    </row>
    <row r="44" spans="1:22" x14ac:dyDescent="0.25">
      <c r="A44" s="60"/>
      <c r="B44" s="60"/>
      <c r="C44" s="62" t="s">
        <v>5785</v>
      </c>
      <c r="D44" s="62"/>
      <c r="E44" s="68"/>
      <c r="F44" s="62"/>
      <c r="G44" s="69"/>
      <c r="H44" s="99"/>
      <c r="I44" s="69"/>
      <c r="J44" s="99"/>
      <c r="K44" s="69"/>
      <c r="L44" s="49"/>
      <c r="M44" s="69"/>
      <c r="N44" s="49"/>
      <c r="O44" s="69"/>
      <c r="P44" s="49"/>
      <c r="Q44" s="69"/>
      <c r="R44" s="60"/>
      <c r="S44" s="108"/>
      <c r="T44" s="108"/>
      <c r="U44" s="60"/>
      <c r="V44" s="60"/>
    </row>
    <row r="45" spans="1:22" x14ac:dyDescent="0.25">
      <c r="A45" s="60"/>
      <c r="B45" s="60"/>
      <c r="C45" s="62"/>
      <c r="D45" s="62"/>
      <c r="E45" s="70" t="s">
        <v>5764</v>
      </c>
      <c r="F45" s="70"/>
      <c r="G45" s="69"/>
      <c r="H45" s="99"/>
      <c r="I45" s="69"/>
      <c r="J45" s="99"/>
      <c r="K45" s="69"/>
      <c r="L45" s="49"/>
      <c r="M45" s="69"/>
      <c r="N45" s="49"/>
      <c r="O45" s="69"/>
      <c r="P45" s="49"/>
      <c r="Q45" s="69"/>
      <c r="R45" s="60"/>
      <c r="S45" s="108"/>
      <c r="T45" s="108"/>
      <c r="U45" s="60"/>
      <c r="V45" s="60"/>
    </row>
    <row r="46" spans="1:22" x14ac:dyDescent="0.25">
      <c r="A46" s="56" t="s">
        <v>11</v>
      </c>
      <c r="B46" s="56" t="s">
        <v>5609</v>
      </c>
      <c r="C46" s="62"/>
      <c r="D46" s="62"/>
      <c r="E46" s="63" t="s">
        <v>11</v>
      </c>
      <c r="F46" s="64" t="s">
        <v>5775</v>
      </c>
      <c r="G46" s="71">
        <f>VLOOKUP(B46,'YTD Detail Report'!$A$9:$Z$1286,20,FALSE)</f>
        <v>273095.75</v>
      </c>
      <c r="H46" s="99"/>
      <c r="I46" s="71">
        <f>VLOOKUP(B46,'YTD Detail Report'!$A$9:$Z$1286,23,FALSE)</f>
        <v>24169.948172999997</v>
      </c>
      <c r="J46" s="99"/>
      <c r="K46" s="71">
        <f>VLOOKUP(B46,'YTD Detail Report'!$A$9:$Z$1286,26,FALSE)</f>
        <v>248925.80182699999</v>
      </c>
      <c r="L46" s="49"/>
      <c r="M46" s="71">
        <f>VLOOKUP(B46,'YTD Detail Report'!$A$9:$AI$1286,29,FALSE)</f>
        <v>2886004.59</v>
      </c>
      <c r="N46" s="99"/>
      <c r="O46" s="71">
        <f>VLOOKUP(B46,'YTD Detail Report'!$A$9:$AI$1286,32,FALSE)</f>
        <v>251304.27759500002</v>
      </c>
      <c r="P46" s="99"/>
      <c r="Q46" s="71">
        <f>VLOOKUP(B46,'YTD Detail Report'!$A$9:$AI$1286,35,FALSE)</f>
        <v>2634700.3124049995</v>
      </c>
      <c r="R46" s="60"/>
      <c r="S46" s="108">
        <f t="shared" si="0"/>
        <v>8.7076880773429413E-2</v>
      </c>
      <c r="T46" s="108">
        <f t="shared" si="1"/>
        <v>0.91292311922657055</v>
      </c>
      <c r="U46" s="60"/>
      <c r="V46" s="60"/>
    </row>
    <row r="47" spans="1:22" x14ac:dyDescent="0.25">
      <c r="A47" s="56" t="s">
        <v>12</v>
      </c>
      <c r="B47" s="56" t="s">
        <v>5611</v>
      </c>
      <c r="C47" s="62"/>
      <c r="D47" s="62"/>
      <c r="E47" s="63" t="s">
        <v>12</v>
      </c>
      <c r="F47" s="72" t="s">
        <v>5786</v>
      </c>
      <c r="G47" s="71">
        <f>VLOOKUP(B47,'YTD Detail Report'!$A$9:$Z$1286,20,FALSE)</f>
        <v>506518.3299999999</v>
      </c>
      <c r="H47" s="99"/>
      <c r="I47" s="71">
        <f>VLOOKUP(B47,'YTD Detail Report'!$A$9:$Z$1286,23,FALSE)</f>
        <v>39729.639550999986</v>
      </c>
      <c r="J47" s="99"/>
      <c r="K47" s="71">
        <f>VLOOKUP(B47,'YTD Detail Report'!$A$9:$Z$1286,26,FALSE)</f>
        <v>466788.69044899993</v>
      </c>
      <c r="L47" s="49"/>
      <c r="M47" s="82">
        <f>VLOOKUP(B47,'YTD Detail Report'!$A$9:$AI$1286,29,FALSE)</f>
        <v>11876425.200000001</v>
      </c>
      <c r="N47" s="49"/>
      <c r="O47" s="82">
        <f>VLOOKUP(B47,'YTD Detail Report'!$A$9:$AI$1286,32,FALSE)</f>
        <v>1187045.321945</v>
      </c>
      <c r="P47" s="49"/>
      <c r="Q47" s="82">
        <f>VLOOKUP(B47,'YTD Detail Report'!$A$9:$AI$1286,35,FALSE)</f>
        <v>10689379.878055003</v>
      </c>
      <c r="R47" s="60"/>
      <c r="S47" s="108">
        <f t="shared" si="0"/>
        <v>9.9949715672439876E-2</v>
      </c>
      <c r="T47" s="108">
        <f t="shared" si="1"/>
        <v>0.90005028432756018</v>
      </c>
      <c r="U47" s="60"/>
      <c r="V47" s="60"/>
    </row>
    <row r="48" spans="1:22" x14ac:dyDescent="0.25">
      <c r="A48" s="56" t="s">
        <v>13</v>
      </c>
      <c r="B48" s="56" t="s">
        <v>5613</v>
      </c>
      <c r="C48" s="62"/>
      <c r="D48" s="62"/>
      <c r="E48" s="63" t="s">
        <v>13</v>
      </c>
      <c r="F48" s="72" t="s">
        <v>5787</v>
      </c>
      <c r="G48" s="71">
        <f>VLOOKUP(B48,'YTD Detail Report'!$A$9:$Z$1286,20,FALSE)</f>
        <v>17976.239999999998</v>
      </c>
      <c r="H48" s="99"/>
      <c r="I48" s="71">
        <f>VLOOKUP(B48,'YTD Detail Report'!$A$9:$Z$1286,23,FALSE)</f>
        <v>1787.192593</v>
      </c>
      <c r="J48" s="99"/>
      <c r="K48" s="71">
        <f>VLOOKUP(B48,'YTD Detail Report'!$A$9:$Z$1286,26,FALSE)</f>
        <v>16189.047407</v>
      </c>
      <c r="L48" s="49"/>
      <c r="M48" s="82">
        <f>VLOOKUP(B48,'YTD Detail Report'!$A$9:$AI$1286,29,FALSE)</f>
        <v>153462.32999999999</v>
      </c>
      <c r="N48" s="49"/>
      <c r="O48" s="82">
        <f>VLOOKUP(B48,'YTD Detail Report'!$A$9:$AI$1286,32,FALSE)</f>
        <v>15139.433143</v>
      </c>
      <c r="P48" s="49"/>
      <c r="Q48" s="82">
        <f>VLOOKUP(B48,'YTD Detail Report'!$A$9:$AI$1286,35,FALSE)</f>
        <v>138322.89685700001</v>
      </c>
      <c r="R48" s="60"/>
      <c r="S48" s="108">
        <f t="shared" si="0"/>
        <v>9.8652438960101813E-2</v>
      </c>
      <c r="T48" s="108">
        <f t="shared" si="1"/>
        <v>0.90134756103989822</v>
      </c>
      <c r="U48" s="60"/>
      <c r="V48" s="60"/>
    </row>
    <row r="49" spans="1:22" x14ac:dyDescent="0.25">
      <c r="A49" s="56" t="s">
        <v>14</v>
      </c>
      <c r="B49" s="56" t="s">
        <v>5615</v>
      </c>
      <c r="C49" s="62"/>
      <c r="D49" s="62"/>
      <c r="E49" s="63" t="s">
        <v>14</v>
      </c>
      <c r="F49" s="72" t="s">
        <v>5788</v>
      </c>
      <c r="G49" s="71">
        <f>VLOOKUP(B49,'YTD Detail Report'!$A$9:$Z$1286,20,FALSE)</f>
        <v>69853.62999999999</v>
      </c>
      <c r="H49" s="99"/>
      <c r="I49" s="71">
        <f>VLOOKUP(B49,'YTD Detail Report'!$A$9:$Z$1286,23,FALSE)</f>
        <v>5780.3808709999994</v>
      </c>
      <c r="J49" s="99"/>
      <c r="K49" s="71">
        <f>VLOOKUP(B49,'YTD Detail Report'!$A$9:$Z$1286,26,FALSE)</f>
        <v>64073.249128999996</v>
      </c>
      <c r="L49" s="49"/>
      <c r="M49" s="82">
        <f>VLOOKUP(B49,'YTD Detail Report'!$A$9:$AI$1286,29,FALSE)</f>
        <v>575315.87000000011</v>
      </c>
      <c r="N49" s="49"/>
      <c r="O49" s="82">
        <f>VLOOKUP(B49,'YTD Detail Report'!$A$9:$AI$1286,32,FALSE)</f>
        <v>48534.468335000005</v>
      </c>
      <c r="P49" s="49"/>
      <c r="Q49" s="82">
        <f>VLOOKUP(B49,'YTD Detail Report'!$A$9:$AI$1286,35,FALSE)</f>
        <v>526781.40166500001</v>
      </c>
      <c r="R49" s="60"/>
      <c r="S49" s="108">
        <f t="shared" si="0"/>
        <v>8.4361427983900381E-2</v>
      </c>
      <c r="T49" s="108">
        <f t="shared" si="1"/>
        <v>0.91563857201609966</v>
      </c>
      <c r="U49" s="60"/>
      <c r="V49" s="60"/>
    </row>
    <row r="50" spans="1:22" x14ac:dyDescent="0.25">
      <c r="A50" s="56" t="s">
        <v>15</v>
      </c>
      <c r="B50" s="56" t="s">
        <v>5617</v>
      </c>
      <c r="C50" s="62"/>
      <c r="D50" s="62"/>
      <c r="E50" s="63" t="s">
        <v>15</v>
      </c>
      <c r="F50" s="64" t="s">
        <v>5789</v>
      </c>
      <c r="G50" s="71">
        <f>VLOOKUP(B50,'YTD Detail Report'!$A$9:$Z$1286,20,FALSE)</f>
        <v>478710.20999999996</v>
      </c>
      <c r="H50" s="99"/>
      <c r="I50" s="71">
        <f>VLOOKUP(B50,'YTD Detail Report'!$A$9:$Z$1286,23,FALSE)</f>
        <v>51652.505487000009</v>
      </c>
      <c r="J50" s="99"/>
      <c r="K50" s="71">
        <f>VLOOKUP(B50,'YTD Detail Report'!$A$9:$Z$1286,26,FALSE)</f>
        <v>427057.70451300009</v>
      </c>
      <c r="L50" s="49"/>
      <c r="M50" s="82">
        <f>VLOOKUP(B50,'YTD Detail Report'!$A$9:$AI$1286,29,FALSE)</f>
        <v>5714899.8200000012</v>
      </c>
      <c r="N50" s="49"/>
      <c r="O50" s="82">
        <f>VLOOKUP(B50,'YTD Detail Report'!$A$9:$AI$1286,32,FALSE)</f>
        <v>616928.06666799996</v>
      </c>
      <c r="P50" s="49"/>
      <c r="Q50" s="82">
        <f>VLOOKUP(B50,'YTD Detail Report'!$A$9:$AI$1286,35,FALSE)</f>
        <v>5097971.7533319984</v>
      </c>
      <c r="R50" s="60"/>
      <c r="S50" s="108">
        <f t="shared" si="0"/>
        <v>0.10795081035523731</v>
      </c>
      <c r="T50" s="108">
        <f t="shared" si="1"/>
        <v>0.89204918964476265</v>
      </c>
      <c r="U50" s="60"/>
      <c r="V50" s="60"/>
    </row>
    <row r="51" spans="1:22" x14ac:dyDescent="0.25">
      <c r="A51" s="56" t="s">
        <v>16</v>
      </c>
      <c r="B51" s="56" t="s">
        <v>5619</v>
      </c>
      <c r="C51" s="62"/>
      <c r="D51" s="62"/>
      <c r="E51" s="63" t="s">
        <v>16</v>
      </c>
      <c r="F51" s="64" t="s">
        <v>5790</v>
      </c>
      <c r="G51" s="71">
        <f>VLOOKUP(B51,'YTD Detail Report'!$A$9:$Z$1286,20,FALSE)</f>
        <v>965114.46000000008</v>
      </c>
      <c r="H51" s="99"/>
      <c r="I51" s="71">
        <f>VLOOKUP(B51,'YTD Detail Report'!$A$9:$Z$1286,23,FALSE)</f>
        <v>105415.161461</v>
      </c>
      <c r="J51" s="99"/>
      <c r="K51" s="71">
        <f>VLOOKUP(B51,'YTD Detail Report'!$A$9:$Z$1286,26,FALSE)</f>
        <v>859699.29853899998</v>
      </c>
      <c r="L51" s="49"/>
      <c r="M51" s="82">
        <f>VLOOKUP(B51,'YTD Detail Report'!$A$9:$AI$1286,29,FALSE)</f>
        <v>10202330.74</v>
      </c>
      <c r="N51" s="49"/>
      <c r="O51" s="82">
        <f>VLOOKUP(B51,'YTD Detail Report'!$A$9:$AI$1286,32,FALSE)</f>
        <v>1098718.7246080001</v>
      </c>
      <c r="P51" s="49"/>
      <c r="Q51" s="82">
        <f>VLOOKUP(B51,'YTD Detail Report'!$A$9:$AI$1286,35,FALSE)</f>
        <v>9103612.0153920036</v>
      </c>
      <c r="R51" s="60"/>
      <c r="S51" s="108">
        <f t="shared" si="0"/>
        <v>0.10769291376727119</v>
      </c>
      <c r="T51" s="108">
        <f t="shared" si="1"/>
        <v>0.89230708623272881</v>
      </c>
      <c r="U51" s="60"/>
      <c r="V51" s="60"/>
    </row>
    <row r="52" spans="1:22" x14ac:dyDescent="0.25">
      <c r="A52" s="56" t="s">
        <v>17</v>
      </c>
      <c r="B52" s="56" t="s">
        <v>5621</v>
      </c>
      <c r="C52" s="62"/>
      <c r="D52" s="62"/>
      <c r="E52" s="63" t="s">
        <v>17</v>
      </c>
      <c r="F52" s="64" t="s">
        <v>5791</v>
      </c>
      <c r="G52" s="71">
        <f>VLOOKUP(B52,'YTD Detail Report'!$A$9:$Z$1286,20,FALSE)</f>
        <v>149825.15</v>
      </c>
      <c r="H52" s="99"/>
      <c r="I52" s="71">
        <f>VLOOKUP(B52,'YTD Detail Report'!$A$9:$Z$1286,23,FALSE)</f>
        <v>18823.727898000001</v>
      </c>
      <c r="J52" s="99"/>
      <c r="K52" s="71">
        <f>VLOOKUP(B52,'YTD Detail Report'!$A$9:$Z$1286,26,FALSE)</f>
        <v>131001.42210200001</v>
      </c>
      <c r="L52" s="49"/>
      <c r="M52" s="82">
        <f>VLOOKUP(B52,'YTD Detail Report'!$A$9:$AI$1286,29,FALSE)</f>
        <v>1821244.0899999999</v>
      </c>
      <c r="N52" s="49"/>
      <c r="O52" s="82">
        <f>VLOOKUP(B52,'YTD Detail Report'!$A$9:$AI$1286,32,FALSE)</f>
        <v>210584.54329399994</v>
      </c>
      <c r="P52" s="49"/>
      <c r="Q52" s="82">
        <f>VLOOKUP(B52,'YTD Detail Report'!$A$9:$AI$1286,35,FALSE)</f>
        <v>1610659.5467059999</v>
      </c>
      <c r="R52" s="60"/>
      <c r="S52" s="108">
        <f t="shared" si="0"/>
        <v>0.11562675450823287</v>
      </c>
      <c r="T52" s="108">
        <f t="shared" si="1"/>
        <v>0.8843732454917671</v>
      </c>
      <c r="U52" s="60"/>
      <c r="V52" s="60"/>
    </row>
    <row r="53" spans="1:22" x14ac:dyDescent="0.25">
      <c r="A53" s="56" t="s">
        <v>18</v>
      </c>
      <c r="B53" s="56" t="s">
        <v>5623</v>
      </c>
      <c r="C53" s="62"/>
      <c r="D53" s="62"/>
      <c r="E53" s="63" t="s">
        <v>18</v>
      </c>
      <c r="F53" s="72" t="s">
        <v>5792</v>
      </c>
      <c r="G53" s="71">
        <f>VLOOKUP(B53,'YTD Detail Report'!$A$9:$Z$1286,20,FALSE)</f>
        <v>10747.439999999999</v>
      </c>
      <c r="H53" s="99"/>
      <c r="I53" s="71">
        <f>VLOOKUP(B53,'YTD Detail Report'!$A$9:$Z$1286,23,FALSE)</f>
        <v>1448.4342839999999</v>
      </c>
      <c r="J53" s="99"/>
      <c r="K53" s="71">
        <f>VLOOKUP(B53,'YTD Detail Report'!$A$9:$Z$1286,26,FALSE)</f>
        <v>9299.0057159999997</v>
      </c>
      <c r="L53" s="49"/>
      <c r="M53" s="82">
        <f>VLOOKUP(B53,'YTD Detail Report'!$A$9:$AI$1286,29,FALSE)</f>
        <v>212407.37000000002</v>
      </c>
      <c r="N53" s="49"/>
      <c r="O53" s="82">
        <f>VLOOKUP(B53,'YTD Detail Report'!$A$9:$AI$1286,32,FALSE)</f>
        <v>26518.134229000003</v>
      </c>
      <c r="P53" s="49"/>
      <c r="Q53" s="82">
        <f>VLOOKUP(B53,'YTD Detail Report'!$A$9:$AI$1286,35,FALSE)</f>
        <v>185889.23577100004</v>
      </c>
      <c r="R53" s="60"/>
      <c r="S53" s="108">
        <f t="shared" si="0"/>
        <v>0.12484564085040929</v>
      </c>
      <c r="T53" s="108">
        <f t="shared" si="1"/>
        <v>0.87515435914959072</v>
      </c>
      <c r="U53" s="60"/>
      <c r="V53" s="60"/>
    </row>
    <row r="54" spans="1:22" x14ac:dyDescent="0.25">
      <c r="A54" s="60"/>
      <c r="B54" s="60"/>
      <c r="C54" s="62"/>
      <c r="D54" s="62"/>
      <c r="E54" s="63"/>
      <c r="F54" s="58"/>
      <c r="G54" s="71"/>
      <c r="H54" s="99"/>
      <c r="I54" s="71"/>
      <c r="J54" s="99"/>
      <c r="K54" s="71"/>
      <c r="L54" s="49"/>
      <c r="M54" s="69"/>
      <c r="N54" s="49"/>
      <c r="O54" s="69"/>
      <c r="P54" s="49"/>
      <c r="Q54" s="69"/>
      <c r="R54" s="60"/>
      <c r="S54" s="108"/>
      <c r="T54" s="108"/>
      <c r="U54" s="60"/>
      <c r="V54" s="60"/>
    </row>
    <row r="55" spans="1:22" x14ac:dyDescent="0.25">
      <c r="A55" s="60"/>
      <c r="B55" s="60"/>
      <c r="C55" s="62"/>
      <c r="D55" s="62"/>
      <c r="E55" s="63"/>
      <c r="F55" s="58"/>
      <c r="G55" s="71"/>
      <c r="H55" s="99"/>
      <c r="I55" s="71"/>
      <c r="J55" s="99"/>
      <c r="K55" s="71"/>
      <c r="L55" s="60"/>
      <c r="M55" s="60"/>
      <c r="N55" s="60"/>
      <c r="O55" s="60"/>
      <c r="P55" s="60"/>
      <c r="Q55" s="60"/>
      <c r="R55" s="60"/>
      <c r="S55" s="108"/>
      <c r="T55" s="108"/>
      <c r="U55" s="60"/>
      <c r="V55" s="60"/>
    </row>
    <row r="56" spans="1:22" x14ac:dyDescent="0.25">
      <c r="A56" s="60"/>
      <c r="B56" s="60"/>
      <c r="C56" s="62"/>
      <c r="D56" s="62"/>
      <c r="E56" s="70" t="s">
        <v>5771</v>
      </c>
      <c r="F56" s="70"/>
      <c r="G56" s="71"/>
      <c r="H56" s="99"/>
      <c r="I56" s="71"/>
      <c r="J56" s="99"/>
      <c r="K56" s="71"/>
      <c r="L56" s="49"/>
      <c r="M56" s="69"/>
      <c r="N56" s="49"/>
      <c r="O56" s="69"/>
      <c r="P56" s="49"/>
      <c r="Q56" s="69"/>
      <c r="R56" s="60"/>
      <c r="S56" s="108"/>
      <c r="T56" s="108"/>
      <c r="U56" s="60"/>
      <c r="V56" s="60"/>
    </row>
    <row r="57" spans="1:22" x14ac:dyDescent="0.25">
      <c r="A57" s="56" t="s">
        <v>19</v>
      </c>
      <c r="B57" s="56" t="s">
        <v>5625</v>
      </c>
      <c r="C57" s="62"/>
      <c r="D57" s="62"/>
      <c r="E57" s="63" t="s">
        <v>19</v>
      </c>
      <c r="F57" s="64" t="s">
        <v>5775</v>
      </c>
      <c r="G57" s="71">
        <f>VLOOKUP(B57,'YTD Detail Report'!$A$9:$Z$1286,20,FALSE)</f>
        <v>854419.14999999991</v>
      </c>
      <c r="H57" s="99"/>
      <c r="I57" s="71">
        <f>VLOOKUP(B57,'YTD Detail Report'!$A$9:$Z$1286,23,FALSE)</f>
        <v>16093.828990000007</v>
      </c>
      <c r="J57" s="99"/>
      <c r="K57" s="71">
        <f>VLOOKUP(B57,'YTD Detail Report'!$A$9:$Z$1286,26,FALSE)</f>
        <v>838325.32100999996</v>
      </c>
      <c r="L57" s="49"/>
      <c r="M57" s="82">
        <f>VLOOKUP(B57,'YTD Detail Report'!$A$9:$AI$1286,29,FALSE)</f>
        <v>8124909.04</v>
      </c>
      <c r="N57" s="49"/>
      <c r="O57" s="82">
        <f>VLOOKUP(B57,'YTD Detail Report'!$A$9:$AI$1286,32,FALSE)</f>
        <v>312409.06705599994</v>
      </c>
      <c r="P57" s="49"/>
      <c r="Q57" s="82">
        <f>VLOOKUP(B57,'YTD Detail Report'!$A$9:$AI$1286,35,FALSE)</f>
        <v>7812499.9729439998</v>
      </c>
      <c r="R57" s="60"/>
      <c r="S57" s="108">
        <f t="shared" si="0"/>
        <v>3.8450777173992826E-2</v>
      </c>
      <c r="T57" s="108">
        <f t="shared" si="1"/>
        <v>0.96154922282600719</v>
      </c>
      <c r="U57" s="60"/>
      <c r="V57" s="60"/>
    </row>
    <row r="58" spans="1:22" x14ac:dyDescent="0.25">
      <c r="A58" s="56" t="s">
        <v>20</v>
      </c>
      <c r="B58" s="56" t="s">
        <v>5627</v>
      </c>
      <c r="C58" s="62"/>
      <c r="D58" s="62"/>
      <c r="E58" s="63" t="s">
        <v>20</v>
      </c>
      <c r="F58" s="72" t="s">
        <v>5793</v>
      </c>
      <c r="G58" s="71">
        <f>VLOOKUP(B58,'YTD Detail Report'!$A$9:$Z$1286,20,FALSE)</f>
        <v>-20530.359999999993</v>
      </c>
      <c r="H58" s="99"/>
      <c r="I58" s="71">
        <f>VLOOKUP(B58,'YTD Detail Report'!$A$9:$Z$1286,23,FALSE)</f>
        <v>-649.22416499999736</v>
      </c>
      <c r="J58" s="99"/>
      <c r="K58" s="71">
        <f>VLOOKUP(B58,'YTD Detail Report'!$A$9:$Z$1286,26,FALSE)</f>
        <v>-19881.135834999983</v>
      </c>
      <c r="L58" s="49"/>
      <c r="M58" s="82">
        <f>VLOOKUP(B58,'YTD Detail Report'!$A$9:$AI$1286,29,FALSE)</f>
        <v>3025436.5000000005</v>
      </c>
      <c r="N58" s="49"/>
      <c r="O58" s="82">
        <f>VLOOKUP(B58,'YTD Detail Report'!$A$9:$AI$1286,32,FALSE)</f>
        <v>260616.34299599993</v>
      </c>
      <c r="P58" s="49"/>
      <c r="Q58" s="82">
        <f>VLOOKUP(B58,'YTD Detail Report'!$A$9:$AI$1286,35,FALSE)</f>
        <v>2764820.1570040002</v>
      </c>
      <c r="R58" s="60"/>
      <c r="S58" s="108">
        <f t="shared" si="0"/>
        <v>8.6141732935396231E-2</v>
      </c>
      <c r="T58" s="108">
        <f t="shared" si="1"/>
        <v>0.91385826706460382</v>
      </c>
      <c r="U58" s="60"/>
      <c r="V58" s="60"/>
    </row>
    <row r="59" spans="1:22" x14ac:dyDescent="0.25">
      <c r="A59" s="56" t="s">
        <v>21</v>
      </c>
      <c r="B59" s="56" t="s">
        <v>5629</v>
      </c>
      <c r="C59" s="62"/>
      <c r="D59" s="62"/>
      <c r="E59" s="63" t="s">
        <v>21</v>
      </c>
      <c r="F59" s="72" t="s">
        <v>5787</v>
      </c>
      <c r="G59" s="71">
        <f>VLOOKUP(B59,'YTD Detail Report'!$A$9:$Z$1286,20,FALSE)</f>
        <v>100631.26000000001</v>
      </c>
      <c r="H59" s="99"/>
      <c r="I59" s="71">
        <f>VLOOKUP(B59,'YTD Detail Report'!$A$9:$Z$1286,23,FALSE)</f>
        <v>9106.3431500000024</v>
      </c>
      <c r="J59" s="99"/>
      <c r="K59" s="71">
        <f>VLOOKUP(B59,'YTD Detail Report'!$A$9:$Z$1286,26,FALSE)</f>
        <v>91524.916849999994</v>
      </c>
      <c r="L59" s="49"/>
      <c r="M59" s="82">
        <f>VLOOKUP(B59,'YTD Detail Report'!$A$9:$AI$1286,29,FALSE)</f>
        <v>1248532.6500000004</v>
      </c>
      <c r="N59" s="49"/>
      <c r="O59" s="82">
        <f>VLOOKUP(B59,'YTD Detail Report'!$A$9:$AI$1286,32,FALSE)</f>
        <v>106989.50805400002</v>
      </c>
      <c r="P59" s="49"/>
      <c r="Q59" s="82">
        <f>VLOOKUP(B59,'YTD Detail Report'!$A$9:$AI$1286,35,FALSE)</f>
        <v>1141543.141946</v>
      </c>
      <c r="R59" s="60"/>
      <c r="S59" s="108">
        <f t="shared" si="0"/>
        <v>8.5692198801529132E-2</v>
      </c>
      <c r="T59" s="108">
        <f t="shared" si="1"/>
        <v>0.91430780119847088</v>
      </c>
      <c r="U59" s="60"/>
      <c r="V59" s="60"/>
    </row>
    <row r="60" spans="1:22" x14ac:dyDescent="0.25">
      <c r="A60" s="56" t="s">
        <v>22</v>
      </c>
      <c r="B60" s="56" t="s">
        <v>5631</v>
      </c>
      <c r="C60" s="62"/>
      <c r="D60" s="62"/>
      <c r="E60" s="63" t="s">
        <v>22</v>
      </c>
      <c r="F60" s="72" t="s">
        <v>5788</v>
      </c>
      <c r="G60" s="71">
        <f>VLOOKUP(B60,'YTD Detail Report'!$A$9:$Z$1286,20,FALSE)</f>
        <v>23282.43</v>
      </c>
      <c r="H60" s="99"/>
      <c r="I60" s="71">
        <f>VLOOKUP(B60,'YTD Detail Report'!$A$9:$Z$1286,23,FALSE)</f>
        <v>1744.0827439999998</v>
      </c>
      <c r="J60" s="99"/>
      <c r="K60" s="71">
        <f>VLOOKUP(B60,'YTD Detail Report'!$A$9:$Z$1286,26,FALSE)</f>
        <v>21538.347256000001</v>
      </c>
      <c r="L60" s="49"/>
      <c r="M60" s="82">
        <f>VLOOKUP(B60,'YTD Detail Report'!$A$9:$AI$1286,29,FALSE)</f>
        <v>169641.38</v>
      </c>
      <c r="N60" s="49"/>
      <c r="O60" s="82">
        <f>VLOOKUP(B60,'YTD Detail Report'!$A$9:$AI$1286,32,FALSE)</f>
        <v>12694.968867</v>
      </c>
      <c r="P60" s="49"/>
      <c r="Q60" s="82">
        <f>VLOOKUP(B60,'YTD Detail Report'!$A$9:$AI$1286,35,FALSE)</f>
        <v>156946.41113300002</v>
      </c>
      <c r="R60" s="60"/>
      <c r="S60" s="108">
        <f t="shared" si="0"/>
        <v>7.4834152298218742E-2</v>
      </c>
      <c r="T60" s="108">
        <f t="shared" si="1"/>
        <v>0.92516584770178123</v>
      </c>
      <c r="U60" s="60"/>
      <c r="V60" s="60"/>
    </row>
    <row r="61" spans="1:22" x14ac:dyDescent="0.25">
      <c r="A61" s="56" t="s">
        <v>23</v>
      </c>
      <c r="B61" s="56" t="s">
        <v>5633</v>
      </c>
      <c r="C61" s="62"/>
      <c r="D61" s="62"/>
      <c r="E61" s="63" t="s">
        <v>23</v>
      </c>
      <c r="F61" s="64" t="s">
        <v>5794</v>
      </c>
      <c r="G61" s="71">
        <f>VLOOKUP(B61,'YTD Detail Report'!$A$9:$Z$1286,20,FALSE)</f>
        <v>-10830.409999999996</v>
      </c>
      <c r="H61" s="99"/>
      <c r="I61" s="71">
        <f>VLOOKUP(B61,'YTD Detail Report'!$A$9:$Z$1286,23,FALSE)</f>
        <v>-9761.2741460000016</v>
      </c>
      <c r="J61" s="99"/>
      <c r="K61" s="71">
        <f>VLOOKUP(B61,'YTD Detail Report'!$A$9:$Z$1286,26,FALSE)</f>
        <v>-1069.1358540000019</v>
      </c>
      <c r="L61" s="49"/>
      <c r="M61" s="82">
        <f>VLOOKUP(B61,'YTD Detail Report'!$A$9:$AI$1286,29,FALSE)</f>
        <v>754772.67000000016</v>
      </c>
      <c r="N61" s="49"/>
      <c r="O61" s="82">
        <f>VLOOKUP(B61,'YTD Detail Report'!$A$9:$AI$1286,32,FALSE)</f>
        <v>44789.322292000004</v>
      </c>
      <c r="P61" s="49"/>
      <c r="Q61" s="82">
        <f>VLOOKUP(B61,'YTD Detail Report'!$A$9:$AI$1286,35,FALSE)</f>
        <v>709983.3477080001</v>
      </c>
      <c r="R61" s="60"/>
      <c r="S61" s="108">
        <f t="shared" si="0"/>
        <v>5.9341473363098848E-2</v>
      </c>
      <c r="T61" s="108">
        <f t="shared" si="1"/>
        <v>0.94065852663690119</v>
      </c>
      <c r="U61" s="60"/>
      <c r="V61" s="60"/>
    </row>
    <row r="62" spans="1:22" x14ac:dyDescent="0.25">
      <c r="A62" s="56" t="s">
        <v>24</v>
      </c>
      <c r="B62" s="56" t="s">
        <v>5635</v>
      </c>
      <c r="C62" s="62"/>
      <c r="D62" s="62"/>
      <c r="E62" s="63" t="s">
        <v>24</v>
      </c>
      <c r="F62" s="64" t="s">
        <v>5795</v>
      </c>
      <c r="G62" s="71">
        <f>VLOOKUP(B62,'YTD Detail Report'!$A$9:$Z$1286,20,FALSE)</f>
        <v>185865.52</v>
      </c>
      <c r="H62" s="99"/>
      <c r="I62" s="71">
        <f>VLOOKUP(B62,'YTD Detail Report'!$A$9:$Z$1286,23,FALSE)</f>
        <v>17927.864478</v>
      </c>
      <c r="J62" s="99"/>
      <c r="K62" s="71">
        <f>VLOOKUP(B62,'YTD Detail Report'!$A$9:$Z$1286,26,FALSE)</f>
        <v>167937.65552200002</v>
      </c>
      <c r="L62" s="49"/>
      <c r="M62" s="82">
        <f>VLOOKUP(B62,'YTD Detail Report'!$A$9:$AI$1286,29,FALSE)</f>
        <v>2764417.4600000009</v>
      </c>
      <c r="N62" s="49"/>
      <c r="O62" s="82">
        <f>VLOOKUP(B62,'YTD Detail Report'!$A$9:$AI$1286,32,FALSE)</f>
        <v>267046.83459599997</v>
      </c>
      <c r="P62" s="49"/>
      <c r="Q62" s="82">
        <f>VLOOKUP(B62,'YTD Detail Report'!$A$9:$AI$1286,35,FALSE)</f>
        <v>2497370.6254039998</v>
      </c>
      <c r="R62" s="60"/>
      <c r="S62" s="108">
        <f t="shared" si="0"/>
        <v>9.6601486012897586E-2</v>
      </c>
      <c r="T62" s="108">
        <f t="shared" si="1"/>
        <v>0.90339851398710236</v>
      </c>
      <c r="U62" s="60"/>
      <c r="V62" s="60"/>
    </row>
    <row r="63" spans="1:22" x14ac:dyDescent="0.25">
      <c r="A63" s="56" t="s">
        <v>25</v>
      </c>
      <c r="B63" s="56" t="s">
        <v>5637</v>
      </c>
      <c r="C63" s="62"/>
      <c r="D63" s="62"/>
      <c r="E63" s="63" t="s">
        <v>25</v>
      </c>
      <c r="F63" s="64" t="s">
        <v>5796</v>
      </c>
      <c r="G63" s="71">
        <f>VLOOKUP(B63,'YTD Detail Report'!$A$9:$Z$1286,20,FALSE)</f>
        <v>877.89</v>
      </c>
      <c r="H63" s="99"/>
      <c r="I63" s="71">
        <f>VLOOKUP(B63,'YTD Detail Report'!$A$9:$Z$1286,23,FALSE)</f>
        <v>75.004625000000004</v>
      </c>
      <c r="J63" s="99"/>
      <c r="K63" s="71">
        <f>VLOOKUP(B63,'YTD Detail Report'!$A$9:$Z$1286,26,FALSE)</f>
        <v>802.88537500000007</v>
      </c>
      <c r="L63" s="49"/>
      <c r="M63" s="74">
        <f>VLOOKUP(B63,'YTD Detail Report'!$A$9:$AI$1286,29,FALSE)</f>
        <v>21545.05</v>
      </c>
      <c r="N63" s="49"/>
      <c r="O63" s="74">
        <f>VLOOKUP(B63,'YTD Detail Report'!$A$9:$AI$1286,32,FALSE)</f>
        <v>1757.7549089999998</v>
      </c>
      <c r="P63" s="49"/>
      <c r="Q63" s="74">
        <f>VLOOKUP(B63,'YTD Detail Report'!$A$9:$AI$1286,35,FALSE)</f>
        <v>19787.295091</v>
      </c>
      <c r="R63" s="60"/>
      <c r="S63" s="108">
        <f t="shared" si="0"/>
        <v>8.1585093049215476E-2</v>
      </c>
      <c r="T63" s="108">
        <f t="shared" si="1"/>
        <v>0.91841490695078454</v>
      </c>
      <c r="U63" s="60"/>
      <c r="V63" s="60"/>
    </row>
    <row r="64" spans="1:22" x14ac:dyDescent="0.25">
      <c r="A64" s="60"/>
      <c r="B64" s="60"/>
      <c r="C64" s="62"/>
      <c r="D64" s="62"/>
      <c r="E64" s="63"/>
      <c r="F64" s="72" t="s">
        <v>5797</v>
      </c>
      <c r="G64" s="93">
        <f>SUM(G46:G63)</f>
        <v>3605556.69</v>
      </c>
      <c r="H64" s="82"/>
      <c r="I64" s="93">
        <f>SUM(I46:I63)</f>
        <v>283343.61599399999</v>
      </c>
      <c r="J64" s="82"/>
      <c r="K64" s="93">
        <f>SUM(K46:K63)</f>
        <v>3322213.0740060005</v>
      </c>
      <c r="L64" s="49"/>
      <c r="M64" s="69">
        <f t="shared" ref="M64:Q64" si="6">SUM(M46:M63)</f>
        <v>49551344.760000005</v>
      </c>
      <c r="N64" s="49"/>
      <c r="O64" s="69">
        <f t="shared" si="6"/>
        <v>4461076.7685870007</v>
      </c>
      <c r="P64" s="49"/>
      <c r="Q64" s="69">
        <f t="shared" si="6"/>
        <v>45090267.991413012</v>
      </c>
      <c r="R64" s="60"/>
      <c r="S64" s="108">
        <f t="shared" si="0"/>
        <v>9.0029378419375916E-2</v>
      </c>
      <c r="T64" s="108">
        <f t="shared" si="1"/>
        <v>0.90997062158062403</v>
      </c>
      <c r="U64" s="60"/>
      <c r="V64" s="60"/>
    </row>
    <row r="65" spans="1:22" x14ac:dyDescent="0.25">
      <c r="A65" s="60"/>
      <c r="B65" s="60"/>
      <c r="C65" s="62"/>
      <c r="D65" s="62"/>
      <c r="E65" s="63"/>
      <c r="F65" s="64"/>
      <c r="G65" s="69"/>
      <c r="H65" s="99"/>
      <c r="I65" s="69"/>
      <c r="J65" s="99"/>
      <c r="K65" s="69"/>
      <c r="L65" s="49"/>
      <c r="M65" s="69"/>
      <c r="N65" s="49"/>
      <c r="O65" s="69"/>
      <c r="P65" s="49"/>
      <c r="Q65" s="69"/>
      <c r="R65" s="60"/>
      <c r="S65" s="108"/>
      <c r="T65" s="108"/>
      <c r="U65" s="60"/>
      <c r="V65" s="60"/>
    </row>
    <row r="66" spans="1:22" x14ac:dyDescent="0.25">
      <c r="A66" s="60"/>
      <c r="B66" s="60"/>
      <c r="C66" s="62" t="s">
        <v>5798</v>
      </c>
      <c r="D66" s="62"/>
      <c r="E66" s="68"/>
      <c r="F66" s="62"/>
      <c r="G66" s="100"/>
      <c r="H66" s="100"/>
      <c r="I66" s="100"/>
      <c r="J66" s="100"/>
      <c r="K66" s="100"/>
      <c r="L66" s="60"/>
      <c r="M66" s="60"/>
      <c r="N66" s="60"/>
      <c r="O66" s="60"/>
      <c r="P66" s="60"/>
      <c r="Q66" s="60"/>
      <c r="R66" s="60"/>
      <c r="S66" s="108"/>
      <c r="T66" s="108"/>
      <c r="U66" s="60"/>
      <c r="V66" s="60"/>
    </row>
    <row r="67" spans="1:22" x14ac:dyDescent="0.25">
      <c r="A67" s="60"/>
      <c r="B67" s="60"/>
      <c r="C67" s="62"/>
      <c r="D67" s="62"/>
      <c r="E67" s="70" t="s">
        <v>5764</v>
      </c>
      <c r="F67" s="70"/>
      <c r="G67" s="69"/>
      <c r="H67" s="99"/>
      <c r="I67" s="69"/>
      <c r="J67" s="99"/>
      <c r="K67" s="69"/>
      <c r="L67" s="49"/>
      <c r="M67" s="69"/>
      <c r="N67" s="49"/>
      <c r="O67" s="69"/>
      <c r="P67" s="49"/>
      <c r="Q67" s="69"/>
      <c r="R67" s="60"/>
      <c r="S67" s="108"/>
      <c r="T67" s="108"/>
      <c r="U67" s="60"/>
      <c r="V67" s="60"/>
    </row>
    <row r="68" spans="1:22" x14ac:dyDescent="0.25">
      <c r="A68" s="56" t="s">
        <v>26</v>
      </c>
      <c r="B68" s="56" t="s">
        <v>5639</v>
      </c>
      <c r="C68" s="62"/>
      <c r="D68" s="62"/>
      <c r="E68" s="63" t="s">
        <v>26</v>
      </c>
      <c r="F68" s="72" t="s">
        <v>5799</v>
      </c>
      <c r="G68" s="71">
        <f>VLOOKUP(B68,'YTD Detail Report'!$A$9:$Z$1286,20,FALSE)</f>
        <v>133379.47</v>
      </c>
      <c r="H68" s="99"/>
      <c r="I68" s="71">
        <f>VLOOKUP(B68,'YTD Detail Report'!$A$9:$Z$1286,23,FALSE)</f>
        <v>14485.010442000001</v>
      </c>
      <c r="J68" s="99"/>
      <c r="K68" s="71">
        <f>VLOOKUP(B68,'YTD Detail Report'!$A$9:$Z$1286,26,FALSE)</f>
        <v>118894.459558</v>
      </c>
      <c r="L68" s="49"/>
      <c r="M68" s="82">
        <f>VLOOKUP(B68,'YTD Detail Report'!$A$9:$AI$1286,29,FALSE)</f>
        <v>1557710.56</v>
      </c>
      <c r="N68" s="49"/>
      <c r="O68" s="82">
        <f>VLOOKUP(B68,'YTD Detail Report'!$A$9:$AI$1286,32,FALSE)</f>
        <v>169164.51404900002</v>
      </c>
      <c r="P68" s="49"/>
      <c r="Q68" s="82">
        <f>VLOOKUP(B68,'YTD Detail Report'!$A$9:$AI$1286,35,FALSE)</f>
        <v>1388546.0459509999</v>
      </c>
      <c r="R68" s="60"/>
      <c r="S68" s="108">
        <f t="shared" si="0"/>
        <v>0.10859816861548401</v>
      </c>
      <c r="T68" s="108">
        <f t="shared" si="1"/>
        <v>0.89140183138451601</v>
      </c>
      <c r="U68" s="60"/>
      <c r="V68" s="60"/>
    </row>
    <row r="69" spans="1:22" x14ac:dyDescent="0.25">
      <c r="A69" s="56" t="s">
        <v>27</v>
      </c>
      <c r="B69" s="56" t="s">
        <v>5641</v>
      </c>
      <c r="C69" s="62"/>
      <c r="D69" s="62"/>
      <c r="E69" s="63" t="s">
        <v>27</v>
      </c>
      <c r="F69" s="64" t="s">
        <v>5800</v>
      </c>
      <c r="G69" s="71">
        <f>VLOOKUP(B69,'YTD Detail Report'!$A$9:$Z$1286,20,FALSE)</f>
        <v>79731.819999999992</v>
      </c>
      <c r="H69" s="99"/>
      <c r="I69" s="71">
        <f>VLOOKUP(B69,'YTD Detail Report'!$A$9:$Z$1286,23,FALSE)</f>
        <v>8652.3878879999993</v>
      </c>
      <c r="J69" s="99"/>
      <c r="K69" s="71">
        <f>VLOOKUP(B69,'YTD Detail Report'!$A$9:$Z$1286,26,FALSE)</f>
        <v>71079.43211200001</v>
      </c>
      <c r="L69" s="49"/>
      <c r="M69" s="82">
        <f>VLOOKUP(B69,'YTD Detail Report'!$A$9:$AI$1286,29,FALSE)</f>
        <v>796788.51</v>
      </c>
      <c r="N69" s="49"/>
      <c r="O69" s="82">
        <f>VLOOKUP(B69,'YTD Detail Report'!$A$9:$AI$1286,32,FALSE)</f>
        <v>86299.644503999996</v>
      </c>
      <c r="P69" s="49"/>
      <c r="Q69" s="82">
        <f>VLOOKUP(B69,'YTD Detail Report'!$A$9:$AI$1286,35,FALSE)</f>
        <v>710488.86549600004</v>
      </c>
      <c r="R69" s="60"/>
      <c r="S69" s="108">
        <f t="shared" si="0"/>
        <v>0.10830934861748948</v>
      </c>
      <c r="T69" s="108">
        <f t="shared" si="1"/>
        <v>0.89169065138251047</v>
      </c>
      <c r="U69" s="60"/>
      <c r="V69" s="60"/>
    </row>
    <row r="70" spans="1:22" x14ac:dyDescent="0.25">
      <c r="A70" s="56" t="s">
        <v>28</v>
      </c>
      <c r="B70" s="56" t="s">
        <v>5643</v>
      </c>
      <c r="C70" s="62"/>
      <c r="D70" s="62"/>
      <c r="E70" s="63" t="s">
        <v>28</v>
      </c>
      <c r="F70" s="72" t="s">
        <v>5801</v>
      </c>
      <c r="G70" s="71">
        <f>VLOOKUP(B70,'YTD Detail Report'!$A$9:$Z$1286,20,FALSE)</f>
        <v>1439010.1799999997</v>
      </c>
      <c r="H70" s="99"/>
      <c r="I70" s="71">
        <f>VLOOKUP(B70,'YTD Detail Report'!$A$9:$Z$1286,23,FALSE)</f>
        <v>155074.60330599995</v>
      </c>
      <c r="J70" s="99"/>
      <c r="K70" s="71">
        <f>VLOOKUP(B70,'YTD Detail Report'!$A$9:$Z$1286,26,FALSE)</f>
        <v>1283935.576694</v>
      </c>
      <c r="L70" s="49"/>
      <c r="M70" s="82">
        <f>VLOOKUP(B70,'YTD Detail Report'!$A$9:$AI$1286,29,FALSE)</f>
        <v>17628954.359999999</v>
      </c>
      <c r="N70" s="49"/>
      <c r="O70" s="82">
        <f>VLOOKUP(B70,'YTD Detail Report'!$A$9:$AI$1286,32,FALSE)</f>
        <v>1901356.863812</v>
      </c>
      <c r="P70" s="49"/>
      <c r="Q70" s="82">
        <f>VLOOKUP(B70,'YTD Detail Report'!$A$9:$AI$1286,35,FALSE)</f>
        <v>15727597.496187998</v>
      </c>
      <c r="R70" s="60"/>
      <c r="S70" s="108">
        <f t="shared" si="0"/>
        <v>0.1078542053592338</v>
      </c>
      <c r="T70" s="108">
        <f t="shared" si="1"/>
        <v>0.89214579464076615</v>
      </c>
      <c r="U70" s="60"/>
      <c r="V70" s="60"/>
    </row>
    <row r="71" spans="1:22" x14ac:dyDescent="0.25">
      <c r="A71" s="56" t="s">
        <v>29</v>
      </c>
      <c r="B71" s="56" t="s">
        <v>5645</v>
      </c>
      <c r="C71" s="62"/>
      <c r="D71" s="62"/>
      <c r="E71" s="63" t="s">
        <v>29</v>
      </c>
      <c r="F71" s="64" t="s">
        <v>5802</v>
      </c>
      <c r="G71" s="55">
        <f>VLOOKUP(B71,'YTD Detail Report'!$A$9:$Z$1286,20,FALSE)</f>
        <v>610298.16</v>
      </c>
      <c r="H71" s="99"/>
      <c r="I71" s="55">
        <f>VLOOKUP(B71,'YTD Detail Report'!$A$9:$Z$1286,23,FALSE)</f>
        <v>66740.992634000009</v>
      </c>
      <c r="J71" s="99"/>
      <c r="K71" s="55">
        <f>VLOOKUP(B71,'YTD Detail Report'!$A$9:$Z$1286,26,FALSE)</f>
        <v>543557.16736600001</v>
      </c>
      <c r="L71" s="49"/>
      <c r="M71" s="74">
        <f>VLOOKUP(B71,'YTD Detail Report'!$A$9:$AI$1286,29,FALSE)</f>
        <v>1246447.2200000002</v>
      </c>
      <c r="N71" s="49"/>
      <c r="O71" s="74">
        <f>VLOOKUP(B71,'YTD Detail Report'!$A$9:$AI$1286,32,FALSE)</f>
        <v>131989.443639</v>
      </c>
      <c r="P71" s="49"/>
      <c r="Q71" s="74">
        <f>VLOOKUP(B71,'YTD Detail Report'!$A$9:$AI$1286,35,FALSE)</f>
        <v>1114457.776361</v>
      </c>
      <c r="R71" s="60"/>
      <c r="S71" s="108">
        <f t="shared" si="0"/>
        <v>0.1058925251877091</v>
      </c>
      <c r="T71" s="108">
        <f t="shared" si="1"/>
        <v>0.89410747481229091</v>
      </c>
      <c r="U71" s="60"/>
      <c r="V71" s="60"/>
    </row>
    <row r="72" spans="1:22" x14ac:dyDescent="0.25">
      <c r="A72" s="60"/>
      <c r="B72" s="60"/>
      <c r="C72" s="62"/>
      <c r="D72" s="62"/>
      <c r="E72" s="63"/>
      <c r="F72" s="72" t="s">
        <v>5803</v>
      </c>
      <c r="G72" s="69">
        <f>SUM(G68:G71)</f>
        <v>2262419.63</v>
      </c>
      <c r="H72" s="82"/>
      <c r="I72" s="69">
        <f>SUM(I68:I71)</f>
        <v>244952.99426999997</v>
      </c>
      <c r="J72" s="82"/>
      <c r="K72" s="69">
        <f>SUM(K68:K71)</f>
        <v>2017466.6357300002</v>
      </c>
      <c r="L72" s="49"/>
      <c r="M72" s="69">
        <f t="shared" ref="M72:Q72" si="7">SUM(M68:M71)</f>
        <v>21229900.649999999</v>
      </c>
      <c r="N72" s="49"/>
      <c r="O72" s="69">
        <f t="shared" si="7"/>
        <v>2288810.466004</v>
      </c>
      <c r="P72" s="49"/>
      <c r="Q72" s="69">
        <f t="shared" si="7"/>
        <v>18941090.183995996</v>
      </c>
      <c r="R72" s="60"/>
      <c r="S72" s="108">
        <f t="shared" si="0"/>
        <v>0.10781070075351484</v>
      </c>
      <c r="T72" s="108">
        <f t="shared" si="1"/>
        <v>0.89218929924648516</v>
      </c>
      <c r="U72" s="60"/>
      <c r="V72" s="60"/>
    </row>
    <row r="73" spans="1:22" x14ac:dyDescent="0.25">
      <c r="A73" s="60"/>
      <c r="B73" s="60"/>
      <c r="C73" s="62"/>
      <c r="D73" s="62"/>
      <c r="E73" s="63"/>
      <c r="F73" s="64"/>
      <c r="G73" s="69"/>
      <c r="H73" s="99"/>
      <c r="I73" s="69"/>
      <c r="J73" s="99"/>
      <c r="K73" s="69"/>
      <c r="L73" s="49"/>
      <c r="M73" s="69"/>
      <c r="N73" s="49"/>
      <c r="O73" s="69"/>
      <c r="P73" s="49"/>
      <c r="Q73" s="69"/>
      <c r="R73" s="60"/>
      <c r="S73" s="108"/>
      <c r="T73" s="108"/>
      <c r="U73" s="60"/>
      <c r="V73" s="60"/>
    </row>
    <row r="74" spans="1:22" x14ac:dyDescent="0.25">
      <c r="A74" s="60"/>
      <c r="B74" s="60"/>
      <c r="C74" s="62" t="s">
        <v>5804</v>
      </c>
      <c r="D74" s="62"/>
      <c r="E74" s="68"/>
      <c r="F74" s="62"/>
      <c r="G74" s="69"/>
      <c r="H74" s="99"/>
      <c r="I74" s="69"/>
      <c r="J74" s="99"/>
      <c r="K74" s="69"/>
      <c r="L74" s="49"/>
      <c r="M74" s="69"/>
      <c r="N74" s="49"/>
      <c r="O74" s="69"/>
      <c r="P74" s="49"/>
      <c r="Q74" s="69"/>
      <c r="R74" s="60"/>
      <c r="S74" s="108"/>
      <c r="T74" s="108"/>
      <c r="U74" s="60"/>
      <c r="V74" s="60"/>
    </row>
    <row r="75" spans="1:22" x14ac:dyDescent="0.25">
      <c r="A75" s="60"/>
      <c r="B75" s="60"/>
      <c r="C75" s="62"/>
      <c r="D75" s="62"/>
      <c r="E75" s="70" t="s">
        <v>5764</v>
      </c>
      <c r="F75" s="70"/>
      <c r="G75" s="69"/>
      <c r="H75" s="99"/>
      <c r="I75" s="69"/>
      <c r="J75" s="99"/>
      <c r="K75" s="69"/>
      <c r="L75" s="49"/>
      <c r="M75" s="69"/>
      <c r="N75" s="49"/>
      <c r="O75" s="69"/>
      <c r="P75" s="49"/>
      <c r="Q75" s="69"/>
      <c r="R75" s="60"/>
      <c r="S75" s="108"/>
      <c r="T75" s="108"/>
      <c r="U75" s="60"/>
      <c r="V75" s="60"/>
    </row>
    <row r="76" spans="1:22" x14ac:dyDescent="0.25">
      <c r="A76" s="56" t="s">
        <v>30</v>
      </c>
      <c r="B76" s="56" t="s">
        <v>5647</v>
      </c>
      <c r="C76" s="62"/>
      <c r="D76" s="62"/>
      <c r="E76" s="63" t="s">
        <v>30</v>
      </c>
      <c r="F76" s="64" t="s">
        <v>5799</v>
      </c>
      <c r="G76" s="71">
        <f>VLOOKUP(B76,'YTD Detail Report'!$A$9:$Z$1286,20,FALSE)</f>
        <v>68.069999999999993</v>
      </c>
      <c r="H76" s="99"/>
      <c r="I76" s="71">
        <f>VLOOKUP(B76,'YTD Detail Report'!$A$9:$Z$1286,23,FALSE)</f>
        <v>7.4740859999999989</v>
      </c>
      <c r="J76" s="99"/>
      <c r="K76" s="71">
        <f>VLOOKUP(B76,'YTD Detail Report'!$A$9:$Z$1286,26,FALSE)</f>
        <v>60.595913999999993</v>
      </c>
      <c r="L76" s="49"/>
      <c r="M76" s="82">
        <f>VLOOKUP(B76,'YTD Detail Report'!$A$9:$AI$1286,29,FALSE)</f>
        <v>2347.4600000000005</v>
      </c>
      <c r="N76" s="49"/>
      <c r="O76" s="82">
        <f>VLOOKUP(B76,'YTD Detail Report'!$A$9:$AI$1286,32,FALSE)</f>
        <v>257.75110800000004</v>
      </c>
      <c r="P76" s="49"/>
      <c r="Q76" s="82">
        <f>VLOOKUP(B76,'YTD Detail Report'!$A$9:$AI$1286,35,FALSE)</f>
        <v>2089.7088920000006</v>
      </c>
      <c r="R76" s="60"/>
      <c r="S76" s="108">
        <f t="shared" ref="S76:S106" si="8">O76/M76</f>
        <v>0.10979999999999999</v>
      </c>
      <c r="T76" s="108">
        <f t="shared" ref="T76:T106" si="9">1-S76</f>
        <v>0.89019999999999999</v>
      </c>
      <c r="U76" s="60"/>
      <c r="V76" s="60"/>
    </row>
    <row r="77" spans="1:22" x14ac:dyDescent="0.25">
      <c r="A77" s="56" t="s">
        <v>31</v>
      </c>
      <c r="B77" s="56" t="s">
        <v>5649</v>
      </c>
      <c r="C77" s="62"/>
      <c r="D77" s="62"/>
      <c r="E77" s="63" t="s">
        <v>31</v>
      </c>
      <c r="F77" s="72" t="s">
        <v>5805</v>
      </c>
      <c r="G77" s="71">
        <f>VLOOKUP(B77,'YTD Detail Report'!$A$9:$Z$1286,20,FALSE)</f>
        <v>364849.66999999993</v>
      </c>
      <c r="H77" s="99"/>
      <c r="I77" s="71">
        <f>VLOOKUP(B77,'YTD Detail Report'!$A$9:$Z$1286,23,FALSE)</f>
        <v>42719.73848</v>
      </c>
      <c r="J77" s="99"/>
      <c r="K77" s="71">
        <f>VLOOKUP(B77,'YTD Detail Report'!$A$9:$Z$1286,26,FALSE)</f>
        <v>322129.93151999998</v>
      </c>
      <c r="L77" s="49"/>
      <c r="M77" s="82">
        <f>VLOOKUP(B77,'YTD Detail Report'!$A$9:$AI$1286,29,FALSE)</f>
        <v>1810030.0099999995</v>
      </c>
      <c r="N77" s="49"/>
      <c r="O77" s="82">
        <f>VLOOKUP(B77,'YTD Detail Report'!$A$9:$AI$1286,32,FALSE)</f>
        <v>208801.02344899997</v>
      </c>
      <c r="P77" s="49"/>
      <c r="Q77" s="82">
        <f>VLOOKUP(B77,'YTD Detail Report'!$A$9:$AI$1286,35,FALSE)</f>
        <v>1601228.9865509996</v>
      </c>
      <c r="R77" s="60"/>
      <c r="S77" s="108">
        <f t="shared" si="8"/>
        <v>0.11535776881898219</v>
      </c>
      <c r="T77" s="108">
        <f t="shared" si="9"/>
        <v>0.88464223118101781</v>
      </c>
      <c r="U77" s="60"/>
      <c r="V77" s="60"/>
    </row>
    <row r="78" spans="1:22" x14ac:dyDescent="0.25">
      <c r="A78" s="56" t="s">
        <v>32</v>
      </c>
      <c r="B78" s="56" t="s">
        <v>5651</v>
      </c>
      <c r="C78" s="60"/>
      <c r="D78" s="60"/>
      <c r="E78" s="73" t="s">
        <v>32</v>
      </c>
      <c r="F78" s="72" t="s">
        <v>5806</v>
      </c>
      <c r="G78" s="71">
        <f>VLOOKUP(B78,'YTD Detail Report'!$A$9:$Z$1286,20,FALSE)</f>
        <v>266333.04000000004</v>
      </c>
      <c r="H78" s="99"/>
      <c r="I78" s="71">
        <f>VLOOKUP(B78,'YTD Detail Report'!$A$9:$Z$1286,23,FALSE)</f>
        <v>28923.768144000001</v>
      </c>
      <c r="J78" s="99"/>
      <c r="K78" s="71">
        <f>VLOOKUP(B78,'YTD Detail Report'!$A$9:$Z$1286,26,FALSE)</f>
        <v>237409.27185600001</v>
      </c>
      <c r="L78" s="49"/>
      <c r="M78" s="82">
        <f>VLOOKUP(B78,'YTD Detail Report'!$A$9:$AI$1286,29,FALSE)</f>
        <v>2066897.91</v>
      </c>
      <c r="N78" s="49"/>
      <c r="O78" s="82">
        <f>VLOOKUP(B78,'YTD Detail Report'!$A$9:$AI$1286,32,FALSE)</f>
        <v>224465.11302600004</v>
      </c>
      <c r="P78" s="49"/>
      <c r="Q78" s="82">
        <f>VLOOKUP(B78,'YTD Detail Report'!$A$9:$AI$1286,35,FALSE)</f>
        <v>1842432.7969740001</v>
      </c>
      <c r="R78" s="60"/>
      <c r="S78" s="108">
        <f t="shared" si="8"/>
        <v>0.10860000000000002</v>
      </c>
      <c r="T78" s="108">
        <f t="shared" si="9"/>
        <v>0.89139999999999997</v>
      </c>
      <c r="U78" s="60"/>
      <c r="V78" s="60"/>
    </row>
    <row r="79" spans="1:22" x14ac:dyDescent="0.25">
      <c r="A79" s="56" t="s">
        <v>33</v>
      </c>
      <c r="B79" s="56" t="s">
        <v>5653</v>
      </c>
      <c r="C79" s="62"/>
      <c r="D79" s="62"/>
      <c r="E79" s="63" t="s">
        <v>33</v>
      </c>
      <c r="F79" s="72" t="s">
        <v>5807</v>
      </c>
      <c r="G79" s="55">
        <f>VLOOKUP(B79,'YTD Detail Report'!$A$9:$Z$1286,20,FALSE)</f>
        <v>19884.32</v>
      </c>
      <c r="H79" s="99"/>
      <c r="I79" s="55">
        <f>VLOOKUP(B79,'YTD Detail Report'!$A$9:$Z$1286,23,FALSE)</f>
        <v>2183.2084799999998</v>
      </c>
      <c r="J79" s="99"/>
      <c r="K79" s="55">
        <f>VLOOKUP(B79,'YTD Detail Report'!$A$9:$Z$1286,26,FALSE)</f>
        <v>17701.111519999999</v>
      </c>
      <c r="L79" s="49"/>
      <c r="M79" s="74">
        <f>VLOOKUP(B79,'YTD Detail Report'!$A$9:$AI$1286,29,FALSE)</f>
        <v>466101.44999999995</v>
      </c>
      <c r="N79" s="49"/>
      <c r="O79" s="74">
        <f>VLOOKUP(B79,'YTD Detail Report'!$A$9:$AI$1286,32,FALSE)</f>
        <v>51177.765353999996</v>
      </c>
      <c r="P79" s="49"/>
      <c r="Q79" s="74">
        <f>VLOOKUP(B79,'YTD Detail Report'!$A$9:$AI$1286,35,FALSE)</f>
        <v>414923.68464599998</v>
      </c>
      <c r="R79" s="60"/>
      <c r="S79" s="108">
        <f t="shared" si="8"/>
        <v>0.10979962699965855</v>
      </c>
      <c r="T79" s="108">
        <f t="shared" si="9"/>
        <v>0.89020037300034149</v>
      </c>
      <c r="U79" s="60"/>
      <c r="V79" s="60"/>
    </row>
    <row r="80" spans="1:22" x14ac:dyDescent="0.25">
      <c r="A80" s="60"/>
      <c r="B80" s="60"/>
      <c r="C80" s="62"/>
      <c r="D80" s="62"/>
      <c r="E80" s="63"/>
      <c r="F80" s="72" t="s">
        <v>5808</v>
      </c>
      <c r="G80" s="69">
        <f>SUM(G76:G79)</f>
        <v>651135.1</v>
      </c>
      <c r="H80" s="82"/>
      <c r="I80" s="69">
        <f>SUM(I76:I79)</f>
        <v>73834.189190000005</v>
      </c>
      <c r="J80" s="82"/>
      <c r="K80" s="69">
        <f>SUM(K76:K79)</f>
        <v>577300.91081000003</v>
      </c>
      <c r="L80" s="69"/>
      <c r="M80" s="69">
        <f t="shared" ref="M80:Q80" si="10">SUM(M76:M79)</f>
        <v>4345376.8299999991</v>
      </c>
      <c r="N80" s="69"/>
      <c r="O80" s="69">
        <f t="shared" si="10"/>
        <v>484701.65293699998</v>
      </c>
      <c r="P80" s="69"/>
      <c r="Q80" s="69">
        <f t="shared" si="10"/>
        <v>3860675.1770629995</v>
      </c>
      <c r="R80" s="60"/>
      <c r="S80" s="108">
        <f t="shared" si="8"/>
        <v>0.11154421627847638</v>
      </c>
      <c r="T80" s="108">
        <f t="shared" si="9"/>
        <v>0.88845578372152367</v>
      </c>
      <c r="U80" s="60"/>
      <c r="V80" s="60"/>
    </row>
    <row r="81" spans="1:22" x14ac:dyDescent="0.25">
      <c r="A81" s="60"/>
      <c r="B81" s="60"/>
      <c r="C81" s="62"/>
      <c r="D81" s="62"/>
      <c r="E81" s="63"/>
      <c r="F81" s="64"/>
      <c r="G81" s="69"/>
      <c r="H81" s="99"/>
      <c r="I81" s="69"/>
      <c r="J81" s="99"/>
      <c r="K81" s="69"/>
      <c r="L81" s="49"/>
      <c r="M81" s="69"/>
      <c r="N81" s="49"/>
      <c r="O81" s="69"/>
      <c r="P81" s="49"/>
      <c r="Q81" s="69"/>
      <c r="R81" s="60"/>
      <c r="S81" s="108"/>
      <c r="T81" s="108"/>
      <c r="U81" s="60"/>
      <c r="V81" s="60"/>
    </row>
    <row r="82" spans="1:22" x14ac:dyDescent="0.25">
      <c r="A82" s="60"/>
      <c r="B82" s="60"/>
      <c r="C82" s="62" t="s">
        <v>5809</v>
      </c>
      <c r="D82" s="62"/>
      <c r="E82" s="68"/>
      <c r="F82" s="62"/>
      <c r="G82" s="69"/>
      <c r="H82" s="99"/>
      <c r="I82" s="69"/>
      <c r="J82" s="99"/>
      <c r="K82" s="69"/>
      <c r="L82" s="49"/>
      <c r="M82" s="69"/>
      <c r="N82" s="49"/>
      <c r="O82" s="69"/>
      <c r="P82" s="49"/>
      <c r="Q82" s="69"/>
      <c r="R82" s="60"/>
      <c r="S82" s="108"/>
      <c r="T82" s="108"/>
      <c r="U82" s="60"/>
      <c r="V82" s="60"/>
    </row>
    <row r="83" spans="1:22" x14ac:dyDescent="0.25">
      <c r="A83" s="60"/>
      <c r="B83" s="60"/>
      <c r="C83" s="62"/>
      <c r="D83" s="62"/>
      <c r="E83" s="70" t="s">
        <v>5764</v>
      </c>
      <c r="F83" s="70"/>
      <c r="G83" s="69"/>
      <c r="H83" s="99"/>
      <c r="I83" s="69"/>
      <c r="J83" s="99"/>
      <c r="K83" s="69"/>
      <c r="L83" s="49"/>
      <c r="M83" s="69"/>
      <c r="N83" s="49"/>
      <c r="O83" s="69"/>
      <c r="P83" s="49"/>
      <c r="Q83" s="69"/>
      <c r="R83" s="60"/>
      <c r="S83" s="108"/>
      <c r="T83" s="108"/>
      <c r="U83" s="60"/>
      <c r="V83" s="60"/>
    </row>
    <row r="84" spans="1:22" x14ac:dyDescent="0.25">
      <c r="A84" s="56" t="s">
        <v>34</v>
      </c>
      <c r="B84" s="56" t="s">
        <v>5655</v>
      </c>
      <c r="C84" s="62"/>
      <c r="D84" s="62"/>
      <c r="E84" s="63" t="s">
        <v>34</v>
      </c>
      <c r="F84" s="72" t="s">
        <v>5799</v>
      </c>
      <c r="G84" s="71">
        <f>VLOOKUP(B84,'YTD Detail Report'!$A$9:$Z$1286,20,FALSE)</f>
        <v>11949.66</v>
      </c>
      <c r="H84" s="99"/>
      <c r="I84" s="71">
        <f>VLOOKUP(B84,'YTD Detail Report'!$A$9:$Z$1286,23,FALSE)</f>
        <v>1297.733076</v>
      </c>
      <c r="J84" s="99"/>
      <c r="K84" s="71">
        <f>VLOOKUP(B84,'YTD Detail Report'!$A$9:$Z$1286,26,FALSE)</f>
        <v>10651.926923999999</v>
      </c>
      <c r="L84" s="49"/>
      <c r="M84" s="82">
        <f>VLOOKUP(B84,'YTD Detail Report'!$A$9:$AI$1286,29,FALSE)</f>
        <v>167467.51999999999</v>
      </c>
      <c r="N84" s="49"/>
      <c r="O84" s="82">
        <f>VLOOKUP(B84,'YTD Detail Report'!$A$9:$AI$1286,32,FALSE)</f>
        <v>18186.972672</v>
      </c>
      <c r="P84" s="49"/>
      <c r="Q84" s="82">
        <f>VLOOKUP(B84,'YTD Detail Report'!$A$9:$AI$1286,35,FALSE)</f>
        <v>149280.54732799999</v>
      </c>
      <c r="R84" s="60"/>
      <c r="S84" s="108">
        <f t="shared" si="8"/>
        <v>0.1086</v>
      </c>
      <c r="T84" s="108">
        <f t="shared" si="9"/>
        <v>0.89139999999999997</v>
      </c>
      <c r="U84" s="60"/>
      <c r="V84" s="60"/>
    </row>
    <row r="85" spans="1:22" x14ac:dyDescent="0.25">
      <c r="A85" s="56" t="s">
        <v>35</v>
      </c>
      <c r="B85" s="56" t="s">
        <v>5657</v>
      </c>
      <c r="C85" s="62"/>
      <c r="D85" s="62"/>
      <c r="E85" s="63" t="s">
        <v>35</v>
      </c>
      <c r="F85" s="72" t="s">
        <v>5810</v>
      </c>
      <c r="G85" s="71">
        <f>VLOOKUP(B85,'YTD Detail Report'!$A$9:$Z$1286,20,FALSE)</f>
        <v>479104.72</v>
      </c>
      <c r="H85" s="99"/>
      <c r="I85" s="71">
        <f>VLOOKUP(B85,'YTD Detail Report'!$A$9:$Z$1286,23,FALSE)</f>
        <v>52036.005370000006</v>
      </c>
      <c r="J85" s="99"/>
      <c r="K85" s="71">
        <f>VLOOKUP(B85,'YTD Detail Report'!$A$9:$Z$1286,26,FALSE)</f>
        <v>427068.71462999994</v>
      </c>
      <c r="L85" s="49"/>
      <c r="M85" s="82">
        <f>VLOOKUP(B85,'YTD Detail Report'!$A$9:$AI$1286,29,FALSE)</f>
        <v>3547956.5899999994</v>
      </c>
      <c r="N85" s="49"/>
      <c r="O85" s="82">
        <f>VLOOKUP(B85,'YTD Detail Report'!$A$9:$AI$1286,32,FALSE)</f>
        <v>384533.17717599997</v>
      </c>
      <c r="P85" s="49"/>
      <c r="Q85" s="82">
        <f>VLOOKUP(B85,'YTD Detail Report'!$A$9:$AI$1286,35,FALSE)</f>
        <v>3163423.4128240002</v>
      </c>
      <c r="R85" s="60"/>
      <c r="S85" s="108">
        <f t="shared" si="8"/>
        <v>0.10838159019752833</v>
      </c>
      <c r="T85" s="108">
        <f t="shared" si="9"/>
        <v>0.89161840980247165</v>
      </c>
      <c r="U85" s="60"/>
      <c r="V85" s="60"/>
    </row>
    <row r="86" spans="1:22" x14ac:dyDescent="0.25">
      <c r="A86" s="56" t="s">
        <v>36</v>
      </c>
      <c r="B86" s="56" t="s">
        <v>5659</v>
      </c>
      <c r="C86" s="62"/>
      <c r="D86" s="62"/>
      <c r="E86" s="63" t="s">
        <v>36</v>
      </c>
      <c r="F86" s="64" t="s">
        <v>5811</v>
      </c>
      <c r="G86" s="71">
        <f>VLOOKUP(B86,'YTD Detail Report'!$A$9:$Z$1286,20,FALSE)</f>
        <v>38428.51</v>
      </c>
      <c r="H86" s="99"/>
      <c r="I86" s="71">
        <f>VLOOKUP(B86,'YTD Detail Report'!$A$9:$Z$1286,23,FALSE)</f>
        <v>4173.3361860000005</v>
      </c>
      <c r="J86" s="99"/>
      <c r="K86" s="71">
        <f>VLOOKUP(B86,'YTD Detail Report'!$A$9:$Z$1286,26,FALSE)</f>
        <v>34255.173814000002</v>
      </c>
      <c r="L86" s="49"/>
      <c r="M86" s="82">
        <f>VLOOKUP(B86,'YTD Detail Report'!$A$9:$AI$1286,29,FALSE)</f>
        <v>726412.75</v>
      </c>
      <c r="N86" s="49"/>
      <c r="O86" s="82">
        <f>VLOOKUP(B86,'YTD Detail Report'!$A$9:$AI$1286,32,FALSE)</f>
        <v>78888.424650000001</v>
      </c>
      <c r="P86" s="49"/>
      <c r="Q86" s="82">
        <f>VLOOKUP(B86,'YTD Detail Report'!$A$9:$AI$1286,35,FALSE)</f>
        <v>647524.32535000006</v>
      </c>
      <c r="R86" s="60"/>
      <c r="S86" s="108">
        <f t="shared" si="8"/>
        <v>0.1086</v>
      </c>
      <c r="T86" s="108">
        <f t="shared" si="9"/>
        <v>0.89139999999999997</v>
      </c>
      <c r="U86" s="60"/>
      <c r="V86" s="60"/>
    </row>
    <row r="87" spans="1:22" x14ac:dyDescent="0.25">
      <c r="A87" s="56" t="s">
        <v>5661</v>
      </c>
      <c r="B87" s="56" t="s">
        <v>5662</v>
      </c>
      <c r="C87" s="62"/>
      <c r="D87" s="62"/>
      <c r="E87" s="63" t="s">
        <v>5661</v>
      </c>
      <c r="F87" s="72" t="s">
        <v>5812</v>
      </c>
      <c r="G87" s="74">
        <v>0</v>
      </c>
      <c r="H87" s="99"/>
      <c r="I87" s="74">
        <v>0</v>
      </c>
      <c r="J87" s="99"/>
      <c r="K87" s="74">
        <v>0</v>
      </c>
      <c r="L87" s="49"/>
      <c r="M87" s="74">
        <v>0</v>
      </c>
      <c r="N87" s="49"/>
      <c r="O87" s="74">
        <v>0</v>
      </c>
      <c r="P87" s="49"/>
      <c r="Q87" s="74">
        <v>0</v>
      </c>
      <c r="R87" s="60"/>
      <c r="S87" s="108"/>
      <c r="T87" s="108"/>
      <c r="U87" s="60"/>
      <c r="V87" s="60"/>
    </row>
    <row r="88" spans="1:22" x14ac:dyDescent="0.25">
      <c r="A88" s="60"/>
      <c r="B88" s="60"/>
      <c r="C88" s="62"/>
      <c r="D88" s="62"/>
      <c r="E88" s="63"/>
      <c r="F88" s="72" t="s">
        <v>5813</v>
      </c>
      <c r="G88" s="69">
        <f>SUM(G84:G87)</f>
        <v>529482.8899999999</v>
      </c>
      <c r="H88" s="82"/>
      <c r="I88" s="69">
        <f>SUM(I84:I87)</f>
        <v>57507.074632000003</v>
      </c>
      <c r="J88" s="82"/>
      <c r="K88" s="69">
        <f>SUM(K84:K87)</f>
        <v>471975.81536799995</v>
      </c>
      <c r="L88" s="49"/>
      <c r="M88" s="69">
        <f t="shared" ref="M88:Q88" si="11">SUM(M84:M87)</f>
        <v>4441836.8599999994</v>
      </c>
      <c r="N88" s="49"/>
      <c r="O88" s="69">
        <f t="shared" si="11"/>
        <v>481608.57449799997</v>
      </c>
      <c r="P88" s="49"/>
      <c r="Q88" s="69">
        <f t="shared" si="11"/>
        <v>3960228.2855020002</v>
      </c>
      <c r="R88" s="60"/>
      <c r="S88" s="108">
        <f t="shared" si="8"/>
        <v>0.10842554323303086</v>
      </c>
      <c r="T88" s="108">
        <f t="shared" si="9"/>
        <v>0.89157445676696911</v>
      </c>
      <c r="U88" s="60"/>
      <c r="V88" s="60"/>
    </row>
    <row r="89" spans="1:22" x14ac:dyDescent="0.25">
      <c r="A89" s="60"/>
      <c r="B89" s="60"/>
      <c r="C89" s="62"/>
      <c r="D89" s="62"/>
      <c r="E89" s="63"/>
      <c r="F89" s="58"/>
      <c r="G89" s="69"/>
      <c r="H89" s="99"/>
      <c r="I89" s="69"/>
      <c r="J89" s="99"/>
      <c r="K89" s="69"/>
      <c r="L89" s="49"/>
      <c r="M89" s="69"/>
      <c r="N89" s="49"/>
      <c r="O89" s="69"/>
      <c r="P89" s="49"/>
      <c r="Q89" s="69"/>
      <c r="R89" s="60"/>
      <c r="S89" s="108"/>
      <c r="T89" s="108"/>
      <c r="U89" s="60"/>
      <c r="V89" s="60"/>
    </row>
    <row r="90" spans="1:22" x14ac:dyDescent="0.25">
      <c r="A90" s="60"/>
      <c r="B90" s="60"/>
      <c r="C90" s="62" t="s">
        <v>5814</v>
      </c>
      <c r="D90" s="62"/>
      <c r="E90" s="68"/>
      <c r="F90" s="62"/>
      <c r="G90" s="69"/>
      <c r="H90" s="99"/>
      <c r="I90" s="69"/>
      <c r="J90" s="99"/>
      <c r="K90" s="69"/>
      <c r="L90" s="49"/>
      <c r="M90" s="69"/>
      <c r="N90" s="49"/>
      <c r="O90" s="69"/>
      <c r="P90" s="49"/>
      <c r="Q90" s="69"/>
      <c r="R90" s="60"/>
      <c r="S90" s="108"/>
      <c r="T90" s="108"/>
      <c r="U90" s="60"/>
      <c r="V90" s="60"/>
    </row>
    <row r="91" spans="1:22" x14ac:dyDescent="0.25">
      <c r="A91" s="60"/>
      <c r="B91" s="60"/>
      <c r="C91" s="62"/>
      <c r="D91" s="62"/>
      <c r="E91" s="70" t="s">
        <v>5764</v>
      </c>
      <c r="F91" s="70"/>
      <c r="G91" s="69"/>
      <c r="H91" s="99"/>
      <c r="I91" s="69"/>
      <c r="J91" s="99"/>
      <c r="K91" s="69"/>
      <c r="L91" s="49"/>
      <c r="M91" s="69"/>
      <c r="N91" s="49"/>
      <c r="O91" s="69"/>
      <c r="P91" s="49"/>
      <c r="Q91" s="69"/>
      <c r="R91" s="60"/>
      <c r="S91" s="108"/>
      <c r="T91" s="108"/>
      <c r="U91" s="60"/>
      <c r="V91" s="60"/>
    </row>
    <row r="92" spans="1:22" x14ac:dyDescent="0.25">
      <c r="A92" s="56" t="s">
        <v>37</v>
      </c>
      <c r="B92" s="56" t="s">
        <v>5664</v>
      </c>
      <c r="C92" s="62"/>
      <c r="D92" s="62"/>
      <c r="E92" s="63" t="s">
        <v>37</v>
      </c>
      <c r="F92" s="72" t="s">
        <v>5815</v>
      </c>
      <c r="G92" s="71">
        <f>VLOOKUP(B92,'YTD Detail Report'!$A$9:$Z$1286,20,FALSE)</f>
        <v>6729434.3599999994</v>
      </c>
      <c r="H92" s="99"/>
      <c r="I92" s="71">
        <f>VLOOKUP(B92,'YTD Detail Report'!$A$9:$Z$1286,23,FALSE)</f>
        <v>699677.86355600005</v>
      </c>
      <c r="J92" s="99"/>
      <c r="K92" s="71">
        <f>VLOOKUP(B92,'YTD Detail Report'!$A$9:$Z$1286,26,FALSE)</f>
        <v>6029756.4964439999</v>
      </c>
      <c r="L92" s="49"/>
      <c r="M92" s="82">
        <f>VLOOKUP(B92,'YTD Detail Report'!$A$9:$AI$1286,29,FALSE)</f>
        <v>55982586.029999986</v>
      </c>
      <c r="N92" s="49"/>
      <c r="O92" s="82">
        <f>VLOOKUP(B92,'YTD Detail Report'!$A$9:$AI$1286,32,FALSE)</f>
        <v>6015518.8924970012</v>
      </c>
      <c r="P92" s="49"/>
      <c r="Q92" s="82">
        <f>VLOOKUP(B92,'YTD Detail Report'!$A$9:$AI$1286,35,FALSE)</f>
        <v>49967067.137503006</v>
      </c>
      <c r="R92" s="60"/>
      <c r="S92" s="108">
        <f t="shared" si="8"/>
        <v>0.10745339433361298</v>
      </c>
      <c r="T92" s="108">
        <f t="shared" si="9"/>
        <v>0.89254660566638699</v>
      </c>
      <c r="U92" s="60"/>
      <c r="V92" s="60"/>
    </row>
    <row r="93" spans="1:22" x14ac:dyDescent="0.25">
      <c r="A93" s="56" t="s">
        <v>38</v>
      </c>
      <c r="B93" s="56" t="s">
        <v>5666</v>
      </c>
      <c r="C93" s="62"/>
      <c r="D93" s="62"/>
      <c r="E93" s="63" t="s">
        <v>38</v>
      </c>
      <c r="F93" s="64" t="s">
        <v>5816</v>
      </c>
      <c r="G93" s="71">
        <f>VLOOKUP(B93,'YTD Detail Report'!$A$9:$Z$1286,20,FALSE)</f>
        <v>-1490580.25</v>
      </c>
      <c r="H93" s="99"/>
      <c r="I93" s="71">
        <f>VLOOKUP(B93,'YTD Detail Report'!$A$9:$Z$1286,23,FALSE)</f>
        <v>-155465.30852620001</v>
      </c>
      <c r="J93" s="99"/>
      <c r="K93" s="71">
        <f>VLOOKUP(B93,'YTD Detail Report'!$A$9:$Z$1286,26,FALSE)</f>
        <v>-1335114.9414738</v>
      </c>
      <c r="L93" s="49"/>
      <c r="M93" s="82">
        <f>VLOOKUP(B93,'YTD Detail Report'!$A$9:$AI$1286,29,FALSE)</f>
        <v>-19041847.329999998</v>
      </c>
      <c r="N93" s="49"/>
      <c r="O93" s="82">
        <f>VLOOKUP(B93,'YTD Detail Report'!$A$9:$AI$1286,32,FALSE)</f>
        <v>-1981469.5324197998</v>
      </c>
      <c r="P93" s="49"/>
      <c r="Q93" s="82">
        <f>VLOOKUP(B93,'YTD Detail Report'!$A$9:$AI$1286,35,FALSE)</f>
        <v>-17060377.797580197</v>
      </c>
      <c r="R93" s="60"/>
      <c r="S93" s="108">
        <f t="shared" si="8"/>
        <v>0.10405868181171894</v>
      </c>
      <c r="T93" s="108">
        <f t="shared" si="9"/>
        <v>0.89594131818828104</v>
      </c>
      <c r="U93" s="60"/>
      <c r="V93" s="60"/>
    </row>
    <row r="94" spans="1:22" x14ac:dyDescent="0.25">
      <c r="A94" s="56" t="s">
        <v>39</v>
      </c>
      <c r="B94" s="56" t="s">
        <v>5668</v>
      </c>
      <c r="C94" s="62"/>
      <c r="D94" s="62"/>
      <c r="E94" s="63" t="s">
        <v>39</v>
      </c>
      <c r="F94" s="64" t="s">
        <v>5817</v>
      </c>
      <c r="G94" s="71">
        <f>VLOOKUP(B94,'YTD Detail Report'!$A$9:$Z$1286,20,FALSE)</f>
        <v>275985.86</v>
      </c>
      <c r="H94" s="99"/>
      <c r="I94" s="71">
        <f>VLOOKUP(B94,'YTD Detail Report'!$A$9:$Z$1286,23,FALSE)</f>
        <v>27957.367618</v>
      </c>
      <c r="J94" s="99"/>
      <c r="K94" s="71">
        <f>VLOOKUP(B94,'YTD Detail Report'!$A$9:$Z$1286,26,FALSE)</f>
        <v>248028.492382</v>
      </c>
      <c r="L94" s="49"/>
      <c r="M94" s="82">
        <f>VLOOKUP(B94,'YTD Detail Report'!$A$9:$AI$1286,29,FALSE)</f>
        <v>3057126.45</v>
      </c>
      <c r="N94" s="49"/>
      <c r="O94" s="82">
        <f>VLOOKUP(B94,'YTD Detail Report'!$A$9:$AI$1286,32,FALSE)</f>
        <v>309686.90938500001</v>
      </c>
      <c r="P94" s="49"/>
      <c r="Q94" s="82">
        <f>VLOOKUP(B94,'YTD Detail Report'!$A$9:$AI$1286,35,FALSE)</f>
        <v>2747439.5406150003</v>
      </c>
      <c r="R94" s="60"/>
      <c r="S94" s="108">
        <f t="shared" si="8"/>
        <v>0.1013</v>
      </c>
      <c r="T94" s="108">
        <f t="shared" si="9"/>
        <v>0.89870000000000005</v>
      </c>
      <c r="U94" s="60"/>
      <c r="V94" s="60"/>
    </row>
    <row r="95" spans="1:22" x14ac:dyDescent="0.25">
      <c r="A95" s="56" t="s">
        <v>40</v>
      </c>
      <c r="B95" s="56" t="s">
        <v>5670</v>
      </c>
      <c r="C95" s="62"/>
      <c r="D95" s="62"/>
      <c r="E95" s="63" t="s">
        <v>40</v>
      </c>
      <c r="F95" s="64" t="s">
        <v>5818</v>
      </c>
      <c r="G95" s="71">
        <f>VLOOKUP(B95,'YTD Detail Report'!$A$9:$Z$1286,20,FALSE)</f>
        <v>-44924.510000000009</v>
      </c>
      <c r="H95" s="99"/>
      <c r="I95" s="71">
        <f>VLOOKUP(B95,'YTD Detail Report'!$A$9:$Z$1286,23,FALSE)</f>
        <v>-437.67121900000257</v>
      </c>
      <c r="J95" s="99"/>
      <c r="K95" s="71">
        <f>VLOOKUP(B95,'YTD Detail Report'!$A$9:$Z$1286,26,FALSE)</f>
        <v>-44486.838780999999</v>
      </c>
      <c r="L95" s="49"/>
      <c r="M95" s="82">
        <f>VLOOKUP(B95,'YTD Detail Report'!$A$9:$AI$1286,29,FALSE)</f>
        <v>369181.18000000005</v>
      </c>
      <c r="N95" s="49"/>
      <c r="O95" s="82">
        <f>VLOOKUP(B95,'YTD Detail Report'!$A$9:$AI$1286,32,FALSE)</f>
        <v>471719.94969600008</v>
      </c>
      <c r="P95" s="49"/>
      <c r="Q95" s="82">
        <f>VLOOKUP(B95,'YTD Detail Report'!$A$9:$AI$1286,35,FALSE)</f>
        <v>-102538.76969599999</v>
      </c>
      <c r="R95" s="60"/>
      <c r="S95" s="108">
        <f t="shared" si="8"/>
        <v>1.2777464704349231</v>
      </c>
      <c r="T95" s="108">
        <f t="shared" si="9"/>
        <v>-0.27774647043492307</v>
      </c>
      <c r="U95" s="60"/>
      <c r="V95" s="60"/>
    </row>
    <row r="96" spans="1:22" x14ac:dyDescent="0.25">
      <c r="A96" s="56" t="s">
        <v>41</v>
      </c>
      <c r="B96" s="56" t="s">
        <v>5672</v>
      </c>
      <c r="C96" s="62"/>
      <c r="D96" s="62"/>
      <c r="E96" s="63" t="s">
        <v>41</v>
      </c>
      <c r="F96" s="64" t="s">
        <v>5819</v>
      </c>
      <c r="G96" s="71">
        <f>VLOOKUP(B96,'YTD Detail Report'!$A$9:$Z$1286,20,FALSE)</f>
        <v>-393480.85</v>
      </c>
      <c r="H96" s="99"/>
      <c r="I96" s="71">
        <f>VLOOKUP(B96,'YTD Detail Report'!$A$9:$Z$1286,23,FALSE)</f>
        <v>-39178.122289999999</v>
      </c>
      <c r="J96" s="99"/>
      <c r="K96" s="71">
        <f>VLOOKUP(B96,'YTD Detail Report'!$A$9:$Z$1286,26,FALSE)</f>
        <v>-354302.72770999989</v>
      </c>
      <c r="L96" s="49"/>
      <c r="M96" s="82">
        <f>VLOOKUP(B96,'YTD Detail Report'!$A$9:$AI$1286,29,FALSE)</f>
        <v>1497916.9700000007</v>
      </c>
      <c r="N96" s="49"/>
      <c r="O96" s="82">
        <f>VLOOKUP(B96,'YTD Detail Report'!$A$9:$AI$1286,32,FALSE)</f>
        <v>148099.43721800012</v>
      </c>
      <c r="P96" s="49"/>
      <c r="Q96" s="82">
        <f>VLOOKUP(B96,'YTD Detail Report'!$A$9:$AI$1286,35,FALSE)</f>
        <v>1349817.5327820005</v>
      </c>
      <c r="R96" s="60"/>
      <c r="S96" s="108">
        <f t="shared" si="8"/>
        <v>9.8870257954284377E-2</v>
      </c>
      <c r="T96" s="108">
        <f t="shared" si="9"/>
        <v>0.90112974204571561</v>
      </c>
      <c r="U96" s="60"/>
      <c r="V96" s="60"/>
    </row>
    <row r="97" spans="1:22" x14ac:dyDescent="0.25">
      <c r="A97" s="56" t="s">
        <v>5820</v>
      </c>
      <c r="B97" s="56" t="s">
        <v>5821</v>
      </c>
      <c r="C97" s="62"/>
      <c r="D97" s="62"/>
      <c r="E97" s="63" t="s">
        <v>5820</v>
      </c>
      <c r="F97" s="72" t="s">
        <v>5822</v>
      </c>
      <c r="G97" s="69">
        <v>0</v>
      </c>
      <c r="H97" s="99"/>
      <c r="I97" s="82">
        <v>0</v>
      </c>
      <c r="J97" s="99"/>
      <c r="K97" s="82">
        <v>0</v>
      </c>
      <c r="L97" s="49"/>
      <c r="M97" s="82"/>
      <c r="N97" s="49"/>
      <c r="O97" s="82"/>
      <c r="P97" s="49"/>
      <c r="Q97" s="82"/>
      <c r="R97" s="60"/>
      <c r="S97" s="108"/>
      <c r="T97" s="108"/>
      <c r="U97" s="60"/>
      <c r="V97" s="60"/>
    </row>
    <row r="98" spans="1:22" x14ac:dyDescent="0.25">
      <c r="A98" s="56" t="s">
        <v>42</v>
      </c>
      <c r="B98" s="56" t="s">
        <v>5674</v>
      </c>
      <c r="C98" s="62"/>
      <c r="D98" s="62"/>
      <c r="E98" s="63" t="s">
        <v>42</v>
      </c>
      <c r="F98" s="72" t="s">
        <v>5823</v>
      </c>
      <c r="G98" s="71">
        <f>VLOOKUP(B98,'YTD Detail Report'!$A$9:$Z$1286,20,FALSE)</f>
        <v>310553.31</v>
      </c>
      <c r="H98" s="99"/>
      <c r="I98" s="71">
        <f>VLOOKUP(B98,'YTD Detail Report'!$A$9:$Z$1286,23,FALSE)</f>
        <v>31459.050303000004</v>
      </c>
      <c r="J98" s="99"/>
      <c r="K98" s="71">
        <f>VLOOKUP(B98,'YTD Detail Report'!$A$9:$Z$1286,26,FALSE)</f>
        <v>279094.25969699997</v>
      </c>
      <c r="L98" s="49"/>
      <c r="M98" s="82">
        <f>VLOOKUP(B98,'YTD Detail Report'!$A$9:$AI$1286,29,FALSE)</f>
        <v>3161453.6499999994</v>
      </c>
      <c r="N98" s="49"/>
      <c r="O98" s="82">
        <f>VLOOKUP(B98,'YTD Detail Report'!$A$9:$AI$1286,32,FALSE)</f>
        <v>320758.22474499996</v>
      </c>
      <c r="P98" s="49"/>
      <c r="Q98" s="82">
        <f>VLOOKUP(B98,'YTD Detail Report'!$A$9:$AI$1286,35,FALSE)</f>
        <v>2840695.4252549997</v>
      </c>
      <c r="R98" s="60"/>
      <c r="S98" s="108">
        <f t="shared" si="8"/>
        <v>0.10145909453551534</v>
      </c>
      <c r="T98" s="108">
        <f t="shared" si="9"/>
        <v>0.89854090546448462</v>
      </c>
      <c r="U98" s="60"/>
      <c r="V98" s="60"/>
    </row>
    <row r="99" spans="1:22" x14ac:dyDescent="0.25">
      <c r="A99" s="56" t="s">
        <v>43</v>
      </c>
      <c r="B99" s="56" t="s">
        <v>5676</v>
      </c>
      <c r="C99" s="62"/>
      <c r="D99" s="62"/>
      <c r="E99" s="63" t="s">
        <v>43</v>
      </c>
      <c r="F99" s="72" t="s">
        <v>5792</v>
      </c>
      <c r="G99" s="71">
        <f>VLOOKUP(B99,'YTD Detail Report'!$A$9:$Z$1286,20,FALSE)</f>
        <v>390107.88</v>
      </c>
      <c r="H99" s="99"/>
      <c r="I99" s="71">
        <f>VLOOKUP(B99,'YTD Detail Report'!$A$9:$Z$1286,23,FALSE)</f>
        <v>39132.001309999992</v>
      </c>
      <c r="J99" s="99"/>
      <c r="K99" s="71">
        <f>VLOOKUP(B99,'YTD Detail Report'!$A$9:$Z$1286,26,FALSE)</f>
        <v>350975.87868999998</v>
      </c>
      <c r="L99" s="49"/>
      <c r="M99" s="82">
        <f>VLOOKUP(B99,'YTD Detail Report'!$A$9:$AI$1286,29,FALSE)</f>
        <v>4678405.2700000014</v>
      </c>
      <c r="N99" s="49"/>
      <c r="O99" s="82">
        <f>VLOOKUP(B99,'YTD Detail Report'!$A$9:$AI$1286,32,FALSE)</f>
        <v>469280.81864300009</v>
      </c>
      <c r="P99" s="49"/>
      <c r="Q99" s="82">
        <f>VLOOKUP(B99,'YTD Detail Report'!$A$9:$AI$1286,35,FALSE)</f>
        <v>4209124.4513570014</v>
      </c>
      <c r="R99" s="60"/>
      <c r="S99" s="108">
        <f t="shared" si="8"/>
        <v>0.1003078595290228</v>
      </c>
      <c r="T99" s="108">
        <f t="shared" si="9"/>
        <v>0.89969214047097723</v>
      </c>
      <c r="U99" s="60"/>
      <c r="V99" s="60"/>
    </row>
    <row r="100" spans="1:22" x14ac:dyDescent="0.25">
      <c r="A100" s="60"/>
      <c r="B100" s="60"/>
      <c r="C100" s="62"/>
      <c r="D100" s="62"/>
      <c r="E100" s="63"/>
      <c r="F100" s="58"/>
      <c r="G100" s="69"/>
      <c r="H100" s="99"/>
      <c r="I100" s="82"/>
      <c r="J100" s="99"/>
      <c r="K100" s="82"/>
      <c r="L100" s="49"/>
      <c r="M100" s="69"/>
      <c r="N100" s="49"/>
      <c r="O100" s="69"/>
      <c r="P100" s="49"/>
      <c r="Q100" s="69"/>
      <c r="R100" s="60"/>
      <c r="S100" s="108"/>
      <c r="T100" s="108"/>
      <c r="U100" s="60"/>
      <c r="V100" s="60"/>
    </row>
    <row r="101" spans="1:22" x14ac:dyDescent="0.25">
      <c r="A101" s="60"/>
      <c r="B101" s="60"/>
      <c r="C101" s="62"/>
      <c r="D101" s="62"/>
      <c r="E101" s="70" t="s">
        <v>5771</v>
      </c>
      <c r="F101" s="70"/>
      <c r="G101" s="69"/>
      <c r="H101" s="99"/>
      <c r="I101" s="82"/>
      <c r="J101" s="99"/>
      <c r="K101" s="82"/>
      <c r="L101" s="49"/>
      <c r="M101" s="69"/>
      <c r="N101" s="49"/>
      <c r="O101" s="69"/>
      <c r="P101" s="49"/>
      <c r="Q101" s="69"/>
      <c r="R101" s="60"/>
      <c r="S101" s="108"/>
      <c r="T101" s="108"/>
      <c r="U101" s="60"/>
      <c r="V101" s="60"/>
    </row>
    <row r="102" spans="1:22" x14ac:dyDescent="0.25">
      <c r="A102" s="56" t="s">
        <v>44</v>
      </c>
      <c r="B102" s="56" t="s">
        <v>5678</v>
      </c>
      <c r="C102" s="62"/>
      <c r="D102" s="62"/>
      <c r="E102" s="63" t="s">
        <v>44</v>
      </c>
      <c r="F102" s="64" t="s">
        <v>5824</v>
      </c>
      <c r="G102" s="71">
        <f>VLOOKUP(B102,'YTD Detail Report'!$A$9:$Z$1286,20,FALSE)</f>
        <v>376598.61000000004</v>
      </c>
      <c r="H102" s="99"/>
      <c r="I102" s="71">
        <f>VLOOKUP(B102,'YTD Detail Report'!$A$9:$Z$1286,23,FALSE)</f>
        <v>38968.384864</v>
      </c>
      <c r="J102" s="99"/>
      <c r="K102" s="71">
        <f>VLOOKUP(B102,'YTD Detail Report'!$A$9:$Z$1286,26,FALSE)</f>
        <v>337630.22513600008</v>
      </c>
      <c r="L102" s="49"/>
      <c r="M102" s="74">
        <f>VLOOKUP(B102,'YTD Detail Report'!$A$9:$AI$1286,29,FALSE)</f>
        <v>4621112.830000001</v>
      </c>
      <c r="N102" s="49"/>
      <c r="O102" s="74">
        <f>VLOOKUP(B102,'YTD Detail Report'!$A$9:$AI$1286,32,FALSE)</f>
        <v>489134.06092999992</v>
      </c>
      <c r="P102" s="49"/>
      <c r="Q102" s="74">
        <f>VLOOKUP(B102,'YTD Detail Report'!$A$9:$AI$1286,35,FALSE)</f>
        <v>4131978.7690699995</v>
      </c>
      <c r="R102" s="60"/>
      <c r="S102" s="108">
        <f t="shared" si="8"/>
        <v>0.1058476775885171</v>
      </c>
      <c r="T102" s="108">
        <f t="shared" si="9"/>
        <v>0.8941523224114829</v>
      </c>
      <c r="U102" s="60"/>
      <c r="V102" s="60"/>
    </row>
    <row r="103" spans="1:22" x14ac:dyDescent="0.25">
      <c r="A103" s="60"/>
      <c r="B103" s="60"/>
      <c r="C103" s="62"/>
      <c r="D103" s="62"/>
      <c r="E103" s="63"/>
      <c r="F103" s="64"/>
      <c r="G103" s="69"/>
      <c r="H103" s="99"/>
      <c r="I103" s="69"/>
      <c r="J103" s="99"/>
      <c r="K103" s="69"/>
      <c r="L103" s="49"/>
      <c r="M103" s="69"/>
      <c r="N103" s="49"/>
      <c r="O103" s="69"/>
      <c r="P103" s="49"/>
      <c r="Q103" s="69"/>
      <c r="R103" s="60"/>
      <c r="S103" s="108"/>
      <c r="T103" s="108"/>
      <c r="U103" s="60"/>
      <c r="V103" s="60"/>
    </row>
    <row r="104" spans="1:22" x14ac:dyDescent="0.25">
      <c r="A104" s="60"/>
      <c r="B104" s="60"/>
      <c r="C104" s="62"/>
      <c r="D104" s="62"/>
      <c r="E104" s="63"/>
      <c r="F104" s="72" t="s">
        <v>5825</v>
      </c>
      <c r="G104" s="55">
        <f>SUM(G92:G102)</f>
        <v>6153694.4100000001</v>
      </c>
      <c r="H104" s="99"/>
      <c r="I104" s="55">
        <f>SUM(I92:I102)</f>
        <v>642113.56561580009</v>
      </c>
      <c r="J104" s="99"/>
      <c r="K104" s="55">
        <f>SUM(K92:K102)</f>
        <v>5511580.844384199</v>
      </c>
      <c r="L104" s="49"/>
      <c r="M104" s="74">
        <f t="shared" ref="M104:Q104" si="12">SUM(M92:M102)</f>
        <v>54325935.04999999</v>
      </c>
      <c r="N104" s="49"/>
      <c r="O104" s="74">
        <f t="shared" si="12"/>
        <v>6242728.7606942011</v>
      </c>
      <c r="P104" s="49"/>
      <c r="Q104" s="74">
        <f t="shared" si="12"/>
        <v>48083206.289305814</v>
      </c>
      <c r="R104" s="60"/>
      <c r="S104" s="108">
        <f t="shared" si="8"/>
        <v>0.11491249538454473</v>
      </c>
      <c r="T104" s="108">
        <f t="shared" si="9"/>
        <v>0.88508750461545527</v>
      </c>
      <c r="U104" s="60"/>
      <c r="V104" s="60"/>
    </row>
    <row r="105" spans="1:22" x14ac:dyDescent="0.25">
      <c r="A105" s="60"/>
      <c r="B105" s="60"/>
      <c r="C105" s="62"/>
      <c r="D105" s="62"/>
      <c r="E105" s="63"/>
      <c r="F105" s="64"/>
      <c r="G105" s="69"/>
      <c r="H105" s="99"/>
      <c r="I105" s="69"/>
      <c r="J105" s="99"/>
      <c r="K105" s="69"/>
      <c r="L105" s="49"/>
      <c r="M105" s="69"/>
      <c r="N105" s="49"/>
      <c r="O105" s="69"/>
      <c r="P105" s="49"/>
      <c r="Q105" s="69"/>
      <c r="R105" s="60"/>
      <c r="S105" s="108"/>
      <c r="T105" s="108"/>
      <c r="U105" s="60"/>
      <c r="V105" s="60"/>
    </row>
    <row r="106" spans="1:22" ht="15.75" thickBot="1" x14ac:dyDescent="0.3">
      <c r="A106" s="60"/>
      <c r="B106" s="60"/>
      <c r="C106" s="62"/>
      <c r="D106" s="62"/>
      <c r="E106" s="63"/>
      <c r="F106" s="72" t="s">
        <v>5826</v>
      </c>
      <c r="G106" s="94">
        <f>G104+G88+G80+G72+G64+G42+G34</f>
        <v>13920971.649999999</v>
      </c>
      <c r="H106" s="99"/>
      <c r="I106" s="94">
        <f>I104+I88+I80+I72+I64+I42+I34</f>
        <v>1368163.1427548002</v>
      </c>
      <c r="J106" s="99"/>
      <c r="K106" s="94">
        <f>K104+K88+K80+K72+K64+K42+K34</f>
        <v>12552808.507245202</v>
      </c>
      <c r="L106" s="49"/>
      <c r="M106" s="75">
        <f t="shared" ref="M106:Q106" si="13">M104+M88+M80+M72+M64+M42+M34</f>
        <v>141645943.30000001</v>
      </c>
      <c r="N106" s="49"/>
      <c r="O106" s="75">
        <f t="shared" si="13"/>
        <v>14611938.997822201</v>
      </c>
      <c r="P106" s="49"/>
      <c r="Q106" s="75">
        <f t="shared" si="13"/>
        <v>127034004.30217782</v>
      </c>
      <c r="R106" s="60"/>
      <c r="S106" s="108">
        <f t="shared" si="8"/>
        <v>0.10315818905504934</v>
      </c>
      <c r="T106" s="108">
        <f t="shared" si="9"/>
        <v>0.89684181094495063</v>
      </c>
      <c r="U106" s="60"/>
      <c r="V106" s="60"/>
    </row>
    <row r="107" spans="1:22" ht="15.75" thickTop="1" x14ac:dyDescent="0.25">
      <c r="A107" s="60"/>
      <c r="B107" s="60"/>
      <c r="C107" s="62"/>
      <c r="D107" s="62"/>
      <c r="E107" s="63"/>
      <c r="F107" s="58"/>
      <c r="G107" s="69"/>
      <c r="H107" s="99"/>
      <c r="I107" s="76">
        <f>I106/$G$106</f>
        <v>9.8280721860014728E-2</v>
      </c>
      <c r="J107" s="95"/>
      <c r="K107" s="76">
        <f>K106/$G$106</f>
        <v>0.90171927813998554</v>
      </c>
      <c r="L107" s="49"/>
      <c r="M107" s="76"/>
      <c r="N107" s="49"/>
      <c r="O107" s="76">
        <f>O106/$M$106</f>
        <v>0.10315818905504934</v>
      </c>
      <c r="P107" s="95"/>
      <c r="Q107" s="76">
        <f>Q106/$M$106</f>
        <v>0.89684181094495075</v>
      </c>
      <c r="R107" s="60"/>
      <c r="S107" s="81"/>
      <c r="T107" s="81"/>
      <c r="U107" s="60"/>
      <c r="V107" s="60"/>
    </row>
    <row r="108" spans="1:22" x14ac:dyDescent="0.25">
      <c r="A108" s="60"/>
      <c r="B108" s="60"/>
      <c r="C108" s="77"/>
      <c r="D108" s="49"/>
      <c r="E108" s="78"/>
      <c r="F108" s="49"/>
      <c r="G108" s="90"/>
      <c r="H108" s="96"/>
      <c r="I108" s="71"/>
      <c r="J108" s="96"/>
      <c r="K108" s="71"/>
      <c r="L108" s="49"/>
      <c r="M108" s="83"/>
      <c r="N108" s="60"/>
      <c r="O108" s="83"/>
      <c r="P108" s="60"/>
      <c r="Q108" s="83"/>
      <c r="R108" s="60"/>
      <c r="S108" s="81"/>
      <c r="T108" s="81"/>
      <c r="U108" s="60"/>
      <c r="V108" s="60"/>
    </row>
    <row r="109" spans="1:22" x14ac:dyDescent="0.25">
      <c r="A109" s="60"/>
      <c r="B109" s="60"/>
      <c r="C109" s="60"/>
      <c r="D109" s="60"/>
      <c r="E109" s="78"/>
      <c r="F109" s="84"/>
      <c r="G109" s="79"/>
      <c r="H109" s="92"/>
      <c r="I109" s="79"/>
      <c r="J109" s="60"/>
      <c r="K109" s="49"/>
      <c r="L109" s="60"/>
      <c r="M109" s="79"/>
      <c r="N109" s="49"/>
      <c r="O109" s="49"/>
      <c r="P109" s="60"/>
      <c r="Q109" s="60"/>
      <c r="R109" s="60"/>
      <c r="S109" s="81"/>
      <c r="T109" s="81"/>
      <c r="U109" s="60"/>
      <c r="V109" s="60"/>
    </row>
    <row r="110" spans="1:22" x14ac:dyDescent="0.25">
      <c r="A110" s="60"/>
      <c r="B110" s="60"/>
      <c r="C110" s="60"/>
      <c r="D110" s="60"/>
      <c r="E110" s="78"/>
      <c r="F110" s="49"/>
      <c r="G110" s="79"/>
      <c r="H110" s="92"/>
      <c r="I110" s="79"/>
      <c r="J110" s="60"/>
      <c r="K110" s="60"/>
      <c r="L110" s="60"/>
      <c r="M110" s="79"/>
      <c r="N110" s="49"/>
      <c r="O110" s="79"/>
      <c r="P110" s="60"/>
      <c r="Q110" s="60"/>
      <c r="R110" s="60"/>
      <c r="S110" s="81"/>
      <c r="T110" s="81"/>
      <c r="U110" s="60"/>
      <c r="V110" s="60"/>
    </row>
    <row r="111" spans="1:22" x14ac:dyDescent="0.25">
      <c r="A111" s="60"/>
      <c r="B111" s="60"/>
      <c r="C111" s="60"/>
      <c r="D111" s="60"/>
      <c r="E111" s="78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81"/>
      <c r="T111" s="81"/>
      <c r="U111" s="60"/>
      <c r="V111" s="60"/>
    </row>
    <row r="112" spans="1:22" x14ac:dyDescent="0.25">
      <c r="A112" s="60"/>
      <c r="B112" s="60"/>
      <c r="C112" s="60"/>
      <c r="D112" s="60"/>
      <c r="E112" s="78"/>
      <c r="F112" s="56"/>
      <c r="G112" s="60"/>
      <c r="H112" s="60"/>
      <c r="I112" s="60"/>
      <c r="J112" s="60"/>
      <c r="K112" s="60"/>
      <c r="L112" s="60"/>
      <c r="M112" s="69"/>
      <c r="N112" s="69"/>
      <c r="O112" s="69"/>
      <c r="P112" s="69"/>
      <c r="Q112" s="69"/>
      <c r="R112" s="60"/>
      <c r="S112" s="81"/>
      <c r="T112" s="81"/>
      <c r="U112" s="60"/>
      <c r="V112" s="60"/>
    </row>
    <row r="113" spans="1:22" x14ac:dyDescent="0.25">
      <c r="A113" s="60"/>
      <c r="B113" s="60"/>
      <c r="C113" s="60"/>
      <c r="D113" s="60"/>
      <c r="E113" s="78"/>
      <c r="F113" s="56"/>
      <c r="G113" s="89"/>
      <c r="H113" s="60"/>
      <c r="I113" s="60"/>
      <c r="J113" s="60"/>
      <c r="K113" s="60"/>
      <c r="L113" s="60"/>
      <c r="M113" s="69"/>
      <c r="N113" s="69"/>
      <c r="O113" s="69"/>
      <c r="P113" s="69"/>
      <c r="Q113" s="69"/>
      <c r="R113" s="60"/>
      <c r="S113" s="81"/>
      <c r="T113" s="81"/>
      <c r="U113" s="60"/>
      <c r="V113" s="60"/>
    </row>
    <row r="114" spans="1:22" x14ac:dyDescent="0.25">
      <c r="A114" s="60"/>
      <c r="B114" s="60"/>
      <c r="C114" s="60"/>
      <c r="D114" s="60"/>
      <c r="E114" s="80"/>
      <c r="F114" s="60"/>
      <c r="G114" s="60"/>
      <c r="H114" s="60"/>
      <c r="I114" s="60"/>
      <c r="J114" s="60"/>
      <c r="K114" s="60"/>
      <c r="L114" s="60"/>
      <c r="M114" s="79"/>
      <c r="N114" s="49"/>
      <c r="O114" s="79"/>
      <c r="P114" s="49"/>
      <c r="Q114" s="79"/>
      <c r="R114" s="60"/>
      <c r="S114" s="81"/>
      <c r="T114" s="81"/>
      <c r="U114" s="60"/>
      <c r="V114" s="60"/>
    </row>
    <row r="116" spans="1:22" x14ac:dyDescent="0.25">
      <c r="A116" s="49"/>
      <c r="B116" s="49"/>
      <c r="C116" s="49"/>
      <c r="D116" s="49"/>
      <c r="E116" s="49"/>
      <c r="F116" s="56"/>
      <c r="G116" s="49"/>
      <c r="H116" s="92"/>
      <c r="I116" s="49"/>
      <c r="J116" s="92"/>
      <c r="K116" s="49"/>
      <c r="L116" s="49"/>
      <c r="M116" s="79"/>
      <c r="N116" s="49"/>
      <c r="O116" s="79"/>
      <c r="P116" s="79"/>
      <c r="Q116" s="79"/>
      <c r="R116" s="49"/>
      <c r="S116" s="107"/>
      <c r="T116" s="107"/>
      <c r="U116" s="49"/>
      <c r="V116" s="49"/>
    </row>
    <row r="117" spans="1:22" x14ac:dyDescent="0.25">
      <c r="A117" s="49"/>
      <c r="B117" s="49"/>
      <c r="C117" s="49"/>
      <c r="D117" s="49"/>
      <c r="E117" s="49"/>
      <c r="F117" s="56"/>
      <c r="G117" s="49"/>
      <c r="H117" s="92"/>
      <c r="I117" s="49"/>
      <c r="J117" s="92"/>
      <c r="K117" s="49"/>
      <c r="L117" s="49"/>
      <c r="M117" s="87"/>
      <c r="N117" s="49"/>
      <c r="O117" s="87"/>
      <c r="P117" s="87"/>
      <c r="Q117" s="87"/>
      <c r="R117" s="49"/>
      <c r="S117" s="107"/>
      <c r="T117" s="107"/>
      <c r="U117" s="49"/>
      <c r="V117" s="49"/>
    </row>
    <row r="129" spans="10:10" x14ac:dyDescent="0.25">
      <c r="J129" s="48"/>
    </row>
    <row r="130" spans="10:10" x14ac:dyDescent="0.25">
      <c r="J130" s="48"/>
    </row>
    <row r="131" spans="10:10" x14ac:dyDescent="0.25">
      <c r="J131" s="48"/>
    </row>
    <row r="132" spans="10:10" x14ac:dyDescent="0.25">
      <c r="J132" s="48"/>
    </row>
    <row r="133" spans="10:10" x14ac:dyDescent="0.25">
      <c r="J133" s="48"/>
    </row>
    <row r="134" spans="10:10" x14ac:dyDescent="0.25">
      <c r="J134" s="48"/>
    </row>
    <row r="135" spans="10:10" x14ac:dyDescent="0.25">
      <c r="J135" s="48"/>
    </row>
    <row r="136" spans="10:10" x14ac:dyDescent="0.25">
      <c r="J136" s="48"/>
    </row>
    <row r="137" spans="10:10" x14ac:dyDescent="0.25">
      <c r="J137" s="48"/>
    </row>
    <row r="138" spans="10:10" x14ac:dyDescent="0.25">
      <c r="J138" s="48"/>
    </row>
    <row r="139" spans="10:10" x14ac:dyDescent="0.25">
      <c r="J139" s="48"/>
    </row>
    <row r="140" spans="10:10" x14ac:dyDescent="0.25">
      <c r="J140" s="48"/>
    </row>
    <row r="141" spans="10:10" x14ac:dyDescent="0.25">
      <c r="J141" s="48"/>
    </row>
    <row r="142" spans="10:10" x14ac:dyDescent="0.25">
      <c r="J142" s="48"/>
    </row>
    <row r="143" spans="10:10" x14ac:dyDescent="0.25">
      <c r="J143" s="48"/>
    </row>
    <row r="144" spans="10:10" x14ac:dyDescent="0.25">
      <c r="J144" s="48"/>
    </row>
    <row r="145" spans="10:10" x14ac:dyDescent="0.25">
      <c r="J145" s="48"/>
    </row>
    <row r="146" spans="10:10" x14ac:dyDescent="0.25">
      <c r="J146" s="48"/>
    </row>
    <row r="147" spans="10:10" x14ac:dyDescent="0.25">
      <c r="J147" s="48"/>
    </row>
    <row r="148" spans="10:10" x14ac:dyDescent="0.25">
      <c r="J148" s="48"/>
    </row>
    <row r="149" spans="10:10" x14ac:dyDescent="0.25">
      <c r="J149" s="48"/>
    </row>
    <row r="150" spans="10:10" x14ac:dyDescent="0.25">
      <c r="J150" s="48"/>
    </row>
    <row r="151" spans="10:10" x14ac:dyDescent="0.25">
      <c r="J151" s="48"/>
    </row>
    <row r="152" spans="10:10" x14ac:dyDescent="0.25">
      <c r="J152" s="48"/>
    </row>
    <row r="153" spans="10:10" x14ac:dyDescent="0.25">
      <c r="J153" s="48"/>
    </row>
    <row r="154" spans="10:10" x14ac:dyDescent="0.25">
      <c r="J154" s="48"/>
    </row>
    <row r="155" spans="10:10" x14ac:dyDescent="0.25">
      <c r="J155" s="48"/>
    </row>
    <row r="156" spans="10:10" x14ac:dyDescent="0.25">
      <c r="J156" s="48"/>
    </row>
    <row r="157" spans="10:10" x14ac:dyDescent="0.25">
      <c r="J157" s="48"/>
    </row>
    <row r="158" spans="10:10" x14ac:dyDescent="0.25">
      <c r="J158" s="48"/>
    </row>
    <row r="159" spans="10:10" x14ac:dyDescent="0.25">
      <c r="J159" s="48"/>
    </row>
    <row r="160" spans="10:10" x14ac:dyDescent="0.25">
      <c r="J160" s="48"/>
    </row>
    <row r="161" spans="10:10" x14ac:dyDescent="0.25">
      <c r="J161" s="48"/>
    </row>
    <row r="162" spans="10:10" x14ac:dyDescent="0.25">
      <c r="J162" s="48"/>
    </row>
    <row r="163" spans="10:10" x14ac:dyDescent="0.25">
      <c r="J163" s="48"/>
    </row>
    <row r="164" spans="10:10" x14ac:dyDescent="0.25">
      <c r="J164" s="48"/>
    </row>
    <row r="165" spans="10:10" x14ac:dyDescent="0.25">
      <c r="J165" s="48"/>
    </row>
    <row r="166" spans="10:10" x14ac:dyDescent="0.25">
      <c r="J166" s="48"/>
    </row>
    <row r="167" spans="10:10" x14ac:dyDescent="0.25">
      <c r="J167" s="48"/>
    </row>
    <row r="168" spans="10:10" x14ac:dyDescent="0.25">
      <c r="J168" s="48"/>
    </row>
    <row r="169" spans="10:10" x14ac:dyDescent="0.25">
      <c r="J169" s="48"/>
    </row>
    <row r="170" spans="10:10" x14ac:dyDescent="0.25">
      <c r="J170" s="48"/>
    </row>
    <row r="171" spans="10:10" x14ac:dyDescent="0.25">
      <c r="J171" s="48"/>
    </row>
    <row r="172" spans="10:10" x14ac:dyDescent="0.25">
      <c r="J172" s="48"/>
    </row>
    <row r="173" spans="10:10" x14ac:dyDescent="0.25">
      <c r="J173" s="48"/>
    </row>
    <row r="174" spans="10:10" x14ac:dyDescent="0.25">
      <c r="J174" s="48"/>
    </row>
    <row r="175" spans="10:10" x14ac:dyDescent="0.25">
      <c r="J175" s="48"/>
    </row>
    <row r="176" spans="10:10" x14ac:dyDescent="0.25">
      <c r="J176" s="48"/>
    </row>
    <row r="177" spans="10:10" x14ac:dyDescent="0.25">
      <c r="J177" s="48"/>
    </row>
    <row r="178" spans="10:10" x14ac:dyDescent="0.25">
      <c r="J178" s="48"/>
    </row>
    <row r="179" spans="10:10" x14ac:dyDescent="0.25">
      <c r="J179" s="48"/>
    </row>
    <row r="180" spans="10:10" x14ac:dyDescent="0.25">
      <c r="J180" s="48"/>
    </row>
    <row r="181" spans="10:10" x14ac:dyDescent="0.25">
      <c r="J181" s="48"/>
    </row>
    <row r="182" spans="10:10" x14ac:dyDescent="0.25">
      <c r="J182" s="48"/>
    </row>
    <row r="183" spans="10:10" x14ac:dyDescent="0.25">
      <c r="J183" s="48"/>
    </row>
    <row r="184" spans="10:10" x14ac:dyDescent="0.25">
      <c r="J184" s="48"/>
    </row>
    <row r="185" spans="10:10" x14ac:dyDescent="0.25">
      <c r="J185" s="48"/>
    </row>
    <row r="186" spans="10:10" x14ac:dyDescent="0.25">
      <c r="J186" s="48"/>
    </row>
    <row r="187" spans="10:10" x14ac:dyDescent="0.25">
      <c r="J187" s="48"/>
    </row>
    <row r="188" spans="10:10" x14ac:dyDescent="0.25">
      <c r="J188" s="48"/>
    </row>
    <row r="189" spans="10:10" x14ac:dyDescent="0.25">
      <c r="J189" s="48"/>
    </row>
    <row r="190" spans="10:10" x14ac:dyDescent="0.25">
      <c r="J190" s="48"/>
    </row>
    <row r="191" spans="10:10" x14ac:dyDescent="0.25">
      <c r="J191" s="48"/>
    </row>
    <row r="192" spans="10:10" x14ac:dyDescent="0.25">
      <c r="J192" s="48"/>
    </row>
    <row r="193" spans="10:10" x14ac:dyDescent="0.25">
      <c r="J193" s="48"/>
    </row>
    <row r="194" spans="10:10" x14ac:dyDescent="0.25">
      <c r="J194" s="48"/>
    </row>
    <row r="195" spans="10:10" x14ac:dyDescent="0.25">
      <c r="J195" s="48"/>
    </row>
    <row r="196" spans="10:10" x14ac:dyDescent="0.25">
      <c r="J196" s="48"/>
    </row>
    <row r="197" spans="10:10" x14ac:dyDescent="0.25">
      <c r="J197" s="48"/>
    </row>
    <row r="198" spans="10:10" x14ac:dyDescent="0.25">
      <c r="J198" s="48"/>
    </row>
    <row r="199" spans="10:10" x14ac:dyDescent="0.25">
      <c r="J199" s="48"/>
    </row>
    <row r="200" spans="10:10" x14ac:dyDescent="0.25">
      <c r="J200" s="48"/>
    </row>
    <row r="201" spans="10:10" x14ac:dyDescent="0.25">
      <c r="J201" s="48"/>
    </row>
    <row r="202" spans="10:10" x14ac:dyDescent="0.25">
      <c r="J202" s="48"/>
    </row>
    <row r="203" spans="10:10" x14ac:dyDescent="0.25">
      <c r="J203" s="48"/>
    </row>
    <row r="204" spans="10:10" x14ac:dyDescent="0.25">
      <c r="J204" s="48"/>
    </row>
    <row r="205" spans="10:10" x14ac:dyDescent="0.25">
      <c r="J205" s="48"/>
    </row>
    <row r="206" spans="10:10" x14ac:dyDescent="0.25">
      <c r="J206" s="48"/>
    </row>
    <row r="207" spans="10:10" x14ac:dyDescent="0.25">
      <c r="J207" s="48"/>
    </row>
    <row r="208" spans="10:10" x14ac:dyDescent="0.25">
      <c r="J208" s="48"/>
    </row>
    <row r="209" spans="10:10" x14ac:dyDescent="0.25">
      <c r="J209" s="48"/>
    </row>
    <row r="210" spans="10:10" x14ac:dyDescent="0.25">
      <c r="J210" s="48"/>
    </row>
    <row r="211" spans="10:10" x14ac:dyDescent="0.25">
      <c r="J211" s="48"/>
    </row>
    <row r="212" spans="10:10" x14ac:dyDescent="0.25">
      <c r="J212" s="48"/>
    </row>
    <row r="213" spans="10:10" x14ac:dyDescent="0.25">
      <c r="J213" s="48"/>
    </row>
    <row r="214" spans="10:10" x14ac:dyDescent="0.25">
      <c r="J214" s="48"/>
    </row>
    <row r="215" spans="10:10" x14ac:dyDescent="0.25">
      <c r="J215" s="48"/>
    </row>
    <row r="216" spans="10:10" x14ac:dyDescent="0.25">
      <c r="J216" s="48"/>
    </row>
    <row r="217" spans="10:10" x14ac:dyDescent="0.25">
      <c r="J217" s="48"/>
    </row>
    <row r="218" spans="10:10" x14ac:dyDescent="0.25">
      <c r="J218" s="48"/>
    </row>
    <row r="219" spans="10:10" x14ac:dyDescent="0.25">
      <c r="J219" s="48"/>
    </row>
    <row r="220" spans="10:10" x14ac:dyDescent="0.25">
      <c r="J220" s="48"/>
    </row>
    <row r="221" spans="10:10" x14ac:dyDescent="0.25">
      <c r="J221" s="48"/>
    </row>
    <row r="222" spans="10:10" x14ac:dyDescent="0.25">
      <c r="J222" s="48"/>
    </row>
    <row r="223" spans="10:10" x14ac:dyDescent="0.25">
      <c r="J223" s="48"/>
    </row>
    <row r="224" spans="10:10" x14ac:dyDescent="0.25">
      <c r="J224" s="48"/>
    </row>
    <row r="225" spans="10:10" x14ac:dyDescent="0.25">
      <c r="J225" s="48"/>
    </row>
    <row r="226" spans="10:10" x14ac:dyDescent="0.25">
      <c r="J226" s="48"/>
    </row>
    <row r="227" spans="10:10" x14ac:dyDescent="0.25">
      <c r="J227" s="48"/>
    </row>
    <row r="228" spans="10:10" x14ac:dyDescent="0.25">
      <c r="J228" s="48"/>
    </row>
    <row r="229" spans="10:10" x14ac:dyDescent="0.25">
      <c r="J229" s="48"/>
    </row>
    <row r="230" spans="10:10" x14ac:dyDescent="0.25">
      <c r="J230" s="48"/>
    </row>
    <row r="231" spans="10:10" x14ac:dyDescent="0.25">
      <c r="J231" s="48"/>
    </row>
    <row r="232" spans="10:10" x14ac:dyDescent="0.25">
      <c r="J232" s="48"/>
    </row>
    <row r="233" spans="10:10" x14ac:dyDescent="0.25">
      <c r="J233" s="48"/>
    </row>
    <row r="234" spans="10:10" x14ac:dyDescent="0.25">
      <c r="J234" s="48"/>
    </row>
    <row r="235" spans="10:10" x14ac:dyDescent="0.25">
      <c r="J235" s="48"/>
    </row>
    <row r="236" spans="10:10" x14ac:dyDescent="0.25">
      <c r="J236" s="48"/>
    </row>
    <row r="237" spans="10:10" x14ac:dyDescent="0.25">
      <c r="J237" s="48"/>
    </row>
    <row r="238" spans="10:10" x14ac:dyDescent="0.25">
      <c r="J238" s="48"/>
    </row>
    <row r="239" spans="10:10" x14ac:dyDescent="0.25">
      <c r="J239" s="48"/>
    </row>
    <row r="240" spans="10:10" x14ac:dyDescent="0.25">
      <c r="J240" s="48"/>
    </row>
    <row r="241" spans="10:10" x14ac:dyDescent="0.25">
      <c r="J241" s="48"/>
    </row>
    <row r="242" spans="10:10" x14ac:dyDescent="0.25">
      <c r="J242" s="48"/>
    </row>
    <row r="243" spans="10:10" x14ac:dyDescent="0.25">
      <c r="J243" s="48"/>
    </row>
    <row r="244" spans="10:10" x14ac:dyDescent="0.25">
      <c r="J244" s="48"/>
    </row>
    <row r="245" spans="10:10" x14ac:dyDescent="0.25">
      <c r="J245" s="48"/>
    </row>
    <row r="246" spans="10:10" x14ac:dyDescent="0.25">
      <c r="J246" s="48"/>
    </row>
    <row r="247" spans="10:10" x14ac:dyDescent="0.25">
      <c r="J247" s="48"/>
    </row>
    <row r="248" spans="10:10" x14ac:dyDescent="0.25">
      <c r="J248" s="48"/>
    </row>
    <row r="249" spans="10:10" x14ac:dyDescent="0.25">
      <c r="J249" s="48"/>
    </row>
    <row r="250" spans="10:10" x14ac:dyDescent="0.25">
      <c r="J250" s="48"/>
    </row>
    <row r="251" spans="10:10" x14ac:dyDescent="0.25">
      <c r="J251" s="48"/>
    </row>
    <row r="252" spans="10:10" x14ac:dyDescent="0.25">
      <c r="J252" s="48"/>
    </row>
    <row r="253" spans="10:10" x14ac:dyDescent="0.25">
      <c r="J253" s="48"/>
    </row>
    <row r="254" spans="10:10" x14ac:dyDescent="0.25">
      <c r="J254" s="48"/>
    </row>
    <row r="255" spans="10:10" x14ac:dyDescent="0.25">
      <c r="J255" s="48"/>
    </row>
    <row r="256" spans="10:10" x14ac:dyDescent="0.25">
      <c r="J256" s="48"/>
    </row>
    <row r="257" spans="10:10" x14ac:dyDescent="0.25">
      <c r="J257" s="48"/>
    </row>
    <row r="258" spans="10:10" x14ac:dyDescent="0.25">
      <c r="J258" s="48"/>
    </row>
    <row r="259" spans="10:10" x14ac:dyDescent="0.25">
      <c r="J259" s="48"/>
    </row>
    <row r="260" spans="10:10" x14ac:dyDescent="0.25">
      <c r="J260" s="48"/>
    </row>
    <row r="261" spans="10:10" x14ac:dyDescent="0.25">
      <c r="J261" s="48"/>
    </row>
    <row r="262" spans="10:10" x14ac:dyDescent="0.25">
      <c r="J262" s="48"/>
    </row>
    <row r="263" spans="10:10" x14ac:dyDescent="0.25">
      <c r="J263" s="48"/>
    </row>
    <row r="264" spans="10:10" x14ac:dyDescent="0.25">
      <c r="J264" s="48"/>
    </row>
    <row r="265" spans="10:10" x14ac:dyDescent="0.25">
      <c r="J265" s="48"/>
    </row>
    <row r="266" spans="10:10" x14ac:dyDescent="0.25">
      <c r="J266" s="48"/>
    </row>
    <row r="267" spans="10:10" x14ac:dyDescent="0.25">
      <c r="J267" s="48"/>
    </row>
    <row r="268" spans="10:10" x14ac:dyDescent="0.25">
      <c r="J268" s="48"/>
    </row>
    <row r="269" spans="10:10" x14ac:dyDescent="0.25">
      <c r="J269" s="48"/>
    </row>
    <row r="270" spans="10:10" x14ac:dyDescent="0.25">
      <c r="J270" s="48"/>
    </row>
    <row r="271" spans="10:10" x14ac:dyDescent="0.25">
      <c r="J271" s="48"/>
    </row>
    <row r="272" spans="10:10" x14ac:dyDescent="0.25">
      <c r="J272" s="48"/>
    </row>
    <row r="273" spans="10:10" x14ac:dyDescent="0.25">
      <c r="J273" s="48"/>
    </row>
    <row r="274" spans="10:10" x14ac:dyDescent="0.25">
      <c r="J274" s="48"/>
    </row>
    <row r="275" spans="10:10" x14ac:dyDescent="0.25">
      <c r="J275" s="48"/>
    </row>
    <row r="276" spans="10:10" x14ac:dyDescent="0.25">
      <c r="J276" s="48"/>
    </row>
    <row r="277" spans="10:10" x14ac:dyDescent="0.25">
      <c r="J277" s="48"/>
    </row>
    <row r="278" spans="10:10" x14ac:dyDescent="0.25">
      <c r="J278" s="48"/>
    </row>
    <row r="279" spans="10:10" x14ac:dyDescent="0.25">
      <c r="J279" s="48"/>
    </row>
    <row r="280" spans="10:10" x14ac:dyDescent="0.25">
      <c r="J280" s="48"/>
    </row>
    <row r="281" spans="10:10" x14ac:dyDescent="0.25">
      <c r="J281" s="48"/>
    </row>
    <row r="282" spans="10:10" x14ac:dyDescent="0.25">
      <c r="J282" s="48"/>
    </row>
    <row r="283" spans="10:10" x14ac:dyDescent="0.25">
      <c r="J283" s="48"/>
    </row>
    <row r="284" spans="10:10" x14ac:dyDescent="0.25">
      <c r="J284" s="48"/>
    </row>
    <row r="285" spans="10:10" x14ac:dyDescent="0.25">
      <c r="J285" s="48"/>
    </row>
    <row r="286" spans="10:10" x14ac:dyDescent="0.25">
      <c r="J286" s="48"/>
    </row>
    <row r="287" spans="10:10" x14ac:dyDescent="0.25">
      <c r="J287" s="48"/>
    </row>
    <row r="288" spans="10:10" x14ac:dyDescent="0.25">
      <c r="J288" s="48"/>
    </row>
    <row r="289" spans="10:10" x14ac:dyDescent="0.25">
      <c r="J289" s="48"/>
    </row>
    <row r="290" spans="10:10" x14ac:dyDescent="0.25">
      <c r="J290" s="48"/>
    </row>
    <row r="291" spans="10:10" x14ac:dyDescent="0.25">
      <c r="J291" s="48"/>
    </row>
    <row r="292" spans="10:10" x14ac:dyDescent="0.25">
      <c r="J292" s="48"/>
    </row>
    <row r="293" spans="10:10" x14ac:dyDescent="0.25">
      <c r="J293" s="48"/>
    </row>
    <row r="294" spans="10:10" x14ac:dyDescent="0.25">
      <c r="J294" s="48"/>
    </row>
    <row r="295" spans="10:10" x14ac:dyDescent="0.25">
      <c r="J295" s="48"/>
    </row>
    <row r="296" spans="10:10" x14ac:dyDescent="0.25">
      <c r="J296" s="48"/>
    </row>
    <row r="297" spans="10:10" x14ac:dyDescent="0.25">
      <c r="J297" s="48"/>
    </row>
    <row r="298" spans="10:10" x14ac:dyDescent="0.25">
      <c r="J298" s="48"/>
    </row>
    <row r="299" spans="10:10" x14ac:dyDescent="0.25">
      <c r="J299" s="48"/>
    </row>
    <row r="300" spans="10:10" x14ac:dyDescent="0.25">
      <c r="J300" s="48"/>
    </row>
    <row r="301" spans="10:10" x14ac:dyDescent="0.25">
      <c r="J301" s="48"/>
    </row>
    <row r="302" spans="10:10" x14ac:dyDescent="0.25">
      <c r="J302" s="48"/>
    </row>
    <row r="303" spans="10:10" x14ac:dyDescent="0.25">
      <c r="J303" s="48"/>
    </row>
    <row r="304" spans="10:10" x14ac:dyDescent="0.25">
      <c r="J304" s="48"/>
    </row>
    <row r="305" spans="10:10" x14ac:dyDescent="0.25">
      <c r="J305" s="48"/>
    </row>
    <row r="306" spans="10:10" x14ac:dyDescent="0.25">
      <c r="J306" s="48"/>
    </row>
    <row r="307" spans="10:10" x14ac:dyDescent="0.25">
      <c r="J307" s="48"/>
    </row>
    <row r="308" spans="10:10" x14ac:dyDescent="0.25">
      <c r="J308" s="48"/>
    </row>
    <row r="309" spans="10:10" x14ac:dyDescent="0.25">
      <c r="J309" s="48"/>
    </row>
    <row r="310" spans="10:10" x14ac:dyDescent="0.25">
      <c r="J310" s="48"/>
    </row>
    <row r="311" spans="10:10" x14ac:dyDescent="0.25">
      <c r="J311" s="48"/>
    </row>
    <row r="312" spans="10:10" x14ac:dyDescent="0.25">
      <c r="J312" s="48"/>
    </row>
    <row r="313" spans="10:10" x14ac:dyDescent="0.25">
      <c r="J313" s="48"/>
    </row>
    <row r="314" spans="10:10" x14ac:dyDescent="0.25">
      <c r="J314" s="48"/>
    </row>
    <row r="315" spans="10:10" x14ac:dyDescent="0.25">
      <c r="J315" s="48"/>
    </row>
    <row r="316" spans="10:10" x14ac:dyDescent="0.25">
      <c r="J316" s="48"/>
    </row>
    <row r="317" spans="10:10" x14ac:dyDescent="0.25">
      <c r="J317" s="48"/>
    </row>
    <row r="318" spans="10:10" x14ac:dyDescent="0.25">
      <c r="J318" s="48"/>
    </row>
    <row r="319" spans="10:10" x14ac:dyDescent="0.25">
      <c r="J319" s="48"/>
    </row>
    <row r="320" spans="10:10" x14ac:dyDescent="0.25">
      <c r="J320" s="48"/>
    </row>
    <row r="321" spans="10:10" x14ac:dyDescent="0.25">
      <c r="J321" s="48"/>
    </row>
    <row r="322" spans="10:10" x14ac:dyDescent="0.25">
      <c r="J322" s="48"/>
    </row>
    <row r="323" spans="10:10" x14ac:dyDescent="0.25">
      <c r="J323" s="48"/>
    </row>
    <row r="324" spans="10:10" x14ac:dyDescent="0.25">
      <c r="J324" s="48"/>
    </row>
    <row r="325" spans="10:10" x14ac:dyDescent="0.25">
      <c r="J325" s="48"/>
    </row>
    <row r="326" spans="10:10" x14ac:dyDescent="0.25">
      <c r="J326" s="48"/>
    </row>
    <row r="327" spans="10:10" x14ac:dyDescent="0.25">
      <c r="J327" s="48"/>
    </row>
    <row r="328" spans="10:10" x14ac:dyDescent="0.25">
      <c r="J328" s="48"/>
    </row>
    <row r="329" spans="10:10" x14ac:dyDescent="0.25">
      <c r="J329" s="48"/>
    </row>
    <row r="330" spans="10:10" x14ac:dyDescent="0.25">
      <c r="J330" s="48"/>
    </row>
    <row r="331" spans="10:10" x14ac:dyDescent="0.25">
      <c r="J331" s="48"/>
    </row>
    <row r="332" spans="10:10" x14ac:dyDescent="0.25">
      <c r="J332" s="48"/>
    </row>
    <row r="333" spans="10:10" x14ac:dyDescent="0.25">
      <c r="J333" s="48"/>
    </row>
    <row r="334" spans="10:10" x14ac:dyDescent="0.25">
      <c r="J334" s="48"/>
    </row>
    <row r="335" spans="10:10" x14ac:dyDescent="0.25">
      <c r="J335" s="48"/>
    </row>
    <row r="336" spans="10:10" x14ac:dyDescent="0.25">
      <c r="J336" s="48"/>
    </row>
    <row r="337" spans="10:10" x14ac:dyDescent="0.25">
      <c r="J337" s="48"/>
    </row>
    <row r="338" spans="10:10" x14ac:dyDescent="0.25">
      <c r="J338" s="48"/>
    </row>
    <row r="339" spans="10:10" x14ac:dyDescent="0.25">
      <c r="J339" s="48"/>
    </row>
    <row r="340" spans="10:10" x14ac:dyDescent="0.25">
      <c r="J340" s="48"/>
    </row>
    <row r="341" spans="10:10" x14ac:dyDescent="0.25">
      <c r="J341" s="48"/>
    </row>
    <row r="342" spans="10:10" x14ac:dyDescent="0.25">
      <c r="J342" s="48"/>
    </row>
    <row r="343" spans="10:10" x14ac:dyDescent="0.25">
      <c r="J343" s="48"/>
    </row>
    <row r="344" spans="10:10" x14ac:dyDescent="0.25">
      <c r="J344" s="48"/>
    </row>
    <row r="345" spans="10:10" x14ac:dyDescent="0.25">
      <c r="J345" s="48"/>
    </row>
    <row r="346" spans="10:10" x14ac:dyDescent="0.25">
      <c r="J346" s="48"/>
    </row>
    <row r="347" spans="10:10" x14ac:dyDescent="0.25">
      <c r="J347" s="48"/>
    </row>
    <row r="348" spans="10:10" x14ac:dyDescent="0.25">
      <c r="J348" s="48"/>
    </row>
    <row r="349" spans="10:10" x14ac:dyDescent="0.25">
      <c r="J349" s="48"/>
    </row>
    <row r="350" spans="10:10" x14ac:dyDescent="0.25">
      <c r="J350" s="48"/>
    </row>
    <row r="351" spans="10:10" x14ac:dyDescent="0.25">
      <c r="J351" s="48"/>
    </row>
    <row r="352" spans="10:10" x14ac:dyDescent="0.25">
      <c r="J352" s="48"/>
    </row>
    <row r="353" spans="10:10" x14ac:dyDescent="0.25">
      <c r="J353" s="48"/>
    </row>
    <row r="354" spans="10:10" x14ac:dyDescent="0.25">
      <c r="J354" s="48"/>
    </row>
    <row r="355" spans="10:10" x14ac:dyDescent="0.25">
      <c r="J355" s="48"/>
    </row>
    <row r="356" spans="10:10" x14ac:dyDescent="0.25">
      <c r="J356" s="48"/>
    </row>
    <row r="357" spans="10:10" x14ac:dyDescent="0.25">
      <c r="J357" s="48"/>
    </row>
    <row r="358" spans="10:10" x14ac:dyDescent="0.25">
      <c r="J358" s="48"/>
    </row>
    <row r="359" spans="10:10" x14ac:dyDescent="0.25">
      <c r="J359" s="48"/>
    </row>
    <row r="360" spans="10:10" x14ac:dyDescent="0.25">
      <c r="J360" s="48"/>
    </row>
    <row r="361" spans="10:10" x14ac:dyDescent="0.25">
      <c r="J361" s="48"/>
    </row>
    <row r="362" spans="10:10" x14ac:dyDescent="0.25">
      <c r="J362" s="48"/>
    </row>
    <row r="363" spans="10:10" x14ac:dyDescent="0.25">
      <c r="J363" s="48"/>
    </row>
    <row r="364" spans="10:10" x14ac:dyDescent="0.25">
      <c r="J364" s="48"/>
    </row>
    <row r="365" spans="10:10" x14ac:dyDescent="0.25">
      <c r="J365" s="48"/>
    </row>
    <row r="366" spans="10:10" x14ac:dyDescent="0.25">
      <c r="J366" s="48"/>
    </row>
    <row r="367" spans="10:10" x14ac:dyDescent="0.25">
      <c r="J367" s="48"/>
    </row>
    <row r="368" spans="10:10" x14ac:dyDescent="0.25">
      <c r="J368" s="48"/>
    </row>
    <row r="369" spans="10:10" x14ac:dyDescent="0.25">
      <c r="J369" s="48"/>
    </row>
    <row r="370" spans="10:10" x14ac:dyDescent="0.25">
      <c r="J370" s="48"/>
    </row>
    <row r="371" spans="10:10" x14ac:dyDescent="0.25">
      <c r="J371" s="48"/>
    </row>
    <row r="372" spans="10:10" x14ac:dyDescent="0.25">
      <c r="J372" s="48"/>
    </row>
    <row r="373" spans="10:10" x14ac:dyDescent="0.25">
      <c r="J373" s="48"/>
    </row>
    <row r="374" spans="10:10" x14ac:dyDescent="0.25">
      <c r="J374" s="48"/>
    </row>
    <row r="375" spans="10:10" x14ac:dyDescent="0.25">
      <c r="J375" s="48"/>
    </row>
    <row r="376" spans="10:10" x14ac:dyDescent="0.25">
      <c r="J376" s="48"/>
    </row>
    <row r="377" spans="10:10" x14ac:dyDescent="0.25">
      <c r="J377" s="48"/>
    </row>
    <row r="378" spans="10:10" x14ac:dyDescent="0.25">
      <c r="J378" s="48"/>
    </row>
    <row r="379" spans="10:10" x14ac:dyDescent="0.25">
      <c r="J379" s="48"/>
    </row>
    <row r="380" spans="10:10" x14ac:dyDescent="0.25">
      <c r="J380" s="48"/>
    </row>
    <row r="381" spans="10:10" x14ac:dyDescent="0.25">
      <c r="J381" s="48"/>
    </row>
    <row r="382" spans="10:10" x14ac:dyDescent="0.25">
      <c r="J382" s="48"/>
    </row>
    <row r="383" spans="10:10" x14ac:dyDescent="0.25">
      <c r="J383" s="48"/>
    </row>
    <row r="384" spans="10:10" x14ac:dyDescent="0.25">
      <c r="J384" s="48"/>
    </row>
    <row r="385" spans="10:10" x14ac:dyDescent="0.25">
      <c r="J385" s="48"/>
    </row>
    <row r="386" spans="10:10" x14ac:dyDescent="0.25">
      <c r="J386" s="48"/>
    </row>
    <row r="387" spans="10:10" x14ac:dyDescent="0.25">
      <c r="J387" s="48"/>
    </row>
    <row r="388" spans="10:10" x14ac:dyDescent="0.25">
      <c r="J388" s="48"/>
    </row>
    <row r="389" spans="10:10" x14ac:dyDescent="0.25">
      <c r="J389" s="48"/>
    </row>
    <row r="390" spans="10:10" x14ac:dyDescent="0.25">
      <c r="J390" s="48"/>
    </row>
    <row r="391" spans="10:10" x14ac:dyDescent="0.25">
      <c r="J391" s="48"/>
    </row>
    <row r="392" spans="10:10" x14ac:dyDescent="0.25">
      <c r="J392" s="48"/>
    </row>
    <row r="393" spans="10:10" x14ac:dyDescent="0.25">
      <c r="J393" s="48"/>
    </row>
    <row r="394" spans="10:10" x14ac:dyDescent="0.25">
      <c r="J394" s="48"/>
    </row>
    <row r="395" spans="10:10" x14ac:dyDescent="0.25">
      <c r="J395" s="48"/>
    </row>
    <row r="396" spans="10:10" x14ac:dyDescent="0.25">
      <c r="J396" s="48"/>
    </row>
    <row r="397" spans="10:10" x14ac:dyDescent="0.25">
      <c r="J397" s="48"/>
    </row>
    <row r="398" spans="10:10" x14ac:dyDescent="0.25">
      <c r="J398" s="48"/>
    </row>
    <row r="399" spans="10:10" x14ac:dyDescent="0.25">
      <c r="J399" s="48"/>
    </row>
    <row r="400" spans="10:10" x14ac:dyDescent="0.25">
      <c r="J400" s="48"/>
    </row>
    <row r="401" spans="10:10" x14ac:dyDescent="0.25">
      <c r="J401" s="48"/>
    </row>
    <row r="402" spans="10:10" x14ac:dyDescent="0.25">
      <c r="J402" s="48"/>
    </row>
    <row r="403" spans="10:10" x14ac:dyDescent="0.25">
      <c r="J403" s="48"/>
    </row>
    <row r="404" spans="10:10" x14ac:dyDescent="0.25">
      <c r="J404" s="48"/>
    </row>
    <row r="405" spans="10:10" x14ac:dyDescent="0.25">
      <c r="J405" s="48"/>
    </row>
    <row r="406" spans="10:10" x14ac:dyDescent="0.25">
      <c r="J406" s="48"/>
    </row>
    <row r="407" spans="10:10" x14ac:dyDescent="0.25">
      <c r="J407" s="48"/>
    </row>
    <row r="408" spans="10:10" x14ac:dyDescent="0.25">
      <c r="J408" s="48"/>
    </row>
    <row r="409" spans="10:10" x14ac:dyDescent="0.25">
      <c r="J409" s="48"/>
    </row>
    <row r="410" spans="10:10" x14ac:dyDescent="0.25">
      <c r="J410" s="48"/>
    </row>
    <row r="411" spans="10:10" x14ac:dyDescent="0.25">
      <c r="J411" s="48"/>
    </row>
    <row r="412" spans="10:10" x14ac:dyDescent="0.25">
      <c r="J412" s="48"/>
    </row>
    <row r="413" spans="10:10" x14ac:dyDescent="0.25">
      <c r="J413" s="48"/>
    </row>
    <row r="414" spans="10:10" x14ac:dyDescent="0.25">
      <c r="J414" s="48"/>
    </row>
    <row r="415" spans="10:10" x14ac:dyDescent="0.25">
      <c r="J415" s="48"/>
    </row>
    <row r="416" spans="10:10" x14ac:dyDescent="0.25">
      <c r="J416" s="48"/>
    </row>
    <row r="417" spans="10:10" x14ac:dyDescent="0.25">
      <c r="J417" s="48"/>
    </row>
    <row r="418" spans="10:10" x14ac:dyDescent="0.25">
      <c r="J418" s="48"/>
    </row>
    <row r="419" spans="10:10" x14ac:dyDescent="0.25">
      <c r="J419" s="48"/>
    </row>
    <row r="420" spans="10:10" x14ac:dyDescent="0.25">
      <c r="J420" s="48"/>
    </row>
    <row r="421" spans="10:10" x14ac:dyDescent="0.25">
      <c r="J421" s="48"/>
    </row>
    <row r="422" spans="10:10" x14ac:dyDescent="0.25">
      <c r="J422" s="48"/>
    </row>
    <row r="423" spans="10:10" x14ac:dyDescent="0.25">
      <c r="J423" s="48"/>
    </row>
    <row r="424" spans="10:10" x14ac:dyDescent="0.25">
      <c r="J424" s="48"/>
    </row>
    <row r="425" spans="10:10" x14ac:dyDescent="0.25">
      <c r="J425" s="48"/>
    </row>
    <row r="426" spans="10:10" x14ac:dyDescent="0.25">
      <c r="J426" s="48"/>
    </row>
    <row r="427" spans="10:10" x14ac:dyDescent="0.25">
      <c r="J427" s="48"/>
    </row>
    <row r="428" spans="10:10" x14ac:dyDescent="0.25">
      <c r="J428" s="48"/>
    </row>
    <row r="429" spans="10:10" x14ac:dyDescent="0.25">
      <c r="J429" s="48"/>
    </row>
    <row r="430" spans="10:10" x14ac:dyDescent="0.25">
      <c r="J430" s="48"/>
    </row>
    <row r="431" spans="10:10" x14ac:dyDescent="0.25">
      <c r="J431" s="48"/>
    </row>
    <row r="432" spans="10:10" x14ac:dyDescent="0.25">
      <c r="J432" s="48"/>
    </row>
    <row r="433" spans="10:10" x14ac:dyDescent="0.25">
      <c r="J433" s="48"/>
    </row>
    <row r="434" spans="10:10" x14ac:dyDescent="0.25">
      <c r="J434" s="48"/>
    </row>
    <row r="435" spans="10:10" x14ac:dyDescent="0.25">
      <c r="J435" s="48"/>
    </row>
    <row r="436" spans="10:10" x14ac:dyDescent="0.25">
      <c r="J436" s="48"/>
    </row>
    <row r="437" spans="10:10" x14ac:dyDescent="0.25">
      <c r="J437" s="48"/>
    </row>
    <row r="438" spans="10:10" x14ac:dyDescent="0.25">
      <c r="J438" s="48"/>
    </row>
    <row r="439" spans="10:10" x14ac:dyDescent="0.25">
      <c r="J439" s="48"/>
    </row>
    <row r="440" spans="10:10" x14ac:dyDescent="0.25">
      <c r="J440" s="48"/>
    </row>
    <row r="441" spans="10:10" x14ac:dyDescent="0.25">
      <c r="J441" s="48"/>
    </row>
    <row r="442" spans="10:10" x14ac:dyDescent="0.25">
      <c r="J442" s="48"/>
    </row>
    <row r="443" spans="10:10" x14ac:dyDescent="0.25">
      <c r="J443" s="48"/>
    </row>
    <row r="444" spans="10:10" x14ac:dyDescent="0.25">
      <c r="J444" s="48"/>
    </row>
    <row r="445" spans="10:10" x14ac:dyDescent="0.25">
      <c r="J445" s="48"/>
    </row>
    <row r="446" spans="10:10" x14ac:dyDescent="0.25">
      <c r="J446" s="48"/>
    </row>
    <row r="447" spans="10:10" x14ac:dyDescent="0.25">
      <c r="J447" s="48"/>
    </row>
    <row r="448" spans="10:10" x14ac:dyDescent="0.25">
      <c r="J448" s="48"/>
    </row>
    <row r="449" spans="10:10" x14ac:dyDescent="0.25">
      <c r="J449" s="48"/>
    </row>
    <row r="450" spans="10:10" x14ac:dyDescent="0.25">
      <c r="J450" s="48"/>
    </row>
    <row r="451" spans="10:10" x14ac:dyDescent="0.25">
      <c r="J451" s="48"/>
    </row>
    <row r="452" spans="10:10" x14ac:dyDescent="0.25">
      <c r="J452" s="48"/>
    </row>
    <row r="453" spans="10:10" x14ac:dyDescent="0.25">
      <c r="J453" s="48"/>
    </row>
    <row r="454" spans="10:10" x14ac:dyDescent="0.25">
      <c r="J454" s="48"/>
    </row>
    <row r="455" spans="10:10" x14ac:dyDescent="0.25">
      <c r="J455" s="48"/>
    </row>
    <row r="456" spans="10:10" x14ac:dyDescent="0.25">
      <c r="J456" s="48"/>
    </row>
    <row r="457" spans="10:10" x14ac:dyDescent="0.25">
      <c r="J457" s="48"/>
    </row>
    <row r="458" spans="10:10" x14ac:dyDescent="0.25">
      <c r="J458" s="48"/>
    </row>
    <row r="459" spans="10:10" x14ac:dyDescent="0.25">
      <c r="J459" s="48"/>
    </row>
    <row r="460" spans="10:10" x14ac:dyDescent="0.25">
      <c r="J460" s="48"/>
    </row>
    <row r="461" spans="10:10" x14ac:dyDescent="0.25">
      <c r="J461" s="48"/>
    </row>
    <row r="462" spans="10:10" x14ac:dyDescent="0.25">
      <c r="J462" s="48"/>
    </row>
    <row r="463" spans="10:10" x14ac:dyDescent="0.25">
      <c r="J463" s="48"/>
    </row>
    <row r="464" spans="10:10" x14ac:dyDescent="0.25">
      <c r="J464" s="48"/>
    </row>
    <row r="465" spans="10:10" x14ac:dyDescent="0.25">
      <c r="J465" s="48"/>
    </row>
    <row r="466" spans="10:10" x14ac:dyDescent="0.25">
      <c r="J466" s="48"/>
    </row>
    <row r="467" spans="10:10" x14ac:dyDescent="0.25">
      <c r="J467" s="48"/>
    </row>
    <row r="468" spans="10:10" x14ac:dyDescent="0.25">
      <c r="J468" s="48"/>
    </row>
    <row r="469" spans="10:10" x14ac:dyDescent="0.25">
      <c r="J469" s="48"/>
    </row>
    <row r="470" spans="10:10" x14ac:dyDescent="0.25">
      <c r="J470" s="48"/>
    </row>
    <row r="471" spans="10:10" x14ac:dyDescent="0.25">
      <c r="J471" s="48"/>
    </row>
    <row r="472" spans="10:10" x14ac:dyDescent="0.25">
      <c r="J472" s="48"/>
    </row>
    <row r="473" spans="10:10" x14ac:dyDescent="0.25">
      <c r="J473" s="48"/>
    </row>
    <row r="474" spans="10:10" x14ac:dyDescent="0.25">
      <c r="J474" s="48"/>
    </row>
    <row r="475" spans="10:10" x14ac:dyDescent="0.25">
      <c r="J475" s="48"/>
    </row>
    <row r="476" spans="10:10" x14ac:dyDescent="0.25">
      <c r="J476" s="48"/>
    </row>
    <row r="477" spans="10:10" x14ac:dyDescent="0.25">
      <c r="J477" s="48"/>
    </row>
    <row r="478" spans="10:10" x14ac:dyDescent="0.25">
      <c r="J478" s="48"/>
    </row>
    <row r="479" spans="10:10" x14ac:dyDescent="0.25">
      <c r="J479" s="48"/>
    </row>
    <row r="480" spans="10:10" x14ac:dyDescent="0.25">
      <c r="J480" s="48"/>
    </row>
    <row r="481" spans="10:10" x14ac:dyDescent="0.25">
      <c r="J481" s="48"/>
    </row>
    <row r="482" spans="10:10" x14ac:dyDescent="0.25">
      <c r="J482" s="48"/>
    </row>
    <row r="483" spans="10:10" x14ac:dyDescent="0.25">
      <c r="J483" s="48"/>
    </row>
    <row r="484" spans="10:10" x14ac:dyDescent="0.25">
      <c r="J484" s="48"/>
    </row>
    <row r="485" spans="10:10" x14ac:dyDescent="0.25">
      <c r="J485" s="48"/>
    </row>
    <row r="486" spans="10:10" x14ac:dyDescent="0.25">
      <c r="J486" s="48"/>
    </row>
    <row r="487" spans="10:10" x14ac:dyDescent="0.25">
      <c r="J487" s="48"/>
    </row>
    <row r="488" spans="10:10" x14ac:dyDescent="0.25">
      <c r="J488" s="48"/>
    </row>
    <row r="489" spans="10:10" x14ac:dyDescent="0.25">
      <c r="J489" s="48"/>
    </row>
    <row r="490" spans="10:10" x14ac:dyDescent="0.25">
      <c r="J490" s="48"/>
    </row>
    <row r="491" spans="10:10" x14ac:dyDescent="0.25">
      <c r="J491" s="48"/>
    </row>
    <row r="492" spans="10:10" x14ac:dyDescent="0.25">
      <c r="J492" s="48"/>
    </row>
    <row r="493" spans="10:10" x14ac:dyDescent="0.25">
      <c r="J493" s="48"/>
    </row>
    <row r="494" spans="10:10" x14ac:dyDescent="0.25">
      <c r="J494" s="48"/>
    </row>
    <row r="495" spans="10:10" x14ac:dyDescent="0.25">
      <c r="J495" s="48"/>
    </row>
    <row r="496" spans="10:10" x14ac:dyDescent="0.25">
      <c r="J496" s="48"/>
    </row>
    <row r="497" spans="10:10" x14ac:dyDescent="0.25">
      <c r="J497" s="48"/>
    </row>
    <row r="498" spans="10:10" x14ac:dyDescent="0.25">
      <c r="J498" s="48"/>
    </row>
    <row r="499" spans="10:10" x14ac:dyDescent="0.25">
      <c r="J499" s="48"/>
    </row>
    <row r="500" spans="10:10" x14ac:dyDescent="0.25">
      <c r="J500" s="48"/>
    </row>
    <row r="501" spans="10:10" x14ac:dyDescent="0.25">
      <c r="J501" s="48"/>
    </row>
    <row r="502" spans="10:10" x14ac:dyDescent="0.25">
      <c r="J502" s="48"/>
    </row>
    <row r="503" spans="10:10" x14ac:dyDescent="0.25">
      <c r="J503" s="48"/>
    </row>
    <row r="504" spans="10:10" x14ac:dyDescent="0.25">
      <c r="J504" s="48"/>
    </row>
    <row r="505" spans="10:10" x14ac:dyDescent="0.25">
      <c r="J505" s="48"/>
    </row>
    <row r="506" spans="10:10" x14ac:dyDescent="0.25">
      <c r="J506" s="48"/>
    </row>
    <row r="507" spans="10:10" x14ac:dyDescent="0.25">
      <c r="J507" s="48"/>
    </row>
    <row r="508" spans="10:10" x14ac:dyDescent="0.25">
      <c r="J508" s="48"/>
    </row>
    <row r="509" spans="10:10" x14ac:dyDescent="0.25">
      <c r="J509" s="48"/>
    </row>
    <row r="510" spans="10:10" x14ac:dyDescent="0.25">
      <c r="J510" s="48"/>
    </row>
    <row r="511" spans="10:10" x14ac:dyDescent="0.25">
      <c r="J511" s="48"/>
    </row>
    <row r="512" spans="10:10" x14ac:dyDescent="0.25">
      <c r="J512" s="48"/>
    </row>
    <row r="513" spans="10:10" x14ac:dyDescent="0.25">
      <c r="J513" s="48"/>
    </row>
    <row r="514" spans="10:10" x14ac:dyDescent="0.25">
      <c r="J514" s="48"/>
    </row>
    <row r="515" spans="10:10" x14ac:dyDescent="0.25">
      <c r="J515" s="48"/>
    </row>
    <row r="516" spans="10:10" x14ac:dyDescent="0.25">
      <c r="J516" s="48"/>
    </row>
    <row r="517" spans="10:10" x14ac:dyDescent="0.25">
      <c r="J517" s="48"/>
    </row>
    <row r="518" spans="10:10" x14ac:dyDescent="0.25">
      <c r="J518" s="48"/>
    </row>
    <row r="519" spans="10:10" x14ac:dyDescent="0.25">
      <c r="J519" s="48"/>
    </row>
    <row r="520" spans="10:10" x14ac:dyDescent="0.25">
      <c r="J520" s="48"/>
    </row>
    <row r="521" spans="10:10" x14ac:dyDescent="0.25">
      <c r="J521" s="48"/>
    </row>
    <row r="522" spans="10:10" x14ac:dyDescent="0.25">
      <c r="J522" s="48"/>
    </row>
    <row r="523" spans="10:10" x14ac:dyDescent="0.25">
      <c r="J523" s="48"/>
    </row>
    <row r="524" spans="10:10" x14ac:dyDescent="0.25">
      <c r="J524" s="48"/>
    </row>
    <row r="525" spans="10:10" x14ac:dyDescent="0.25">
      <c r="J525" s="48"/>
    </row>
    <row r="526" spans="10:10" x14ac:dyDescent="0.25">
      <c r="J526" s="48"/>
    </row>
    <row r="527" spans="10:10" x14ac:dyDescent="0.25">
      <c r="J527" s="48"/>
    </row>
    <row r="528" spans="10:10" x14ac:dyDescent="0.25">
      <c r="J528" s="48"/>
    </row>
    <row r="529" spans="10:10" x14ac:dyDescent="0.25">
      <c r="J529" s="48"/>
    </row>
    <row r="530" spans="10:10" x14ac:dyDescent="0.25">
      <c r="J530" s="48"/>
    </row>
    <row r="531" spans="10:10" x14ac:dyDescent="0.25">
      <c r="J531" s="48"/>
    </row>
    <row r="532" spans="10:10" x14ac:dyDescent="0.25">
      <c r="J532" s="48"/>
    </row>
    <row r="533" spans="10:10" x14ac:dyDescent="0.25">
      <c r="J533" s="48"/>
    </row>
    <row r="534" spans="10:10" x14ac:dyDescent="0.25">
      <c r="J534" s="48"/>
    </row>
    <row r="535" spans="10:10" x14ac:dyDescent="0.25">
      <c r="J535" s="48"/>
    </row>
    <row r="536" spans="10:10" x14ac:dyDescent="0.25">
      <c r="J536" s="48"/>
    </row>
    <row r="537" spans="10:10" x14ac:dyDescent="0.25">
      <c r="J537" s="48"/>
    </row>
    <row r="538" spans="10:10" x14ac:dyDescent="0.25">
      <c r="J538" s="48"/>
    </row>
    <row r="539" spans="10:10" x14ac:dyDescent="0.25">
      <c r="J539" s="48"/>
    </row>
    <row r="540" spans="10:10" x14ac:dyDescent="0.25">
      <c r="J540" s="48"/>
    </row>
    <row r="541" spans="10:10" x14ac:dyDescent="0.25">
      <c r="J541" s="48"/>
    </row>
    <row r="542" spans="10:10" x14ac:dyDescent="0.25">
      <c r="J542" s="48"/>
    </row>
    <row r="543" spans="10:10" x14ac:dyDescent="0.25">
      <c r="J543" s="48"/>
    </row>
    <row r="544" spans="10:10" x14ac:dyDescent="0.25">
      <c r="J544" s="48"/>
    </row>
    <row r="545" spans="10:10" x14ac:dyDescent="0.25">
      <c r="J545" s="48"/>
    </row>
    <row r="546" spans="10:10" x14ac:dyDescent="0.25">
      <c r="J546" s="48"/>
    </row>
    <row r="547" spans="10:10" x14ac:dyDescent="0.25">
      <c r="J547" s="48"/>
    </row>
    <row r="548" spans="10:10" x14ac:dyDescent="0.25">
      <c r="J548" s="48"/>
    </row>
    <row r="549" spans="10:10" x14ac:dyDescent="0.25">
      <c r="J549" s="48"/>
    </row>
    <row r="550" spans="10:10" x14ac:dyDescent="0.25">
      <c r="J550" s="48"/>
    </row>
    <row r="551" spans="10:10" x14ac:dyDescent="0.25">
      <c r="J551" s="48"/>
    </row>
    <row r="552" spans="10:10" x14ac:dyDescent="0.25">
      <c r="J552" s="48"/>
    </row>
    <row r="553" spans="10:10" x14ac:dyDescent="0.25">
      <c r="J553" s="48"/>
    </row>
    <row r="554" spans="10:10" x14ac:dyDescent="0.25">
      <c r="J554" s="48"/>
    </row>
    <row r="555" spans="10:10" x14ac:dyDescent="0.25">
      <c r="J555" s="48"/>
    </row>
    <row r="556" spans="10:10" x14ac:dyDescent="0.25">
      <c r="J556" s="48"/>
    </row>
    <row r="557" spans="10:10" x14ac:dyDescent="0.25">
      <c r="J557" s="48"/>
    </row>
    <row r="558" spans="10:10" x14ac:dyDescent="0.25">
      <c r="J558" s="48"/>
    </row>
    <row r="559" spans="10:10" x14ac:dyDescent="0.25">
      <c r="J559" s="48"/>
    </row>
    <row r="560" spans="10:10" x14ac:dyDescent="0.25">
      <c r="J560" s="48"/>
    </row>
    <row r="561" spans="10:10" x14ac:dyDescent="0.25">
      <c r="J561" s="48"/>
    </row>
    <row r="562" spans="10:10" x14ac:dyDescent="0.25">
      <c r="J562" s="48"/>
    </row>
    <row r="563" spans="10:10" x14ac:dyDescent="0.25">
      <c r="J563" s="48"/>
    </row>
    <row r="564" spans="10:10" x14ac:dyDescent="0.25">
      <c r="J564" s="48"/>
    </row>
    <row r="565" spans="10:10" x14ac:dyDescent="0.25">
      <c r="J565" s="48"/>
    </row>
    <row r="566" spans="10:10" x14ac:dyDescent="0.25">
      <c r="J566" s="48"/>
    </row>
    <row r="567" spans="10:10" x14ac:dyDescent="0.25">
      <c r="J567" s="48"/>
    </row>
    <row r="568" spans="10:10" x14ac:dyDescent="0.25">
      <c r="J568" s="48"/>
    </row>
    <row r="569" spans="10:10" x14ac:dyDescent="0.25">
      <c r="J569" s="48"/>
    </row>
    <row r="570" spans="10:10" x14ac:dyDescent="0.25">
      <c r="J570" s="48"/>
    </row>
    <row r="571" spans="10:10" x14ac:dyDescent="0.25">
      <c r="J571" s="48"/>
    </row>
    <row r="572" spans="10:10" x14ac:dyDescent="0.25">
      <c r="J572" s="48"/>
    </row>
    <row r="573" spans="10:10" x14ac:dyDescent="0.25">
      <c r="J573" s="48"/>
    </row>
    <row r="574" spans="10:10" x14ac:dyDescent="0.25">
      <c r="J574" s="48"/>
    </row>
    <row r="575" spans="10:10" x14ac:dyDescent="0.25">
      <c r="J575" s="48"/>
    </row>
    <row r="576" spans="10:10" x14ac:dyDescent="0.25">
      <c r="J576" s="48"/>
    </row>
    <row r="577" spans="10:10" x14ac:dyDescent="0.25">
      <c r="J577" s="48"/>
    </row>
    <row r="578" spans="10:10" x14ac:dyDescent="0.25">
      <c r="J578" s="48"/>
    </row>
    <row r="579" spans="10:10" x14ac:dyDescent="0.25">
      <c r="J579" s="48"/>
    </row>
    <row r="580" spans="10:10" x14ac:dyDescent="0.25">
      <c r="J580" s="48"/>
    </row>
    <row r="581" spans="10:10" x14ac:dyDescent="0.25">
      <c r="J581" s="48"/>
    </row>
    <row r="582" spans="10:10" x14ac:dyDescent="0.25">
      <c r="J582" s="48"/>
    </row>
    <row r="583" spans="10:10" x14ac:dyDescent="0.25">
      <c r="J583" s="48"/>
    </row>
    <row r="584" spans="10:10" x14ac:dyDescent="0.25">
      <c r="J584" s="48"/>
    </row>
    <row r="585" spans="10:10" x14ac:dyDescent="0.25">
      <c r="J585" s="48"/>
    </row>
    <row r="586" spans="10:10" x14ac:dyDescent="0.25">
      <c r="J586" s="48"/>
    </row>
    <row r="587" spans="10:10" x14ac:dyDescent="0.25">
      <c r="J587" s="48"/>
    </row>
    <row r="588" spans="10:10" x14ac:dyDescent="0.25">
      <c r="J588" s="48"/>
    </row>
    <row r="589" spans="10:10" x14ac:dyDescent="0.25">
      <c r="J589" s="48"/>
    </row>
    <row r="590" spans="10:10" x14ac:dyDescent="0.25">
      <c r="J590" s="48"/>
    </row>
    <row r="591" spans="10:10" x14ac:dyDescent="0.25">
      <c r="J591" s="48"/>
    </row>
    <row r="592" spans="10:10" x14ac:dyDescent="0.25">
      <c r="J592" s="48"/>
    </row>
    <row r="593" spans="10:10" x14ac:dyDescent="0.25">
      <c r="J593" s="48"/>
    </row>
    <row r="594" spans="10:10" x14ac:dyDescent="0.25">
      <c r="J594" s="48"/>
    </row>
    <row r="595" spans="10:10" x14ac:dyDescent="0.25">
      <c r="J595" s="48"/>
    </row>
    <row r="596" spans="10:10" x14ac:dyDescent="0.25">
      <c r="J596" s="48"/>
    </row>
    <row r="597" spans="10:10" x14ac:dyDescent="0.25">
      <c r="J597" s="48"/>
    </row>
    <row r="598" spans="10:10" x14ac:dyDescent="0.25">
      <c r="J598" s="48"/>
    </row>
    <row r="599" spans="10:10" x14ac:dyDescent="0.25">
      <c r="J599" s="48"/>
    </row>
    <row r="600" spans="10:10" x14ac:dyDescent="0.25">
      <c r="J600" s="48"/>
    </row>
    <row r="601" spans="10:10" x14ac:dyDescent="0.25">
      <c r="J601" s="48"/>
    </row>
    <row r="602" spans="10:10" x14ac:dyDescent="0.25">
      <c r="J602" s="48"/>
    </row>
    <row r="603" spans="10:10" x14ac:dyDescent="0.25">
      <c r="J603" s="48"/>
    </row>
    <row r="604" spans="10:10" x14ac:dyDescent="0.25">
      <c r="J604" s="48"/>
    </row>
    <row r="605" spans="10:10" x14ac:dyDescent="0.25">
      <c r="J605" s="48"/>
    </row>
    <row r="606" spans="10:10" x14ac:dyDescent="0.25">
      <c r="J606" s="48"/>
    </row>
    <row r="607" spans="10:10" x14ac:dyDescent="0.25">
      <c r="J607" s="48"/>
    </row>
    <row r="608" spans="10:10" x14ac:dyDescent="0.25">
      <c r="J608" s="48"/>
    </row>
    <row r="609" spans="10:10" x14ac:dyDescent="0.25">
      <c r="J609" s="48"/>
    </row>
    <row r="610" spans="10:10" x14ac:dyDescent="0.25">
      <c r="J610" s="48"/>
    </row>
    <row r="611" spans="10:10" x14ac:dyDescent="0.25">
      <c r="J611" s="48"/>
    </row>
    <row r="612" spans="10:10" x14ac:dyDescent="0.25">
      <c r="J612" s="48"/>
    </row>
    <row r="613" spans="10:10" x14ac:dyDescent="0.25">
      <c r="J613" s="48"/>
    </row>
    <row r="614" spans="10:10" x14ac:dyDescent="0.25">
      <c r="J614" s="48"/>
    </row>
    <row r="615" spans="10:10" x14ac:dyDescent="0.25">
      <c r="J615" s="48"/>
    </row>
    <row r="616" spans="10:10" x14ac:dyDescent="0.25">
      <c r="J616" s="48"/>
    </row>
    <row r="617" spans="10:10" x14ac:dyDescent="0.25">
      <c r="J617" s="48"/>
    </row>
    <row r="618" spans="10:10" x14ac:dyDescent="0.25">
      <c r="J618" s="48"/>
    </row>
    <row r="619" spans="10:10" x14ac:dyDescent="0.25">
      <c r="J619" s="48"/>
    </row>
    <row r="620" spans="10:10" x14ac:dyDescent="0.25">
      <c r="J620" s="48"/>
    </row>
    <row r="621" spans="10:10" x14ac:dyDescent="0.25">
      <c r="J621" s="48"/>
    </row>
    <row r="622" spans="10:10" x14ac:dyDescent="0.25">
      <c r="J622" s="48"/>
    </row>
    <row r="623" spans="10:10" x14ac:dyDescent="0.25">
      <c r="J623" s="48"/>
    </row>
    <row r="624" spans="10:10" x14ac:dyDescent="0.25">
      <c r="J624" s="48"/>
    </row>
    <row r="625" spans="10:10" x14ac:dyDescent="0.25">
      <c r="J625" s="48"/>
    </row>
    <row r="626" spans="10:10" x14ac:dyDescent="0.25">
      <c r="J626" s="48"/>
    </row>
    <row r="627" spans="10:10" x14ac:dyDescent="0.25">
      <c r="J627" s="48"/>
    </row>
    <row r="628" spans="10:10" x14ac:dyDescent="0.25">
      <c r="J628" s="48"/>
    </row>
    <row r="629" spans="10:10" x14ac:dyDescent="0.25">
      <c r="J629" s="48"/>
    </row>
    <row r="630" spans="10:10" x14ac:dyDescent="0.25">
      <c r="J630" s="48"/>
    </row>
    <row r="631" spans="10:10" x14ac:dyDescent="0.25">
      <c r="J631" s="48"/>
    </row>
    <row r="632" spans="10:10" x14ac:dyDescent="0.25">
      <c r="J632" s="48"/>
    </row>
    <row r="633" spans="10:10" x14ac:dyDescent="0.25">
      <c r="J633" s="48"/>
    </row>
    <row r="634" spans="10:10" x14ac:dyDescent="0.25">
      <c r="J634" s="48"/>
    </row>
    <row r="635" spans="10:10" x14ac:dyDescent="0.25">
      <c r="J635" s="48"/>
    </row>
    <row r="636" spans="10:10" x14ac:dyDescent="0.25">
      <c r="J636" s="48"/>
    </row>
    <row r="637" spans="10:10" x14ac:dyDescent="0.25">
      <c r="J637" s="48"/>
    </row>
    <row r="638" spans="10:10" x14ac:dyDescent="0.25">
      <c r="J638" s="48"/>
    </row>
    <row r="639" spans="10:10" x14ac:dyDescent="0.25">
      <c r="J639" s="48"/>
    </row>
    <row r="640" spans="10:10" x14ac:dyDescent="0.25">
      <c r="J640" s="48"/>
    </row>
    <row r="641" spans="10:10" x14ac:dyDescent="0.25">
      <c r="J641" s="48"/>
    </row>
    <row r="642" spans="10:10" x14ac:dyDescent="0.25">
      <c r="J642" s="48"/>
    </row>
    <row r="643" spans="10:10" x14ac:dyDescent="0.25">
      <c r="J643" s="48"/>
    </row>
    <row r="644" spans="10:10" x14ac:dyDescent="0.25">
      <c r="J644" s="48"/>
    </row>
    <row r="645" spans="10:10" x14ac:dyDescent="0.25">
      <c r="J645" s="48"/>
    </row>
    <row r="646" spans="10:10" x14ac:dyDescent="0.25">
      <c r="J646" s="48"/>
    </row>
    <row r="647" spans="10:10" x14ac:dyDescent="0.25">
      <c r="J647" s="48"/>
    </row>
    <row r="648" spans="10:10" x14ac:dyDescent="0.25">
      <c r="J648" s="48"/>
    </row>
    <row r="649" spans="10:10" x14ac:dyDescent="0.25">
      <c r="J649" s="48"/>
    </row>
    <row r="650" spans="10:10" x14ac:dyDescent="0.25">
      <c r="J650" s="48"/>
    </row>
    <row r="651" spans="10:10" x14ac:dyDescent="0.25">
      <c r="J651" s="48"/>
    </row>
    <row r="652" spans="10:10" x14ac:dyDescent="0.25">
      <c r="J652" s="48"/>
    </row>
    <row r="653" spans="10:10" x14ac:dyDescent="0.25">
      <c r="J653" s="48"/>
    </row>
    <row r="654" spans="10:10" x14ac:dyDescent="0.25">
      <c r="J654" s="48"/>
    </row>
    <row r="655" spans="10:10" x14ac:dyDescent="0.25">
      <c r="J655" s="48"/>
    </row>
    <row r="656" spans="10:10" x14ac:dyDescent="0.25">
      <c r="J656" s="48"/>
    </row>
    <row r="657" spans="10:10" x14ac:dyDescent="0.25">
      <c r="J657" s="48"/>
    </row>
    <row r="658" spans="10:10" x14ac:dyDescent="0.25">
      <c r="J658" s="48"/>
    </row>
    <row r="659" spans="10:10" x14ac:dyDescent="0.25">
      <c r="J659" s="48"/>
    </row>
    <row r="660" spans="10:10" x14ac:dyDescent="0.25">
      <c r="J660" s="48"/>
    </row>
    <row r="661" spans="10:10" x14ac:dyDescent="0.25">
      <c r="J661" s="48"/>
    </row>
    <row r="662" spans="10:10" x14ac:dyDescent="0.25">
      <c r="J662" s="48"/>
    </row>
    <row r="663" spans="10:10" x14ac:dyDescent="0.25">
      <c r="J663" s="48"/>
    </row>
    <row r="664" spans="10:10" x14ac:dyDescent="0.25">
      <c r="J664" s="48"/>
    </row>
    <row r="665" spans="10:10" x14ac:dyDescent="0.25">
      <c r="J665" s="48"/>
    </row>
    <row r="666" spans="10:10" x14ac:dyDescent="0.25">
      <c r="J666" s="48"/>
    </row>
    <row r="667" spans="10:10" x14ac:dyDescent="0.25">
      <c r="J667" s="48"/>
    </row>
    <row r="668" spans="10:10" x14ac:dyDescent="0.25">
      <c r="J668" s="48"/>
    </row>
    <row r="669" spans="10:10" x14ac:dyDescent="0.25">
      <c r="J669" s="48"/>
    </row>
    <row r="670" spans="10:10" x14ac:dyDescent="0.25">
      <c r="J670" s="48"/>
    </row>
    <row r="671" spans="10:10" x14ac:dyDescent="0.25">
      <c r="J671" s="48"/>
    </row>
    <row r="672" spans="10:10" x14ac:dyDescent="0.25">
      <c r="J672" s="48"/>
    </row>
    <row r="673" spans="10:10" x14ac:dyDescent="0.25">
      <c r="J673" s="48"/>
    </row>
    <row r="674" spans="10:10" x14ac:dyDescent="0.25">
      <c r="J674" s="48"/>
    </row>
    <row r="675" spans="10:10" x14ac:dyDescent="0.25">
      <c r="J675" s="48"/>
    </row>
    <row r="676" spans="10:10" x14ac:dyDescent="0.25">
      <c r="J676" s="48"/>
    </row>
    <row r="677" spans="10:10" x14ac:dyDescent="0.25">
      <c r="J677" s="48"/>
    </row>
    <row r="678" spans="10:10" x14ac:dyDescent="0.25">
      <c r="J678" s="48"/>
    </row>
    <row r="679" spans="10:10" x14ac:dyDescent="0.25">
      <c r="J679" s="48"/>
    </row>
    <row r="680" spans="10:10" x14ac:dyDescent="0.25">
      <c r="J680" s="48"/>
    </row>
    <row r="681" spans="10:10" x14ac:dyDescent="0.25">
      <c r="J681" s="48"/>
    </row>
    <row r="682" spans="10:10" x14ac:dyDescent="0.25">
      <c r="J682" s="48"/>
    </row>
    <row r="683" spans="10:10" x14ac:dyDescent="0.25">
      <c r="J683" s="48"/>
    </row>
    <row r="684" spans="10:10" x14ac:dyDescent="0.25">
      <c r="J684" s="48"/>
    </row>
    <row r="685" spans="10:10" x14ac:dyDescent="0.25">
      <c r="J685" s="48"/>
    </row>
    <row r="686" spans="10:10" x14ac:dyDescent="0.25">
      <c r="J686" s="48"/>
    </row>
    <row r="687" spans="10:10" x14ac:dyDescent="0.25">
      <c r="J687" s="48"/>
    </row>
    <row r="688" spans="10:10" x14ac:dyDescent="0.25">
      <c r="J688" s="48"/>
    </row>
    <row r="689" spans="10:10" x14ac:dyDescent="0.25">
      <c r="J689" s="48"/>
    </row>
    <row r="690" spans="10:10" x14ac:dyDescent="0.25">
      <c r="J690" s="48"/>
    </row>
    <row r="691" spans="10:10" x14ac:dyDescent="0.25">
      <c r="J691" s="48"/>
    </row>
    <row r="692" spans="10:10" x14ac:dyDescent="0.25">
      <c r="J692" s="48"/>
    </row>
    <row r="693" spans="10:10" x14ac:dyDescent="0.25">
      <c r="J693" s="48"/>
    </row>
    <row r="694" spans="10:10" x14ac:dyDescent="0.25">
      <c r="J694" s="48"/>
    </row>
    <row r="695" spans="10:10" x14ac:dyDescent="0.25">
      <c r="J695" s="48"/>
    </row>
    <row r="696" spans="10:10" x14ac:dyDescent="0.25">
      <c r="J696" s="48"/>
    </row>
    <row r="697" spans="10:10" x14ac:dyDescent="0.25">
      <c r="J697" s="48"/>
    </row>
    <row r="698" spans="10:10" x14ac:dyDescent="0.25">
      <c r="J698" s="48"/>
    </row>
    <row r="699" spans="10:10" x14ac:dyDescent="0.25">
      <c r="J699" s="48"/>
    </row>
    <row r="700" spans="10:10" x14ac:dyDescent="0.25">
      <c r="J700" s="48"/>
    </row>
    <row r="701" spans="10:10" x14ac:dyDescent="0.25">
      <c r="J701" s="48"/>
    </row>
    <row r="702" spans="10:10" x14ac:dyDescent="0.25">
      <c r="J702" s="48"/>
    </row>
    <row r="703" spans="10:10" x14ac:dyDescent="0.25">
      <c r="J703" s="48"/>
    </row>
    <row r="704" spans="10:10" x14ac:dyDescent="0.25">
      <c r="J704" s="48"/>
    </row>
    <row r="705" spans="10:10" x14ac:dyDescent="0.25">
      <c r="J705" s="48"/>
    </row>
    <row r="706" spans="10:10" x14ac:dyDescent="0.25">
      <c r="J706" s="48"/>
    </row>
    <row r="707" spans="10:10" x14ac:dyDescent="0.25">
      <c r="J707" s="48"/>
    </row>
    <row r="708" spans="10:10" x14ac:dyDescent="0.25">
      <c r="J708" s="48"/>
    </row>
    <row r="709" spans="10:10" x14ac:dyDescent="0.25">
      <c r="J709" s="48"/>
    </row>
    <row r="710" spans="10:10" x14ac:dyDescent="0.25">
      <c r="J710" s="48"/>
    </row>
    <row r="711" spans="10:10" x14ac:dyDescent="0.25">
      <c r="J711" s="48"/>
    </row>
    <row r="712" spans="10:10" x14ac:dyDescent="0.25">
      <c r="J712" s="48"/>
    </row>
    <row r="713" spans="10:10" x14ac:dyDescent="0.25">
      <c r="J713" s="48"/>
    </row>
    <row r="714" spans="10:10" x14ac:dyDescent="0.25">
      <c r="J714" s="48"/>
    </row>
    <row r="715" spans="10:10" x14ac:dyDescent="0.25">
      <c r="J715" s="48"/>
    </row>
    <row r="716" spans="10:10" x14ac:dyDescent="0.25">
      <c r="J716" s="48"/>
    </row>
    <row r="717" spans="10:10" x14ac:dyDescent="0.25">
      <c r="J717" s="48"/>
    </row>
    <row r="718" spans="10:10" x14ac:dyDescent="0.25">
      <c r="J718" s="48"/>
    </row>
    <row r="719" spans="10:10" x14ac:dyDescent="0.25">
      <c r="J719" s="48"/>
    </row>
    <row r="720" spans="10:10" x14ac:dyDescent="0.25">
      <c r="J720" s="48"/>
    </row>
    <row r="721" spans="10:10" x14ac:dyDescent="0.25">
      <c r="J721" s="48"/>
    </row>
    <row r="722" spans="10:10" x14ac:dyDescent="0.25">
      <c r="J722" s="48"/>
    </row>
    <row r="723" spans="10:10" x14ac:dyDescent="0.25">
      <c r="J723" s="48"/>
    </row>
    <row r="724" spans="10:10" x14ac:dyDescent="0.25">
      <c r="J724" s="48"/>
    </row>
    <row r="725" spans="10:10" x14ac:dyDescent="0.25">
      <c r="J725" s="48"/>
    </row>
    <row r="726" spans="10:10" x14ac:dyDescent="0.25">
      <c r="J726" s="48"/>
    </row>
    <row r="727" spans="10:10" x14ac:dyDescent="0.25">
      <c r="J727" s="48"/>
    </row>
    <row r="728" spans="10:10" x14ac:dyDescent="0.25">
      <c r="J728" s="48"/>
    </row>
    <row r="729" spans="10:10" x14ac:dyDescent="0.25">
      <c r="J729" s="48"/>
    </row>
    <row r="730" spans="10:10" x14ac:dyDescent="0.25">
      <c r="J730" s="48"/>
    </row>
    <row r="731" spans="10:10" x14ac:dyDescent="0.25">
      <c r="J731" s="48"/>
    </row>
    <row r="732" spans="10:10" x14ac:dyDescent="0.25">
      <c r="J732" s="48"/>
    </row>
    <row r="733" spans="10:10" x14ac:dyDescent="0.25">
      <c r="J733" s="48"/>
    </row>
    <row r="734" spans="10:10" x14ac:dyDescent="0.25">
      <c r="J734" s="48"/>
    </row>
    <row r="735" spans="10:10" x14ac:dyDescent="0.25">
      <c r="J735" s="48"/>
    </row>
    <row r="736" spans="10:10" x14ac:dyDescent="0.25">
      <c r="J736" s="48"/>
    </row>
    <row r="737" spans="10:10" x14ac:dyDescent="0.25">
      <c r="J737" s="48"/>
    </row>
    <row r="738" spans="10:10" x14ac:dyDescent="0.25">
      <c r="J738" s="48"/>
    </row>
    <row r="739" spans="10:10" x14ac:dyDescent="0.25">
      <c r="J739" s="48"/>
    </row>
    <row r="740" spans="10:10" x14ac:dyDescent="0.25">
      <c r="J740" s="48"/>
    </row>
    <row r="741" spans="10:10" x14ac:dyDescent="0.25">
      <c r="J741" s="48"/>
    </row>
    <row r="742" spans="10:10" x14ac:dyDescent="0.25">
      <c r="J742" s="48"/>
    </row>
    <row r="743" spans="10:10" x14ac:dyDescent="0.25">
      <c r="J743" s="48"/>
    </row>
    <row r="744" spans="10:10" x14ac:dyDescent="0.25">
      <c r="J744" s="48"/>
    </row>
    <row r="745" spans="10:10" x14ac:dyDescent="0.25">
      <c r="J745" s="48"/>
    </row>
    <row r="746" spans="10:10" x14ac:dyDescent="0.25">
      <c r="J746" s="48"/>
    </row>
    <row r="747" spans="10:10" x14ac:dyDescent="0.25">
      <c r="J747" s="48"/>
    </row>
    <row r="748" spans="10:10" x14ac:dyDescent="0.25">
      <c r="J748" s="48"/>
    </row>
    <row r="749" spans="10:10" x14ac:dyDescent="0.25">
      <c r="J749" s="48"/>
    </row>
    <row r="750" spans="10:10" x14ac:dyDescent="0.25">
      <c r="J750" s="48"/>
    </row>
    <row r="751" spans="10:10" x14ac:dyDescent="0.25">
      <c r="J751" s="48"/>
    </row>
    <row r="752" spans="10:10" x14ac:dyDescent="0.25">
      <c r="J752" s="48"/>
    </row>
    <row r="753" spans="10:10" x14ac:dyDescent="0.25">
      <c r="J753" s="48"/>
    </row>
    <row r="754" spans="10:10" x14ac:dyDescent="0.25">
      <c r="J754" s="48"/>
    </row>
    <row r="755" spans="10:10" x14ac:dyDescent="0.25">
      <c r="J755" s="48"/>
    </row>
    <row r="756" spans="10:10" x14ac:dyDescent="0.25">
      <c r="J756" s="48"/>
    </row>
    <row r="757" spans="10:10" x14ac:dyDescent="0.25">
      <c r="J757" s="48"/>
    </row>
    <row r="758" spans="10:10" x14ac:dyDescent="0.25">
      <c r="J758" s="48"/>
    </row>
    <row r="759" spans="10:10" x14ac:dyDescent="0.25">
      <c r="J759" s="48"/>
    </row>
    <row r="760" spans="10:10" x14ac:dyDescent="0.25">
      <c r="J760" s="48"/>
    </row>
    <row r="761" spans="10:10" x14ac:dyDescent="0.25">
      <c r="J761" s="48"/>
    </row>
    <row r="762" spans="10:10" x14ac:dyDescent="0.25">
      <c r="J762" s="48"/>
    </row>
    <row r="763" spans="10:10" x14ac:dyDescent="0.25">
      <c r="J763" s="48"/>
    </row>
    <row r="764" spans="10:10" x14ac:dyDescent="0.25">
      <c r="J764" s="48"/>
    </row>
    <row r="765" spans="10:10" x14ac:dyDescent="0.25">
      <c r="J765" s="48"/>
    </row>
    <row r="766" spans="10:10" x14ac:dyDescent="0.25">
      <c r="J766" s="48"/>
    </row>
    <row r="767" spans="10:10" x14ac:dyDescent="0.25">
      <c r="J767" s="48"/>
    </row>
    <row r="768" spans="10:10" x14ac:dyDescent="0.25">
      <c r="J768" s="48"/>
    </row>
    <row r="769" spans="10:10" x14ac:dyDescent="0.25">
      <c r="J769" s="48"/>
    </row>
    <row r="770" spans="10:10" x14ac:dyDescent="0.25">
      <c r="J770" s="48"/>
    </row>
    <row r="771" spans="10:10" x14ac:dyDescent="0.25">
      <c r="J771" s="48"/>
    </row>
    <row r="772" spans="10:10" x14ac:dyDescent="0.25">
      <c r="J772" s="48"/>
    </row>
    <row r="773" spans="10:10" x14ac:dyDescent="0.25">
      <c r="J773" s="48"/>
    </row>
    <row r="774" spans="10:10" x14ac:dyDescent="0.25">
      <c r="J774" s="48"/>
    </row>
    <row r="775" spans="10:10" x14ac:dyDescent="0.25">
      <c r="J775" s="48"/>
    </row>
    <row r="776" spans="10:10" x14ac:dyDescent="0.25">
      <c r="J776" s="48"/>
    </row>
    <row r="777" spans="10:10" x14ac:dyDescent="0.25">
      <c r="J777" s="48"/>
    </row>
    <row r="778" spans="10:10" x14ac:dyDescent="0.25">
      <c r="J778" s="48"/>
    </row>
    <row r="779" spans="10:10" x14ac:dyDescent="0.25">
      <c r="J779" s="48"/>
    </row>
    <row r="780" spans="10:10" x14ac:dyDescent="0.25">
      <c r="J780" s="48"/>
    </row>
    <row r="781" spans="10:10" x14ac:dyDescent="0.25">
      <c r="J781" s="48"/>
    </row>
    <row r="782" spans="10:10" x14ac:dyDescent="0.25">
      <c r="J782" s="48"/>
    </row>
    <row r="783" spans="10:10" x14ac:dyDescent="0.25">
      <c r="J783" s="48"/>
    </row>
    <row r="784" spans="10:10" x14ac:dyDescent="0.25">
      <c r="J784" s="48"/>
    </row>
    <row r="785" spans="10:10" x14ac:dyDescent="0.25">
      <c r="J785" s="48"/>
    </row>
    <row r="786" spans="10:10" x14ac:dyDescent="0.25">
      <c r="J786" s="48"/>
    </row>
    <row r="787" spans="10:10" x14ac:dyDescent="0.25">
      <c r="J787" s="48"/>
    </row>
    <row r="788" spans="10:10" x14ac:dyDescent="0.25">
      <c r="J788" s="48"/>
    </row>
    <row r="789" spans="10:10" x14ac:dyDescent="0.25">
      <c r="J789" s="48"/>
    </row>
    <row r="790" spans="10:10" x14ac:dyDescent="0.25">
      <c r="J790" s="48"/>
    </row>
    <row r="791" spans="10:10" x14ac:dyDescent="0.25">
      <c r="J791" s="48"/>
    </row>
    <row r="792" spans="10:10" x14ac:dyDescent="0.25">
      <c r="J792" s="48"/>
    </row>
    <row r="793" spans="10:10" x14ac:dyDescent="0.25">
      <c r="J793" s="48"/>
    </row>
    <row r="794" spans="10:10" x14ac:dyDescent="0.25">
      <c r="J794" s="48"/>
    </row>
    <row r="795" spans="10:10" x14ac:dyDescent="0.25">
      <c r="J795" s="48"/>
    </row>
    <row r="796" spans="10:10" x14ac:dyDescent="0.25">
      <c r="J796" s="48"/>
    </row>
    <row r="797" spans="10:10" x14ac:dyDescent="0.25">
      <c r="J797" s="48"/>
    </row>
    <row r="798" spans="10:10" x14ac:dyDescent="0.25">
      <c r="J798" s="48"/>
    </row>
    <row r="799" spans="10:10" x14ac:dyDescent="0.25">
      <c r="J799" s="48"/>
    </row>
    <row r="800" spans="10:10" x14ac:dyDescent="0.25">
      <c r="J800" s="48"/>
    </row>
    <row r="801" spans="10:10" x14ac:dyDescent="0.25">
      <c r="J801" s="48"/>
    </row>
    <row r="802" spans="10:10" x14ac:dyDescent="0.25">
      <c r="J802" s="48"/>
    </row>
    <row r="803" spans="10:10" x14ac:dyDescent="0.25">
      <c r="J803" s="48"/>
    </row>
    <row r="804" spans="10:10" x14ac:dyDescent="0.25">
      <c r="J804" s="48"/>
    </row>
    <row r="805" spans="10:10" x14ac:dyDescent="0.25">
      <c r="J805" s="48"/>
    </row>
    <row r="806" spans="10:10" x14ac:dyDescent="0.25">
      <c r="J806" s="48"/>
    </row>
    <row r="807" spans="10:10" x14ac:dyDescent="0.25">
      <c r="J807" s="48"/>
    </row>
    <row r="808" spans="10:10" x14ac:dyDescent="0.25">
      <c r="J808" s="48"/>
    </row>
    <row r="809" spans="10:10" x14ac:dyDescent="0.25">
      <c r="J809" s="48"/>
    </row>
    <row r="810" spans="10:10" x14ac:dyDescent="0.25">
      <c r="J810" s="48"/>
    </row>
    <row r="811" spans="10:10" x14ac:dyDescent="0.25">
      <c r="J811" s="48"/>
    </row>
    <row r="812" spans="10:10" x14ac:dyDescent="0.25">
      <c r="J812" s="48"/>
    </row>
    <row r="813" spans="10:10" x14ac:dyDescent="0.25">
      <c r="J813" s="48"/>
    </row>
    <row r="814" spans="10:10" x14ac:dyDescent="0.25">
      <c r="J814" s="48"/>
    </row>
    <row r="815" spans="10:10" x14ac:dyDescent="0.25">
      <c r="J815" s="48"/>
    </row>
    <row r="816" spans="10:10" x14ac:dyDescent="0.25">
      <c r="J816" s="48"/>
    </row>
    <row r="817" spans="10:10" x14ac:dyDescent="0.25">
      <c r="J817" s="48"/>
    </row>
    <row r="818" spans="10:10" x14ac:dyDescent="0.25">
      <c r="J818" s="48"/>
    </row>
    <row r="819" spans="10:10" x14ac:dyDescent="0.25">
      <c r="J819" s="48"/>
    </row>
    <row r="820" spans="10:10" x14ac:dyDescent="0.25">
      <c r="J820" s="48"/>
    </row>
    <row r="821" spans="10:10" x14ac:dyDescent="0.25">
      <c r="J821" s="48"/>
    </row>
    <row r="822" spans="10:10" x14ac:dyDescent="0.25">
      <c r="J822" s="48"/>
    </row>
    <row r="823" spans="10:10" x14ac:dyDescent="0.25">
      <c r="J823" s="48"/>
    </row>
    <row r="824" spans="10:10" x14ac:dyDescent="0.25">
      <c r="J824" s="48"/>
    </row>
    <row r="825" spans="10:10" x14ac:dyDescent="0.25">
      <c r="J825" s="48"/>
    </row>
    <row r="826" spans="10:10" x14ac:dyDescent="0.25">
      <c r="J826" s="48"/>
    </row>
    <row r="827" spans="10:10" x14ac:dyDescent="0.25">
      <c r="J827" s="48"/>
    </row>
    <row r="828" spans="10:10" x14ac:dyDescent="0.25">
      <c r="J828" s="48"/>
    </row>
    <row r="829" spans="10:10" x14ac:dyDescent="0.25">
      <c r="J829" s="48"/>
    </row>
    <row r="830" spans="10:10" x14ac:dyDescent="0.25">
      <c r="J830" s="48"/>
    </row>
    <row r="831" spans="10:10" x14ac:dyDescent="0.25">
      <c r="J831" s="48"/>
    </row>
    <row r="832" spans="10:10" x14ac:dyDescent="0.25">
      <c r="J832" s="48"/>
    </row>
    <row r="833" spans="10:10" x14ac:dyDescent="0.25">
      <c r="J833" s="48"/>
    </row>
    <row r="834" spans="10:10" x14ac:dyDescent="0.25">
      <c r="J834" s="48"/>
    </row>
    <row r="835" spans="10:10" x14ac:dyDescent="0.25">
      <c r="J835" s="48"/>
    </row>
    <row r="836" spans="10:10" x14ac:dyDescent="0.25">
      <c r="J836" s="48"/>
    </row>
    <row r="837" spans="10:10" x14ac:dyDescent="0.25">
      <c r="J837" s="48"/>
    </row>
    <row r="838" spans="10:10" x14ac:dyDescent="0.25">
      <c r="J838" s="48"/>
    </row>
    <row r="839" spans="10:10" x14ac:dyDescent="0.25">
      <c r="J839" s="48"/>
    </row>
    <row r="840" spans="10:10" x14ac:dyDescent="0.25">
      <c r="J840" s="48"/>
    </row>
    <row r="841" spans="10:10" x14ac:dyDescent="0.25">
      <c r="J841" s="48"/>
    </row>
    <row r="842" spans="10:10" x14ac:dyDescent="0.25">
      <c r="J842" s="48"/>
    </row>
    <row r="843" spans="10:10" x14ac:dyDescent="0.25">
      <c r="J843" s="48"/>
    </row>
    <row r="844" spans="10:10" x14ac:dyDescent="0.25">
      <c r="J844" s="48"/>
    </row>
    <row r="845" spans="10:10" x14ac:dyDescent="0.25">
      <c r="J845" s="48"/>
    </row>
    <row r="846" spans="10:10" x14ac:dyDescent="0.25">
      <c r="J846" s="48"/>
    </row>
    <row r="847" spans="10:10" x14ac:dyDescent="0.25">
      <c r="J847" s="48"/>
    </row>
    <row r="848" spans="10:10" x14ac:dyDescent="0.25">
      <c r="J848" s="48"/>
    </row>
    <row r="849" spans="10:10" x14ac:dyDescent="0.25">
      <c r="J849" s="48"/>
    </row>
    <row r="850" spans="10:10" x14ac:dyDescent="0.25">
      <c r="J850" s="48"/>
    </row>
    <row r="851" spans="10:10" x14ac:dyDescent="0.25">
      <c r="J851" s="48"/>
    </row>
    <row r="852" spans="10:10" x14ac:dyDescent="0.25">
      <c r="J852" s="48"/>
    </row>
    <row r="853" spans="10:10" x14ac:dyDescent="0.25">
      <c r="J853" s="48"/>
    </row>
    <row r="854" spans="10:10" x14ac:dyDescent="0.25">
      <c r="J854" s="48"/>
    </row>
    <row r="855" spans="10:10" x14ac:dyDescent="0.25">
      <c r="J855" s="48"/>
    </row>
    <row r="856" spans="10:10" x14ac:dyDescent="0.25">
      <c r="J856" s="48"/>
    </row>
    <row r="857" spans="10:10" x14ac:dyDescent="0.25">
      <c r="J857" s="48"/>
    </row>
    <row r="858" spans="10:10" x14ac:dyDescent="0.25">
      <c r="J858" s="48"/>
    </row>
    <row r="859" spans="10:10" x14ac:dyDescent="0.25">
      <c r="J859" s="48"/>
    </row>
    <row r="860" spans="10:10" x14ac:dyDescent="0.25">
      <c r="J860" s="48"/>
    </row>
    <row r="861" spans="10:10" x14ac:dyDescent="0.25">
      <c r="J861" s="48"/>
    </row>
    <row r="862" spans="10:10" x14ac:dyDescent="0.25">
      <c r="J862" s="48"/>
    </row>
    <row r="863" spans="10:10" x14ac:dyDescent="0.25">
      <c r="J863" s="48"/>
    </row>
    <row r="864" spans="10:10" x14ac:dyDescent="0.25">
      <c r="J864" s="48"/>
    </row>
    <row r="865" spans="10:10" x14ac:dyDescent="0.25">
      <c r="J865" s="48"/>
    </row>
    <row r="866" spans="10:10" x14ac:dyDescent="0.25">
      <c r="J866" s="48"/>
    </row>
    <row r="867" spans="10:10" x14ac:dyDescent="0.25">
      <c r="J867" s="48"/>
    </row>
    <row r="868" spans="10:10" x14ac:dyDescent="0.25">
      <c r="J868" s="48"/>
    </row>
    <row r="869" spans="10:10" x14ac:dyDescent="0.25">
      <c r="J869" s="48"/>
    </row>
    <row r="870" spans="10:10" x14ac:dyDescent="0.25">
      <c r="J870" s="48"/>
    </row>
    <row r="871" spans="10:10" x14ac:dyDescent="0.25">
      <c r="J871" s="48"/>
    </row>
    <row r="872" spans="10:10" x14ac:dyDescent="0.25">
      <c r="J872" s="48"/>
    </row>
    <row r="873" spans="10:10" x14ac:dyDescent="0.25">
      <c r="J873" s="48"/>
    </row>
    <row r="874" spans="10:10" x14ac:dyDescent="0.25">
      <c r="J874" s="48"/>
    </row>
    <row r="875" spans="10:10" x14ac:dyDescent="0.25">
      <c r="J875" s="48"/>
    </row>
    <row r="876" spans="10:10" x14ac:dyDescent="0.25">
      <c r="J876" s="48"/>
    </row>
    <row r="877" spans="10:10" x14ac:dyDescent="0.25">
      <c r="J877" s="48"/>
    </row>
    <row r="878" spans="10:10" x14ac:dyDescent="0.25">
      <c r="J878" s="48"/>
    </row>
    <row r="879" spans="10:10" x14ac:dyDescent="0.25">
      <c r="J879" s="48"/>
    </row>
    <row r="880" spans="10:10" x14ac:dyDescent="0.25">
      <c r="J880" s="48"/>
    </row>
    <row r="881" spans="10:10" x14ac:dyDescent="0.25">
      <c r="J881" s="48"/>
    </row>
    <row r="882" spans="10:10" x14ac:dyDescent="0.25">
      <c r="J882" s="48"/>
    </row>
    <row r="883" spans="10:10" x14ac:dyDescent="0.25">
      <c r="J883" s="48"/>
    </row>
    <row r="884" spans="10:10" x14ac:dyDescent="0.25">
      <c r="J884" s="48"/>
    </row>
    <row r="885" spans="10:10" x14ac:dyDescent="0.25">
      <c r="J885" s="48"/>
    </row>
    <row r="886" spans="10:10" x14ac:dyDescent="0.25">
      <c r="J886" s="48"/>
    </row>
    <row r="887" spans="10:10" x14ac:dyDescent="0.25">
      <c r="J887" s="48"/>
    </row>
    <row r="888" spans="10:10" x14ac:dyDescent="0.25">
      <c r="J888" s="48"/>
    </row>
    <row r="889" spans="10:10" x14ac:dyDescent="0.25">
      <c r="J889" s="48"/>
    </row>
    <row r="890" spans="10:10" x14ac:dyDescent="0.25">
      <c r="J890" s="48"/>
    </row>
    <row r="891" spans="10:10" x14ac:dyDescent="0.25">
      <c r="J891" s="48"/>
    </row>
    <row r="892" spans="10:10" x14ac:dyDescent="0.25">
      <c r="J892" s="48"/>
    </row>
    <row r="893" spans="10:10" x14ac:dyDescent="0.25">
      <c r="J893" s="48"/>
    </row>
    <row r="894" spans="10:10" x14ac:dyDescent="0.25">
      <c r="J894" s="48"/>
    </row>
    <row r="895" spans="10:10" x14ac:dyDescent="0.25">
      <c r="J895" s="48"/>
    </row>
    <row r="896" spans="10:10" x14ac:dyDescent="0.25">
      <c r="J896" s="48"/>
    </row>
    <row r="897" spans="10:10" x14ac:dyDescent="0.25">
      <c r="J897" s="48"/>
    </row>
    <row r="898" spans="10:10" x14ac:dyDescent="0.25">
      <c r="J898" s="48"/>
    </row>
    <row r="899" spans="10:10" x14ac:dyDescent="0.25">
      <c r="J899" s="48"/>
    </row>
    <row r="900" spans="10:10" x14ac:dyDescent="0.25">
      <c r="J900" s="48"/>
    </row>
    <row r="901" spans="10:10" x14ac:dyDescent="0.25">
      <c r="J901" s="48"/>
    </row>
    <row r="902" spans="10:10" x14ac:dyDescent="0.25">
      <c r="J902" s="48"/>
    </row>
    <row r="903" spans="10:10" x14ac:dyDescent="0.25">
      <c r="J903" s="48"/>
    </row>
    <row r="904" spans="10:10" x14ac:dyDescent="0.25">
      <c r="J904" s="48"/>
    </row>
    <row r="905" spans="10:10" x14ac:dyDescent="0.25">
      <c r="J905" s="48"/>
    </row>
    <row r="906" spans="10:10" x14ac:dyDescent="0.25">
      <c r="J906" s="48"/>
    </row>
    <row r="907" spans="10:10" x14ac:dyDescent="0.25">
      <c r="J907" s="48"/>
    </row>
    <row r="908" spans="10:10" x14ac:dyDescent="0.25">
      <c r="J908" s="48"/>
    </row>
    <row r="909" spans="10:10" x14ac:dyDescent="0.25">
      <c r="J909" s="48"/>
    </row>
    <row r="910" spans="10:10" x14ac:dyDescent="0.25">
      <c r="J910" s="48"/>
    </row>
    <row r="911" spans="10:10" x14ac:dyDescent="0.25">
      <c r="J911" s="48"/>
    </row>
    <row r="912" spans="10:10" x14ac:dyDescent="0.25">
      <c r="J912" s="48"/>
    </row>
    <row r="913" spans="10:10" x14ac:dyDescent="0.25">
      <c r="J913" s="48"/>
    </row>
    <row r="914" spans="10:10" x14ac:dyDescent="0.25">
      <c r="J914" s="48"/>
    </row>
    <row r="915" spans="10:10" x14ac:dyDescent="0.25">
      <c r="J915" s="48"/>
    </row>
    <row r="916" spans="10:10" x14ac:dyDescent="0.25">
      <c r="J916" s="48"/>
    </row>
    <row r="917" spans="10:10" x14ac:dyDescent="0.25">
      <c r="J917" s="48"/>
    </row>
    <row r="918" spans="10:10" x14ac:dyDescent="0.25">
      <c r="J918" s="48"/>
    </row>
    <row r="919" spans="10:10" x14ac:dyDescent="0.25">
      <c r="J919" s="48"/>
    </row>
    <row r="920" spans="10:10" x14ac:dyDescent="0.25">
      <c r="J920" s="48"/>
    </row>
    <row r="921" spans="10:10" x14ac:dyDescent="0.25">
      <c r="J921" s="48"/>
    </row>
    <row r="922" spans="10:10" x14ac:dyDescent="0.25">
      <c r="J922" s="48"/>
    </row>
    <row r="923" spans="10:10" x14ac:dyDescent="0.25">
      <c r="J923" s="48"/>
    </row>
    <row r="924" spans="10:10" x14ac:dyDescent="0.25">
      <c r="J924" s="48"/>
    </row>
    <row r="925" spans="10:10" x14ac:dyDescent="0.25">
      <c r="J925" s="48"/>
    </row>
    <row r="926" spans="10:10" x14ac:dyDescent="0.25">
      <c r="J926" s="48"/>
    </row>
    <row r="927" spans="10:10" x14ac:dyDescent="0.25">
      <c r="J927" s="48"/>
    </row>
    <row r="928" spans="10:10" x14ac:dyDescent="0.25">
      <c r="J928" s="48"/>
    </row>
    <row r="929" spans="10:10" x14ac:dyDescent="0.25">
      <c r="J929" s="48"/>
    </row>
    <row r="930" spans="10:10" x14ac:dyDescent="0.25">
      <c r="J930" s="48"/>
    </row>
    <row r="931" spans="10:10" x14ac:dyDescent="0.25">
      <c r="J931" s="48"/>
    </row>
    <row r="932" spans="10:10" x14ac:dyDescent="0.25">
      <c r="J932" s="48"/>
    </row>
    <row r="933" spans="10:10" x14ac:dyDescent="0.25">
      <c r="J933" s="48"/>
    </row>
    <row r="934" spans="10:10" x14ac:dyDescent="0.25">
      <c r="J934" s="48"/>
    </row>
    <row r="935" spans="10:10" x14ac:dyDescent="0.25">
      <c r="J935" s="48"/>
    </row>
    <row r="936" spans="10:10" x14ac:dyDescent="0.25">
      <c r="J936" s="48"/>
    </row>
    <row r="937" spans="10:10" x14ac:dyDescent="0.25">
      <c r="J937" s="48"/>
    </row>
    <row r="938" spans="10:10" x14ac:dyDescent="0.25">
      <c r="J938" s="48"/>
    </row>
    <row r="939" spans="10:10" x14ac:dyDescent="0.25">
      <c r="J939" s="48"/>
    </row>
    <row r="940" spans="10:10" x14ac:dyDescent="0.25">
      <c r="J940" s="48"/>
    </row>
    <row r="941" spans="10:10" x14ac:dyDescent="0.25">
      <c r="J941" s="48"/>
    </row>
    <row r="942" spans="10:10" x14ac:dyDescent="0.25">
      <c r="J942" s="48"/>
    </row>
    <row r="943" spans="10:10" x14ac:dyDescent="0.25">
      <c r="J943" s="48"/>
    </row>
    <row r="944" spans="10:10" x14ac:dyDescent="0.25">
      <c r="J944" s="48"/>
    </row>
  </sheetData>
  <mergeCells count="1">
    <mergeCell ref="S5:T5"/>
  </mergeCells>
  <pageMargins left="0.7" right="0.7" top="0.75" bottom="0.75" header="0.3" footer="0.3"/>
  <pageSetup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2017-04-28T07:00:00+00:00</OpenedDate>
    <Date1 xmlns="dc463f71-b30c-4ab2-9473-d307f9d35888">2017-04-28T07:00:00+00:00</Date1>
    <IsDocumentOrder xmlns="dc463f71-b30c-4ab2-9473-d307f9d35888" xsi:nil="true"/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170310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D10BEED05CD4409F4456486F0DB4C7" ma:contentTypeVersion="92" ma:contentTypeDescription="" ma:contentTypeScope="" ma:versionID="9e62bd0d92bdeac6508a76f5924648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F88CE-D764-49EB-A6B3-7B184DEC0F6F}"/>
</file>

<file path=customXml/itemProps2.xml><?xml version="1.0" encoding="utf-8"?>
<ds:datastoreItem xmlns:ds="http://schemas.openxmlformats.org/officeDocument/2006/customXml" ds:itemID="{4BDBD27F-6C7B-4A60-9AF0-BA9EFEB55540}"/>
</file>

<file path=customXml/itemProps3.xml><?xml version="1.0" encoding="utf-8"?>
<ds:datastoreItem xmlns:ds="http://schemas.openxmlformats.org/officeDocument/2006/customXml" ds:itemID="{F62E8A52-CAEE-4685-A21F-53050962A6DD}"/>
</file>

<file path=customXml/itemProps4.xml><?xml version="1.0" encoding="utf-8"?>
<ds:datastoreItem xmlns:ds="http://schemas.openxmlformats.org/officeDocument/2006/customXml" ds:itemID="{5A39E199-CB5A-4535-8F4A-046890732E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Factors</vt:lpstr>
      <vt:lpstr>Lookup Combo FERC# &amp;Description</vt:lpstr>
      <vt:lpstr>YTD Detail Report</vt:lpstr>
      <vt:lpstr>YTD Short Report</vt:lpstr>
      <vt:lpstr>'YTD Short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Walker, Kyle T.</cp:lastModifiedBy>
  <cp:lastPrinted>2017-04-24T22:49:44Z</cp:lastPrinted>
  <dcterms:created xsi:type="dcterms:W3CDTF">2016-05-09T16:48:00Z</dcterms:created>
  <dcterms:modified xsi:type="dcterms:W3CDTF">2017-04-27T23:10:24Z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0x0101006E56B4D1795A2E4DB2F0B01679ED314A00FBD10BEED05CD4409F4456486F0DB4C7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