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4955" windowHeight="8190"/>
  </bookViews>
  <sheets>
    <sheet name="2016 SAC True-Up" sheetId="2" r:id="rId1"/>
  </sheets>
  <definedNames>
    <definedName name="_xlnm.Print_Titles" localSheetId="0">'2016 SAC True-Up'!$3:$5</definedName>
    <definedName name="Z_605B1120_8785_11D7_88E4_005004818415_.wvu.PrintTitles" localSheetId="0" hidden="1">'2016 SAC True-Up'!$2:$4</definedName>
  </definedNames>
  <calcPr calcId="152511"/>
</workbook>
</file>

<file path=xl/calcChain.xml><?xml version="1.0" encoding="utf-8"?>
<calcChain xmlns="http://schemas.openxmlformats.org/spreadsheetml/2006/main">
  <c r="H131" i="2" l="1"/>
  <c r="I131" i="2" s="1"/>
  <c r="J131" i="2" s="1"/>
  <c r="J130" i="2"/>
  <c r="H129" i="2"/>
  <c r="I129" i="2" s="1"/>
  <c r="J129" i="2" s="1"/>
  <c r="H128" i="2"/>
  <c r="I128" i="2" s="1"/>
  <c r="J128" i="2" s="1"/>
  <c r="H127" i="2"/>
  <c r="I127" i="2" s="1"/>
  <c r="J127" i="2" s="1"/>
  <c r="H126" i="2"/>
  <c r="I126" i="2" s="1"/>
  <c r="J126" i="2" s="1"/>
  <c r="H125" i="2"/>
  <c r="I125" i="2" s="1"/>
  <c r="J125" i="2" s="1"/>
  <c r="H124" i="2"/>
  <c r="I124" i="2" s="1"/>
  <c r="J124" i="2" s="1"/>
  <c r="J123" i="2"/>
  <c r="H122" i="2"/>
  <c r="I122" i="2" s="1"/>
  <c r="J122" i="2" s="1"/>
  <c r="H121" i="2"/>
  <c r="I121" i="2" s="1"/>
  <c r="J121" i="2" s="1"/>
  <c r="H120" i="2"/>
  <c r="I120" i="2" s="1"/>
  <c r="J120" i="2" s="1"/>
  <c r="H119" i="2"/>
  <c r="I119" i="2" s="1"/>
  <c r="J119" i="2" s="1"/>
  <c r="H118" i="2"/>
  <c r="I118" i="2" s="1"/>
  <c r="J118" i="2" s="1"/>
  <c r="J116" i="2"/>
  <c r="J115" i="2"/>
  <c r="J114" i="2"/>
  <c r="J113" i="2"/>
  <c r="J112" i="2"/>
  <c r="J111" i="2"/>
  <c r="H108" i="2"/>
  <c r="I108" i="2" s="1"/>
  <c r="J108" i="2" s="1"/>
  <c r="H107" i="2"/>
  <c r="I107" i="2" s="1"/>
  <c r="J107" i="2" s="1"/>
  <c r="J109" i="2"/>
  <c r="J110" i="2"/>
  <c r="H105" i="2"/>
  <c r="I105" i="2" s="1"/>
  <c r="J105" i="2" s="1"/>
  <c r="J106" i="2"/>
  <c r="H117" i="2"/>
  <c r="I117" i="2" s="1"/>
  <c r="J117" i="2" s="1"/>
  <c r="H104" i="2"/>
  <c r="I104" i="2" s="1"/>
  <c r="J104" i="2" s="1"/>
  <c r="H103" i="2"/>
  <c r="I103" i="2" s="1"/>
  <c r="J103" i="2" s="1"/>
  <c r="H102" i="2"/>
  <c r="I102" i="2" s="1"/>
  <c r="J102" i="2" s="1"/>
  <c r="H101" i="2"/>
  <c r="I101" i="2" s="1"/>
  <c r="J101" i="2" s="1"/>
  <c r="H100" i="2"/>
  <c r="I100" i="2" s="1"/>
  <c r="J100" i="2" s="1"/>
  <c r="H99" i="2"/>
  <c r="I99" i="2" s="1"/>
  <c r="J99" i="2" s="1"/>
  <c r="H98" i="2"/>
  <c r="I98" i="2" s="1"/>
  <c r="J98" i="2" s="1"/>
  <c r="H97" i="2"/>
  <c r="I97" i="2" s="1"/>
  <c r="J97" i="2" s="1"/>
  <c r="H96" i="2"/>
  <c r="I96" i="2" s="1"/>
  <c r="J96" i="2" s="1"/>
  <c r="H93" i="2"/>
  <c r="I93" i="2" s="1"/>
  <c r="H92" i="2"/>
  <c r="I92" i="2" s="1"/>
  <c r="H91" i="2"/>
  <c r="I91" i="2" s="1"/>
  <c r="J91" i="2" s="1"/>
  <c r="H89" i="2"/>
  <c r="I89" i="2" s="1"/>
  <c r="H88" i="2"/>
  <c r="I88" i="2" s="1"/>
  <c r="H87" i="2"/>
  <c r="I87" i="2" s="1"/>
  <c r="H86" i="2"/>
  <c r="I86" i="2" s="1"/>
  <c r="H84" i="2"/>
  <c r="I84" i="2" s="1"/>
  <c r="H83" i="2"/>
  <c r="I83" i="2" s="1"/>
  <c r="H82" i="2"/>
  <c r="I82" i="2" s="1"/>
  <c r="H81" i="2"/>
  <c r="I81" i="2" s="1"/>
  <c r="J81" i="2" s="1"/>
  <c r="H80" i="2"/>
  <c r="I80" i="2" s="1"/>
  <c r="H78" i="2"/>
  <c r="I78" i="2" s="1"/>
  <c r="J78" i="2" s="1"/>
  <c r="J79" i="2"/>
  <c r="H77" i="2"/>
  <c r="I77" i="2" s="1"/>
  <c r="J77" i="2" s="1"/>
  <c r="H76" i="2"/>
  <c r="I76" i="2" s="1"/>
  <c r="J76" i="2" s="1"/>
  <c r="H75" i="2"/>
  <c r="I75" i="2" s="1"/>
  <c r="J75" i="2" s="1"/>
  <c r="H74" i="2"/>
  <c r="I74" i="2" s="1"/>
  <c r="J74" i="2" s="1"/>
  <c r="H73" i="2"/>
  <c r="I73" i="2" s="1"/>
  <c r="J73" i="2" s="1"/>
  <c r="H72" i="2"/>
  <c r="I72" i="2" s="1"/>
  <c r="J72" i="2" s="1"/>
  <c r="H71" i="2"/>
  <c r="I71" i="2" s="1"/>
  <c r="J71" i="2" s="1"/>
  <c r="H70" i="2"/>
  <c r="I70" i="2" s="1"/>
  <c r="J70" i="2" s="1"/>
  <c r="H59" i="2"/>
  <c r="I59" i="2" s="1"/>
  <c r="J59" i="2" s="1"/>
  <c r="J69" i="2"/>
  <c r="J58" i="2"/>
  <c r="J57" i="2"/>
  <c r="J56" i="2"/>
  <c r="H54" i="2" l="1"/>
  <c r="I54" i="2" s="1"/>
  <c r="J54" i="2" s="1"/>
  <c r="H53" i="2"/>
  <c r="I53" i="2" s="1"/>
  <c r="J53" i="2" s="1"/>
  <c r="H60" i="2"/>
  <c r="I60" i="2" s="1"/>
  <c r="J60" i="2" s="1"/>
  <c r="J55" i="2"/>
  <c r="H52" i="2"/>
  <c r="I52" i="2" s="1"/>
  <c r="J52" i="2" s="1"/>
  <c r="H51" i="2"/>
  <c r="I51" i="2" s="1"/>
  <c r="J51" i="2" s="1"/>
  <c r="H50" i="2"/>
  <c r="I50" i="2" s="1"/>
  <c r="J50" i="2" s="1"/>
  <c r="J49" i="2"/>
  <c r="H46" i="2"/>
  <c r="I46" i="2" s="1"/>
  <c r="J46" i="2" s="1"/>
  <c r="J67" i="2"/>
  <c r="H39" i="2"/>
  <c r="I39" i="2" s="1"/>
  <c r="J39" i="2" s="1"/>
  <c r="H37" i="2"/>
  <c r="I37" i="2" s="1"/>
  <c r="J37" i="2" s="1"/>
  <c r="H34" i="2"/>
  <c r="I34" i="2" s="1"/>
  <c r="H30" i="2"/>
  <c r="I30" i="2" s="1"/>
  <c r="J30" i="2" s="1"/>
  <c r="H27" i="2"/>
  <c r="I27" i="2" s="1"/>
  <c r="H26" i="2"/>
  <c r="H25" i="2"/>
  <c r="I25" i="2" s="1"/>
  <c r="H24" i="2"/>
  <c r="I24" i="2" s="1"/>
  <c r="H22" i="2"/>
  <c r="I22" i="2" s="1"/>
  <c r="I26" i="2"/>
  <c r="H15" i="2"/>
  <c r="I15" i="2" s="1"/>
  <c r="J28" i="2"/>
  <c r="J24" i="2" l="1"/>
  <c r="J15" i="2"/>
  <c r="J10" i="2"/>
  <c r="F134" i="2" l="1"/>
  <c r="D134" i="2"/>
  <c r="J95" i="2"/>
  <c r="J94" i="2"/>
  <c r="J93" i="2"/>
  <c r="J92" i="2"/>
  <c r="J90" i="2"/>
  <c r="J89" i="2"/>
  <c r="J88" i="2"/>
  <c r="J87" i="2"/>
  <c r="J86" i="2"/>
  <c r="J85" i="2"/>
  <c r="J84" i="2"/>
  <c r="J83" i="2"/>
  <c r="J82" i="2"/>
  <c r="J80" i="2"/>
  <c r="H68" i="2"/>
  <c r="H66" i="2"/>
  <c r="H65" i="2"/>
  <c r="H64" i="2"/>
  <c r="H48" i="2"/>
  <c r="H47" i="2"/>
  <c r="H45" i="2"/>
  <c r="H44" i="2"/>
  <c r="J43" i="2"/>
  <c r="J42" i="2"/>
  <c r="H41" i="2"/>
  <c r="H40" i="2"/>
  <c r="H38" i="2"/>
  <c r="J36" i="2"/>
  <c r="H35" i="2"/>
  <c r="J34" i="2"/>
  <c r="H33" i="2"/>
  <c r="H32" i="2"/>
  <c r="H31" i="2"/>
  <c r="H29" i="2"/>
  <c r="J27" i="2"/>
  <c r="J26" i="2"/>
  <c r="J25" i="2"/>
  <c r="J23" i="2"/>
  <c r="J22" i="2"/>
  <c r="H21" i="2"/>
  <c r="H20" i="2"/>
  <c r="H19" i="2"/>
  <c r="H18" i="2"/>
  <c r="H16" i="2"/>
  <c r="J14" i="2"/>
  <c r="H13" i="2"/>
  <c r="H12" i="2"/>
  <c r="H11" i="2"/>
  <c r="H9" i="2"/>
  <c r="H8" i="2"/>
  <c r="H7" i="2"/>
  <c r="I40" i="2" l="1"/>
  <c r="J40" i="2" s="1"/>
  <c r="I44" i="2"/>
  <c r="J44" i="2" s="1"/>
  <c r="I47" i="2"/>
  <c r="J47" i="2" s="1"/>
  <c r="J61" i="2"/>
  <c r="J63" i="2"/>
  <c r="I65" i="2"/>
  <c r="J65" i="2" s="1"/>
  <c r="I68" i="2"/>
  <c r="J68" i="2" s="1"/>
  <c r="I41" i="2"/>
  <c r="J41" i="2" s="1"/>
  <c r="I45" i="2"/>
  <c r="J45" i="2" s="1"/>
  <c r="I48" i="2"/>
  <c r="J48" i="2" s="1"/>
  <c r="J62" i="2"/>
  <c r="I64" i="2"/>
  <c r="J64" i="2" s="1"/>
  <c r="I66" i="2"/>
  <c r="J66" i="2" s="1"/>
  <c r="I8" i="2"/>
  <c r="J8" i="2" s="1"/>
  <c r="I11" i="2"/>
  <c r="J11" i="2" s="1"/>
  <c r="I13" i="2"/>
  <c r="J13" i="2" s="1"/>
  <c r="I16" i="2"/>
  <c r="J16" i="2" s="1"/>
  <c r="I19" i="2"/>
  <c r="J19" i="2" s="1"/>
  <c r="I21" i="2"/>
  <c r="J21" i="2" s="1"/>
  <c r="I29" i="2"/>
  <c r="J29" i="2" s="1"/>
  <c r="I32" i="2"/>
  <c r="J32" i="2" s="1"/>
  <c r="I7" i="2"/>
  <c r="J7" i="2" s="1"/>
  <c r="I9" i="2"/>
  <c r="J9" i="2" s="1"/>
  <c r="I12" i="2"/>
  <c r="J12" i="2" s="1"/>
  <c r="I18" i="2"/>
  <c r="J18" i="2" s="1"/>
  <c r="I20" i="2"/>
  <c r="J20" i="2" s="1"/>
  <c r="I31" i="2"/>
  <c r="J31" i="2" s="1"/>
  <c r="I33" i="2"/>
  <c r="J33" i="2" s="1"/>
  <c r="I35" i="2"/>
  <c r="J35" i="2" s="1"/>
  <c r="I38" i="2"/>
  <c r="J38" i="2" s="1"/>
  <c r="G134" i="2"/>
  <c r="H17" i="2"/>
  <c r="I17" i="2" s="1"/>
  <c r="J17" i="2" l="1"/>
  <c r="J134" i="2" s="1"/>
  <c r="I134" i="2"/>
  <c r="I136" i="2" s="1"/>
</calcChain>
</file>

<file path=xl/comments1.xml><?xml version="1.0" encoding="utf-8"?>
<comments xmlns="http://schemas.openxmlformats.org/spreadsheetml/2006/main">
  <authors>
    <author>Tray Caldwell</author>
  </authors>
  <commentList>
    <comment ref="C13" authorId="0">
      <text>
        <r>
          <rPr>
            <b/>
            <sz val="9"/>
            <color indexed="81"/>
            <rFont val="Tahoma"/>
            <family val="2"/>
          </rPr>
          <t>Tray Caldwell:</t>
        </r>
        <r>
          <rPr>
            <sz val="9"/>
            <color indexed="81"/>
            <rFont val="Tahoma"/>
            <family val="2"/>
          </rPr>
          <t xml:space="preserve">
Formerly PN Services</t>
        </r>
      </text>
    </comment>
    <comment ref="C15" authorId="0">
      <text>
        <r>
          <rPr>
            <b/>
            <sz val="8"/>
            <color indexed="81"/>
            <rFont val="Tahoma"/>
            <family val="2"/>
          </rPr>
          <t>Tray Caldwell:</t>
        </r>
        <r>
          <rPr>
            <sz val="8"/>
            <color indexed="81"/>
            <rFont val="Tahoma"/>
            <family val="2"/>
          </rPr>
          <t xml:space="preserve">
now requires a PO number.
Accenture
c/o Bristol-Myers Squibb
P.O. Box 696401
San Antonio, TX 78269
Fax: 609-419-7007
</t>
        </r>
      </text>
    </comment>
    <comment ref="C39" authorId="0">
      <text>
        <r>
          <rPr>
            <b/>
            <sz val="9"/>
            <color indexed="81"/>
            <rFont val="Tahoma"/>
            <family val="2"/>
          </rPr>
          <t>Tray Caldwell:</t>
        </r>
        <r>
          <rPr>
            <sz val="9"/>
            <color indexed="81"/>
            <rFont val="Tahoma"/>
            <family val="2"/>
          </rPr>
          <t xml:space="preserve">
Formerly: EMERGENT PRODUCT DEVELOPMENT SEATTLE LLC, name change letter 8/1/16</t>
        </r>
      </text>
    </comment>
    <comment ref="C40" authorId="0">
      <text>
        <r>
          <rPr>
            <b/>
            <sz val="8"/>
            <color indexed="81"/>
            <rFont val="Tahoma"/>
            <family val="2"/>
          </rPr>
          <t>Tray Caldwell:</t>
        </r>
        <r>
          <rPr>
            <sz val="8"/>
            <color indexed="81"/>
            <rFont val="Tahoma"/>
            <family val="2"/>
          </rPr>
          <t xml:space="preserve">
Formerly Trubion Pharmaceuticals and Emergent BioSolutions (subsidiary of now)</t>
        </r>
      </text>
    </comment>
    <comment ref="C42" authorId="0">
      <text>
        <r>
          <rPr>
            <b/>
            <sz val="9"/>
            <color indexed="81"/>
            <rFont val="Tahoma"/>
            <family val="2"/>
          </rPr>
          <t>Tray Caldwell:</t>
        </r>
        <r>
          <rPr>
            <sz val="9"/>
            <color indexed="81"/>
            <rFont val="Tahoma"/>
            <family val="2"/>
          </rPr>
          <t xml:space="preserve">
Formerly Charles River Clinical Services. In Apr., 2013 recd. notice of filing bankruptcty. Write off invoiced amount.</t>
        </r>
      </text>
    </comment>
    <comment ref="C43" authorId="0">
      <text>
        <r>
          <rPr>
            <b/>
            <sz val="9"/>
            <color indexed="81"/>
            <rFont val="Tahoma"/>
            <family val="2"/>
          </rPr>
          <t>Tray Caldwell:</t>
        </r>
        <r>
          <rPr>
            <sz val="9"/>
            <color indexed="81"/>
            <rFont val="Tahoma"/>
            <family val="2"/>
          </rPr>
          <t xml:space="preserve">
spoke with Kyle Jones 2/11/16 when asked about payment of the 2015 SAC invoice. He understands the charge now, but explained how he initially obtained the permit in 2015 thinking it would be picked up and disposed of under that permit but later found out that it wouldn't and that he had to renew the permit for 2016. He verified that this was a one time disposal and that they would not renew in 2017, so I told him to go ahead and pay the 2015 charge and I would make note to not charge for 2016 and apply their NORM credit to zero it out.
ON 3/2/16-Eileen Kramer called asking if I had spoken with broker about this permit holder using this permit for all their WA locations. I said no, checked generator registration and it just says same facility address in Spokane.</t>
        </r>
      </text>
    </comment>
    <comment ref="C84" authorId="0">
      <text>
        <r>
          <rPr>
            <b/>
            <sz val="9"/>
            <color indexed="81"/>
            <rFont val="Tahoma"/>
            <family val="2"/>
          </rPr>
          <t>Tray Caldwell:</t>
        </r>
        <r>
          <rPr>
            <sz val="9"/>
            <color indexed="81"/>
            <rFont val="Tahoma"/>
            <family val="2"/>
          </rPr>
          <t xml:space="preserve">
EARLE A. CHILES RESEARCH INSTITUTE</t>
        </r>
      </text>
    </comment>
    <comment ref="C88" authorId="0">
      <text>
        <r>
          <rPr>
            <b/>
            <sz val="9"/>
            <color indexed="81"/>
            <rFont val="Tahoma"/>
            <family val="2"/>
          </rPr>
          <t>Tray Caldwell:</t>
        </r>
        <r>
          <rPr>
            <sz val="9"/>
            <color indexed="81"/>
            <rFont val="Tahoma"/>
            <family val="2"/>
          </rPr>
          <t xml:space="preserve">
In Dec. each year need to send an email to Barri Twardoski and Margaret (Peggy) Schott and two others to give notification of next year's SAC so can request funding. See 4/7/15 email and 12/2 recurring reminder.</t>
        </r>
      </text>
    </comment>
  </commentList>
</comments>
</file>

<file path=xl/sharedStrings.xml><?xml version="1.0" encoding="utf-8"?>
<sst xmlns="http://schemas.openxmlformats.org/spreadsheetml/2006/main" count="335" uniqueCount="278">
  <si>
    <t>= Educational Research Institutions at one BLOCK lower</t>
  </si>
  <si>
    <t>SITE USE</t>
  </si>
  <si>
    <t>SAC</t>
  </si>
  <si>
    <t>ACTUAL</t>
  </si>
  <si>
    <t>FINAL SAC</t>
  </si>
  <si>
    <t>PERMIT #</t>
  </si>
  <si>
    <t>GENERATOR NAME</t>
  </si>
  <si>
    <t>BLOCK</t>
  </si>
  <si>
    <t>CHARGE</t>
  </si>
  <si>
    <t>BALANCE</t>
  </si>
  <si>
    <t>G1001</t>
  </si>
  <si>
    <t>HCS CORPORATION</t>
  </si>
  <si>
    <t>G1002</t>
  </si>
  <si>
    <t>GL Entry</t>
  </si>
  <si>
    <t>G1004</t>
  </si>
  <si>
    <t>US ECOLOGY RICHLAND SITE</t>
  </si>
  <si>
    <t>G1006</t>
  </si>
  <si>
    <t>NOAA NATIONAL MARINE FISHERIES SERVICE</t>
  </si>
  <si>
    <t>G1008</t>
  </si>
  <si>
    <t>FRED HUTCHINSON CANCER RESEARCH CENTER</t>
  </si>
  <si>
    <t>G1011</t>
  </si>
  <si>
    <t>SEATTLE BIOMEDICAL RESEARCH INSTITUTE</t>
  </si>
  <si>
    <t>G1014</t>
  </si>
  <si>
    <t>G1015</t>
  </si>
  <si>
    <t>UNIVERSITY OF WASHINGTON</t>
  </si>
  <si>
    <t>G1017</t>
  </si>
  <si>
    <t>ZYMOGENETICS, INC.</t>
  </si>
  <si>
    <t>G1018</t>
  </si>
  <si>
    <t>ENERGY NORTHWEST (WPPSS)</t>
  </si>
  <si>
    <t>G1022</t>
  </si>
  <si>
    <t>BOEING COMPANY, THE</t>
  </si>
  <si>
    <t>0 (1)</t>
  </si>
  <si>
    <t>2 (3)</t>
  </si>
  <si>
    <t>G1026</t>
  </si>
  <si>
    <t>TEST AMERICA</t>
  </si>
  <si>
    <t>G1027</t>
  </si>
  <si>
    <t>BENAROYA RESEARCH INSTITUTE AT VIRGINIA MASON</t>
  </si>
  <si>
    <t>G1028</t>
  </si>
  <si>
    <t>UNITECH SERVICES GROUP WA (INTERSTATE NUCLEAR)</t>
  </si>
  <si>
    <t>G1029</t>
  </si>
  <si>
    <t>PUGET SOUND NAVAL SHIPYARD</t>
  </si>
  <si>
    <t>G1032</t>
  </si>
  <si>
    <t>AREVA NP, INC. (FRAMATOME/SIEMENS)</t>
  </si>
  <si>
    <t>G1033</t>
  </si>
  <si>
    <t>WASHINGTON STATE UNIVERSITY</t>
  </si>
  <si>
    <t>3 (4)</t>
  </si>
  <si>
    <t>G1034</t>
  </si>
  <si>
    <t>G1044</t>
  </si>
  <si>
    <t>WASHINGTON STATE DEPARTMENT OF HEALTH</t>
  </si>
  <si>
    <t>G1045</t>
  </si>
  <si>
    <t>VA PUGET SOUND HEALTH CARE SYSTEM</t>
  </si>
  <si>
    <t>G1048</t>
  </si>
  <si>
    <t>US AIR FORCE (WASHINGTON SITES)</t>
  </si>
  <si>
    <t>G1049</t>
  </si>
  <si>
    <t>WESTERN WASHINGTON UNIVERSITY</t>
  </si>
  <si>
    <t>1 (2)</t>
  </si>
  <si>
    <t>0 (0)</t>
  </si>
  <si>
    <t>G1076</t>
  </si>
  <si>
    <t>US NAVY (WASHINGTON SITES)</t>
  </si>
  <si>
    <t>G1080</t>
  </si>
  <si>
    <t>US ARMY (WASHINGTON SITES)</t>
  </si>
  <si>
    <t>G1096</t>
  </si>
  <si>
    <t>MORAVEK BIOCHEMICALS, INC</t>
  </si>
  <si>
    <t>G1103</t>
  </si>
  <si>
    <t>PACIFIC NORTHWEST RESEARCH INSTITUTE</t>
  </si>
  <si>
    <t>G1105</t>
  </si>
  <si>
    <t>G1108</t>
  </si>
  <si>
    <t>DENDREON CORPORATION</t>
  </si>
  <si>
    <t>G1126</t>
  </si>
  <si>
    <t>SEATTLE GENETICS INC.</t>
  </si>
  <si>
    <t>G1137</t>
  </si>
  <si>
    <t>G1149</t>
  </si>
  <si>
    <t>ISORAY MEDICAL INC.</t>
  </si>
  <si>
    <t>G1150</t>
  </si>
  <si>
    <t>SCHNITZER STEEL OF TACOMA</t>
  </si>
  <si>
    <t>G1154</t>
  </si>
  <si>
    <t>G1156</t>
  </si>
  <si>
    <t>SEATTLE CHILDREN'S HOSPITAL</t>
  </si>
  <si>
    <t>G1173</t>
  </si>
  <si>
    <t>G2012</t>
  </si>
  <si>
    <t xml:space="preserve">UNIVERSITY OF OREGON </t>
  </si>
  <si>
    <t>G2014</t>
  </si>
  <si>
    <t>UTAH STATE UNIVERSITY</t>
  </si>
  <si>
    <t>G2016</t>
  </si>
  <si>
    <t>OREGON HEALTH &amp; SCIENCE UNIVERSITY</t>
  </si>
  <si>
    <t>G2017</t>
  </si>
  <si>
    <t xml:space="preserve">UNIVERSITY OF MONTANA </t>
  </si>
  <si>
    <t>G2020</t>
  </si>
  <si>
    <t>UNIVERSITY OF UTAH</t>
  </si>
  <si>
    <t>G2021</t>
  </si>
  <si>
    <t>UNIVERSITY OF HAWAII</t>
  </si>
  <si>
    <t>G2022</t>
  </si>
  <si>
    <t>OREGON STATE UNIVERSITY</t>
  </si>
  <si>
    <t>G2025</t>
  </si>
  <si>
    <t>PCC STRUCTURALS</t>
  </si>
  <si>
    <t>G2031</t>
  </si>
  <si>
    <t>VA MEDICAL CENTER - PORTLAND</t>
  </si>
  <si>
    <t>G2032</t>
  </si>
  <si>
    <t>PEARL HARBOR NAVAL SHIPYARD</t>
  </si>
  <si>
    <t>G2035</t>
  </si>
  <si>
    <t>ARUP, INC. (ASSOC. REGIONAL UNIV PATHOLOGY)</t>
  </si>
  <si>
    <t>G2038</t>
  </si>
  <si>
    <t xml:space="preserve">UNIVERSITY OF WYOMING </t>
  </si>
  <si>
    <t>G2042</t>
  </si>
  <si>
    <t>US ARMY (ALASKA SITES)</t>
  </si>
  <si>
    <t>G2049</t>
  </si>
  <si>
    <t>US ARMY (UTAH SITES) TOOELE</t>
  </si>
  <si>
    <t>G2050</t>
  </si>
  <si>
    <t>US ARMY (IDAHO SITES)</t>
  </si>
  <si>
    <t>G2051</t>
  </si>
  <si>
    <t>US ARMY (WYOMING SITES)</t>
  </si>
  <si>
    <t>G2052</t>
  </si>
  <si>
    <t>US AIR FORCE (OREGON SITES)</t>
  </si>
  <si>
    <t>G2053</t>
  </si>
  <si>
    <t>US AIR FORCE (UTAH SITES)</t>
  </si>
  <si>
    <t>G2054</t>
  </si>
  <si>
    <t>US AIR FORCE (MONTANA SITES)</t>
  </si>
  <si>
    <t>G2055</t>
  </si>
  <si>
    <t>US AIR FORCE (WYOMING SITES)</t>
  </si>
  <si>
    <t>G2064</t>
  </si>
  <si>
    <t>US ARMY (HAWAII SITES)</t>
  </si>
  <si>
    <t>G2066</t>
  </si>
  <si>
    <t>G2067</t>
  </si>
  <si>
    <t>US ARMY (OREGON SITES)</t>
  </si>
  <si>
    <t>G2068</t>
  </si>
  <si>
    <t>US AIR FORCE (IDAHO SITES)</t>
  </si>
  <si>
    <t>G2082</t>
  </si>
  <si>
    <t>PORTLAND STATE UNIVERSITY</t>
  </si>
  <si>
    <t>G2087</t>
  </si>
  <si>
    <t>US NAVY (HAWAII SITES)</t>
  </si>
  <si>
    <t>G2091</t>
  </si>
  <si>
    <t>US ARMY (MONTANA SITES)</t>
  </si>
  <si>
    <t>G2106</t>
  </si>
  <si>
    <t>ROCKY MOUNTAIN LABS, NIAID, NIH</t>
  </si>
  <si>
    <t>G2122</t>
  </si>
  <si>
    <t>SCHNITZER STEEL PRODUCTS COMPANY</t>
  </si>
  <si>
    <t>G2124</t>
  </si>
  <si>
    <t>REED COLLEGE</t>
  </si>
  <si>
    <t>G2130</t>
  </si>
  <si>
    <t>U.S. AIR FORCE (ALASKA SITES)</t>
  </si>
  <si>
    <t>G2131</t>
  </si>
  <si>
    <t>U.S. AIR FORCE (HAWAII SITES)</t>
  </si>
  <si>
    <t>G2140</t>
  </si>
  <si>
    <t>U.S. D.O.E., NETL-ALBANY</t>
  </si>
  <si>
    <t>G2151</t>
  </si>
  <si>
    <t>INTERNATIONAL ISOTOPES INC.</t>
  </si>
  <si>
    <t>G2155</t>
  </si>
  <si>
    <t>BYU - IDAHO</t>
  </si>
  <si>
    <t>G2167</t>
  </si>
  <si>
    <t>INTERMOUNTAIN HEALTHCARE INC.</t>
  </si>
  <si>
    <t>G3006</t>
  </si>
  <si>
    <t>G3007</t>
  </si>
  <si>
    <t>UNIVERSITY OF NEVADA (RENO)</t>
  </si>
  <si>
    <t>G3016</t>
  </si>
  <si>
    <t>UNIVERSITY OF COLORADO - BOULDER</t>
  </si>
  <si>
    <t>G3028</t>
  </si>
  <si>
    <t>UNIVERSITY OF NEVADA - LAS VEGAS</t>
  </si>
  <si>
    <t>G3037</t>
  </si>
  <si>
    <t xml:space="preserve">UNIVERSITY OF DENVER </t>
  </si>
  <si>
    <t>G3046</t>
  </si>
  <si>
    <t>US ARMY (NEVADA SITES)</t>
  </si>
  <si>
    <t>G3047</t>
  </si>
  <si>
    <t>US ARMY (COLORADO SITES)</t>
  </si>
  <si>
    <t>G3048</t>
  </si>
  <si>
    <t>US AIR FORCE (COLORADO SITES)</t>
  </si>
  <si>
    <t>G3049</t>
  </si>
  <si>
    <t>US AIR FORCE (NEW MEXICO SITES)</t>
  </si>
  <si>
    <t>G3050</t>
  </si>
  <si>
    <t>US AIR FORCE (NEVADA SITES)</t>
  </si>
  <si>
    <t>G3058</t>
  </si>
  <si>
    <t>NEW MEXICO STATE UNIVERSITY</t>
  </si>
  <si>
    <t>G3059</t>
  </si>
  <si>
    <t>US ARMY (NEW MEXICO SITES/NASA)</t>
  </si>
  <si>
    <t>G3095</t>
  </si>
  <si>
    <t>THERMO MF PHYSICS CORP</t>
  </si>
  <si>
    <t>G3124</t>
  </si>
  <si>
    <t>US NAVY (NEVADA SITES)</t>
  </si>
  <si>
    <t>Revenue Requirement</t>
  </si>
  <si>
    <t>G2173</t>
  </si>
  <si>
    <t>QAL-TEK ASSOCIATES</t>
  </si>
  <si>
    <t>INSTITUTE FOR SYSTEMS BIOLOGY</t>
  </si>
  <si>
    <t>G1191</t>
  </si>
  <si>
    <t>R.J. LEE GROUP, INC.</t>
  </si>
  <si>
    <t>G2065</t>
  </si>
  <si>
    <t>IDAHO STATE UNIVERSITY</t>
  </si>
  <si>
    <t>WESTINGHOUSE, RICHLAND SERVICE CENTER</t>
  </si>
  <si>
    <t xml:space="preserve">AMGEN, INC. </t>
  </si>
  <si>
    <t>G2193</t>
  </si>
  <si>
    <t>METRO METALS NORTHWEST, INC.</t>
  </si>
  <si>
    <t>UNIVERSITY OF COLORADO - DENVER</t>
  </si>
  <si>
    <t>SAC Refund / (Undercollection)</t>
  </si>
  <si>
    <t>G1200</t>
  </si>
  <si>
    <t>CARDINAL HEALTH PET MANUFACTURING</t>
  </si>
  <si>
    <t>G2080</t>
  </si>
  <si>
    <t>G3062</t>
  </si>
  <si>
    <t>US NAVY (NEW MEXICO SITES)</t>
  </si>
  <si>
    <t>G3150</t>
  </si>
  <si>
    <t>PARTICLE MEASURING SYSTEMS INC.</t>
  </si>
  <si>
    <t>G1166</t>
  </si>
  <si>
    <t>DAWN MINING COMPANY</t>
  </si>
  <si>
    <t>G2034</t>
  </si>
  <si>
    <t>MONTANA STATE UNIVERSITY</t>
  </si>
  <si>
    <t>OREGON PUBLIC HEALTH, RADIATION PROTECTION SERVICES</t>
  </si>
  <si>
    <t>G3002</t>
  </si>
  <si>
    <t>UNIVERSITY OF NEW MEXICO</t>
  </si>
  <si>
    <t>G3035</t>
  </si>
  <si>
    <t>COLORADO STATE UNIVERSITY</t>
  </si>
  <si>
    <t>G3183</t>
  </si>
  <si>
    <t>UNIVERSITY OF NORTHERN COLORADO</t>
  </si>
  <si>
    <t>BLOODWORKS NORTHWEST</t>
  </si>
  <si>
    <t>EUROFINS PANLABS, INC. (CEREP, INC.)</t>
  </si>
  <si>
    <t>7 (8)</t>
  </si>
  <si>
    <t>G1190</t>
  </si>
  <si>
    <t>PROVIDENCE SACRED HEART MEDICAL CENTER</t>
  </si>
  <si>
    <t>G1207</t>
  </si>
  <si>
    <t>ALLEN INSTITUTE</t>
  </si>
  <si>
    <t>G1209</t>
  </si>
  <si>
    <t>SEATTLE CHILDREN'S RESEARCH INSTITUTE</t>
  </si>
  <si>
    <t>G1210</t>
  </si>
  <si>
    <t>KURION, INC.</t>
  </si>
  <si>
    <t>G2003</t>
  </si>
  <si>
    <t>BRIGHAM YOUNG UNIVERSITY</t>
  </si>
  <si>
    <t>G2008</t>
  </si>
  <si>
    <t>HAWAII AGRICULTURE RESEARCH CENTER</t>
  </si>
  <si>
    <t>Prior Year</t>
  </si>
  <si>
    <t>Balance</t>
  </si>
  <si>
    <t>PERMA-FIX NORTHWEST, INC.</t>
  </si>
  <si>
    <t>APTEVO RESEARCH &amp; DEVELOPMENT LLC</t>
  </si>
  <si>
    <t>G1192</t>
  </si>
  <si>
    <t>ENERGY LABORATORIES</t>
  </si>
  <si>
    <t>G1196</t>
  </si>
  <si>
    <t>CARDINAL HEALTH NUCLEAR PHARMACY SERVICES</t>
  </si>
  <si>
    <t>G1212</t>
  </si>
  <si>
    <t>CARDINAL HEALTH</t>
  </si>
  <si>
    <t>G1213</t>
  </si>
  <si>
    <t>PROVIDENCE ST. MARY MEDICAL CENTER</t>
  </si>
  <si>
    <t>G1214</t>
  </si>
  <si>
    <t>SKAGIT VALLEY HOSPITAL</t>
  </si>
  <si>
    <t>G1215</t>
  </si>
  <si>
    <t>HARRISON MEDICAL CENTER</t>
  </si>
  <si>
    <t>G2076</t>
  </si>
  <si>
    <t>CITY OF SALEM</t>
  </si>
  <si>
    <t>PROVIDENCE PORTLAND MEDICAL CENTER</t>
  </si>
  <si>
    <t>G2207</t>
  </si>
  <si>
    <t>GOODWELL, INC.</t>
  </si>
  <si>
    <t>G2208</t>
  </si>
  <si>
    <t>UTAH PUBLIC HEALTH LABORATORY</t>
  </si>
  <si>
    <t>G2209</t>
  </si>
  <si>
    <t>TALEN MONTANA, LLC</t>
  </si>
  <si>
    <t>G2210</t>
  </si>
  <si>
    <t>BASIN ELECTRIC POWER CORPORATION</t>
  </si>
  <si>
    <t>G2211</t>
  </si>
  <si>
    <t>BARRETT HOSPITAL &amp; HEALTHCARE</t>
  </si>
  <si>
    <t>G2212</t>
  </si>
  <si>
    <t>IMAGING ASSOCIATES</t>
  </si>
  <si>
    <t>G2213</t>
  </si>
  <si>
    <t>TILLAMOOK REGIONAL MEDICAL CENTER</t>
  </si>
  <si>
    <t>G2214</t>
  </si>
  <si>
    <t>LINFIELD COLLEGE</t>
  </si>
  <si>
    <t>G2215</t>
  </si>
  <si>
    <t>CARDINAL HEALTH NPS #7022</t>
  </si>
  <si>
    <t>G2216</t>
  </si>
  <si>
    <t>CARDINAL HEALTH NPS #5886</t>
  </si>
  <si>
    <t>G2217</t>
  </si>
  <si>
    <t>PORTLAND COMMUNITY COLLEGE</t>
  </si>
  <si>
    <t>G3043</t>
  </si>
  <si>
    <t>NATIONAL JEWISH MEDICAL &amp; RESEARCH CENTER</t>
  </si>
  <si>
    <t>G3099</t>
  </si>
  <si>
    <t>CLIMAX MOLYBDENUM COMPANY</t>
  </si>
  <si>
    <t>G3187</t>
  </si>
  <si>
    <t>JET WEST GEOPHYSICAL SERVICES, LLC</t>
  </si>
  <si>
    <t>2016</t>
  </si>
  <si>
    <t>CU FT 2016</t>
  </si>
  <si>
    <t>7 (9)</t>
  </si>
  <si>
    <t>Zero out</t>
  </si>
  <si>
    <t>Never Renewed</t>
  </si>
  <si>
    <t>One time</t>
  </si>
  <si>
    <t>8 DOSE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</si>
</sst>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2" formatCode="_(&quot;$&quot;* #,##0_);_(&quot;$&quot;* \(#,##0\);_(&quot;$&quot;* &quot;-&quot;_);_(@_)"/>
    <numFmt numFmtId="43" formatCode="_(* #,##0.00_);_(* \(#,##0.00\);_(* &quot;-&quot;??_);_(@_)"/>
  </numFmts>
  <fonts count="18" x14ac:knownFonts="1">
    <font>
      <sz val="10"/>
      <color indexed="8"/>
      <name val="MS Sans Serif"/>
    </font>
    <font>
      <sz val="10"/>
      <name val="MS Sans Serif"/>
      <family val="2"/>
    </font>
    <font>
      <sz val="10"/>
      <name val="Arial"/>
      <family val="2"/>
    </font>
    <font>
      <b/>
      <sz val="10"/>
      <name val="MS Sans Serif"/>
      <family val="2"/>
    </font>
    <font>
      <b/>
      <sz val="10"/>
      <color indexed="61"/>
      <name val="MS Sans Serif"/>
      <family val="2"/>
    </font>
    <font>
      <b/>
      <sz val="8"/>
      <color indexed="10"/>
      <name val="MS Sans Serif"/>
      <family val="2"/>
    </font>
    <font>
      <b/>
      <sz val="10"/>
      <color indexed="10"/>
      <name val="MS Sans Serif"/>
      <family val="2"/>
    </font>
    <font>
      <b/>
      <sz val="10"/>
      <color indexed="8"/>
      <name val="MS Sans Serif"/>
      <family val="2"/>
    </font>
    <font>
      <sz val="10"/>
      <color indexed="8"/>
      <name val="MS Sans Serif"/>
      <family val="2"/>
    </font>
    <font>
      <b/>
      <sz val="10"/>
      <color indexed="20"/>
      <name val="MS Sans Serif"/>
      <family val="2"/>
    </font>
    <font>
      <b/>
      <sz val="8"/>
      <color indexed="81"/>
      <name val="Tahoma"/>
      <family val="2"/>
    </font>
    <font>
      <sz val="8"/>
      <color indexed="81"/>
      <name val="Tahoma"/>
      <family val="2"/>
    </font>
    <font>
      <b/>
      <sz val="9"/>
      <color indexed="81"/>
      <name val="Tahoma"/>
      <family val="2"/>
    </font>
    <font>
      <sz val="9"/>
      <color indexed="81"/>
      <name val="Tahoma"/>
      <family val="2"/>
    </font>
    <font>
      <sz val="7.2"/>
      <color indexed="8"/>
      <name val="Arial"/>
      <family val="2"/>
    </font>
    <font>
      <sz val="10"/>
      <color indexed="8"/>
      <name val="MS Sans Serif"/>
      <family val="2"/>
    </font>
    <font>
      <b/>
      <sz val="10"/>
      <color indexed="12"/>
      <name val="MS Sans Serif"/>
      <family val="2"/>
    </font>
    <font>
      <b/>
      <sz val="10"/>
      <color indexed="54"/>
      <name val="MS Sans Serif"/>
      <family val="2"/>
    </font>
  </fonts>
  <fills count="5">
    <fill>
      <patternFill patternType="none"/>
    </fill>
    <fill>
      <patternFill patternType="gray125"/>
    </fill>
    <fill>
      <patternFill patternType="solid">
        <fgColor indexed="11"/>
        <bgColor indexed="64"/>
      </patternFill>
    </fill>
    <fill>
      <patternFill patternType="solid">
        <fgColor rgb="FF00FF00"/>
        <bgColor indexed="64"/>
      </patternFill>
    </fill>
    <fill>
      <patternFill patternType="solid">
        <fgColor indexed="13"/>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40" fontId="1" fillId="0" borderId="0" applyFont="0" applyFill="0" applyBorder="0" applyAlignment="0" applyProtection="0"/>
    <xf numFmtId="3" fontId="2" fillId="0" borderId="0"/>
    <xf numFmtId="8" fontId="1" fillId="0" borderId="0" applyFont="0" applyFill="0" applyBorder="0" applyAlignment="0" applyProtection="0"/>
    <xf numFmtId="42" fontId="2" fillId="0" borderId="0"/>
    <xf numFmtId="0" fontId="1" fillId="0" borderId="0"/>
    <xf numFmtId="0" fontId="8" fillId="0" borderId="0"/>
    <xf numFmtId="43" fontId="14" fillId="0" borderId="0" applyFont="0" applyFill="0" applyBorder="0" applyAlignment="0" applyProtection="0"/>
    <xf numFmtId="0" fontId="2" fillId="0" borderId="0"/>
    <xf numFmtId="0" fontId="15" fillId="0" borderId="0"/>
    <xf numFmtId="40" fontId="1" fillId="0" borderId="0" applyFont="0" applyFill="0" applyBorder="0" applyAlignment="0" applyProtection="0"/>
  </cellStyleXfs>
  <cellXfs count="101">
    <xf numFmtId="0" fontId="0" fillId="0" borderId="0" xfId="0" applyNumberFormat="1" applyFill="1" applyBorder="1" applyAlignment="1" applyProtection="1"/>
    <xf numFmtId="0" fontId="3" fillId="0" borderId="0" xfId="5" quotePrefix="1" applyFont="1" applyFill="1" applyAlignment="1">
      <alignment horizontal="left"/>
    </xf>
    <xf numFmtId="0" fontId="3" fillId="0" borderId="0" xfId="5" applyFont="1"/>
    <xf numFmtId="0" fontId="3" fillId="0" borderId="0" xfId="5" applyFont="1" applyAlignment="1">
      <alignment horizontal="center"/>
    </xf>
    <xf numFmtId="39" fontId="3" fillId="0" borderId="0" xfId="5" applyNumberFormat="1" applyFont="1"/>
    <xf numFmtId="0" fontId="3" fillId="0" borderId="0" xfId="5" applyFont="1" applyFill="1" applyAlignment="1">
      <alignment horizontal="center"/>
    </xf>
    <xf numFmtId="0" fontId="3" fillId="0" borderId="0" xfId="5" applyFont="1" applyFill="1"/>
    <xf numFmtId="0" fontId="3" fillId="0" borderId="0" xfId="5" applyFont="1" applyFill="1" applyBorder="1" applyAlignment="1">
      <alignment horizontal="center"/>
    </xf>
    <xf numFmtId="0" fontId="3" fillId="0" borderId="0" xfId="5" applyFont="1" applyBorder="1" applyAlignment="1"/>
    <xf numFmtId="0" fontId="4" fillId="0" borderId="1" xfId="5" applyFont="1" applyBorder="1" applyAlignment="1">
      <alignment horizontal="center"/>
    </xf>
    <xf numFmtId="0" fontId="4" fillId="0" borderId="2" xfId="5" applyFont="1" applyBorder="1" applyAlignment="1">
      <alignment horizontal="center"/>
    </xf>
    <xf numFmtId="39" fontId="4" fillId="0" borderId="2" xfId="1" applyNumberFormat="1" applyFont="1" applyBorder="1" applyAlignment="1">
      <alignment horizontal="center"/>
    </xf>
    <xf numFmtId="0" fontId="3" fillId="0" borderId="3" xfId="5" applyFont="1" applyFill="1" applyBorder="1" applyAlignment="1">
      <alignment horizontal="center"/>
    </xf>
    <xf numFmtId="0" fontId="3" fillId="0" borderId="3" xfId="5" applyFont="1" applyBorder="1" applyAlignment="1">
      <alignment horizontal="center"/>
    </xf>
    <xf numFmtId="0" fontId="4" fillId="0" borderId="4" xfId="5" applyFont="1" applyBorder="1" applyAlignment="1">
      <alignment horizontal="center"/>
    </xf>
    <xf numFmtId="39" fontId="4" fillId="0" borderId="4" xfId="1" applyNumberFormat="1" applyFont="1" applyBorder="1" applyAlignment="1">
      <alignment horizontal="center"/>
    </xf>
    <xf numFmtId="0" fontId="1" fillId="0" borderId="0" xfId="5" applyFill="1" applyAlignment="1">
      <alignment horizontal="center"/>
    </xf>
    <xf numFmtId="0" fontId="1" fillId="0" borderId="0" xfId="5" applyAlignment="1">
      <alignment horizontal="left"/>
    </xf>
    <xf numFmtId="39" fontId="5" fillId="0" borderId="0" xfId="1" applyNumberFormat="1" applyFont="1"/>
    <xf numFmtId="0" fontId="6" fillId="0" borderId="0" xfId="5" applyFont="1" applyAlignment="1">
      <alignment horizontal="center"/>
    </xf>
    <xf numFmtId="38" fontId="4" fillId="0" borderId="0" xfId="1" applyNumberFormat="1" applyFont="1"/>
    <xf numFmtId="0" fontId="4" fillId="0" borderId="0" xfId="5" applyFont="1" applyAlignment="1">
      <alignment horizontal="center"/>
    </xf>
    <xf numFmtId="38" fontId="4" fillId="0" borderId="0" xfId="1" applyNumberFormat="1" applyFont="1" applyFill="1" applyAlignment="1">
      <alignment horizontal="right"/>
    </xf>
    <xf numFmtId="0" fontId="1" fillId="0" borderId="0" xfId="5" applyFill="1" applyBorder="1" applyAlignment="1">
      <alignment horizontal="center"/>
    </xf>
    <xf numFmtId="0" fontId="1" fillId="0" borderId="0" xfId="5" applyBorder="1" applyAlignment="1">
      <alignment horizontal="left"/>
    </xf>
    <xf numFmtId="0" fontId="1" fillId="0" borderId="0" xfId="5" applyFill="1" applyBorder="1"/>
    <xf numFmtId="0" fontId="1" fillId="0" borderId="0" xfId="5"/>
    <xf numFmtId="4" fontId="1" fillId="0" borderId="0" xfId="5" applyNumberFormat="1" applyFill="1" applyBorder="1" applyAlignment="1">
      <alignment horizontal="center"/>
    </xf>
    <xf numFmtId="0" fontId="4" fillId="0" borderId="0" xfId="5" quotePrefix="1" applyFont="1" applyAlignment="1">
      <alignment horizontal="center"/>
    </xf>
    <xf numFmtId="38" fontId="4" fillId="0" borderId="0" xfId="1" applyNumberFormat="1" applyFont="1" applyAlignment="1">
      <alignment horizontal="right"/>
    </xf>
    <xf numFmtId="0" fontId="1" fillId="0" borderId="0" xfId="5" applyBorder="1"/>
    <xf numFmtId="0" fontId="1" fillId="0" borderId="0" xfId="5" applyFill="1" applyBorder="1" applyAlignment="1">
      <alignment horizontal="left"/>
    </xf>
    <xf numFmtId="0" fontId="4" fillId="0" borderId="0" xfId="5" applyFont="1" applyFill="1" applyAlignment="1">
      <alignment horizontal="center"/>
    </xf>
    <xf numFmtId="38" fontId="4" fillId="0" borderId="0" xfId="1" applyNumberFormat="1" applyFont="1" applyFill="1"/>
    <xf numFmtId="39" fontId="4" fillId="0" borderId="0" xfId="1" applyNumberFormat="1" applyFont="1" applyFill="1"/>
    <xf numFmtId="0" fontId="1" fillId="2" borderId="0" xfId="5" applyFill="1" applyBorder="1" applyAlignment="1">
      <alignment horizontal="left"/>
    </xf>
    <xf numFmtId="0" fontId="7" fillId="0" borderId="0" xfId="5" applyFont="1" applyFill="1" applyAlignment="1">
      <alignment horizontal="center"/>
    </xf>
    <xf numFmtId="0" fontId="8" fillId="0" borderId="0" xfId="5" applyFont="1" applyFill="1" applyBorder="1" applyAlignment="1">
      <alignment horizontal="center"/>
    </xf>
    <xf numFmtId="0" fontId="8" fillId="0" borderId="0" xfId="5" applyFont="1" applyBorder="1" applyAlignment="1">
      <alignment horizontal="left"/>
    </xf>
    <xf numFmtId="0" fontId="1" fillId="0" borderId="0" xfId="5" applyFill="1" applyAlignment="1">
      <alignment horizontal="left"/>
    </xf>
    <xf numFmtId="0" fontId="4" fillId="0" borderId="0" xfId="5" quotePrefix="1" applyFont="1" applyFill="1" applyAlignment="1">
      <alignment horizontal="center"/>
    </xf>
    <xf numFmtId="49" fontId="4" fillId="0" borderId="0" xfId="1" applyNumberFormat="1" applyFont="1" applyAlignment="1">
      <alignment horizontal="center"/>
    </xf>
    <xf numFmtId="0" fontId="7" fillId="0" borderId="0" xfId="5" applyFont="1"/>
    <xf numFmtId="0" fontId="8" fillId="0" borderId="0" xfId="5" applyFont="1" applyFill="1" applyBorder="1" applyAlignment="1">
      <alignment horizontal="left"/>
    </xf>
    <xf numFmtId="38" fontId="4" fillId="0" borderId="3" xfId="1" applyNumberFormat="1" applyFont="1" applyBorder="1"/>
    <xf numFmtId="39" fontId="4" fillId="0" borderId="3" xfId="1" applyNumberFormat="1" applyFont="1" applyBorder="1"/>
    <xf numFmtId="0" fontId="7" fillId="0" borderId="0" xfId="5" applyFont="1" applyAlignment="1">
      <alignment horizontal="center"/>
    </xf>
    <xf numFmtId="39" fontId="7" fillId="0" borderId="0" xfId="5" applyNumberFormat="1" applyFont="1"/>
    <xf numFmtId="0" fontId="3" fillId="0" borderId="0" xfId="5" applyFont="1" applyAlignment="1">
      <alignment horizontal="left"/>
    </xf>
    <xf numFmtId="0" fontId="3" fillId="0" borderId="0" xfId="5" applyFont="1" applyBorder="1"/>
    <xf numFmtId="0" fontId="3" fillId="0" borderId="0" xfId="5" applyFont="1" applyFill="1" applyAlignment="1">
      <alignment horizontal="left"/>
    </xf>
    <xf numFmtId="39" fontId="3" fillId="0" borderId="0" xfId="5" applyNumberFormat="1" applyFont="1" applyFill="1"/>
    <xf numFmtId="0" fontId="3" fillId="0" borderId="0" xfId="5" applyFont="1" applyBorder="1" applyAlignment="1">
      <alignment horizontal="center"/>
    </xf>
    <xf numFmtId="39" fontId="3" fillId="0" borderId="0" xfId="5" applyNumberFormat="1" applyFont="1" applyBorder="1"/>
    <xf numFmtId="0" fontId="1" fillId="0" borderId="0" xfId="5" applyFont="1" applyFill="1" applyBorder="1" applyAlignment="1">
      <alignment horizontal="center"/>
    </xf>
    <xf numFmtId="0" fontId="1" fillId="0" borderId="0" xfId="5" applyFont="1" applyFill="1" applyBorder="1"/>
    <xf numFmtId="0" fontId="1" fillId="0" borderId="0" xfId="5" applyFont="1" applyAlignment="1">
      <alignment horizontal="left"/>
    </xf>
    <xf numFmtId="0" fontId="1" fillId="0" borderId="0" xfId="5" applyFont="1" applyFill="1" applyBorder="1" applyAlignment="1">
      <alignment horizontal="left"/>
    </xf>
    <xf numFmtId="40" fontId="3" fillId="0" borderId="0" xfId="5" applyNumberFormat="1" applyFont="1" applyFill="1" applyAlignment="1">
      <alignment horizontal="right"/>
    </xf>
    <xf numFmtId="40" fontId="9" fillId="0" borderId="0" xfId="3" applyNumberFormat="1" applyFont="1" applyFill="1"/>
    <xf numFmtId="0" fontId="3" fillId="0" borderId="0" xfId="5" applyFont="1" applyFill="1" applyAlignment="1">
      <alignment horizontal="right"/>
    </xf>
    <xf numFmtId="0" fontId="1" fillId="3" borderId="0" xfId="5" applyFont="1" applyFill="1" applyBorder="1"/>
    <xf numFmtId="0" fontId="7" fillId="0" borderId="0" xfId="5" applyFont="1" applyAlignment="1">
      <alignment horizontal="right"/>
    </xf>
    <xf numFmtId="40" fontId="9" fillId="0" borderId="0" xfId="3" applyNumberFormat="1" applyFont="1"/>
    <xf numFmtId="40" fontId="6" fillId="0" borderId="8" xfId="5" applyNumberFormat="1" applyFont="1" applyBorder="1"/>
    <xf numFmtId="0" fontId="3" fillId="0" borderId="0" xfId="5" applyFont="1" applyAlignment="1">
      <alignment horizontal="right"/>
    </xf>
    <xf numFmtId="39" fontId="3" fillId="0" borderId="0" xfId="5" applyNumberFormat="1" applyFont="1" applyAlignment="1">
      <alignment horizontal="right"/>
    </xf>
    <xf numFmtId="40" fontId="3" fillId="0" borderId="0" xfId="5" applyNumberFormat="1" applyFont="1" applyBorder="1"/>
    <xf numFmtId="0" fontId="1" fillId="3" borderId="0" xfId="5" applyFill="1"/>
    <xf numFmtId="0" fontId="1" fillId="0" borderId="0" xfId="5" applyFill="1"/>
    <xf numFmtId="0" fontId="1" fillId="3" borderId="0" xfId="5" applyFill="1" applyAlignment="1">
      <alignment horizontal="left"/>
    </xf>
    <xf numFmtId="0" fontId="1" fillId="3" borderId="0" xfId="5" applyFill="1" applyBorder="1" applyAlignment="1">
      <alignment horizontal="left"/>
    </xf>
    <xf numFmtId="0" fontId="1" fillId="3" borderId="0" xfId="5" applyFill="1" applyBorder="1"/>
    <xf numFmtId="39" fontId="5" fillId="0" borderId="0" xfId="1" applyNumberFormat="1" applyFont="1" applyAlignment="1">
      <alignment horizontal="center"/>
    </xf>
    <xf numFmtId="38" fontId="4" fillId="0" borderId="0" xfId="1" applyNumberFormat="1" applyFont="1" applyAlignment="1">
      <alignment horizontal="center"/>
    </xf>
    <xf numFmtId="40" fontId="9" fillId="0" borderId="0" xfId="3" applyNumberFormat="1" applyFont="1" applyAlignment="1">
      <alignment horizontal="center"/>
    </xf>
    <xf numFmtId="39" fontId="4" fillId="0" borderId="0" xfId="1" applyNumberFormat="1" applyFont="1" applyFill="1" applyAlignment="1">
      <alignment horizontal="right"/>
    </xf>
    <xf numFmtId="0" fontId="3" fillId="0" borderId="0" xfId="5" quotePrefix="1" applyFont="1" applyFill="1" applyAlignment="1">
      <alignment horizontal="center"/>
    </xf>
    <xf numFmtId="0" fontId="8" fillId="3" borderId="0" xfId="5" applyFont="1" applyFill="1" applyBorder="1" applyAlignment="1">
      <alignment horizontal="left"/>
    </xf>
    <xf numFmtId="0" fontId="3" fillId="0" borderId="0" xfId="9" applyFont="1" applyFill="1" applyAlignment="1">
      <alignment horizontal="center"/>
    </xf>
    <xf numFmtId="0" fontId="3" fillId="0" borderId="0" xfId="9" quotePrefix="1" applyFont="1" applyFill="1" applyAlignment="1">
      <alignment horizontal="left"/>
    </xf>
    <xf numFmtId="40" fontId="16" fillId="0" borderId="9" xfId="10" applyNumberFormat="1" applyFont="1" applyFill="1" applyBorder="1" applyAlignment="1">
      <alignment horizontal="right"/>
    </xf>
    <xf numFmtId="0" fontId="4" fillId="0" borderId="1" xfId="5" applyFont="1" applyFill="1" applyBorder="1" applyAlignment="1">
      <alignment horizontal="center"/>
    </xf>
    <xf numFmtId="0" fontId="4" fillId="0" borderId="4" xfId="5" applyFont="1" applyFill="1" applyBorder="1" applyAlignment="1">
      <alignment horizontal="center"/>
    </xf>
    <xf numFmtId="0" fontId="8" fillId="0" borderId="0" xfId="9" applyFont="1" applyFill="1" applyAlignment="1">
      <alignment horizontal="center"/>
    </xf>
    <xf numFmtId="0" fontId="15" fillId="0" borderId="0" xfId="9" applyAlignment="1">
      <alignment horizontal="left"/>
    </xf>
    <xf numFmtId="40" fontId="17" fillId="0" borderId="0" xfId="7" applyNumberFormat="1" applyFont="1"/>
    <xf numFmtId="0" fontId="8" fillId="3" borderId="0" xfId="9" applyFont="1" applyFill="1" applyBorder="1"/>
    <xf numFmtId="0" fontId="8" fillId="0" borderId="0" xfId="9" applyFont="1" applyFill="1" applyBorder="1"/>
    <xf numFmtId="0" fontId="15" fillId="0" borderId="0" xfId="9" applyFill="1" applyBorder="1" applyAlignment="1">
      <alignment horizontal="center"/>
    </xf>
    <xf numFmtId="0" fontId="15" fillId="3" borderId="0" xfId="9" applyFill="1" applyBorder="1"/>
    <xf numFmtId="40" fontId="9" fillId="4" borderId="0" xfId="3" applyNumberFormat="1" applyFont="1" applyFill="1"/>
    <xf numFmtId="40" fontId="7" fillId="0" borderId="0" xfId="5" applyNumberFormat="1" applyFont="1"/>
    <xf numFmtId="0" fontId="3" fillId="0" borderId="0" xfId="5" applyFont="1" applyFill="1" applyBorder="1"/>
    <xf numFmtId="0" fontId="3" fillId="0" borderId="0" xfId="0" applyFont="1" applyFill="1" applyAlignment="1">
      <alignment horizontal="center"/>
    </xf>
    <xf numFmtId="0" fontId="0" fillId="0" borderId="0" xfId="0" applyFill="1" applyBorder="1" applyAlignment="1">
      <alignment horizontal="center"/>
    </xf>
    <xf numFmtId="0" fontId="0" fillId="0" borderId="0" xfId="0" applyBorder="1" applyAlignment="1">
      <alignment horizontal="left"/>
    </xf>
    <xf numFmtId="0" fontId="3" fillId="3" borderId="0" xfId="5" applyFont="1" applyFill="1" applyAlignment="1">
      <alignment horizontal="center"/>
    </xf>
    <xf numFmtId="49" fontId="3" fillId="0" borderId="5" xfId="5" applyNumberFormat="1" applyFont="1" applyBorder="1" applyAlignment="1">
      <alignment horizontal="center"/>
    </xf>
    <xf numFmtId="49" fontId="3" fillId="0" borderId="6" xfId="5" applyNumberFormat="1" applyFont="1" applyBorder="1" applyAlignment="1">
      <alignment horizontal="center"/>
    </xf>
    <xf numFmtId="49" fontId="3" fillId="0" borderId="7" xfId="5" applyNumberFormat="1" applyFont="1" applyBorder="1" applyAlignment="1">
      <alignment horizontal="center"/>
    </xf>
  </cellXfs>
  <cellStyles count="11">
    <cellStyle name="Comma 2" xfId="7"/>
    <cellStyle name="Comma_2008 True-up and 2009 Site Availability Charge" xfId="10"/>
    <cellStyle name="Comma_2009 Site Availability Charge True-up" xfId="1"/>
    <cellStyle name="Comma0" xfId="2"/>
    <cellStyle name="Currency_2009 Site Availability Charge True-up" xfId="3"/>
    <cellStyle name="Currency0" xfId="4"/>
    <cellStyle name="Normal" xfId="0" builtinId="0"/>
    <cellStyle name="Normal 16" xfId="9"/>
    <cellStyle name="Normal 2" xfId="6"/>
    <cellStyle name="Normal 3" xfId="8"/>
    <cellStyle name="Normal_2009 Site Availability Charge True-up" xfId="5"/>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7"/>
  <sheetViews>
    <sheetView tabSelected="1" zoomScaleNormal="100" zoomScaleSheetLayoutView="75" workbookViewId="0">
      <pane ySplit="5" topLeftCell="A105" activePane="bottomLeft" state="frozen"/>
      <selection pane="bottomLeft" activeCell="N125" sqref="N125"/>
    </sheetView>
  </sheetViews>
  <sheetFormatPr defaultRowHeight="12.75" x14ac:dyDescent="0.2"/>
  <cols>
    <col min="1" max="1" width="9.7109375" style="5" customWidth="1"/>
    <col min="2" max="2" width="13.7109375" style="5" customWidth="1"/>
    <col min="3" max="3" width="47.5703125" style="2" customWidth="1"/>
    <col min="4" max="4" width="13" style="6" customWidth="1"/>
    <col min="5" max="5" width="11.7109375" style="3" customWidth="1"/>
    <col min="6" max="6" width="12.28515625" style="2" customWidth="1"/>
    <col min="7" max="7" width="12.28515625" style="4" customWidth="1"/>
    <col min="8" max="8" width="12.28515625" style="2" customWidth="1"/>
    <col min="9" max="9" width="12.85546875" style="2" customWidth="1"/>
    <col min="10" max="10" width="13" style="2" customWidth="1"/>
    <col min="11" max="16384" width="9.140625" style="2"/>
  </cols>
  <sheetData>
    <row r="1" spans="1:10" x14ac:dyDescent="0.2">
      <c r="A1" s="97"/>
      <c r="B1" s="1" t="s">
        <v>0</v>
      </c>
      <c r="H1" s="3"/>
    </row>
    <row r="2" spans="1:10" ht="13.5" thickBot="1" x14ac:dyDescent="0.25">
      <c r="A2" s="79"/>
      <c r="B2" s="80"/>
      <c r="C2" s="6"/>
      <c r="H2" s="3"/>
    </row>
    <row r="3" spans="1:10" ht="13.5" thickBot="1" x14ac:dyDescent="0.25">
      <c r="B3" s="1"/>
      <c r="D3" s="81"/>
      <c r="E3" s="98" t="s">
        <v>271</v>
      </c>
      <c r="F3" s="99"/>
      <c r="G3" s="99"/>
      <c r="H3" s="99"/>
      <c r="I3" s="99"/>
      <c r="J3" s="100"/>
    </row>
    <row r="4" spans="1:10" ht="16.5" customHeight="1" x14ac:dyDescent="0.2">
      <c r="B4" s="7" t="s">
        <v>1</v>
      </c>
      <c r="C4" s="8"/>
      <c r="D4" s="82" t="s">
        <v>224</v>
      </c>
      <c r="E4" s="10" t="s">
        <v>2</v>
      </c>
      <c r="F4" s="10" t="s">
        <v>2</v>
      </c>
      <c r="G4" s="11" t="s">
        <v>3</v>
      </c>
      <c r="H4" s="10" t="s">
        <v>4</v>
      </c>
      <c r="I4" s="10" t="s">
        <v>4</v>
      </c>
      <c r="J4" s="9">
        <v>2016</v>
      </c>
    </row>
    <row r="5" spans="1:10" ht="13.5" thickBot="1" x14ac:dyDescent="0.25">
      <c r="A5" s="12"/>
      <c r="B5" s="12" t="s">
        <v>5</v>
      </c>
      <c r="C5" s="13" t="s">
        <v>6</v>
      </c>
      <c r="D5" s="83" t="s">
        <v>225</v>
      </c>
      <c r="E5" s="14" t="s">
        <v>7</v>
      </c>
      <c r="F5" s="14" t="s">
        <v>8</v>
      </c>
      <c r="G5" s="15" t="s">
        <v>272</v>
      </c>
      <c r="H5" s="14" t="s">
        <v>7</v>
      </c>
      <c r="I5" s="14" t="s">
        <v>8</v>
      </c>
      <c r="J5" s="14" t="s">
        <v>9</v>
      </c>
    </row>
    <row r="6" spans="1:10" x14ac:dyDescent="0.2">
      <c r="B6" s="16"/>
      <c r="C6" s="17"/>
      <c r="D6" s="39"/>
      <c r="E6" s="19"/>
      <c r="F6" s="20"/>
      <c r="G6" s="18"/>
      <c r="H6" s="73"/>
      <c r="I6" s="18"/>
      <c r="J6" s="18"/>
    </row>
    <row r="7" spans="1:10" x14ac:dyDescent="0.2">
      <c r="A7" s="5">
        <v>998528</v>
      </c>
      <c r="B7" s="84" t="s">
        <v>10</v>
      </c>
      <c r="C7" s="85" t="s">
        <v>11</v>
      </c>
      <c r="D7" s="86"/>
      <c r="E7" s="21">
        <v>3</v>
      </c>
      <c r="F7" s="20">
        <v>1981</v>
      </c>
      <c r="G7" s="34">
        <v>44.08</v>
      </c>
      <c r="H7" s="74">
        <f>SUM(IF(G7=0,0),IF(G7&gt;0,1),IF(G7&gt;10,1),IF(G7&gt;20,1),IF(G7&gt;40,1),IF(G7&gt;80,1),IF(G7&gt;160,1),IF(G7&gt;320,1),IF(G7&gt;640,1),IF(G7&gt;1280,1),IF(G7&gt;2560,1),IF(G7&gt;5120,1))</f>
        <v>4</v>
      </c>
      <c r="I7" s="22">
        <f>SUM(IF(H7=0,282),IF(H7=1,539),IF(H7=2,1035),IF(H7=3,1986),IF(H7=4,3813),IF(H7=5,7323),IF(H7=6,14045),IF(H7=7,26968),IF(H7=8,51771),IF(H7=9,99399),IF(H7=10,140839),IF(H7=11,140839))</f>
        <v>3813</v>
      </c>
      <c r="J7" s="20">
        <f>I7-F7</f>
        <v>1832</v>
      </c>
    </row>
    <row r="8" spans="1:10" x14ac:dyDescent="0.2">
      <c r="A8" s="5">
        <v>998189</v>
      </c>
      <c r="B8" s="16" t="s">
        <v>12</v>
      </c>
      <c r="C8" s="17" t="s">
        <v>209</v>
      </c>
      <c r="D8" s="86"/>
      <c r="E8" s="21">
        <v>1</v>
      </c>
      <c r="F8" s="20">
        <v>537</v>
      </c>
      <c r="G8" s="34">
        <v>0</v>
      </c>
      <c r="H8" s="74">
        <f t="shared" ref="H8:H9" si="0">SUM(IF(G8=0,0),IF(G8&gt;0,1),IF(G8&gt;10,1),IF(G8&gt;20,1),IF(G8&gt;40,1),IF(G8&gt;80,1),IF(G8&gt;160,1),IF(G8&gt;320,1),IF(G8&gt;640,1),IF(G8&gt;1280,1),IF(G8&gt;2560,1),IF(G8&gt;5120,1))</f>
        <v>0</v>
      </c>
      <c r="I8" s="22">
        <f t="shared" ref="I8:I9" si="1">SUM(IF(H8=0,282),IF(H8=1,539),IF(H8=2,1035),IF(H8=3,1986),IF(H8=4,3813),IF(H8=5,7323),IF(H8=6,14045),IF(H8=7,26968),IF(H8=8,51771),IF(H8=9,99399),IF(H8=10,140839),IF(H8=11,140839))</f>
        <v>282</v>
      </c>
      <c r="J8" s="20">
        <f t="shared" ref="J8:J48" si="2">I8-F8</f>
        <v>-255</v>
      </c>
    </row>
    <row r="9" spans="1:10" x14ac:dyDescent="0.2">
      <c r="A9" s="5" t="s">
        <v>13</v>
      </c>
      <c r="B9" s="23" t="s">
        <v>14</v>
      </c>
      <c r="C9" s="24" t="s">
        <v>15</v>
      </c>
      <c r="D9" s="86"/>
      <c r="E9" s="21">
        <v>5</v>
      </c>
      <c r="F9" s="20">
        <v>7323</v>
      </c>
      <c r="G9" s="34">
        <v>96</v>
      </c>
      <c r="H9" s="74">
        <f t="shared" si="0"/>
        <v>5</v>
      </c>
      <c r="I9" s="22">
        <f t="shared" si="1"/>
        <v>7323</v>
      </c>
      <c r="J9" s="20">
        <f t="shared" si="2"/>
        <v>0</v>
      </c>
    </row>
    <row r="10" spans="1:10" x14ac:dyDescent="0.2">
      <c r="A10" s="5">
        <v>699500</v>
      </c>
      <c r="B10" s="16" t="s">
        <v>16</v>
      </c>
      <c r="C10" s="25" t="s">
        <v>17</v>
      </c>
      <c r="D10" s="86"/>
      <c r="E10" s="21">
        <v>2</v>
      </c>
      <c r="F10" s="20">
        <v>1033</v>
      </c>
      <c r="G10" s="34">
        <v>0</v>
      </c>
      <c r="H10" s="34" t="s">
        <v>275</v>
      </c>
      <c r="I10" s="22"/>
      <c r="J10" s="20">
        <f t="shared" si="2"/>
        <v>-1033</v>
      </c>
    </row>
    <row r="11" spans="1:10" x14ac:dyDescent="0.2">
      <c r="A11" s="5">
        <v>998141</v>
      </c>
      <c r="B11" s="16" t="s">
        <v>18</v>
      </c>
      <c r="C11" s="26" t="s">
        <v>19</v>
      </c>
      <c r="D11" s="86"/>
      <c r="E11" s="21">
        <v>4</v>
      </c>
      <c r="F11" s="20">
        <v>3804</v>
      </c>
      <c r="G11" s="34">
        <v>24.47</v>
      </c>
      <c r="H11" s="74">
        <f>SUM(IF(G11=0,0),IF(G11&gt;0,1),IF(G11&gt;10,1),IF(G11&gt;20,1),IF(G11&gt;40,1),IF(G11&gt;80,1),IF(G11&gt;160,1),IF(G11&gt;320,1),IF(G11&gt;640,1),IF(G11&gt;1280,1),IF(G11&gt;2560,1),IF(G11&gt;5120,1))</f>
        <v>3</v>
      </c>
      <c r="I11" s="22">
        <f t="shared" ref="I11:I13" si="3">SUM(IF(H11=0,282),IF(H11=1,539),IF(H11=2,1035),IF(H11=3,1986),IF(H11=4,3813),IF(H11=5,7323),IF(H11=6,14045),IF(H11=7,26968),IF(H11=8,51771),IF(H11=9,99399),IF(H11=10,140839),IF(H11=11,140839))</f>
        <v>1986</v>
      </c>
      <c r="J11" s="20">
        <f t="shared" si="2"/>
        <v>-1818</v>
      </c>
    </row>
    <row r="12" spans="1:10" x14ac:dyDescent="0.2">
      <c r="A12" s="5">
        <v>998217</v>
      </c>
      <c r="B12" s="23" t="s">
        <v>20</v>
      </c>
      <c r="C12" s="24" t="s">
        <v>21</v>
      </c>
      <c r="D12" s="86"/>
      <c r="E12" s="21">
        <v>1</v>
      </c>
      <c r="F12" s="20">
        <v>537</v>
      </c>
      <c r="G12" s="34">
        <v>0</v>
      </c>
      <c r="H12" s="74">
        <f>SUM(IF(G12=0,0),IF(G12&gt;0,1),IF(G12&gt;10,1),IF(G12&gt;20,1),IF(G12&gt;40,1),IF(G12&gt;80,1),IF(G12&gt;160,1),IF(G12&gt;320,1),IF(G12&gt;640,1),IF(G12&gt;1280,1),IF(G12&gt;2560,1),IF(G12&gt;5120,1))</f>
        <v>0</v>
      </c>
      <c r="I12" s="22">
        <f t="shared" si="3"/>
        <v>282</v>
      </c>
      <c r="J12" s="20">
        <f t="shared" si="2"/>
        <v>-255</v>
      </c>
    </row>
    <row r="13" spans="1:10" x14ac:dyDescent="0.2">
      <c r="A13" s="5">
        <v>710507</v>
      </c>
      <c r="B13" s="23" t="s">
        <v>22</v>
      </c>
      <c r="C13" s="24" t="s">
        <v>185</v>
      </c>
      <c r="D13" s="86">
        <v>-2990.88</v>
      </c>
      <c r="E13" s="21">
        <v>0</v>
      </c>
      <c r="F13" s="20">
        <v>282</v>
      </c>
      <c r="G13" s="34">
        <v>0</v>
      </c>
      <c r="H13" s="74">
        <f>SUM(IF(G13=0,0),IF(G13&gt;0,1),IF(G13&gt;10,1),IF(G13&gt;20,1),IF(G13&gt;40,1),IF(G13&gt;80,1),IF(G13&gt;160,1),IF(G13&gt;320,1),IF(G13&gt;640,1),IF(G13&gt;1280,1),IF(G13&gt;2560,1),IF(G13&gt;5120,1))</f>
        <v>0</v>
      </c>
      <c r="I13" s="22">
        <f t="shared" si="3"/>
        <v>282</v>
      </c>
      <c r="J13" s="20">
        <f t="shared" si="2"/>
        <v>0</v>
      </c>
    </row>
    <row r="14" spans="1:10" x14ac:dyDescent="0.2">
      <c r="A14" s="5">
        <v>949802</v>
      </c>
      <c r="B14" s="27" t="s">
        <v>23</v>
      </c>
      <c r="C14" s="68" t="s">
        <v>24</v>
      </c>
      <c r="D14" s="86"/>
      <c r="E14" s="21" t="s">
        <v>32</v>
      </c>
      <c r="F14" s="20">
        <v>1033</v>
      </c>
      <c r="G14" s="34">
        <v>14.5</v>
      </c>
      <c r="H14" s="74" t="s">
        <v>55</v>
      </c>
      <c r="I14" s="22">
        <v>539</v>
      </c>
      <c r="J14" s="20">
        <f t="shared" si="2"/>
        <v>-494</v>
      </c>
    </row>
    <row r="15" spans="1:10" x14ac:dyDescent="0.2">
      <c r="A15" s="5">
        <v>971000</v>
      </c>
      <c r="B15" s="27" t="s">
        <v>25</v>
      </c>
      <c r="C15" s="69" t="s">
        <v>26</v>
      </c>
      <c r="D15" s="86"/>
      <c r="E15" s="28">
        <v>1</v>
      </c>
      <c r="F15" s="20">
        <v>537</v>
      </c>
      <c r="G15" s="34">
        <v>11.72</v>
      </c>
      <c r="H15" s="74">
        <f t="shared" ref="H15:H22" si="4">SUM(IF(G15=0,0),IF(G15&gt;0,1),IF(G15&gt;10,1),IF(G15&gt;20,1),IF(G15&gt;40,1),IF(G15&gt;80,1),IF(G15&gt;160,1),IF(G15&gt;320,1),IF(G15&gt;640,1),IF(G15&gt;1280,1),IF(G15&gt;2560,1),IF(G15&gt;5120,1))</f>
        <v>2</v>
      </c>
      <c r="I15" s="22">
        <f t="shared" ref="I15:I22" si="5">SUM(IF(H15=0,282),IF(H15=1,539),IF(H15=2,1035),IF(H15=3,1986),IF(H15=4,3813),IF(H15=5,7323),IF(H15=6,14045),IF(H15=7,26968),IF(H15=8,51771),IF(H15=9,99399),IF(H15=10,140839),IF(H15=11,140839))</f>
        <v>1035</v>
      </c>
      <c r="J15" s="20">
        <f t="shared" si="2"/>
        <v>498</v>
      </c>
    </row>
    <row r="16" spans="1:10" x14ac:dyDescent="0.2">
      <c r="A16" s="5">
        <v>949611</v>
      </c>
      <c r="B16" s="23" t="s">
        <v>27</v>
      </c>
      <c r="C16" s="24" t="s">
        <v>28</v>
      </c>
      <c r="D16" s="86"/>
      <c r="E16" s="21">
        <v>11</v>
      </c>
      <c r="F16" s="20">
        <v>140672</v>
      </c>
      <c r="G16" s="34">
        <v>10124.629999999999</v>
      </c>
      <c r="H16" s="74">
        <f t="shared" si="4"/>
        <v>11</v>
      </c>
      <c r="I16" s="22">
        <f t="shared" si="5"/>
        <v>140839</v>
      </c>
      <c r="J16" s="20">
        <f t="shared" si="2"/>
        <v>167</v>
      </c>
    </row>
    <row r="17" spans="1:10" x14ac:dyDescent="0.2">
      <c r="A17" s="5">
        <v>998151</v>
      </c>
      <c r="B17" s="23" t="s">
        <v>29</v>
      </c>
      <c r="C17" s="30" t="s">
        <v>30</v>
      </c>
      <c r="D17" s="86"/>
      <c r="E17" s="21">
        <v>1</v>
      </c>
      <c r="F17" s="20">
        <v>537</v>
      </c>
      <c r="G17" s="34">
        <v>0</v>
      </c>
      <c r="H17" s="74">
        <f t="shared" si="4"/>
        <v>0</v>
      </c>
      <c r="I17" s="22">
        <f t="shared" si="5"/>
        <v>282</v>
      </c>
      <c r="J17" s="20">
        <f t="shared" si="2"/>
        <v>-255</v>
      </c>
    </row>
    <row r="18" spans="1:10" x14ac:dyDescent="0.2">
      <c r="A18" s="5">
        <v>826000</v>
      </c>
      <c r="B18" s="23" t="s">
        <v>33</v>
      </c>
      <c r="C18" s="17" t="s">
        <v>34</v>
      </c>
      <c r="D18" s="86"/>
      <c r="E18" s="21">
        <v>0</v>
      </c>
      <c r="F18" s="20">
        <v>281</v>
      </c>
      <c r="G18" s="34">
        <v>0</v>
      </c>
      <c r="H18" s="74">
        <f t="shared" si="4"/>
        <v>0</v>
      </c>
      <c r="I18" s="22">
        <f t="shared" si="5"/>
        <v>282</v>
      </c>
      <c r="J18" s="20">
        <f t="shared" si="2"/>
        <v>1</v>
      </c>
    </row>
    <row r="19" spans="1:10" x14ac:dyDescent="0.2">
      <c r="A19" s="5">
        <v>998162</v>
      </c>
      <c r="B19" s="23" t="s">
        <v>35</v>
      </c>
      <c r="C19" s="31" t="s">
        <v>36</v>
      </c>
      <c r="D19" s="86"/>
      <c r="E19" s="21">
        <v>2</v>
      </c>
      <c r="F19" s="20">
        <v>1033</v>
      </c>
      <c r="G19" s="34">
        <v>0</v>
      </c>
      <c r="H19" s="74">
        <f t="shared" si="4"/>
        <v>0</v>
      </c>
      <c r="I19" s="22">
        <f t="shared" si="5"/>
        <v>282</v>
      </c>
      <c r="J19" s="20">
        <f t="shared" si="2"/>
        <v>-751</v>
      </c>
    </row>
    <row r="20" spans="1:10" x14ac:dyDescent="0.2">
      <c r="A20" s="5">
        <v>914600</v>
      </c>
      <c r="B20" s="23" t="s">
        <v>37</v>
      </c>
      <c r="C20" s="31" t="s">
        <v>38</v>
      </c>
      <c r="D20" s="86"/>
      <c r="E20" s="21">
        <v>0</v>
      </c>
      <c r="F20" s="20">
        <v>281</v>
      </c>
      <c r="G20" s="34">
        <v>0</v>
      </c>
      <c r="H20" s="74">
        <f t="shared" si="4"/>
        <v>0</v>
      </c>
      <c r="I20" s="22">
        <f t="shared" si="5"/>
        <v>282</v>
      </c>
      <c r="J20" s="20">
        <f t="shared" si="2"/>
        <v>1</v>
      </c>
    </row>
    <row r="21" spans="1:10" x14ac:dyDescent="0.2">
      <c r="A21" s="5">
        <v>748304</v>
      </c>
      <c r="B21" s="23" t="s">
        <v>39</v>
      </c>
      <c r="C21" s="24" t="s">
        <v>40</v>
      </c>
      <c r="D21" s="86"/>
      <c r="E21" s="21">
        <v>11</v>
      </c>
      <c r="F21" s="20">
        <v>140672</v>
      </c>
      <c r="G21" s="34">
        <v>1863.38</v>
      </c>
      <c r="H21" s="74">
        <f t="shared" si="4"/>
        <v>9</v>
      </c>
      <c r="I21" s="22">
        <f t="shared" si="5"/>
        <v>99399</v>
      </c>
      <c r="J21" s="20">
        <f t="shared" si="2"/>
        <v>-41273</v>
      </c>
    </row>
    <row r="22" spans="1:10" x14ac:dyDescent="0.2">
      <c r="A22" s="5">
        <v>490500</v>
      </c>
      <c r="B22" s="23" t="s">
        <v>41</v>
      </c>
      <c r="C22" s="30" t="s">
        <v>42</v>
      </c>
      <c r="D22" s="86"/>
      <c r="E22" s="21">
        <v>3</v>
      </c>
      <c r="F22" s="20">
        <v>1986</v>
      </c>
      <c r="G22" s="34">
        <v>35</v>
      </c>
      <c r="H22" s="74">
        <f t="shared" si="4"/>
        <v>3</v>
      </c>
      <c r="I22" s="22">
        <f t="shared" si="5"/>
        <v>1986</v>
      </c>
      <c r="J22" s="20">
        <f t="shared" si="2"/>
        <v>0</v>
      </c>
    </row>
    <row r="23" spans="1:10" x14ac:dyDescent="0.2">
      <c r="A23" s="5">
        <v>949815</v>
      </c>
      <c r="B23" s="16" t="s">
        <v>43</v>
      </c>
      <c r="C23" s="70" t="s">
        <v>44</v>
      </c>
      <c r="D23" s="86"/>
      <c r="E23" s="21" t="s">
        <v>45</v>
      </c>
      <c r="F23" s="20">
        <v>1981</v>
      </c>
      <c r="G23" s="34">
        <v>61.54</v>
      </c>
      <c r="H23" s="21" t="s">
        <v>45</v>
      </c>
      <c r="I23" s="22">
        <v>1986</v>
      </c>
      <c r="J23" s="20">
        <f t="shared" si="2"/>
        <v>5</v>
      </c>
    </row>
    <row r="24" spans="1:10" x14ac:dyDescent="0.2">
      <c r="A24" s="5">
        <v>998237</v>
      </c>
      <c r="B24" s="16" t="s">
        <v>46</v>
      </c>
      <c r="C24" s="39" t="s">
        <v>186</v>
      </c>
      <c r="D24" s="86"/>
      <c r="E24" s="28">
        <v>1</v>
      </c>
      <c r="F24" s="20">
        <v>537</v>
      </c>
      <c r="G24" s="34">
        <v>3.65</v>
      </c>
      <c r="H24" s="74">
        <f t="shared" ref="H24:H27" si="6">SUM(IF(G24=0,0),IF(G24&gt;0,1),IF(G24&gt;10,1),IF(G24&gt;20,1),IF(G24&gt;40,1),IF(G24&gt;80,1),IF(G24&gt;160,1),IF(G24&gt;320,1),IF(G24&gt;640,1),IF(G24&gt;1280,1),IF(G24&gt;2560,1),IF(G24&gt;5120,1))</f>
        <v>1</v>
      </c>
      <c r="I24" s="22">
        <f t="shared" ref="I24:I41" si="7">SUM(IF(H24=0,282),IF(H24=1,539),IF(H24=2,1035),IF(H24=3,1986),IF(H24=4,3813),IF(H24=5,7323),IF(H24=6,14045),IF(H24=7,26968),IF(H24=8,51771),IF(H24=9,99399),IF(H24=10,140839),IF(H24=11,140839))</f>
        <v>539</v>
      </c>
      <c r="J24" s="20">
        <f t="shared" si="2"/>
        <v>2</v>
      </c>
    </row>
    <row r="25" spans="1:10" x14ac:dyDescent="0.2">
      <c r="A25" s="36">
        <v>949811</v>
      </c>
      <c r="B25" s="23" t="s">
        <v>47</v>
      </c>
      <c r="C25" s="31" t="s">
        <v>48</v>
      </c>
      <c r="D25" s="86">
        <v>-399.39</v>
      </c>
      <c r="E25" s="21">
        <v>2</v>
      </c>
      <c r="F25" s="20">
        <v>1035</v>
      </c>
      <c r="G25" s="34">
        <v>1.81</v>
      </c>
      <c r="H25" s="74">
        <f t="shared" si="6"/>
        <v>1</v>
      </c>
      <c r="I25" s="22">
        <f t="shared" si="7"/>
        <v>539</v>
      </c>
      <c r="J25" s="20">
        <f t="shared" si="2"/>
        <v>-496</v>
      </c>
    </row>
    <row r="26" spans="1:10" x14ac:dyDescent="0.2">
      <c r="A26" s="5">
        <v>949400</v>
      </c>
      <c r="B26" s="23" t="s">
        <v>49</v>
      </c>
      <c r="C26" s="24" t="s">
        <v>50</v>
      </c>
      <c r="D26" s="86">
        <v>-249.39</v>
      </c>
      <c r="E26" s="21">
        <v>1</v>
      </c>
      <c r="F26" s="20">
        <v>539</v>
      </c>
      <c r="G26" s="34">
        <v>0</v>
      </c>
      <c r="H26" s="74">
        <f t="shared" si="6"/>
        <v>0</v>
      </c>
      <c r="I26" s="22">
        <f t="shared" si="7"/>
        <v>282</v>
      </c>
      <c r="J26" s="20">
        <f t="shared" si="2"/>
        <v>-257</v>
      </c>
    </row>
    <row r="27" spans="1:10" x14ac:dyDescent="0.2">
      <c r="A27" s="5">
        <v>998118</v>
      </c>
      <c r="B27" s="23" t="s">
        <v>51</v>
      </c>
      <c r="C27" s="24" t="s">
        <v>52</v>
      </c>
      <c r="D27" s="86"/>
      <c r="E27" s="21">
        <v>0</v>
      </c>
      <c r="F27" s="20">
        <v>281</v>
      </c>
      <c r="G27" s="34">
        <v>0</v>
      </c>
      <c r="H27" s="74">
        <f t="shared" si="6"/>
        <v>0</v>
      </c>
      <c r="I27" s="22">
        <f t="shared" si="7"/>
        <v>282</v>
      </c>
      <c r="J27" s="20">
        <f t="shared" si="2"/>
        <v>1</v>
      </c>
    </row>
    <row r="28" spans="1:10" x14ac:dyDescent="0.2">
      <c r="A28" s="5">
        <v>998155</v>
      </c>
      <c r="B28" s="16" t="s">
        <v>53</v>
      </c>
      <c r="C28" s="72" t="s">
        <v>54</v>
      </c>
      <c r="D28" s="86"/>
      <c r="E28" s="21" t="s">
        <v>56</v>
      </c>
      <c r="F28" s="20">
        <v>281</v>
      </c>
      <c r="G28" s="34">
        <v>0</v>
      </c>
      <c r="H28" s="34" t="s">
        <v>275</v>
      </c>
      <c r="I28" s="22"/>
      <c r="J28" s="20">
        <f t="shared" si="2"/>
        <v>-281</v>
      </c>
    </row>
    <row r="29" spans="1:10" x14ac:dyDescent="0.2">
      <c r="A29" s="5">
        <v>998220</v>
      </c>
      <c r="B29" s="27" t="s">
        <v>57</v>
      </c>
      <c r="C29" s="69" t="s">
        <v>58</v>
      </c>
      <c r="D29" s="86"/>
      <c r="E29" s="21">
        <v>3</v>
      </c>
      <c r="F29" s="20">
        <v>1981</v>
      </c>
      <c r="G29" s="34">
        <v>0</v>
      </c>
      <c r="H29" s="74">
        <f t="shared" ref="H29:H35" si="8">SUM(IF(G29=0,0),IF(G29&gt;0,1),IF(G29&gt;10,1),IF(G29&gt;20,1),IF(G29&gt;40,1),IF(G29&gt;80,1),IF(G29&gt;160,1),IF(G29&gt;320,1),IF(G29&gt;640,1),IF(G29&gt;1280,1),IF(G29&gt;2560,1),IF(G29&gt;5120,1))</f>
        <v>0</v>
      </c>
      <c r="I29" s="22">
        <f t="shared" si="7"/>
        <v>282</v>
      </c>
      <c r="J29" s="20">
        <f t="shared" si="2"/>
        <v>-1699</v>
      </c>
    </row>
    <row r="30" spans="1:10" x14ac:dyDescent="0.2">
      <c r="A30" s="5">
        <v>998221</v>
      </c>
      <c r="B30" s="27" t="s">
        <v>59</v>
      </c>
      <c r="C30" s="69" t="s">
        <v>60</v>
      </c>
      <c r="D30" s="86"/>
      <c r="E30" s="21">
        <v>1</v>
      </c>
      <c r="F30" s="20">
        <v>537</v>
      </c>
      <c r="G30" s="34">
        <v>0</v>
      </c>
      <c r="H30" s="74">
        <f t="shared" si="8"/>
        <v>0</v>
      </c>
      <c r="I30" s="22">
        <f t="shared" si="7"/>
        <v>282</v>
      </c>
      <c r="J30" s="20">
        <f t="shared" si="2"/>
        <v>-255</v>
      </c>
    </row>
    <row r="31" spans="1:10" x14ac:dyDescent="0.2">
      <c r="A31" s="5">
        <v>665100</v>
      </c>
      <c r="B31" s="23" t="s">
        <v>61</v>
      </c>
      <c r="C31" s="25" t="s">
        <v>62</v>
      </c>
      <c r="D31" s="86"/>
      <c r="E31" s="21">
        <v>5</v>
      </c>
      <c r="F31" s="20">
        <v>7306</v>
      </c>
      <c r="G31" s="34">
        <v>240.3</v>
      </c>
      <c r="H31" s="74">
        <f t="shared" si="8"/>
        <v>6</v>
      </c>
      <c r="I31" s="22">
        <f t="shared" si="7"/>
        <v>14045</v>
      </c>
      <c r="J31" s="20">
        <f t="shared" si="2"/>
        <v>6739</v>
      </c>
    </row>
    <row r="32" spans="1:10" x14ac:dyDescent="0.2">
      <c r="A32" s="5">
        <v>705250</v>
      </c>
      <c r="B32" s="23" t="s">
        <v>63</v>
      </c>
      <c r="C32" s="25" t="s">
        <v>64</v>
      </c>
      <c r="D32" s="86"/>
      <c r="E32" s="21">
        <v>1</v>
      </c>
      <c r="F32" s="20">
        <v>537</v>
      </c>
      <c r="G32" s="34">
        <v>12.67</v>
      </c>
      <c r="H32" s="74">
        <f t="shared" si="8"/>
        <v>2</v>
      </c>
      <c r="I32" s="22">
        <f t="shared" si="7"/>
        <v>1035</v>
      </c>
      <c r="J32" s="20">
        <f t="shared" si="2"/>
        <v>498</v>
      </c>
    </row>
    <row r="33" spans="1:10" s="6" customFormat="1" x14ac:dyDescent="0.2">
      <c r="A33" s="5">
        <v>220280</v>
      </c>
      <c r="B33" s="23" t="s">
        <v>65</v>
      </c>
      <c r="C33" s="24" t="s">
        <v>210</v>
      </c>
      <c r="D33" s="86"/>
      <c r="E33" s="21">
        <v>1</v>
      </c>
      <c r="F33" s="20">
        <v>539</v>
      </c>
      <c r="G33" s="34">
        <v>2.0099999999999998</v>
      </c>
      <c r="H33" s="74">
        <f t="shared" si="8"/>
        <v>1</v>
      </c>
      <c r="I33" s="22">
        <f t="shared" si="7"/>
        <v>539</v>
      </c>
      <c r="J33" s="20">
        <f t="shared" si="2"/>
        <v>0</v>
      </c>
    </row>
    <row r="34" spans="1:10" x14ac:dyDescent="0.2">
      <c r="A34" s="5">
        <v>270500</v>
      </c>
      <c r="B34" s="54" t="s">
        <v>66</v>
      </c>
      <c r="C34" s="55" t="s">
        <v>67</v>
      </c>
      <c r="D34" s="86"/>
      <c r="E34" s="21">
        <v>2</v>
      </c>
      <c r="F34" s="20">
        <v>1033</v>
      </c>
      <c r="G34" s="34">
        <v>0</v>
      </c>
      <c r="H34" s="74">
        <f t="shared" si="8"/>
        <v>0</v>
      </c>
      <c r="I34" s="22">
        <f t="shared" si="7"/>
        <v>282</v>
      </c>
      <c r="J34" s="20">
        <f t="shared" si="2"/>
        <v>-751</v>
      </c>
    </row>
    <row r="35" spans="1:10" x14ac:dyDescent="0.2">
      <c r="A35" s="36">
        <v>998532</v>
      </c>
      <c r="B35" s="23" t="s">
        <v>68</v>
      </c>
      <c r="C35" s="17" t="s">
        <v>69</v>
      </c>
      <c r="D35" s="86"/>
      <c r="E35" s="21">
        <v>5</v>
      </c>
      <c r="F35" s="20">
        <v>7306</v>
      </c>
      <c r="G35" s="34">
        <v>0</v>
      </c>
      <c r="H35" s="74">
        <f t="shared" si="8"/>
        <v>0</v>
      </c>
      <c r="I35" s="22">
        <f t="shared" si="7"/>
        <v>282</v>
      </c>
      <c r="J35" s="20">
        <f t="shared" si="2"/>
        <v>-7024</v>
      </c>
    </row>
    <row r="36" spans="1:10" x14ac:dyDescent="0.2">
      <c r="A36" s="36">
        <v>999128</v>
      </c>
      <c r="B36" s="23" t="s">
        <v>70</v>
      </c>
      <c r="C36" s="24" t="s">
        <v>226</v>
      </c>
      <c r="D36" s="86"/>
      <c r="E36" s="21" t="s">
        <v>273</v>
      </c>
      <c r="F36" s="20">
        <v>26905</v>
      </c>
      <c r="G36" s="34">
        <v>1011.67</v>
      </c>
      <c r="H36" s="21" t="s">
        <v>211</v>
      </c>
      <c r="I36" s="22">
        <v>26968</v>
      </c>
      <c r="J36" s="20">
        <f t="shared" si="2"/>
        <v>63</v>
      </c>
    </row>
    <row r="37" spans="1:10" x14ac:dyDescent="0.2">
      <c r="A37" s="36">
        <v>999107</v>
      </c>
      <c r="B37" s="23" t="s">
        <v>71</v>
      </c>
      <c r="C37" s="25" t="s">
        <v>72</v>
      </c>
      <c r="D37" s="86">
        <v>-3192.48</v>
      </c>
      <c r="E37" s="21">
        <v>0</v>
      </c>
      <c r="F37" s="20">
        <v>282</v>
      </c>
      <c r="G37" s="34">
        <v>0</v>
      </c>
      <c r="H37" s="74">
        <f>SUM(IF(G37=0,0),IF(G37&gt;0,1),IF(G37&gt;10,1),IF(G37&gt;20,1),IF(G37&gt;40,1),IF(G37&gt;80,1),IF(G37&gt;160,1),IF(G37&gt;320,1),IF(G37&gt;640,1),IF(G37&gt;1280,1),IF(G37&gt;2560,1),IF(G37&gt;5120,1))</f>
        <v>0</v>
      </c>
      <c r="I37" s="22">
        <f t="shared" si="7"/>
        <v>282</v>
      </c>
      <c r="J37" s="20">
        <f t="shared" ref="J37" si="9">I37-F37</f>
        <v>0</v>
      </c>
    </row>
    <row r="38" spans="1:10" x14ac:dyDescent="0.2">
      <c r="A38" s="36">
        <v>999118</v>
      </c>
      <c r="B38" s="37" t="s">
        <v>73</v>
      </c>
      <c r="C38" s="38" t="s">
        <v>74</v>
      </c>
      <c r="D38" s="86"/>
      <c r="E38" s="21">
        <v>1</v>
      </c>
      <c r="F38" s="20">
        <v>537</v>
      </c>
      <c r="G38" s="34">
        <v>0</v>
      </c>
      <c r="H38" s="74">
        <f>SUM(IF(G38=0,0),IF(G38&gt;0,1),IF(G38&gt;10,1),IF(G38&gt;20,1),IF(G38&gt;40,1),IF(G38&gt;80,1),IF(G38&gt;160,1),IF(G38&gt;320,1),IF(G38&gt;640,1),IF(G38&gt;1280,1),IF(G38&gt;2560,1),IF(G38&gt;5120,1))</f>
        <v>0</v>
      </c>
      <c r="I38" s="22">
        <f t="shared" si="7"/>
        <v>282</v>
      </c>
      <c r="J38" s="20">
        <f t="shared" si="2"/>
        <v>-255</v>
      </c>
    </row>
    <row r="39" spans="1:10" x14ac:dyDescent="0.2">
      <c r="A39" s="36">
        <v>999122</v>
      </c>
      <c r="B39" s="37" t="s">
        <v>75</v>
      </c>
      <c r="C39" s="38" t="s">
        <v>227</v>
      </c>
      <c r="D39" s="86"/>
      <c r="E39" s="21">
        <v>1</v>
      </c>
      <c r="F39" s="20">
        <v>537</v>
      </c>
      <c r="G39" s="34">
        <v>2.38</v>
      </c>
      <c r="H39" s="74">
        <f>SUM(IF(G39=0,0),IF(G39&gt;0,1),IF(G39&gt;10,1),IF(G39&gt;20,1),IF(G39&gt;40,1),IF(G39&gt;80,1),IF(G39&gt;160,1),IF(G39&gt;320,1),IF(G39&gt;640,1),IF(G39&gt;1280,1),IF(G39&gt;2560,1),IF(G39&gt;5120,1))</f>
        <v>1</v>
      </c>
      <c r="I39" s="22">
        <f t="shared" si="7"/>
        <v>539</v>
      </c>
      <c r="J39" s="20">
        <f t="shared" si="2"/>
        <v>2</v>
      </c>
    </row>
    <row r="40" spans="1:10" x14ac:dyDescent="0.2">
      <c r="A40" s="36">
        <v>999134</v>
      </c>
      <c r="B40" s="23" t="s">
        <v>76</v>
      </c>
      <c r="C40" s="25" t="s">
        <v>77</v>
      </c>
      <c r="D40" s="86"/>
      <c r="E40" s="21">
        <v>1</v>
      </c>
      <c r="F40" s="20">
        <v>537</v>
      </c>
      <c r="G40" s="34">
        <v>1.96</v>
      </c>
      <c r="H40" s="74">
        <f>SUM(IF(G40=0,0),IF(G40&gt;0,1),IF(G40&gt;10,1),IF(G40&gt;20,1),IF(G40&gt;40,1),IF(G40&gt;80,1),IF(G40&gt;160,1),IF(G40&gt;320,1),IF(G40&gt;640,1),IF(G40&gt;1280,1),IF(G40&gt;2560,1),IF(G40&gt;5120,1))</f>
        <v>1</v>
      </c>
      <c r="I40" s="22">
        <f t="shared" si="7"/>
        <v>539</v>
      </c>
      <c r="J40" s="20">
        <f t="shared" si="2"/>
        <v>2</v>
      </c>
    </row>
    <row r="41" spans="1:10" x14ac:dyDescent="0.2">
      <c r="A41" s="36">
        <v>999162</v>
      </c>
      <c r="B41" s="23" t="s">
        <v>198</v>
      </c>
      <c r="C41" s="25" t="s">
        <v>199</v>
      </c>
      <c r="D41" s="86"/>
      <c r="E41" s="32">
        <v>0</v>
      </c>
      <c r="F41" s="33">
        <v>281</v>
      </c>
      <c r="G41" s="34">
        <v>0</v>
      </c>
      <c r="H41" s="74">
        <f>SUM(IF(G41=0,0),IF(G41&gt;0,1),IF(G41&gt;10,1),IF(G41&gt;20,1),IF(G41&gt;40,1),IF(G41&gt;80,1),IF(G41&gt;160,1),IF(G41&gt;320,1),IF(G41&gt;640,1),IF(G41&gt;1280,1),IF(G41&gt;2560,1),IF(G41&gt;5120,1))</f>
        <v>0</v>
      </c>
      <c r="I41" s="22">
        <f t="shared" si="7"/>
        <v>282</v>
      </c>
      <c r="J41" s="20">
        <f t="shared" si="2"/>
        <v>1</v>
      </c>
    </row>
    <row r="42" spans="1:10" x14ac:dyDescent="0.2">
      <c r="A42" s="36">
        <v>999174</v>
      </c>
      <c r="B42" s="23" t="s">
        <v>78</v>
      </c>
      <c r="C42" s="72" t="s">
        <v>180</v>
      </c>
      <c r="D42" s="86"/>
      <c r="E42" s="32" t="s">
        <v>31</v>
      </c>
      <c r="F42" s="33">
        <v>281</v>
      </c>
      <c r="G42" s="34">
        <v>0</v>
      </c>
      <c r="H42" s="32" t="s">
        <v>31</v>
      </c>
      <c r="I42" s="22">
        <v>282</v>
      </c>
      <c r="J42" s="20">
        <f t="shared" si="2"/>
        <v>1</v>
      </c>
    </row>
    <row r="43" spans="1:10" x14ac:dyDescent="0.2">
      <c r="A43" s="36">
        <v>999215</v>
      </c>
      <c r="B43" s="23" t="s">
        <v>212</v>
      </c>
      <c r="C43" s="25" t="s">
        <v>213</v>
      </c>
      <c r="D43" s="86"/>
      <c r="E43" s="32" t="s">
        <v>274</v>
      </c>
      <c r="F43" s="33">
        <v>258</v>
      </c>
      <c r="G43" s="34">
        <v>0.94</v>
      </c>
      <c r="H43" s="74" t="s">
        <v>276</v>
      </c>
      <c r="I43" s="22">
        <v>258</v>
      </c>
      <c r="J43" s="20">
        <f t="shared" si="2"/>
        <v>0</v>
      </c>
    </row>
    <row r="44" spans="1:10" s="6" customFormat="1" x14ac:dyDescent="0.2">
      <c r="A44" s="36">
        <v>999219</v>
      </c>
      <c r="B44" s="23" t="s">
        <v>181</v>
      </c>
      <c r="C44" s="25" t="s">
        <v>182</v>
      </c>
      <c r="D44" s="86">
        <v>-3108.48</v>
      </c>
      <c r="E44" s="32">
        <v>4</v>
      </c>
      <c r="F44" s="33">
        <v>3813</v>
      </c>
      <c r="G44" s="34">
        <v>0</v>
      </c>
      <c r="H44" s="74">
        <f>SUM(IF(G44=0,0),IF(G44&gt;0,1),IF(G44&gt;10,1),IF(G44&gt;20,1),IF(G44&gt;40,1),IF(G44&gt;80,1),IF(G44&gt;160,1),IF(G44&gt;320,1),IF(G44&gt;640,1),IF(G44&gt;1280,1),IF(G44&gt;2560,1),IF(G44&gt;5120,1))</f>
        <v>0</v>
      </c>
      <c r="I44" s="22">
        <f t="shared" ref="I44:I68" si="10">SUM(IF(H44=0,282),IF(H44=1,539),IF(H44=2,1035),IF(H44=3,1986),IF(H44=4,3813),IF(H44=5,7323),IF(H44=6,14045),IF(H44=7,26968),IF(H44=8,51771),IF(H44=9,99399),IF(H44=10,140839),IF(H44=11,140839))</f>
        <v>282</v>
      </c>
      <c r="J44" s="20">
        <f t="shared" si="2"/>
        <v>-3531</v>
      </c>
    </row>
    <row r="45" spans="1:10" s="6" customFormat="1" x14ac:dyDescent="0.2">
      <c r="A45" s="36">
        <v>999220</v>
      </c>
      <c r="B45" s="23" t="s">
        <v>228</v>
      </c>
      <c r="C45" s="25" t="s">
        <v>229</v>
      </c>
      <c r="D45" s="86"/>
      <c r="E45" s="21">
        <v>1</v>
      </c>
      <c r="F45" s="33">
        <v>537</v>
      </c>
      <c r="G45" s="34">
        <v>2.71</v>
      </c>
      <c r="H45" s="74">
        <f>SUM(IF(G45=0,0),IF(G45&gt;0,1),IF(G45&gt;10,1),IF(G45&gt;20,1),IF(G45&gt;40,1),IF(G45&gt;80,1),IF(G45&gt;160,1),IF(G45&gt;320,1),IF(G45&gt;640,1),IF(G45&gt;1280,1),IF(G45&gt;2560,1),IF(G45&gt;5120,1))</f>
        <v>1</v>
      </c>
      <c r="I45" s="22">
        <f t="shared" si="10"/>
        <v>539</v>
      </c>
      <c r="J45" s="20">
        <f t="shared" si="2"/>
        <v>2</v>
      </c>
    </row>
    <row r="46" spans="1:10" s="6" customFormat="1" x14ac:dyDescent="0.2">
      <c r="A46" s="36">
        <v>999261</v>
      </c>
      <c r="B46" s="23" t="s">
        <v>230</v>
      </c>
      <c r="C46" s="25" t="s">
        <v>231</v>
      </c>
      <c r="D46" s="86"/>
      <c r="E46" s="32">
        <v>1</v>
      </c>
      <c r="F46" s="33">
        <v>539</v>
      </c>
      <c r="G46" s="34">
        <v>0.57999999999999996</v>
      </c>
      <c r="H46" s="74">
        <f>SUM(IF(G46=0,0),IF(G46&gt;0,1),IF(G46&gt;10,1),IF(G46&gt;20,1),IF(G46&gt;40,1),IF(G46&gt;80,1),IF(G46&gt;160,1),IF(G46&gt;320,1),IF(G46&gt;640,1),IF(G46&gt;1280,1),IF(G46&gt;2560,1),IF(G46&gt;5120,1))</f>
        <v>1</v>
      </c>
      <c r="I46" s="22">
        <f t="shared" si="10"/>
        <v>539</v>
      </c>
      <c r="J46" s="20">
        <f t="shared" si="2"/>
        <v>0</v>
      </c>
    </row>
    <row r="47" spans="1:10" s="6" customFormat="1" x14ac:dyDescent="0.2">
      <c r="A47" s="36">
        <v>999727</v>
      </c>
      <c r="B47" s="23" t="s">
        <v>191</v>
      </c>
      <c r="C47" s="25" t="s">
        <v>192</v>
      </c>
      <c r="D47" s="86">
        <v>-464.48</v>
      </c>
      <c r="E47" s="21">
        <v>0</v>
      </c>
      <c r="F47" s="33">
        <v>282</v>
      </c>
      <c r="G47" s="34">
        <v>8.1</v>
      </c>
      <c r="H47" s="74">
        <f>SUM(IF(G47=0,0),IF(G47&gt;0,1),IF(G47&gt;10,1),IF(G47&gt;20,1),IF(G47&gt;40,1),IF(G47&gt;80,1),IF(G47&gt;160,1),IF(G47&gt;320,1),IF(G47&gt;640,1),IF(G47&gt;1280,1),IF(G47&gt;2560,1),IF(G47&gt;5120,1))</f>
        <v>1</v>
      </c>
      <c r="I47" s="22">
        <f t="shared" si="10"/>
        <v>539</v>
      </c>
      <c r="J47" s="20">
        <f t="shared" si="2"/>
        <v>257</v>
      </c>
    </row>
    <row r="48" spans="1:10" s="6" customFormat="1" x14ac:dyDescent="0.2">
      <c r="A48" s="36">
        <v>999280</v>
      </c>
      <c r="B48" s="23" t="s">
        <v>214</v>
      </c>
      <c r="C48" s="55" t="s">
        <v>215</v>
      </c>
      <c r="D48" s="86"/>
      <c r="E48" s="21">
        <v>1</v>
      </c>
      <c r="F48" s="20">
        <v>537</v>
      </c>
      <c r="G48" s="34">
        <v>1.83</v>
      </c>
      <c r="H48" s="74">
        <f>SUM(IF(G48=0,0),IF(G48&gt;0,1),IF(G48&gt;10,1),IF(G48&gt;20,1),IF(G48&gt;40,1),IF(G48&gt;80,1),IF(G48&gt;160,1),IF(G48&gt;320,1),IF(G48&gt;640,1),IF(G48&gt;1280,1),IF(G48&gt;2560,1),IF(G48&gt;5120,1))</f>
        <v>1</v>
      </c>
      <c r="I48" s="22">
        <f t="shared" si="10"/>
        <v>539</v>
      </c>
      <c r="J48" s="20">
        <f t="shared" si="2"/>
        <v>2</v>
      </c>
    </row>
    <row r="49" spans="1:10" s="6" customFormat="1" x14ac:dyDescent="0.2">
      <c r="A49" s="36">
        <v>999281</v>
      </c>
      <c r="B49" s="23" t="s">
        <v>216</v>
      </c>
      <c r="C49" s="55" t="s">
        <v>217</v>
      </c>
      <c r="D49" s="86"/>
      <c r="E49" s="21">
        <v>1</v>
      </c>
      <c r="F49" s="20">
        <v>537</v>
      </c>
      <c r="G49" s="34">
        <v>0</v>
      </c>
      <c r="H49" s="34" t="s">
        <v>275</v>
      </c>
      <c r="I49" s="22"/>
      <c r="J49" s="20">
        <f t="shared" ref="J49:J69" si="11">I49-F49</f>
        <v>-537</v>
      </c>
    </row>
    <row r="50" spans="1:10" s="6" customFormat="1" x14ac:dyDescent="0.2">
      <c r="A50" s="36">
        <v>999284</v>
      </c>
      <c r="B50" s="23" t="s">
        <v>218</v>
      </c>
      <c r="C50" s="55" t="s">
        <v>219</v>
      </c>
      <c r="D50" s="86"/>
      <c r="E50" s="21">
        <v>3</v>
      </c>
      <c r="F50" s="20">
        <v>1981</v>
      </c>
      <c r="G50" s="34">
        <v>0</v>
      </c>
      <c r="H50" s="74">
        <f t="shared" ref="H50:H60" si="12">SUM(IF(G50=0,0),IF(G50&gt;0,1),IF(G50&gt;10,1),IF(G50&gt;20,1),IF(G50&gt;40,1),IF(G50&gt;80,1),IF(G50&gt;160,1),IF(G50&gt;320,1),IF(G50&gt;640,1),IF(G50&gt;1280,1),IF(G50&gt;2560,1),IF(G50&gt;5120,1))</f>
        <v>0</v>
      </c>
      <c r="I50" s="22">
        <f t="shared" si="10"/>
        <v>282</v>
      </c>
      <c r="J50" s="20">
        <f t="shared" si="11"/>
        <v>-1699</v>
      </c>
    </row>
    <row r="51" spans="1:10" s="6" customFormat="1" x14ac:dyDescent="0.2">
      <c r="A51" s="77">
        <v>9907761</v>
      </c>
      <c r="B51" s="23" t="s">
        <v>232</v>
      </c>
      <c r="C51" s="55" t="s">
        <v>233</v>
      </c>
      <c r="D51" s="86"/>
      <c r="E51" s="32">
        <v>1</v>
      </c>
      <c r="F51" s="33">
        <v>539</v>
      </c>
      <c r="G51" s="34">
        <v>0</v>
      </c>
      <c r="H51" s="74">
        <f t="shared" si="12"/>
        <v>0</v>
      </c>
      <c r="I51" s="22">
        <f t="shared" si="10"/>
        <v>282</v>
      </c>
      <c r="J51" s="20">
        <f t="shared" si="11"/>
        <v>-257</v>
      </c>
    </row>
    <row r="52" spans="1:10" s="6" customFormat="1" x14ac:dyDescent="0.2">
      <c r="A52" s="77">
        <v>999182</v>
      </c>
      <c r="B52" s="23" t="s">
        <v>234</v>
      </c>
      <c r="C52" s="55" t="s">
        <v>235</v>
      </c>
      <c r="D52" s="86"/>
      <c r="E52" s="21">
        <v>1</v>
      </c>
      <c r="F52" s="20">
        <v>539</v>
      </c>
      <c r="G52" s="34">
        <v>2.97</v>
      </c>
      <c r="H52" s="74">
        <f t="shared" si="12"/>
        <v>1</v>
      </c>
      <c r="I52" s="22">
        <f t="shared" si="10"/>
        <v>539</v>
      </c>
      <c r="J52" s="20">
        <f t="shared" si="11"/>
        <v>0</v>
      </c>
    </row>
    <row r="53" spans="1:10" s="6" customFormat="1" x14ac:dyDescent="0.2">
      <c r="A53" s="77">
        <v>999747</v>
      </c>
      <c r="B53" s="23" t="s">
        <v>236</v>
      </c>
      <c r="C53" s="55" t="s">
        <v>237</v>
      </c>
      <c r="D53" s="86"/>
      <c r="E53" s="21">
        <v>1</v>
      </c>
      <c r="F53" s="20">
        <v>539</v>
      </c>
      <c r="G53" s="34">
        <v>0.11</v>
      </c>
      <c r="H53" s="74">
        <f t="shared" si="12"/>
        <v>1</v>
      </c>
      <c r="I53" s="22">
        <f t="shared" si="10"/>
        <v>539</v>
      </c>
      <c r="J53" s="20">
        <f t="shared" si="11"/>
        <v>0</v>
      </c>
    </row>
    <row r="54" spans="1:10" s="6" customFormat="1" x14ac:dyDescent="0.2">
      <c r="A54" s="77">
        <v>999748</v>
      </c>
      <c r="B54" s="23" t="s">
        <v>238</v>
      </c>
      <c r="C54" s="55" t="s">
        <v>239</v>
      </c>
      <c r="D54" s="86"/>
      <c r="E54" s="21">
        <v>1</v>
      </c>
      <c r="F54" s="20">
        <v>539</v>
      </c>
      <c r="G54" s="34">
        <v>0.1</v>
      </c>
      <c r="H54" s="74">
        <f t="shared" si="12"/>
        <v>1</v>
      </c>
      <c r="I54" s="22">
        <f t="shared" si="10"/>
        <v>539</v>
      </c>
      <c r="J54" s="20">
        <f t="shared" si="11"/>
        <v>0</v>
      </c>
    </row>
    <row r="55" spans="1:10" s="6" customFormat="1" x14ac:dyDescent="0.2">
      <c r="A55" s="36">
        <v>998203</v>
      </c>
      <c r="B55" s="23" t="s">
        <v>220</v>
      </c>
      <c r="C55" s="61" t="s">
        <v>221</v>
      </c>
      <c r="D55" s="86"/>
      <c r="E55" s="21" t="s">
        <v>31</v>
      </c>
      <c r="F55" s="33">
        <v>281</v>
      </c>
      <c r="G55" s="34">
        <v>15.02</v>
      </c>
      <c r="H55" s="32" t="s">
        <v>55</v>
      </c>
      <c r="I55" s="22">
        <v>539</v>
      </c>
      <c r="J55" s="20">
        <f t="shared" si="11"/>
        <v>258</v>
      </c>
    </row>
    <row r="56" spans="1:10" s="6" customFormat="1" x14ac:dyDescent="0.2">
      <c r="A56" s="36">
        <v>998501</v>
      </c>
      <c r="B56" s="23" t="s">
        <v>222</v>
      </c>
      <c r="C56" s="55" t="s">
        <v>223</v>
      </c>
      <c r="D56" s="86"/>
      <c r="E56" s="21">
        <v>3</v>
      </c>
      <c r="F56" s="20">
        <v>1981</v>
      </c>
      <c r="G56" s="34">
        <v>0</v>
      </c>
      <c r="H56" s="34" t="s">
        <v>275</v>
      </c>
      <c r="I56" s="22"/>
      <c r="J56" s="20">
        <f t="shared" si="11"/>
        <v>-1981</v>
      </c>
    </row>
    <row r="57" spans="1:10" s="6" customFormat="1" x14ac:dyDescent="0.2">
      <c r="A57" s="36">
        <v>998163</v>
      </c>
      <c r="B57" s="23" t="s">
        <v>79</v>
      </c>
      <c r="C57" s="61" t="s">
        <v>80</v>
      </c>
      <c r="D57" s="86"/>
      <c r="E57" s="21" t="s">
        <v>31</v>
      </c>
      <c r="F57" s="20">
        <v>281</v>
      </c>
      <c r="G57" s="34">
        <v>0</v>
      </c>
      <c r="H57" s="34" t="s">
        <v>275</v>
      </c>
      <c r="I57" s="22"/>
      <c r="J57" s="20">
        <f t="shared" si="11"/>
        <v>-281</v>
      </c>
    </row>
    <row r="58" spans="1:10" s="6" customFormat="1" x14ac:dyDescent="0.2">
      <c r="A58" s="36">
        <v>475102</v>
      </c>
      <c r="B58" s="23" t="s">
        <v>81</v>
      </c>
      <c r="C58" s="61" t="s">
        <v>82</v>
      </c>
      <c r="D58" s="86"/>
      <c r="E58" s="21" t="s">
        <v>55</v>
      </c>
      <c r="F58" s="20">
        <v>537</v>
      </c>
      <c r="G58" s="34">
        <v>0</v>
      </c>
      <c r="H58" s="34" t="s">
        <v>275</v>
      </c>
      <c r="I58" s="22"/>
      <c r="J58" s="20">
        <f t="shared" si="11"/>
        <v>-537</v>
      </c>
    </row>
    <row r="59" spans="1:10" s="6" customFormat="1" x14ac:dyDescent="0.2">
      <c r="A59" s="36">
        <v>998161</v>
      </c>
      <c r="B59" s="23" t="s">
        <v>83</v>
      </c>
      <c r="C59" s="61" t="s">
        <v>84</v>
      </c>
      <c r="D59" s="86"/>
      <c r="E59" s="21" t="s">
        <v>32</v>
      </c>
      <c r="F59" s="20">
        <v>1033</v>
      </c>
      <c r="G59" s="34">
        <v>0</v>
      </c>
      <c r="H59" s="74">
        <f t="shared" ref="H59" si="13">SUM(IF(G59=0,0),IF(G59&gt;0,1),IF(G59&gt;10,1),IF(G59&gt;20,1),IF(G59&gt;40,1),IF(G59&gt;80,1),IF(G59&gt;160,1),IF(G59&gt;320,1),IF(G59&gt;640,1),IF(G59&gt;1280,1),IF(G59&gt;2560,1),IF(G59&gt;5120,1))</f>
        <v>0</v>
      </c>
      <c r="I59" s="22">
        <f t="shared" ref="I59" si="14">SUM(IF(H59=0,282),IF(H59=1,539),IF(H59=2,1035),IF(H59=3,1986),IF(H59=4,3813),IF(H59=5,7323),IF(H59=6,14045),IF(H59=7,26968),IF(H59=8,51771),IF(H59=9,99399),IF(H59=10,140839),IF(H59=11,140839))</f>
        <v>282</v>
      </c>
      <c r="J59" s="20">
        <f t="shared" ref="J59" si="15">I59-F59</f>
        <v>-751</v>
      </c>
    </row>
    <row r="60" spans="1:10" s="6" customFormat="1" x14ac:dyDescent="0.2">
      <c r="A60" s="36">
        <v>998164</v>
      </c>
      <c r="B60" s="23" t="s">
        <v>85</v>
      </c>
      <c r="C60" s="61" t="s">
        <v>86</v>
      </c>
      <c r="D60" s="86"/>
      <c r="E60" s="21" t="s">
        <v>56</v>
      </c>
      <c r="F60" s="20">
        <v>281</v>
      </c>
      <c r="G60" s="34">
        <v>0</v>
      </c>
      <c r="H60" s="74">
        <f t="shared" si="12"/>
        <v>0</v>
      </c>
      <c r="I60" s="22">
        <f t="shared" si="10"/>
        <v>282</v>
      </c>
      <c r="J60" s="20">
        <f t="shared" si="11"/>
        <v>1</v>
      </c>
    </row>
    <row r="61" spans="1:10" s="6" customFormat="1" x14ac:dyDescent="0.2">
      <c r="A61" s="5">
        <v>998224</v>
      </c>
      <c r="B61" s="23" t="s">
        <v>87</v>
      </c>
      <c r="C61" s="87" t="s">
        <v>88</v>
      </c>
      <c r="D61" s="86"/>
      <c r="E61" s="32" t="s">
        <v>45</v>
      </c>
      <c r="F61" s="33">
        <v>1981</v>
      </c>
      <c r="G61" s="34">
        <v>25.98</v>
      </c>
      <c r="H61" s="21" t="s">
        <v>32</v>
      </c>
      <c r="I61" s="22">
        <v>1035</v>
      </c>
      <c r="J61" s="20">
        <f t="shared" si="11"/>
        <v>-946</v>
      </c>
    </row>
    <row r="62" spans="1:10" s="6" customFormat="1" x14ac:dyDescent="0.2">
      <c r="A62" s="5">
        <v>949775</v>
      </c>
      <c r="B62" s="23" t="s">
        <v>89</v>
      </c>
      <c r="C62" s="61" t="s">
        <v>90</v>
      </c>
      <c r="D62" s="86">
        <v>-676.82</v>
      </c>
      <c r="E62" s="21" t="s">
        <v>31</v>
      </c>
      <c r="F62" s="20">
        <v>282</v>
      </c>
      <c r="G62" s="34">
        <v>18.18</v>
      </c>
      <c r="H62" s="21" t="s">
        <v>55</v>
      </c>
      <c r="I62" s="22">
        <v>539</v>
      </c>
      <c r="J62" s="20">
        <f t="shared" si="11"/>
        <v>257</v>
      </c>
    </row>
    <row r="63" spans="1:10" s="6" customFormat="1" x14ac:dyDescent="0.2">
      <c r="A63" s="5">
        <v>998207</v>
      </c>
      <c r="B63" s="23" t="s">
        <v>91</v>
      </c>
      <c r="C63" s="61" t="s">
        <v>92</v>
      </c>
      <c r="D63" s="86"/>
      <c r="E63" s="21" t="s">
        <v>32</v>
      </c>
      <c r="F63" s="20">
        <v>1033</v>
      </c>
      <c r="G63" s="34">
        <v>0</v>
      </c>
      <c r="H63" s="21" t="s">
        <v>56</v>
      </c>
      <c r="I63" s="22">
        <v>282</v>
      </c>
      <c r="J63" s="20">
        <f t="shared" si="11"/>
        <v>-751</v>
      </c>
    </row>
    <row r="64" spans="1:10" s="6" customFormat="1" x14ac:dyDescent="0.2">
      <c r="A64" s="5">
        <v>745103</v>
      </c>
      <c r="B64" s="23" t="s">
        <v>93</v>
      </c>
      <c r="C64" s="55" t="s">
        <v>94</v>
      </c>
      <c r="D64" s="86"/>
      <c r="E64" s="32">
        <v>7</v>
      </c>
      <c r="F64" s="33">
        <v>26905</v>
      </c>
      <c r="G64" s="34">
        <v>293.25</v>
      </c>
      <c r="H64" s="74">
        <f t="shared" ref="H64:H66" si="16">SUM(IF(G64=0,0),IF(G64&gt;0,1),IF(G64&gt;10,1),IF(G64&gt;20,1),IF(G64&gt;40,1),IF(G64&gt;80,1),IF(G64&gt;160,1),IF(G64&gt;320,1),IF(G64&gt;640,1),IF(G64&gt;1280,1),IF(G64&gt;2560,1),IF(G64&gt;5120,1))</f>
        <v>6</v>
      </c>
      <c r="I64" s="22">
        <f t="shared" si="10"/>
        <v>14045</v>
      </c>
      <c r="J64" s="20">
        <f t="shared" si="11"/>
        <v>-12860</v>
      </c>
    </row>
    <row r="65" spans="1:10" s="6" customFormat="1" x14ac:dyDescent="0.2">
      <c r="A65" s="5">
        <v>999155</v>
      </c>
      <c r="B65" s="23" t="s">
        <v>95</v>
      </c>
      <c r="C65" s="55" t="s">
        <v>96</v>
      </c>
      <c r="D65" s="86">
        <v>-1484.48</v>
      </c>
      <c r="E65" s="32">
        <v>1</v>
      </c>
      <c r="F65" s="33">
        <v>539</v>
      </c>
      <c r="G65" s="34">
        <v>13.67</v>
      </c>
      <c r="H65" s="74">
        <f t="shared" si="16"/>
        <v>2</v>
      </c>
      <c r="I65" s="22">
        <f t="shared" si="10"/>
        <v>1035</v>
      </c>
      <c r="J65" s="20">
        <f t="shared" si="11"/>
        <v>496</v>
      </c>
    </row>
    <row r="66" spans="1:10" s="6" customFormat="1" x14ac:dyDescent="0.2">
      <c r="A66" s="5">
        <v>721211</v>
      </c>
      <c r="B66" s="23" t="s">
        <v>97</v>
      </c>
      <c r="C66" s="55" t="s">
        <v>98</v>
      </c>
      <c r="D66" s="86"/>
      <c r="E66" s="32">
        <v>10</v>
      </c>
      <c r="F66" s="33">
        <v>140672</v>
      </c>
      <c r="G66" s="34">
        <v>3040.96</v>
      </c>
      <c r="H66" s="74">
        <f t="shared" si="16"/>
        <v>10</v>
      </c>
      <c r="I66" s="22">
        <f t="shared" si="10"/>
        <v>140839</v>
      </c>
      <c r="J66" s="20">
        <f t="shared" si="11"/>
        <v>167</v>
      </c>
    </row>
    <row r="67" spans="1:10" s="6" customFormat="1" x14ac:dyDescent="0.2">
      <c r="A67" s="5">
        <v>663223</v>
      </c>
      <c r="B67" s="23" t="s">
        <v>200</v>
      </c>
      <c r="C67" s="61" t="s">
        <v>201</v>
      </c>
      <c r="D67" s="86"/>
      <c r="E67" s="32" t="s">
        <v>32</v>
      </c>
      <c r="F67" s="33">
        <v>1033</v>
      </c>
      <c r="G67" s="34">
        <v>5.75</v>
      </c>
      <c r="H67" s="21" t="s">
        <v>31</v>
      </c>
      <c r="I67" s="22">
        <v>282</v>
      </c>
      <c r="J67" s="20">
        <f t="shared" si="11"/>
        <v>-751</v>
      </c>
    </row>
    <row r="68" spans="1:10" x14ac:dyDescent="0.2">
      <c r="A68" s="5">
        <v>107500</v>
      </c>
      <c r="B68" s="54" t="s">
        <v>99</v>
      </c>
      <c r="C68" s="55" t="s">
        <v>100</v>
      </c>
      <c r="D68" s="86"/>
      <c r="E68" s="32">
        <v>3</v>
      </c>
      <c r="F68" s="33">
        <v>1981</v>
      </c>
      <c r="G68" s="34">
        <v>8.81</v>
      </c>
      <c r="H68" s="74">
        <f>SUM(IF(G68=0,0),IF(G68&gt;0,1),IF(G68&gt;10,1),IF(G68&gt;20,1),IF(G68&gt;40,1),IF(G68&gt;80,1),IF(G68&gt;160,1),IF(G68&gt;320,1),IF(G68&gt;640,1),IF(G68&gt;1280,1),IF(G68&gt;2560,1),IF(G68&gt;5120,1))</f>
        <v>1</v>
      </c>
      <c r="I68" s="22">
        <f t="shared" si="10"/>
        <v>539</v>
      </c>
      <c r="J68" s="20">
        <f t="shared" si="11"/>
        <v>-1442</v>
      </c>
    </row>
    <row r="69" spans="1:10" x14ac:dyDescent="0.2">
      <c r="A69" s="5">
        <v>998210</v>
      </c>
      <c r="B69" s="54" t="s">
        <v>101</v>
      </c>
      <c r="C69" s="61" t="s">
        <v>102</v>
      </c>
      <c r="D69" s="86"/>
      <c r="E69" s="21" t="s">
        <v>55</v>
      </c>
      <c r="F69" s="20">
        <v>537</v>
      </c>
      <c r="G69" s="34">
        <v>7.48</v>
      </c>
      <c r="H69" s="21" t="s">
        <v>31</v>
      </c>
      <c r="I69" s="22">
        <v>282</v>
      </c>
      <c r="J69" s="20">
        <f t="shared" si="11"/>
        <v>-255</v>
      </c>
    </row>
    <row r="70" spans="1:10" x14ac:dyDescent="0.2">
      <c r="A70" s="5">
        <v>920333</v>
      </c>
      <c r="B70" s="54" t="s">
        <v>103</v>
      </c>
      <c r="C70" s="55" t="s">
        <v>104</v>
      </c>
      <c r="D70" s="86"/>
      <c r="E70" s="28">
        <v>0</v>
      </c>
      <c r="F70" s="20">
        <v>281</v>
      </c>
      <c r="G70" s="34">
        <v>0</v>
      </c>
      <c r="H70" s="74">
        <f t="shared" ref="H70:H131" si="17">SUM(IF(G70=0,0),IF(G70&gt;0,1),IF(G70&gt;10,1),IF(G70&gt;20,1),IF(G70&gt;40,1),IF(G70&gt;80,1),IF(G70&gt;160,1),IF(G70&gt;320,1),IF(G70&gt;640,1),IF(G70&gt;1280,1),IF(G70&gt;2560,1),IF(G70&gt;5120,1))</f>
        <v>0</v>
      </c>
      <c r="I70" s="22">
        <f t="shared" ref="I70:I77" si="18">SUM(IF(H70=0,282),IF(H70=1,539),IF(H70=2,1035),IF(H70=3,1986),IF(H70=4,3813),IF(H70=5,7323),IF(H70=6,14045),IF(H70=7,26968),IF(H70=8,51771),IF(H70=9,99399),IF(H70=10,140839),IF(H70=11,140839))</f>
        <v>282</v>
      </c>
      <c r="J70" s="20">
        <f t="shared" ref="J70:J95" si="19">I70-F70</f>
        <v>1</v>
      </c>
    </row>
    <row r="71" spans="1:10" x14ac:dyDescent="0.2">
      <c r="A71" s="5">
        <v>920370</v>
      </c>
      <c r="B71" s="54" t="s">
        <v>105</v>
      </c>
      <c r="C71" s="55" t="s">
        <v>106</v>
      </c>
      <c r="D71" s="86">
        <v>-1133</v>
      </c>
      <c r="E71" s="28">
        <v>0</v>
      </c>
      <c r="F71" s="20">
        <v>281</v>
      </c>
      <c r="G71" s="34">
        <v>0</v>
      </c>
      <c r="H71" s="74">
        <f t="shared" si="17"/>
        <v>0</v>
      </c>
      <c r="I71" s="22">
        <f t="shared" si="18"/>
        <v>282</v>
      </c>
      <c r="J71" s="20">
        <f t="shared" si="19"/>
        <v>1</v>
      </c>
    </row>
    <row r="72" spans="1:10" x14ac:dyDescent="0.2">
      <c r="A72" s="5">
        <v>998168</v>
      </c>
      <c r="B72" s="54" t="s">
        <v>107</v>
      </c>
      <c r="C72" s="55" t="s">
        <v>108</v>
      </c>
      <c r="D72" s="86"/>
      <c r="E72" s="28">
        <v>0</v>
      </c>
      <c r="F72" s="20">
        <v>281</v>
      </c>
      <c r="G72" s="34">
        <v>0</v>
      </c>
      <c r="H72" s="74">
        <f t="shared" si="17"/>
        <v>0</v>
      </c>
      <c r="I72" s="22">
        <f t="shared" si="18"/>
        <v>282</v>
      </c>
      <c r="J72" s="20">
        <f t="shared" si="19"/>
        <v>1</v>
      </c>
    </row>
    <row r="73" spans="1:10" x14ac:dyDescent="0.2">
      <c r="A73" s="5">
        <v>998226</v>
      </c>
      <c r="B73" s="54" t="s">
        <v>109</v>
      </c>
      <c r="C73" s="55" t="s">
        <v>110</v>
      </c>
      <c r="D73" s="86"/>
      <c r="E73" s="21">
        <v>0</v>
      </c>
      <c r="F73" s="20">
        <v>281</v>
      </c>
      <c r="G73" s="34">
        <v>0</v>
      </c>
      <c r="H73" s="74">
        <f t="shared" si="17"/>
        <v>0</v>
      </c>
      <c r="I73" s="22">
        <f t="shared" si="18"/>
        <v>282</v>
      </c>
      <c r="J73" s="20">
        <f t="shared" si="19"/>
        <v>1</v>
      </c>
    </row>
    <row r="74" spans="1:10" x14ac:dyDescent="0.2">
      <c r="A74" s="5">
        <v>998116</v>
      </c>
      <c r="B74" s="54" t="s">
        <v>111</v>
      </c>
      <c r="C74" s="55" t="s">
        <v>112</v>
      </c>
      <c r="D74" s="86"/>
      <c r="E74" s="28">
        <v>0</v>
      </c>
      <c r="F74" s="20">
        <v>281</v>
      </c>
      <c r="G74" s="34">
        <v>0</v>
      </c>
      <c r="H74" s="74">
        <f t="shared" si="17"/>
        <v>0</v>
      </c>
      <c r="I74" s="22">
        <f t="shared" si="18"/>
        <v>282</v>
      </c>
      <c r="J74" s="20">
        <f t="shared" si="19"/>
        <v>1</v>
      </c>
    </row>
    <row r="75" spans="1:10" x14ac:dyDescent="0.2">
      <c r="A75" s="36">
        <v>998117</v>
      </c>
      <c r="B75" s="23" t="s">
        <v>113</v>
      </c>
      <c r="C75" s="55" t="s">
        <v>114</v>
      </c>
      <c r="D75" s="86"/>
      <c r="E75" s="28">
        <v>0</v>
      </c>
      <c r="F75" s="20">
        <v>281</v>
      </c>
      <c r="G75" s="34">
        <v>0</v>
      </c>
      <c r="H75" s="74">
        <f t="shared" si="17"/>
        <v>0</v>
      </c>
      <c r="I75" s="22">
        <f t="shared" si="18"/>
        <v>282</v>
      </c>
      <c r="J75" s="20">
        <f t="shared" si="19"/>
        <v>1</v>
      </c>
    </row>
    <row r="76" spans="1:10" x14ac:dyDescent="0.2">
      <c r="A76" s="5">
        <v>998113</v>
      </c>
      <c r="B76" s="54" t="s">
        <v>115</v>
      </c>
      <c r="C76" s="55" t="s">
        <v>116</v>
      </c>
      <c r="D76" s="86"/>
      <c r="E76" s="28">
        <v>0</v>
      </c>
      <c r="F76" s="20">
        <v>281</v>
      </c>
      <c r="G76" s="34">
        <v>0</v>
      </c>
      <c r="H76" s="74">
        <f t="shared" si="17"/>
        <v>0</v>
      </c>
      <c r="I76" s="22">
        <f t="shared" si="18"/>
        <v>282</v>
      </c>
      <c r="J76" s="20">
        <f t="shared" si="19"/>
        <v>1</v>
      </c>
    </row>
    <row r="77" spans="1:10" x14ac:dyDescent="0.2">
      <c r="A77" s="5">
        <v>998119</v>
      </c>
      <c r="B77" s="54" t="s">
        <v>117</v>
      </c>
      <c r="C77" s="55" t="s">
        <v>118</v>
      </c>
      <c r="D77" s="86"/>
      <c r="E77" s="28">
        <v>0</v>
      </c>
      <c r="F77" s="20">
        <v>281</v>
      </c>
      <c r="G77" s="34">
        <v>0</v>
      </c>
      <c r="H77" s="74">
        <f t="shared" si="17"/>
        <v>0</v>
      </c>
      <c r="I77" s="22">
        <f t="shared" si="18"/>
        <v>282</v>
      </c>
      <c r="J77" s="20">
        <f t="shared" si="19"/>
        <v>1</v>
      </c>
    </row>
    <row r="78" spans="1:10" x14ac:dyDescent="0.2">
      <c r="A78" s="5">
        <v>920350</v>
      </c>
      <c r="B78" s="23" t="s">
        <v>119</v>
      </c>
      <c r="C78" s="56" t="s">
        <v>120</v>
      </c>
      <c r="D78" s="86"/>
      <c r="E78" s="21">
        <v>1</v>
      </c>
      <c r="F78" s="20">
        <v>537</v>
      </c>
      <c r="G78" s="34">
        <v>0</v>
      </c>
      <c r="H78" s="74">
        <f t="shared" si="17"/>
        <v>0</v>
      </c>
      <c r="I78" s="22">
        <f t="shared" ref="I78" si="20">SUM(IF(H78=0,282),IF(H78=1,539),IF(H78=2,1035),IF(H78=3,1986),IF(H78=4,3813),IF(H78=5,7323),IF(H78=6,14045),IF(H78=7,26968),IF(H78=8,51771),IF(H78=9,99399),IF(H78=10,140839),IF(H78=11,140839))</f>
        <v>282</v>
      </c>
      <c r="J78" s="20">
        <f t="shared" si="19"/>
        <v>-255</v>
      </c>
    </row>
    <row r="79" spans="1:10" x14ac:dyDescent="0.2">
      <c r="A79" s="5">
        <v>998211</v>
      </c>
      <c r="B79" s="23" t="s">
        <v>183</v>
      </c>
      <c r="C79" s="72" t="s">
        <v>184</v>
      </c>
      <c r="D79" s="86"/>
      <c r="E79" s="40" t="s">
        <v>45</v>
      </c>
      <c r="F79" s="33">
        <v>1981</v>
      </c>
      <c r="G79" s="34">
        <v>8.85</v>
      </c>
      <c r="H79" s="21" t="s">
        <v>31</v>
      </c>
      <c r="I79" s="22">
        <v>282</v>
      </c>
      <c r="J79" s="20">
        <f t="shared" si="19"/>
        <v>-1699</v>
      </c>
    </row>
    <row r="80" spans="1:10" x14ac:dyDescent="0.2">
      <c r="A80" s="5">
        <v>998169</v>
      </c>
      <c r="B80" s="23" t="s">
        <v>121</v>
      </c>
      <c r="C80" s="25" t="s">
        <v>202</v>
      </c>
      <c r="D80" s="86"/>
      <c r="E80" s="21">
        <v>2</v>
      </c>
      <c r="F80" s="20">
        <v>1033</v>
      </c>
      <c r="G80" s="34">
        <v>0</v>
      </c>
      <c r="H80" s="74">
        <f t="shared" si="17"/>
        <v>0</v>
      </c>
      <c r="I80" s="22">
        <f t="shared" ref="I80:I84" si="21">SUM(IF(H80=0,282),IF(H80=1,539),IF(H80=2,1035),IF(H80=3,1986),IF(H80=4,3813),IF(H80=5,7323),IF(H80=6,14045),IF(H80=7,26968),IF(H80=8,51771),IF(H80=9,99399),IF(H80=10,140839),IF(H80=11,140839))</f>
        <v>282</v>
      </c>
      <c r="J80" s="20">
        <f t="shared" si="19"/>
        <v>-751</v>
      </c>
    </row>
    <row r="81" spans="1:10" x14ac:dyDescent="0.2">
      <c r="A81" s="5">
        <v>920360</v>
      </c>
      <c r="B81" s="23" t="s">
        <v>122</v>
      </c>
      <c r="C81" s="31" t="s">
        <v>123</v>
      </c>
      <c r="D81" s="86"/>
      <c r="E81" s="21">
        <v>0</v>
      </c>
      <c r="F81" s="20">
        <v>281</v>
      </c>
      <c r="G81" s="34">
        <v>0</v>
      </c>
      <c r="H81" s="74">
        <f t="shared" si="17"/>
        <v>0</v>
      </c>
      <c r="I81" s="22">
        <f t="shared" si="21"/>
        <v>282</v>
      </c>
      <c r="J81" s="20">
        <f t="shared" si="19"/>
        <v>1</v>
      </c>
    </row>
    <row r="82" spans="1:10" x14ac:dyDescent="0.2">
      <c r="A82" s="5">
        <v>998112</v>
      </c>
      <c r="B82" s="23" t="s">
        <v>124</v>
      </c>
      <c r="C82" s="69" t="s">
        <v>125</v>
      </c>
      <c r="D82" s="86"/>
      <c r="E82" s="28">
        <v>0</v>
      </c>
      <c r="F82" s="20">
        <v>281</v>
      </c>
      <c r="G82" s="34">
        <v>0</v>
      </c>
      <c r="H82" s="74">
        <f t="shared" si="17"/>
        <v>0</v>
      </c>
      <c r="I82" s="22">
        <f t="shared" si="21"/>
        <v>282</v>
      </c>
      <c r="J82" s="20">
        <f t="shared" si="19"/>
        <v>1</v>
      </c>
    </row>
    <row r="83" spans="1:10" x14ac:dyDescent="0.2">
      <c r="A83" s="5">
        <v>999745</v>
      </c>
      <c r="B83" s="23" t="s">
        <v>240</v>
      </c>
      <c r="C83" s="69" t="s">
        <v>241</v>
      </c>
      <c r="D83" s="86"/>
      <c r="E83" s="32">
        <v>1</v>
      </c>
      <c r="F83" s="33">
        <v>539</v>
      </c>
      <c r="G83" s="34">
        <v>0.47</v>
      </c>
      <c r="H83" s="74">
        <f t="shared" si="17"/>
        <v>1</v>
      </c>
      <c r="I83" s="22">
        <f t="shared" si="21"/>
        <v>539</v>
      </c>
      <c r="J83" s="20">
        <f t="shared" si="19"/>
        <v>0</v>
      </c>
    </row>
    <row r="84" spans="1:10" x14ac:dyDescent="0.2">
      <c r="A84" s="5">
        <v>999081</v>
      </c>
      <c r="B84" s="23" t="s">
        <v>193</v>
      </c>
      <c r="C84" s="17" t="s">
        <v>242</v>
      </c>
      <c r="D84" s="86"/>
      <c r="E84" s="21">
        <v>0</v>
      </c>
      <c r="F84" s="20">
        <v>281</v>
      </c>
      <c r="G84" s="34">
        <v>0</v>
      </c>
      <c r="H84" s="74">
        <f t="shared" si="17"/>
        <v>0</v>
      </c>
      <c r="I84" s="22">
        <f t="shared" si="21"/>
        <v>282</v>
      </c>
      <c r="J84" s="20">
        <f t="shared" si="19"/>
        <v>1</v>
      </c>
    </row>
    <row r="85" spans="1:10" x14ac:dyDescent="0.2">
      <c r="A85" s="5">
        <v>741700</v>
      </c>
      <c r="B85" s="23" t="s">
        <v>126</v>
      </c>
      <c r="C85" s="35" t="s">
        <v>127</v>
      </c>
      <c r="D85" s="86"/>
      <c r="E85" s="21" t="s">
        <v>31</v>
      </c>
      <c r="F85" s="20">
        <v>281</v>
      </c>
      <c r="G85" s="34">
        <v>2.0099999999999998</v>
      </c>
      <c r="H85" s="21" t="s">
        <v>31</v>
      </c>
      <c r="I85" s="22">
        <v>282</v>
      </c>
      <c r="J85" s="20">
        <f t="shared" si="19"/>
        <v>1</v>
      </c>
    </row>
    <row r="86" spans="1:10" x14ac:dyDescent="0.2">
      <c r="A86" s="5">
        <v>998171</v>
      </c>
      <c r="B86" s="23" t="s">
        <v>128</v>
      </c>
      <c r="C86" s="39" t="s">
        <v>129</v>
      </c>
      <c r="D86" s="86"/>
      <c r="E86" s="21">
        <v>1</v>
      </c>
      <c r="F86" s="20">
        <v>537</v>
      </c>
      <c r="G86" s="34">
        <v>0</v>
      </c>
      <c r="H86" s="74">
        <f t="shared" si="17"/>
        <v>0</v>
      </c>
      <c r="I86" s="22">
        <f t="shared" ref="I86:I89" si="22">SUM(IF(H86=0,282),IF(H86=1,539),IF(H86=2,1035),IF(H86=3,1986),IF(H86=4,3813),IF(H86=5,7323),IF(H86=6,14045),IF(H86=7,26968),IF(H86=8,51771),IF(H86=9,99399),IF(H86=10,140839),IF(H86=11,140839))</f>
        <v>282</v>
      </c>
      <c r="J86" s="20">
        <f t="shared" si="19"/>
        <v>-255</v>
      </c>
    </row>
    <row r="87" spans="1:10" x14ac:dyDescent="0.2">
      <c r="A87" s="5">
        <v>998172</v>
      </c>
      <c r="B87" s="23" t="s">
        <v>130</v>
      </c>
      <c r="C87" s="69" t="s">
        <v>131</v>
      </c>
      <c r="D87" s="86"/>
      <c r="E87" s="21">
        <v>0</v>
      </c>
      <c r="F87" s="20">
        <v>281</v>
      </c>
      <c r="G87" s="34">
        <v>0</v>
      </c>
      <c r="H87" s="74">
        <f t="shared" si="17"/>
        <v>0</v>
      </c>
      <c r="I87" s="22">
        <f t="shared" si="22"/>
        <v>282</v>
      </c>
      <c r="J87" s="20">
        <f t="shared" si="19"/>
        <v>1</v>
      </c>
    </row>
    <row r="88" spans="1:10" x14ac:dyDescent="0.2">
      <c r="A88" s="5">
        <v>778200</v>
      </c>
      <c r="B88" s="23" t="s">
        <v>132</v>
      </c>
      <c r="C88" s="69" t="s">
        <v>133</v>
      </c>
      <c r="D88" s="86"/>
      <c r="E88" s="21">
        <v>0</v>
      </c>
      <c r="F88" s="20">
        <v>281</v>
      </c>
      <c r="G88" s="34">
        <v>0</v>
      </c>
      <c r="H88" s="74">
        <f t="shared" si="17"/>
        <v>0</v>
      </c>
      <c r="I88" s="22">
        <f t="shared" si="22"/>
        <v>282</v>
      </c>
      <c r="J88" s="20">
        <f t="shared" si="19"/>
        <v>1</v>
      </c>
    </row>
    <row r="89" spans="1:10" x14ac:dyDescent="0.2">
      <c r="A89" s="79">
        <v>998512</v>
      </c>
      <c r="B89" s="23" t="s">
        <v>134</v>
      </c>
      <c r="C89" s="17" t="s">
        <v>135</v>
      </c>
      <c r="D89" s="86"/>
      <c r="E89" s="28">
        <v>1</v>
      </c>
      <c r="F89" s="20">
        <v>537</v>
      </c>
      <c r="G89" s="34">
        <v>0</v>
      </c>
      <c r="H89" s="74">
        <f t="shared" si="17"/>
        <v>0</v>
      </c>
      <c r="I89" s="22">
        <f t="shared" si="22"/>
        <v>282</v>
      </c>
      <c r="J89" s="20">
        <f t="shared" si="19"/>
        <v>-255</v>
      </c>
    </row>
    <row r="90" spans="1:10" x14ac:dyDescent="0.2">
      <c r="A90" s="36">
        <v>998519</v>
      </c>
      <c r="B90" s="23" t="s">
        <v>136</v>
      </c>
      <c r="C90" s="70" t="s">
        <v>137</v>
      </c>
      <c r="D90" s="86"/>
      <c r="E90" s="21" t="s">
        <v>55</v>
      </c>
      <c r="F90" s="20">
        <v>537</v>
      </c>
      <c r="G90" s="34">
        <v>7.51</v>
      </c>
      <c r="H90" s="21" t="s">
        <v>31</v>
      </c>
      <c r="I90" s="22">
        <v>282</v>
      </c>
      <c r="J90" s="20">
        <f t="shared" si="19"/>
        <v>-255</v>
      </c>
    </row>
    <row r="91" spans="1:10" x14ac:dyDescent="0.2">
      <c r="A91" s="5">
        <v>998535</v>
      </c>
      <c r="B91" s="27" t="s">
        <v>138</v>
      </c>
      <c r="C91" s="30" t="s">
        <v>139</v>
      </c>
      <c r="D91" s="86"/>
      <c r="E91" s="21">
        <v>0</v>
      </c>
      <c r="F91" s="20">
        <v>281</v>
      </c>
      <c r="G91" s="34">
        <v>0</v>
      </c>
      <c r="H91" s="74">
        <f t="shared" si="17"/>
        <v>0</v>
      </c>
      <c r="I91" s="22">
        <f t="shared" ref="I91:I93" si="23">SUM(IF(H91=0,282),IF(H91=1,539),IF(H91=2,1035),IF(H91=3,1986),IF(H91=4,3813),IF(H91=5,7323),IF(H91=6,14045),IF(H91=7,26968),IF(H91=8,51771),IF(H91=9,99399),IF(H91=10,140839),IF(H91=11,140839))</f>
        <v>282</v>
      </c>
      <c r="J91" s="20">
        <f t="shared" si="19"/>
        <v>1</v>
      </c>
    </row>
    <row r="92" spans="1:10" x14ac:dyDescent="0.2">
      <c r="A92" s="5">
        <v>998536</v>
      </c>
      <c r="B92" s="23" t="s">
        <v>140</v>
      </c>
      <c r="C92" s="24" t="s">
        <v>141</v>
      </c>
      <c r="D92" s="86"/>
      <c r="E92" s="21">
        <v>1</v>
      </c>
      <c r="F92" s="20">
        <v>537</v>
      </c>
      <c r="G92" s="34">
        <v>0</v>
      </c>
      <c r="H92" s="74">
        <f t="shared" si="17"/>
        <v>0</v>
      </c>
      <c r="I92" s="22">
        <f t="shared" si="23"/>
        <v>282</v>
      </c>
      <c r="J92" s="20">
        <f t="shared" si="19"/>
        <v>-255</v>
      </c>
    </row>
    <row r="93" spans="1:10" x14ac:dyDescent="0.2">
      <c r="A93" s="5">
        <v>999024</v>
      </c>
      <c r="B93" s="23" t="s">
        <v>142</v>
      </c>
      <c r="C93" s="69" t="s">
        <v>143</v>
      </c>
      <c r="D93" s="86">
        <v>-2213.8200000000002</v>
      </c>
      <c r="E93" s="21">
        <v>1</v>
      </c>
      <c r="F93" s="20">
        <v>539</v>
      </c>
      <c r="G93" s="76">
        <v>0</v>
      </c>
      <c r="H93" s="74">
        <f t="shared" si="17"/>
        <v>0</v>
      </c>
      <c r="I93" s="22">
        <f t="shared" si="23"/>
        <v>282</v>
      </c>
      <c r="J93" s="20">
        <f t="shared" si="19"/>
        <v>-257</v>
      </c>
    </row>
    <row r="94" spans="1:10" x14ac:dyDescent="0.2">
      <c r="A94" s="5">
        <v>120994</v>
      </c>
      <c r="B94" s="54" t="s">
        <v>144</v>
      </c>
      <c r="C94" s="55" t="s">
        <v>145</v>
      </c>
      <c r="D94" s="86"/>
      <c r="E94" s="21">
        <v>6</v>
      </c>
      <c r="F94" s="20">
        <v>14045</v>
      </c>
      <c r="G94" s="34">
        <v>630</v>
      </c>
      <c r="H94" s="74" t="s">
        <v>277</v>
      </c>
      <c r="I94" s="22">
        <v>51771</v>
      </c>
      <c r="J94" s="20">
        <f t="shared" si="19"/>
        <v>37726</v>
      </c>
    </row>
    <row r="95" spans="1:10" x14ac:dyDescent="0.2">
      <c r="A95" s="36">
        <v>999103</v>
      </c>
      <c r="B95" s="23" t="s">
        <v>146</v>
      </c>
      <c r="C95" s="72" t="s">
        <v>147</v>
      </c>
      <c r="D95" s="86"/>
      <c r="E95" s="21" t="s">
        <v>56</v>
      </c>
      <c r="F95" s="20">
        <v>281</v>
      </c>
      <c r="G95" s="34">
        <v>0</v>
      </c>
      <c r="H95" s="21" t="s">
        <v>56</v>
      </c>
      <c r="I95" s="22">
        <v>282</v>
      </c>
      <c r="J95" s="20">
        <f t="shared" si="19"/>
        <v>1</v>
      </c>
    </row>
    <row r="96" spans="1:10" x14ac:dyDescent="0.2">
      <c r="A96" s="36">
        <v>999180</v>
      </c>
      <c r="B96" s="23" t="s">
        <v>148</v>
      </c>
      <c r="C96" s="25" t="s">
        <v>149</v>
      </c>
      <c r="D96" s="86"/>
      <c r="E96" s="21">
        <v>1</v>
      </c>
      <c r="F96" s="20">
        <v>537</v>
      </c>
      <c r="G96" s="34">
        <v>0</v>
      </c>
      <c r="H96" s="74">
        <f t="shared" si="17"/>
        <v>0</v>
      </c>
      <c r="I96" s="22">
        <f t="shared" ref="I96:I117" si="24">SUM(IF(H96=0,282),IF(H96=1,539),IF(H96=2,1035),IF(H96=3,1986),IF(H96=4,3813),IF(H96=5,7323),IF(H96=6,14045),IF(H96=7,26968),IF(H96=8,51771),IF(H96=9,99399),IF(H96=10,140839),IF(H96=11,140839))</f>
        <v>282</v>
      </c>
      <c r="J96" s="20">
        <f t="shared" ref="J96:J105" si="25">I96-F96</f>
        <v>-255</v>
      </c>
    </row>
    <row r="97" spans="1:10" x14ac:dyDescent="0.2">
      <c r="A97" s="36">
        <v>999197</v>
      </c>
      <c r="B97" s="23" t="s">
        <v>178</v>
      </c>
      <c r="C97" s="25" t="s">
        <v>179</v>
      </c>
      <c r="D97" s="86"/>
      <c r="E97" s="21">
        <v>2</v>
      </c>
      <c r="F97" s="20">
        <v>1033</v>
      </c>
      <c r="G97" s="34">
        <v>0</v>
      </c>
      <c r="H97" s="74">
        <f t="shared" si="17"/>
        <v>0</v>
      </c>
      <c r="I97" s="22">
        <f t="shared" si="24"/>
        <v>282</v>
      </c>
      <c r="J97" s="20">
        <f t="shared" si="25"/>
        <v>-751</v>
      </c>
    </row>
    <row r="98" spans="1:10" x14ac:dyDescent="0.2">
      <c r="A98" s="36">
        <v>999262</v>
      </c>
      <c r="B98" s="23" t="s">
        <v>187</v>
      </c>
      <c r="C98" s="25" t="s">
        <v>188</v>
      </c>
      <c r="D98" s="86"/>
      <c r="E98" s="21">
        <v>1</v>
      </c>
      <c r="F98" s="20">
        <v>537</v>
      </c>
      <c r="G98" s="34">
        <v>1.5</v>
      </c>
      <c r="H98" s="74">
        <f t="shared" si="17"/>
        <v>1</v>
      </c>
      <c r="I98" s="22">
        <f t="shared" si="24"/>
        <v>539</v>
      </c>
      <c r="J98" s="20">
        <f t="shared" si="25"/>
        <v>2</v>
      </c>
    </row>
    <row r="99" spans="1:10" s="6" customFormat="1" x14ac:dyDescent="0.2">
      <c r="A99" s="5">
        <v>999739</v>
      </c>
      <c r="B99" s="23" t="s">
        <v>243</v>
      </c>
      <c r="C99" s="25" t="s">
        <v>244</v>
      </c>
      <c r="D99" s="86"/>
      <c r="E99" s="21">
        <v>1</v>
      </c>
      <c r="F99" s="20">
        <v>539</v>
      </c>
      <c r="G99" s="34">
        <v>0.94</v>
      </c>
      <c r="H99" s="74">
        <f t="shared" si="17"/>
        <v>1</v>
      </c>
      <c r="I99" s="22">
        <f t="shared" si="24"/>
        <v>539</v>
      </c>
      <c r="J99" s="20">
        <f t="shared" si="25"/>
        <v>0</v>
      </c>
    </row>
    <row r="100" spans="1:10" x14ac:dyDescent="0.2">
      <c r="A100" s="5">
        <v>999740</v>
      </c>
      <c r="B100" s="23" t="s">
        <v>245</v>
      </c>
      <c r="C100" s="25" t="s">
        <v>246</v>
      </c>
      <c r="D100" s="86"/>
      <c r="E100" s="21">
        <v>1</v>
      </c>
      <c r="F100" s="20">
        <v>539</v>
      </c>
      <c r="G100" s="34">
        <v>1.35</v>
      </c>
      <c r="H100" s="74">
        <f t="shared" si="17"/>
        <v>1</v>
      </c>
      <c r="I100" s="22">
        <f t="shared" si="24"/>
        <v>539</v>
      </c>
      <c r="J100" s="20">
        <f t="shared" si="25"/>
        <v>0</v>
      </c>
    </row>
    <row r="101" spans="1:10" x14ac:dyDescent="0.2">
      <c r="A101" s="5">
        <v>999741</v>
      </c>
      <c r="B101" s="23" t="s">
        <v>247</v>
      </c>
      <c r="C101" s="25" t="s">
        <v>248</v>
      </c>
      <c r="D101" s="86"/>
      <c r="E101" s="21">
        <v>1</v>
      </c>
      <c r="F101" s="20">
        <v>539</v>
      </c>
      <c r="G101" s="34">
        <v>0.46</v>
      </c>
      <c r="H101" s="74">
        <f t="shared" si="17"/>
        <v>1</v>
      </c>
      <c r="I101" s="22">
        <f t="shared" si="24"/>
        <v>539</v>
      </c>
      <c r="J101" s="20">
        <f t="shared" si="25"/>
        <v>0</v>
      </c>
    </row>
    <row r="102" spans="1:10" x14ac:dyDescent="0.2">
      <c r="A102" s="5">
        <v>999744</v>
      </c>
      <c r="B102" s="23" t="s">
        <v>249</v>
      </c>
      <c r="C102" s="25" t="s">
        <v>250</v>
      </c>
      <c r="D102" s="86"/>
      <c r="E102" s="41">
        <v>1</v>
      </c>
      <c r="F102" s="29">
        <v>539</v>
      </c>
      <c r="G102" s="34">
        <v>0.47</v>
      </c>
      <c r="H102" s="74">
        <f t="shared" si="17"/>
        <v>1</v>
      </c>
      <c r="I102" s="22">
        <f t="shared" si="24"/>
        <v>539</v>
      </c>
      <c r="J102" s="20">
        <f t="shared" si="25"/>
        <v>0</v>
      </c>
    </row>
    <row r="103" spans="1:10" x14ac:dyDescent="0.2">
      <c r="A103" s="5">
        <v>999743</v>
      </c>
      <c r="B103" s="23" t="s">
        <v>251</v>
      </c>
      <c r="C103" s="25" t="s">
        <v>252</v>
      </c>
      <c r="D103" s="86"/>
      <c r="E103" s="21">
        <v>1</v>
      </c>
      <c r="F103" s="20">
        <v>539</v>
      </c>
      <c r="G103" s="34">
        <v>0.47</v>
      </c>
      <c r="H103" s="74">
        <f t="shared" si="17"/>
        <v>1</v>
      </c>
      <c r="I103" s="22">
        <f t="shared" si="24"/>
        <v>539</v>
      </c>
      <c r="J103" s="20">
        <f t="shared" si="25"/>
        <v>0</v>
      </c>
    </row>
    <row r="104" spans="1:10" x14ac:dyDescent="0.2">
      <c r="A104" s="5">
        <v>999742</v>
      </c>
      <c r="B104" s="23" t="s">
        <v>253</v>
      </c>
      <c r="C104" s="25" t="s">
        <v>254</v>
      </c>
      <c r="D104" s="86"/>
      <c r="E104" s="21">
        <v>1</v>
      </c>
      <c r="F104" s="20">
        <v>539</v>
      </c>
      <c r="G104" s="34">
        <v>0.57999999999999996</v>
      </c>
      <c r="H104" s="74">
        <f t="shared" si="17"/>
        <v>1</v>
      </c>
      <c r="I104" s="22">
        <f t="shared" si="24"/>
        <v>539</v>
      </c>
      <c r="J104" s="20">
        <f t="shared" si="25"/>
        <v>0</v>
      </c>
    </row>
    <row r="105" spans="1:10" s="6" customFormat="1" x14ac:dyDescent="0.2">
      <c r="A105" s="5">
        <v>999749</v>
      </c>
      <c r="B105" s="23" t="s">
        <v>255</v>
      </c>
      <c r="C105" s="25" t="s">
        <v>256</v>
      </c>
      <c r="D105" s="86"/>
      <c r="E105" s="21">
        <v>1</v>
      </c>
      <c r="F105" s="20">
        <v>539</v>
      </c>
      <c r="G105" s="34">
        <v>0.6</v>
      </c>
      <c r="H105" s="74">
        <f t="shared" si="17"/>
        <v>1</v>
      </c>
      <c r="I105" s="22">
        <f t="shared" si="24"/>
        <v>539</v>
      </c>
      <c r="J105" s="20">
        <f t="shared" si="25"/>
        <v>0</v>
      </c>
    </row>
    <row r="106" spans="1:10" s="6" customFormat="1" x14ac:dyDescent="0.2">
      <c r="A106" s="5">
        <v>999750</v>
      </c>
      <c r="B106" s="23" t="s">
        <v>257</v>
      </c>
      <c r="C106" s="72" t="s">
        <v>258</v>
      </c>
      <c r="D106" s="86"/>
      <c r="E106" s="21" t="s">
        <v>31</v>
      </c>
      <c r="F106" s="20">
        <v>282</v>
      </c>
      <c r="G106" s="34">
        <v>0.1</v>
      </c>
      <c r="H106" s="21" t="s">
        <v>31</v>
      </c>
      <c r="I106" s="22">
        <v>282</v>
      </c>
      <c r="J106" s="20">
        <f t="shared" ref="J106:J108" si="26">I106-F106</f>
        <v>0</v>
      </c>
    </row>
    <row r="107" spans="1:10" s="6" customFormat="1" x14ac:dyDescent="0.2">
      <c r="A107" s="5">
        <v>999751</v>
      </c>
      <c r="B107" s="23" t="s">
        <v>259</v>
      </c>
      <c r="C107" s="25" t="s">
        <v>260</v>
      </c>
      <c r="D107" s="86"/>
      <c r="E107" s="21">
        <v>1</v>
      </c>
      <c r="F107" s="20">
        <v>539</v>
      </c>
      <c r="G107" s="34">
        <v>4.9000000000000004</v>
      </c>
      <c r="H107" s="74">
        <f t="shared" si="17"/>
        <v>1</v>
      </c>
      <c r="I107" s="22">
        <f t="shared" ref="I107:I108" si="27">SUM(IF(H107=0,282),IF(H107=1,539),IF(H107=2,1035),IF(H107=3,1986),IF(H107=4,3813),IF(H107=5,7323),IF(H107=6,14045),IF(H107=7,26968),IF(H107=8,51771),IF(H107=9,99399),IF(H107=10,140839),IF(H107=11,140839))</f>
        <v>539</v>
      </c>
      <c r="J107" s="20">
        <f t="shared" si="26"/>
        <v>0</v>
      </c>
    </row>
    <row r="108" spans="1:10" s="6" customFormat="1" x14ac:dyDescent="0.2">
      <c r="A108" s="5">
        <v>999752</v>
      </c>
      <c r="B108" s="23" t="s">
        <v>261</v>
      </c>
      <c r="C108" s="25" t="s">
        <v>262</v>
      </c>
      <c r="D108" s="86"/>
      <c r="E108" s="21">
        <v>1</v>
      </c>
      <c r="F108" s="20">
        <v>539</v>
      </c>
      <c r="G108" s="34">
        <v>4.8600000000000003</v>
      </c>
      <c r="H108" s="74">
        <f t="shared" si="17"/>
        <v>1</v>
      </c>
      <c r="I108" s="22">
        <f t="shared" si="27"/>
        <v>539</v>
      </c>
      <c r="J108" s="20">
        <f t="shared" si="26"/>
        <v>0</v>
      </c>
    </row>
    <row r="109" spans="1:10" s="6" customFormat="1" x14ac:dyDescent="0.2">
      <c r="A109" s="5">
        <v>999753</v>
      </c>
      <c r="B109" s="23" t="s">
        <v>263</v>
      </c>
      <c r="C109" s="72" t="s">
        <v>264</v>
      </c>
      <c r="D109" s="86"/>
      <c r="E109" s="21" t="s">
        <v>31</v>
      </c>
      <c r="F109" s="20">
        <v>282</v>
      </c>
      <c r="G109" s="34">
        <v>3.76</v>
      </c>
      <c r="H109" s="21" t="s">
        <v>31</v>
      </c>
      <c r="I109" s="22">
        <v>282</v>
      </c>
      <c r="J109" s="20">
        <f t="shared" ref="J109" si="28">I109-F109</f>
        <v>0</v>
      </c>
    </row>
    <row r="110" spans="1:10" s="6" customFormat="1" x14ac:dyDescent="0.2">
      <c r="A110" s="36">
        <v>1000747</v>
      </c>
      <c r="B110" s="37" t="s">
        <v>203</v>
      </c>
      <c r="C110" s="78" t="s">
        <v>204</v>
      </c>
      <c r="D110" s="86"/>
      <c r="E110" s="21" t="s">
        <v>55</v>
      </c>
      <c r="F110" s="20">
        <v>537</v>
      </c>
      <c r="G110" s="34">
        <v>0</v>
      </c>
      <c r="H110" s="34" t="s">
        <v>275</v>
      </c>
      <c r="I110" s="22"/>
      <c r="J110" s="20">
        <f t="shared" ref="J110:J117" si="29">I110-F110</f>
        <v>-537</v>
      </c>
    </row>
    <row r="111" spans="1:10" s="6" customFormat="1" x14ac:dyDescent="0.2">
      <c r="A111" s="5">
        <v>998228</v>
      </c>
      <c r="B111" s="23" t="s">
        <v>150</v>
      </c>
      <c r="C111" s="72" t="s">
        <v>189</v>
      </c>
      <c r="D111" s="86">
        <v>-3612.48</v>
      </c>
      <c r="E111" s="32" t="s">
        <v>55</v>
      </c>
      <c r="F111" s="33">
        <v>539</v>
      </c>
      <c r="G111" s="34">
        <v>1.26</v>
      </c>
      <c r="H111" s="21" t="s">
        <v>31</v>
      </c>
      <c r="I111" s="22">
        <v>282</v>
      </c>
      <c r="J111" s="20">
        <f t="shared" si="29"/>
        <v>-257</v>
      </c>
    </row>
    <row r="112" spans="1:10" s="6" customFormat="1" x14ac:dyDescent="0.2">
      <c r="A112" s="5">
        <v>998229</v>
      </c>
      <c r="B112" s="89" t="s">
        <v>151</v>
      </c>
      <c r="C112" s="90" t="s">
        <v>152</v>
      </c>
      <c r="D112" s="86"/>
      <c r="E112" s="21" t="s">
        <v>55</v>
      </c>
      <c r="F112" s="20">
        <v>537</v>
      </c>
      <c r="G112" s="34">
        <v>5.26</v>
      </c>
      <c r="H112" s="21" t="s">
        <v>31</v>
      </c>
      <c r="I112" s="22">
        <v>282</v>
      </c>
      <c r="J112" s="20">
        <f t="shared" si="29"/>
        <v>-255</v>
      </c>
    </row>
    <row r="113" spans="1:10" s="6" customFormat="1" x14ac:dyDescent="0.2">
      <c r="A113" s="5">
        <v>949724</v>
      </c>
      <c r="B113" s="23" t="s">
        <v>153</v>
      </c>
      <c r="C113" s="90" t="s">
        <v>154</v>
      </c>
      <c r="D113" s="86"/>
      <c r="E113" s="21" t="s">
        <v>55</v>
      </c>
      <c r="F113" s="20">
        <v>537</v>
      </c>
      <c r="G113" s="34">
        <v>19.579999999999998</v>
      </c>
      <c r="H113" s="21" t="s">
        <v>55</v>
      </c>
      <c r="I113" s="22">
        <v>539</v>
      </c>
      <c r="J113" s="20">
        <f t="shared" si="29"/>
        <v>2</v>
      </c>
    </row>
    <row r="114" spans="1:10" s="6" customFormat="1" x14ac:dyDescent="0.2">
      <c r="A114" s="5">
        <v>998232</v>
      </c>
      <c r="B114" s="23" t="s">
        <v>155</v>
      </c>
      <c r="C114" s="90" t="s">
        <v>156</v>
      </c>
      <c r="D114" s="86"/>
      <c r="E114" s="21" t="s">
        <v>56</v>
      </c>
      <c r="F114" s="20">
        <v>281</v>
      </c>
      <c r="G114" s="34">
        <v>0</v>
      </c>
      <c r="H114" s="21" t="s">
        <v>56</v>
      </c>
      <c r="I114" s="22">
        <v>282</v>
      </c>
      <c r="J114" s="20">
        <f t="shared" si="29"/>
        <v>1</v>
      </c>
    </row>
    <row r="115" spans="1:10" s="6" customFormat="1" x14ac:dyDescent="0.2">
      <c r="A115" s="5">
        <v>998243</v>
      </c>
      <c r="B115" s="23" t="s">
        <v>205</v>
      </c>
      <c r="C115" s="90" t="s">
        <v>206</v>
      </c>
      <c r="D115" s="86">
        <v>-207.48</v>
      </c>
      <c r="E115" s="21" t="s">
        <v>55</v>
      </c>
      <c r="F115" s="20">
        <v>539</v>
      </c>
      <c r="G115" s="34">
        <v>0</v>
      </c>
      <c r="H115" s="21" t="s">
        <v>56</v>
      </c>
      <c r="I115" s="22">
        <v>282</v>
      </c>
      <c r="J115" s="20">
        <f t="shared" si="29"/>
        <v>-257</v>
      </c>
    </row>
    <row r="116" spans="1:10" s="6" customFormat="1" x14ac:dyDescent="0.2">
      <c r="A116" s="5">
        <v>998181</v>
      </c>
      <c r="B116" s="23" t="s">
        <v>157</v>
      </c>
      <c r="C116" s="90" t="s">
        <v>158</v>
      </c>
      <c r="D116" s="86"/>
      <c r="E116" s="21" t="s">
        <v>31</v>
      </c>
      <c r="F116" s="20">
        <v>281</v>
      </c>
      <c r="G116" s="34">
        <v>0</v>
      </c>
      <c r="H116" s="21" t="s">
        <v>56</v>
      </c>
      <c r="I116" s="22">
        <v>282</v>
      </c>
      <c r="J116" s="20">
        <f t="shared" si="29"/>
        <v>1</v>
      </c>
    </row>
    <row r="117" spans="1:10" s="6" customFormat="1" x14ac:dyDescent="0.2">
      <c r="A117" s="94">
        <v>998107</v>
      </c>
      <c r="B117" s="95" t="s">
        <v>265</v>
      </c>
      <c r="C117" s="96" t="s">
        <v>266</v>
      </c>
      <c r="D117" s="86"/>
      <c r="E117" s="21">
        <v>1</v>
      </c>
      <c r="F117" s="20">
        <v>537</v>
      </c>
      <c r="G117" s="34">
        <v>3.48</v>
      </c>
      <c r="H117" s="74">
        <f t="shared" si="17"/>
        <v>1</v>
      </c>
      <c r="I117" s="22">
        <f t="shared" si="24"/>
        <v>539</v>
      </c>
      <c r="J117" s="20">
        <f t="shared" si="29"/>
        <v>2</v>
      </c>
    </row>
    <row r="118" spans="1:10" s="6" customFormat="1" x14ac:dyDescent="0.2">
      <c r="A118" s="5">
        <v>998234</v>
      </c>
      <c r="B118" s="23" t="s">
        <v>159</v>
      </c>
      <c r="C118" s="88" t="s">
        <v>160</v>
      </c>
      <c r="D118" s="86"/>
      <c r="E118" s="21">
        <v>1</v>
      </c>
      <c r="F118" s="20">
        <v>537</v>
      </c>
      <c r="G118" s="34">
        <v>0</v>
      </c>
      <c r="H118" s="74">
        <f t="shared" si="17"/>
        <v>0</v>
      </c>
      <c r="I118" s="22">
        <f t="shared" ref="I118:I122" si="30">SUM(IF(H118=0,282),IF(H118=1,539),IF(H118=2,1035),IF(H118=3,1986),IF(H118=4,3813),IF(H118=5,7323),IF(H118=6,14045),IF(H118=7,26968),IF(H118=8,51771),IF(H118=9,99399),IF(H118=10,140839),IF(H118=11,140839))</f>
        <v>282</v>
      </c>
      <c r="J118" s="20">
        <f t="shared" ref="J118:J123" si="31">I118-F118</f>
        <v>-255</v>
      </c>
    </row>
    <row r="119" spans="1:10" s="6" customFormat="1" x14ac:dyDescent="0.2">
      <c r="A119" s="5">
        <v>998235</v>
      </c>
      <c r="B119" s="37" t="s">
        <v>161</v>
      </c>
      <c r="C119" s="43" t="s">
        <v>162</v>
      </c>
      <c r="D119" s="86"/>
      <c r="E119" s="21">
        <v>1</v>
      </c>
      <c r="F119" s="20">
        <v>537</v>
      </c>
      <c r="G119" s="34">
        <v>0</v>
      </c>
      <c r="H119" s="74">
        <f t="shared" si="17"/>
        <v>0</v>
      </c>
      <c r="I119" s="22">
        <f t="shared" si="30"/>
        <v>282</v>
      </c>
      <c r="J119" s="20">
        <f t="shared" si="31"/>
        <v>-255</v>
      </c>
    </row>
    <row r="120" spans="1:10" s="6" customFormat="1" x14ac:dyDescent="0.2">
      <c r="A120" s="5">
        <v>998111</v>
      </c>
      <c r="B120" s="23" t="s">
        <v>163</v>
      </c>
      <c r="C120" s="25" t="s">
        <v>164</v>
      </c>
      <c r="D120" s="86"/>
      <c r="E120" s="21">
        <v>0</v>
      </c>
      <c r="F120" s="20">
        <v>281</v>
      </c>
      <c r="G120" s="34">
        <v>0</v>
      </c>
      <c r="H120" s="74">
        <f t="shared" si="17"/>
        <v>0</v>
      </c>
      <c r="I120" s="22">
        <f t="shared" si="30"/>
        <v>282</v>
      </c>
      <c r="J120" s="20">
        <f t="shared" si="31"/>
        <v>1</v>
      </c>
    </row>
    <row r="121" spans="1:10" s="6" customFormat="1" x14ac:dyDescent="0.2">
      <c r="A121" s="5">
        <v>998115</v>
      </c>
      <c r="B121" s="23" t="s">
        <v>165</v>
      </c>
      <c r="C121" s="31" t="s">
        <v>166</v>
      </c>
      <c r="D121" s="86"/>
      <c r="E121" s="21">
        <v>2</v>
      </c>
      <c r="F121" s="20">
        <v>1033</v>
      </c>
      <c r="G121" s="34">
        <v>0</v>
      </c>
      <c r="H121" s="74">
        <f t="shared" si="17"/>
        <v>0</v>
      </c>
      <c r="I121" s="22">
        <f t="shared" si="30"/>
        <v>282</v>
      </c>
      <c r="J121" s="20">
        <f t="shared" si="31"/>
        <v>-751</v>
      </c>
    </row>
    <row r="122" spans="1:10" s="6" customFormat="1" x14ac:dyDescent="0.2">
      <c r="A122" s="5">
        <v>998183</v>
      </c>
      <c r="B122" s="54" t="s">
        <v>167</v>
      </c>
      <c r="C122" s="57" t="s">
        <v>168</v>
      </c>
      <c r="D122" s="86"/>
      <c r="E122" s="21">
        <v>1</v>
      </c>
      <c r="F122" s="20">
        <v>537</v>
      </c>
      <c r="G122" s="34">
        <v>0</v>
      </c>
      <c r="H122" s="74">
        <f t="shared" si="17"/>
        <v>0</v>
      </c>
      <c r="I122" s="22">
        <f t="shared" si="30"/>
        <v>282</v>
      </c>
      <c r="J122" s="20">
        <f t="shared" si="31"/>
        <v>-255</v>
      </c>
    </row>
    <row r="123" spans="1:10" s="6" customFormat="1" x14ac:dyDescent="0.2">
      <c r="A123" s="5">
        <v>998245</v>
      </c>
      <c r="B123" s="23" t="s">
        <v>169</v>
      </c>
      <c r="C123" s="71" t="s">
        <v>170</v>
      </c>
      <c r="D123" s="86"/>
      <c r="E123" s="21" t="s">
        <v>55</v>
      </c>
      <c r="F123" s="20">
        <v>537</v>
      </c>
      <c r="G123" s="34">
        <v>2.83</v>
      </c>
      <c r="H123" s="21" t="s">
        <v>31</v>
      </c>
      <c r="I123" s="22">
        <v>282</v>
      </c>
      <c r="J123" s="20">
        <f t="shared" si="31"/>
        <v>-255</v>
      </c>
    </row>
    <row r="124" spans="1:10" s="6" customFormat="1" x14ac:dyDescent="0.2">
      <c r="A124" s="5">
        <v>998185</v>
      </c>
      <c r="B124" s="23" t="s">
        <v>171</v>
      </c>
      <c r="C124" s="25" t="s">
        <v>172</v>
      </c>
      <c r="D124" s="86"/>
      <c r="E124" s="21">
        <v>0</v>
      </c>
      <c r="F124" s="20">
        <v>281</v>
      </c>
      <c r="G124" s="34">
        <v>0</v>
      </c>
      <c r="H124" s="74">
        <f t="shared" si="17"/>
        <v>0</v>
      </c>
      <c r="I124" s="22">
        <f t="shared" ref="I124" si="32">SUM(IF(H124=0,282),IF(H124=1,539),IF(H124=2,1035),IF(H124=3,1986),IF(H124=4,3813),IF(H124=5,7323),IF(H124=6,14045),IF(H124=7,26968),IF(H124=8,51771),IF(H124=9,99399),IF(H124=10,140839),IF(H124=11,140839))</f>
        <v>282</v>
      </c>
      <c r="J124" s="20">
        <f t="shared" ref="J124" si="33">I124-F124</f>
        <v>1</v>
      </c>
    </row>
    <row r="125" spans="1:10" s="6" customFormat="1" x14ac:dyDescent="0.2">
      <c r="A125" s="5">
        <v>999258</v>
      </c>
      <c r="B125" s="37" t="s">
        <v>194</v>
      </c>
      <c r="C125" s="38" t="s">
        <v>195</v>
      </c>
      <c r="D125" s="86"/>
      <c r="E125" s="21">
        <v>0</v>
      </c>
      <c r="F125" s="20">
        <v>281</v>
      </c>
      <c r="G125" s="34">
        <v>0</v>
      </c>
      <c r="H125" s="74">
        <f t="shared" si="17"/>
        <v>0</v>
      </c>
      <c r="I125" s="22">
        <f t="shared" ref="I125" si="34">SUM(IF(H125=0,282),IF(H125=1,539),IF(H125=2,1035),IF(H125=3,1986),IF(H125=4,3813),IF(H125=5,7323),IF(H125=6,14045),IF(H125=7,26968),IF(H125=8,51771),IF(H125=9,99399),IF(H125=10,140839),IF(H125=11,140839))</f>
        <v>282</v>
      </c>
      <c r="J125" s="20">
        <f t="shared" ref="J125" si="35">I125-F125</f>
        <v>1</v>
      </c>
    </row>
    <row r="126" spans="1:10" s="6" customFormat="1" x14ac:dyDescent="0.2">
      <c r="A126" s="5">
        <v>998106</v>
      </c>
      <c r="B126" s="37" t="s">
        <v>173</v>
      </c>
      <c r="C126" s="38" t="s">
        <v>174</v>
      </c>
      <c r="D126" s="86"/>
      <c r="E126" s="21">
        <v>2</v>
      </c>
      <c r="F126" s="20">
        <v>1033</v>
      </c>
      <c r="G126" s="34">
        <v>24.56</v>
      </c>
      <c r="H126" s="74">
        <f t="shared" si="17"/>
        <v>3</v>
      </c>
      <c r="I126" s="22">
        <f t="shared" ref="I126:I129" si="36">SUM(IF(H126=0,282),IF(H126=1,539),IF(H126=2,1035),IF(H126=3,1986),IF(H126=4,3813),IF(H126=5,7323),IF(H126=6,14045),IF(H126=7,26968),IF(H126=8,51771),IF(H126=9,99399),IF(H126=10,140839),IF(H126=11,140839))</f>
        <v>1986</v>
      </c>
      <c r="J126" s="20">
        <f t="shared" ref="J126:J130" si="37">I126-F126</f>
        <v>953</v>
      </c>
    </row>
    <row r="127" spans="1:10" s="6" customFormat="1" x14ac:dyDescent="0.2">
      <c r="A127" s="5">
        <v>998249</v>
      </c>
      <c r="B127" s="37" t="s">
        <v>267</v>
      </c>
      <c r="C127" s="38" t="s">
        <v>268</v>
      </c>
      <c r="D127" s="86"/>
      <c r="E127" s="21">
        <v>1</v>
      </c>
      <c r="F127" s="20">
        <v>539</v>
      </c>
      <c r="G127" s="34">
        <v>0.46</v>
      </c>
      <c r="H127" s="74">
        <f t="shared" si="17"/>
        <v>1</v>
      </c>
      <c r="I127" s="22">
        <f t="shared" si="36"/>
        <v>539</v>
      </c>
      <c r="J127" s="20">
        <f t="shared" si="37"/>
        <v>0</v>
      </c>
    </row>
    <row r="128" spans="1:10" s="6" customFormat="1" x14ac:dyDescent="0.2">
      <c r="A128" s="5">
        <v>938100</v>
      </c>
      <c r="B128" s="54" t="s">
        <v>175</v>
      </c>
      <c r="C128" s="55" t="s">
        <v>176</v>
      </c>
      <c r="D128" s="86"/>
      <c r="E128" s="21">
        <v>1</v>
      </c>
      <c r="F128" s="20">
        <v>537</v>
      </c>
      <c r="G128" s="34">
        <v>0</v>
      </c>
      <c r="H128" s="74">
        <f t="shared" si="17"/>
        <v>0</v>
      </c>
      <c r="I128" s="22">
        <f t="shared" si="36"/>
        <v>282</v>
      </c>
      <c r="J128" s="20">
        <f t="shared" si="37"/>
        <v>-255</v>
      </c>
    </row>
    <row r="129" spans="1:10" s="6" customFormat="1" x14ac:dyDescent="0.2">
      <c r="A129" s="5">
        <v>999093</v>
      </c>
      <c r="B129" s="23" t="s">
        <v>196</v>
      </c>
      <c r="C129" s="30" t="s">
        <v>197</v>
      </c>
      <c r="D129" s="86"/>
      <c r="E129" s="21">
        <v>2</v>
      </c>
      <c r="F129" s="20">
        <v>1033</v>
      </c>
      <c r="G129" s="34">
        <v>0.47</v>
      </c>
      <c r="H129" s="74">
        <f t="shared" si="17"/>
        <v>1</v>
      </c>
      <c r="I129" s="22">
        <f t="shared" si="36"/>
        <v>539</v>
      </c>
      <c r="J129" s="20">
        <f t="shared" si="37"/>
        <v>-494</v>
      </c>
    </row>
    <row r="130" spans="1:10" s="6" customFormat="1" x14ac:dyDescent="0.2">
      <c r="A130" s="5">
        <v>999729</v>
      </c>
      <c r="B130" s="89" t="s">
        <v>207</v>
      </c>
      <c r="C130" s="90" t="s">
        <v>208</v>
      </c>
      <c r="D130" s="86"/>
      <c r="E130" s="21" t="s">
        <v>31</v>
      </c>
      <c r="F130" s="20">
        <v>281</v>
      </c>
      <c r="G130" s="34">
        <v>0</v>
      </c>
      <c r="H130" s="21" t="s">
        <v>56</v>
      </c>
      <c r="I130" s="22">
        <v>282</v>
      </c>
      <c r="J130" s="20">
        <f t="shared" si="37"/>
        <v>1</v>
      </c>
    </row>
    <row r="131" spans="1:10" s="6" customFormat="1" x14ac:dyDescent="0.2">
      <c r="A131" s="5">
        <v>999754</v>
      </c>
      <c r="B131" s="23" t="s">
        <v>269</v>
      </c>
      <c r="C131" s="88" t="s">
        <v>270</v>
      </c>
      <c r="D131" s="86"/>
      <c r="E131" s="21">
        <v>1</v>
      </c>
      <c r="F131" s="20">
        <v>539</v>
      </c>
      <c r="G131" s="34">
        <v>5.31</v>
      </c>
      <c r="H131" s="74">
        <f t="shared" si="17"/>
        <v>1</v>
      </c>
      <c r="I131" s="22">
        <f t="shared" ref="I131" si="38">SUM(IF(H131=0,282),IF(H131=1,539),IF(H131=2,1035),IF(H131=3,1986),IF(H131=4,3813),IF(H131=5,7323),IF(H131=6,14045),IF(H131=7,26968),IF(H131=8,51771),IF(H131=9,99399),IF(H131=10,140839),IF(H131=11,140839))</f>
        <v>539</v>
      </c>
      <c r="J131" s="20">
        <f t="shared" ref="J131" si="39">I131-F131</f>
        <v>0</v>
      </c>
    </row>
    <row r="132" spans="1:10" s="6" customFormat="1" ht="13.5" thickBot="1" x14ac:dyDescent="0.25">
      <c r="D132" s="44"/>
      <c r="E132" s="46"/>
      <c r="F132" s="44"/>
      <c r="G132" s="45"/>
      <c r="H132" s="74"/>
      <c r="I132" s="44"/>
      <c r="J132" s="44"/>
    </row>
    <row r="133" spans="1:10" s="6" customFormat="1" x14ac:dyDescent="0.2">
      <c r="D133" s="42"/>
      <c r="E133" s="46"/>
      <c r="F133" s="42"/>
      <c r="G133" s="47"/>
      <c r="H133" s="46"/>
      <c r="I133" s="42"/>
      <c r="J133" s="42"/>
    </row>
    <row r="134" spans="1:10" s="6" customFormat="1" x14ac:dyDescent="0.2">
      <c r="D134" s="91">
        <f>SUM(D6:D132)</f>
        <v>-19733.179999999997</v>
      </c>
      <c r="E134" s="46"/>
      <c r="F134" s="63">
        <f>SUM(F6:F132)</f>
        <v>590393</v>
      </c>
      <c r="G134" s="63">
        <f>SUM(G6:G132)</f>
        <v>17730.249999999996</v>
      </c>
      <c r="H134" s="75"/>
      <c r="I134" s="63">
        <f>SUM(I6:I132)</f>
        <v>547808</v>
      </c>
      <c r="J134" s="59">
        <f>SUM(J6:J132)</f>
        <v>-42585</v>
      </c>
    </row>
    <row r="135" spans="1:10" s="6" customFormat="1" x14ac:dyDescent="0.2">
      <c r="D135" s="92"/>
      <c r="E135" s="46"/>
      <c r="F135" s="42"/>
      <c r="G135" s="47"/>
      <c r="H135" s="62" t="s">
        <v>177</v>
      </c>
      <c r="I135" s="64">
        <v>-587957</v>
      </c>
      <c r="J135" s="42"/>
    </row>
    <row r="136" spans="1:10" s="6" customFormat="1" x14ac:dyDescent="0.2">
      <c r="D136" s="31"/>
      <c r="E136" s="5"/>
      <c r="F136" s="65"/>
      <c r="G136" s="66"/>
      <c r="H136" s="65" t="s">
        <v>190</v>
      </c>
      <c r="I136" s="58">
        <f>SUM(I134:I135)</f>
        <v>-40149</v>
      </c>
      <c r="J136" s="2"/>
    </row>
    <row r="137" spans="1:10" x14ac:dyDescent="0.2">
      <c r="A137" s="2"/>
      <c r="B137" s="2"/>
      <c r="D137" s="31"/>
      <c r="E137" s="5"/>
      <c r="H137" s="3"/>
    </row>
    <row r="138" spans="1:10" x14ac:dyDescent="0.2">
      <c r="A138" s="2"/>
      <c r="B138" s="2"/>
      <c r="D138" s="25"/>
      <c r="E138" s="5"/>
      <c r="F138" s="6"/>
      <c r="G138" s="51"/>
      <c r="H138" s="6"/>
      <c r="I138" s="60"/>
      <c r="J138" s="59"/>
    </row>
    <row r="139" spans="1:10" x14ac:dyDescent="0.2">
      <c r="A139" s="2"/>
      <c r="B139" s="2"/>
      <c r="D139" s="31"/>
      <c r="E139" s="5"/>
      <c r="J139" s="67"/>
    </row>
    <row r="140" spans="1:10" x14ac:dyDescent="0.2">
      <c r="A140" s="2"/>
      <c r="B140" s="2"/>
      <c r="E140" s="5"/>
      <c r="F140" s="6"/>
      <c r="G140" s="51"/>
      <c r="H140" s="6"/>
    </row>
    <row r="141" spans="1:10" x14ac:dyDescent="0.2">
      <c r="A141" s="2"/>
      <c r="B141" s="2"/>
      <c r="E141" s="5"/>
      <c r="F141" s="6"/>
      <c r="G141" s="51"/>
      <c r="H141" s="6"/>
    </row>
    <row r="142" spans="1:10" s="6" customFormat="1" x14ac:dyDescent="0.2">
      <c r="E142" s="5"/>
      <c r="G142" s="51"/>
      <c r="I142" s="2"/>
      <c r="J142" s="2"/>
    </row>
    <row r="143" spans="1:10" x14ac:dyDescent="0.2">
      <c r="A143" s="2"/>
      <c r="B143" s="2"/>
      <c r="E143" s="5"/>
      <c r="F143" s="6"/>
      <c r="G143" s="51"/>
      <c r="H143" s="6"/>
    </row>
    <row r="144" spans="1:10" x14ac:dyDescent="0.2">
      <c r="A144" s="2"/>
      <c r="B144" s="2"/>
      <c r="E144" s="5"/>
      <c r="F144" s="6"/>
      <c r="G144" s="51"/>
      <c r="H144" s="6"/>
    </row>
    <row r="145" spans="1:10" x14ac:dyDescent="0.2">
      <c r="A145" s="2"/>
      <c r="B145" s="2"/>
      <c r="D145" s="93"/>
      <c r="E145" s="5"/>
      <c r="F145" s="6"/>
      <c r="G145" s="51"/>
      <c r="H145" s="6"/>
    </row>
    <row r="146" spans="1:10" x14ac:dyDescent="0.2">
      <c r="A146" s="2"/>
      <c r="B146" s="2"/>
      <c r="D146" s="93"/>
      <c r="F146" s="6"/>
      <c r="G146" s="51"/>
      <c r="H146" s="6"/>
    </row>
    <row r="147" spans="1:10" x14ac:dyDescent="0.2">
      <c r="A147" s="2"/>
      <c r="B147" s="2"/>
      <c r="D147" s="93"/>
      <c r="F147" s="6"/>
      <c r="G147" s="51"/>
      <c r="H147" s="6"/>
    </row>
    <row r="148" spans="1:10" x14ac:dyDescent="0.2">
      <c r="A148" s="2"/>
      <c r="B148" s="2"/>
      <c r="D148" s="93"/>
      <c r="F148" s="6"/>
      <c r="G148" s="51"/>
      <c r="H148" s="6"/>
    </row>
    <row r="149" spans="1:10" s="42" customFormat="1" x14ac:dyDescent="0.2">
      <c r="D149" s="93"/>
      <c r="E149" s="3"/>
      <c r="F149" s="6"/>
      <c r="G149" s="51"/>
      <c r="H149" s="6"/>
      <c r="I149" s="2"/>
      <c r="J149" s="2"/>
    </row>
    <row r="150" spans="1:10" s="6" customFormat="1" x14ac:dyDescent="0.2">
      <c r="D150" s="93"/>
      <c r="E150" s="3"/>
      <c r="F150" s="2"/>
      <c r="G150" s="4"/>
      <c r="H150" s="2"/>
      <c r="I150" s="2"/>
      <c r="J150" s="2"/>
    </row>
    <row r="151" spans="1:10" s="6" customFormat="1" x14ac:dyDescent="0.2">
      <c r="D151" s="93"/>
      <c r="E151" s="3"/>
      <c r="F151" s="2"/>
      <c r="G151" s="4"/>
      <c r="H151" s="2"/>
      <c r="I151" s="2"/>
      <c r="J151" s="2"/>
    </row>
    <row r="152" spans="1:10" s="6" customFormat="1" x14ac:dyDescent="0.2">
      <c r="D152" s="93"/>
      <c r="E152" s="3"/>
      <c r="F152" s="2"/>
      <c r="G152" s="4"/>
      <c r="H152" s="2"/>
      <c r="I152" s="2"/>
      <c r="J152" s="2"/>
    </row>
    <row r="153" spans="1:10" s="6" customFormat="1" x14ac:dyDescent="0.2">
      <c r="D153" s="93"/>
      <c r="E153" s="3"/>
      <c r="F153" s="2"/>
      <c r="G153" s="4"/>
      <c r="H153" s="2"/>
      <c r="I153" s="2"/>
      <c r="J153" s="2"/>
    </row>
    <row r="154" spans="1:10" s="6" customFormat="1" x14ac:dyDescent="0.2">
      <c r="A154" s="5"/>
      <c r="B154" s="7"/>
      <c r="C154" s="49"/>
      <c r="D154" s="93"/>
      <c r="E154" s="3"/>
      <c r="F154" s="2"/>
      <c r="G154" s="4"/>
      <c r="H154" s="2"/>
      <c r="I154" s="2"/>
      <c r="J154" s="2"/>
    </row>
    <row r="155" spans="1:10" s="6" customFormat="1" x14ac:dyDescent="0.2">
      <c r="A155" s="5"/>
      <c r="B155" s="7"/>
      <c r="C155" s="49"/>
      <c r="D155" s="93"/>
      <c r="E155" s="3"/>
      <c r="F155" s="2"/>
      <c r="G155" s="4"/>
      <c r="H155" s="2"/>
      <c r="I155" s="2"/>
      <c r="J155" s="2"/>
    </row>
    <row r="156" spans="1:10" s="6" customFormat="1" x14ac:dyDescent="0.2">
      <c r="A156" s="5"/>
      <c r="B156" s="7"/>
      <c r="C156" s="49"/>
      <c r="D156" s="93"/>
      <c r="E156" s="3"/>
      <c r="F156" s="2"/>
      <c r="G156" s="4"/>
      <c r="H156" s="2"/>
      <c r="I156" s="2"/>
      <c r="J156" s="2"/>
    </row>
    <row r="157" spans="1:10" s="6" customFormat="1" x14ac:dyDescent="0.2">
      <c r="A157" s="5"/>
      <c r="B157" s="7"/>
      <c r="C157" s="49"/>
      <c r="D157" s="93"/>
      <c r="E157" s="3"/>
      <c r="F157" s="2"/>
      <c r="G157" s="4"/>
      <c r="H157" s="2"/>
      <c r="I157" s="2"/>
      <c r="J157" s="2"/>
    </row>
    <row r="158" spans="1:10" s="6" customFormat="1" x14ac:dyDescent="0.2">
      <c r="A158" s="5"/>
      <c r="B158" s="7"/>
      <c r="C158" s="49"/>
      <c r="D158" s="93"/>
      <c r="E158" s="3"/>
      <c r="F158" s="2"/>
      <c r="G158" s="4"/>
      <c r="H158" s="2"/>
      <c r="I158" s="2"/>
      <c r="J158" s="2"/>
    </row>
    <row r="159" spans="1:10" s="6" customFormat="1" x14ac:dyDescent="0.2">
      <c r="A159" s="5"/>
      <c r="B159" s="7"/>
      <c r="C159" s="49"/>
      <c r="D159" s="93"/>
      <c r="E159" s="3"/>
      <c r="F159" s="2"/>
      <c r="G159" s="4"/>
      <c r="H159" s="2"/>
      <c r="I159" s="2"/>
      <c r="J159" s="2"/>
    </row>
    <row r="160" spans="1:10" s="6" customFormat="1" x14ac:dyDescent="0.2">
      <c r="A160" s="5"/>
      <c r="B160" s="7"/>
      <c r="C160" s="49"/>
      <c r="D160" s="93"/>
      <c r="E160" s="3"/>
      <c r="F160" s="2"/>
      <c r="G160" s="4"/>
      <c r="H160" s="2"/>
      <c r="I160" s="2"/>
      <c r="J160" s="2"/>
    </row>
    <row r="161" spans="1:10" s="6" customFormat="1" x14ac:dyDescent="0.2">
      <c r="A161" s="5"/>
      <c r="B161" s="7"/>
      <c r="C161" s="49"/>
      <c r="D161" s="93"/>
      <c r="E161" s="3"/>
      <c r="F161" s="2"/>
      <c r="G161" s="4"/>
      <c r="H161" s="2"/>
      <c r="I161" s="2"/>
      <c r="J161" s="2"/>
    </row>
    <row r="162" spans="1:10" s="6" customFormat="1" x14ac:dyDescent="0.2">
      <c r="A162" s="5"/>
      <c r="B162" s="7"/>
      <c r="C162" s="49"/>
      <c r="E162" s="3"/>
      <c r="F162" s="2"/>
      <c r="G162" s="4"/>
      <c r="H162" s="2"/>
      <c r="I162" s="2"/>
      <c r="J162" s="2"/>
    </row>
    <row r="163" spans="1:10" s="6" customFormat="1" x14ac:dyDescent="0.2">
      <c r="A163" s="5"/>
      <c r="B163" s="7"/>
      <c r="C163" s="49"/>
      <c r="E163" s="3"/>
      <c r="F163" s="2"/>
      <c r="G163" s="4"/>
      <c r="H163" s="2"/>
      <c r="I163" s="2"/>
      <c r="J163" s="2"/>
    </row>
    <row r="164" spans="1:10" s="6" customFormat="1" x14ac:dyDescent="0.2">
      <c r="A164" s="5"/>
      <c r="B164" s="7"/>
      <c r="C164" s="49"/>
      <c r="D164" s="93"/>
      <c r="E164" s="3"/>
      <c r="F164" s="2"/>
      <c r="G164" s="4"/>
      <c r="H164" s="2"/>
      <c r="I164" s="2"/>
      <c r="J164" s="2"/>
    </row>
    <row r="165" spans="1:10" s="42" customFormat="1" x14ac:dyDescent="0.2">
      <c r="A165" s="5"/>
      <c r="B165" s="7"/>
      <c r="C165" s="49"/>
      <c r="D165" s="6"/>
      <c r="E165" s="3"/>
      <c r="F165" s="2"/>
      <c r="G165" s="4"/>
      <c r="H165" s="2"/>
      <c r="I165" s="2"/>
      <c r="J165" s="2"/>
    </row>
    <row r="166" spans="1:10" s="42" customFormat="1" x14ac:dyDescent="0.2">
      <c r="A166" s="5"/>
      <c r="B166" s="5"/>
      <c r="C166" s="2"/>
      <c r="D166" s="93"/>
      <c r="E166" s="3"/>
      <c r="F166" s="2"/>
      <c r="G166" s="4"/>
      <c r="H166" s="2"/>
      <c r="I166" s="2"/>
      <c r="J166" s="2"/>
    </row>
    <row r="167" spans="1:10" s="42" customFormat="1" x14ac:dyDescent="0.2">
      <c r="A167" s="5"/>
      <c r="B167" s="5"/>
      <c r="C167" s="2"/>
      <c r="D167" s="93"/>
      <c r="E167" s="3"/>
      <c r="F167" s="2"/>
      <c r="G167" s="4"/>
      <c r="H167" s="2"/>
      <c r="I167" s="2"/>
      <c r="J167" s="2"/>
    </row>
    <row r="168" spans="1:10" s="42" customFormat="1" x14ac:dyDescent="0.2">
      <c r="A168" s="5"/>
      <c r="B168" s="7"/>
      <c r="C168" s="49"/>
      <c r="D168" s="93"/>
      <c r="E168" s="3"/>
      <c r="F168" s="2"/>
      <c r="G168" s="4"/>
      <c r="H168" s="2"/>
      <c r="I168" s="2"/>
      <c r="J168" s="2"/>
    </row>
    <row r="169" spans="1:10" x14ac:dyDescent="0.2">
      <c r="D169" s="93"/>
    </row>
    <row r="170" spans="1:10" x14ac:dyDescent="0.2">
      <c r="B170" s="7"/>
      <c r="C170" s="49"/>
      <c r="D170" s="93"/>
    </row>
    <row r="171" spans="1:10" x14ac:dyDescent="0.2">
      <c r="B171" s="7"/>
      <c r="C171" s="49"/>
      <c r="D171" s="93"/>
    </row>
    <row r="172" spans="1:10" x14ac:dyDescent="0.2">
      <c r="B172" s="7"/>
      <c r="C172" s="49"/>
      <c r="D172" s="93"/>
    </row>
    <row r="173" spans="1:10" x14ac:dyDescent="0.2">
      <c r="B173" s="7"/>
      <c r="C173" s="49"/>
    </row>
    <row r="174" spans="1:10" x14ac:dyDescent="0.2">
      <c r="B174" s="7"/>
      <c r="C174" s="49"/>
    </row>
    <row r="175" spans="1:10" x14ac:dyDescent="0.2">
      <c r="B175" s="7"/>
      <c r="C175" s="49"/>
      <c r="D175" s="93"/>
    </row>
    <row r="176" spans="1:10" x14ac:dyDescent="0.2">
      <c r="B176" s="7"/>
      <c r="C176" s="49"/>
      <c r="D176" s="93"/>
    </row>
    <row r="177" spans="2:4" x14ac:dyDescent="0.2">
      <c r="D177" s="93"/>
    </row>
    <row r="178" spans="2:4" x14ac:dyDescent="0.2">
      <c r="D178" s="93"/>
    </row>
    <row r="179" spans="2:4" x14ac:dyDescent="0.2">
      <c r="B179" s="7"/>
      <c r="C179" s="49"/>
      <c r="D179" s="93"/>
    </row>
    <row r="180" spans="2:4" x14ac:dyDescent="0.2">
      <c r="B180" s="7"/>
      <c r="C180" s="49"/>
      <c r="D180" s="93"/>
    </row>
    <row r="181" spans="2:4" x14ac:dyDescent="0.2">
      <c r="B181" s="7"/>
      <c r="C181" s="49"/>
    </row>
    <row r="182" spans="2:4" x14ac:dyDescent="0.2">
      <c r="B182" s="7"/>
      <c r="C182" s="49"/>
      <c r="D182" s="93"/>
    </row>
    <row r="183" spans="2:4" x14ac:dyDescent="0.2">
      <c r="B183" s="7"/>
      <c r="C183" s="49"/>
      <c r="D183" s="93"/>
    </row>
    <row r="184" spans="2:4" x14ac:dyDescent="0.2">
      <c r="B184" s="7"/>
      <c r="C184" s="49"/>
      <c r="D184" s="93"/>
    </row>
    <row r="185" spans="2:4" x14ac:dyDescent="0.2">
      <c r="D185" s="93"/>
    </row>
    <row r="186" spans="2:4" x14ac:dyDescent="0.2">
      <c r="B186" s="7"/>
      <c r="C186" s="49"/>
      <c r="D186" s="93"/>
    </row>
    <row r="187" spans="2:4" x14ac:dyDescent="0.2">
      <c r="B187" s="7"/>
      <c r="C187" s="49"/>
    </row>
    <row r="188" spans="2:4" x14ac:dyDescent="0.2">
      <c r="B188" s="7"/>
      <c r="C188" s="49"/>
      <c r="D188" s="93"/>
    </row>
    <row r="189" spans="2:4" x14ac:dyDescent="0.2">
      <c r="B189" s="7"/>
      <c r="C189" s="49"/>
      <c r="D189" s="93"/>
    </row>
    <row r="190" spans="2:4" x14ac:dyDescent="0.2">
      <c r="B190" s="7"/>
      <c r="C190" s="49"/>
      <c r="D190" s="93"/>
    </row>
    <row r="191" spans="2:4" ht="14.25" customHeight="1" x14ac:dyDescent="0.2">
      <c r="D191" s="93"/>
    </row>
    <row r="192" spans="2:4" ht="14.25" customHeight="1" x14ac:dyDescent="0.2">
      <c r="B192" s="7"/>
      <c r="C192" s="49"/>
      <c r="D192" s="93"/>
    </row>
    <row r="193" spans="2:4" ht="14.25" customHeight="1" x14ac:dyDescent="0.2">
      <c r="B193" s="7"/>
      <c r="C193" s="49"/>
    </row>
    <row r="194" spans="2:4" ht="14.25" customHeight="1" x14ac:dyDescent="0.2">
      <c r="B194" s="7"/>
      <c r="C194" s="49"/>
    </row>
    <row r="195" spans="2:4" ht="14.25" customHeight="1" x14ac:dyDescent="0.2">
      <c r="B195" s="7"/>
      <c r="C195" s="49"/>
    </row>
    <row r="196" spans="2:4" x14ac:dyDescent="0.2">
      <c r="B196" s="7"/>
      <c r="C196" s="49"/>
      <c r="D196" s="93"/>
    </row>
    <row r="197" spans="2:4" x14ac:dyDescent="0.2">
      <c r="D197" s="93"/>
    </row>
    <row r="198" spans="2:4" x14ac:dyDescent="0.2">
      <c r="D198" s="93"/>
    </row>
    <row r="200" spans="2:4" x14ac:dyDescent="0.2">
      <c r="B200" s="7"/>
      <c r="C200" s="49"/>
      <c r="D200" s="93"/>
    </row>
    <row r="201" spans="2:4" x14ac:dyDescent="0.2">
      <c r="B201" s="7"/>
      <c r="C201" s="49"/>
      <c r="D201" s="93"/>
    </row>
    <row r="202" spans="2:4" x14ac:dyDescent="0.2">
      <c r="B202" s="7"/>
      <c r="C202" s="49"/>
    </row>
    <row r="203" spans="2:4" x14ac:dyDescent="0.2">
      <c r="D203" s="93"/>
    </row>
    <row r="204" spans="2:4" x14ac:dyDescent="0.2">
      <c r="B204" s="7"/>
      <c r="C204" s="49"/>
      <c r="D204" s="93"/>
    </row>
    <row r="205" spans="2:4" x14ac:dyDescent="0.2">
      <c r="B205" s="7"/>
      <c r="C205" s="49"/>
      <c r="D205" s="93"/>
    </row>
    <row r="206" spans="2:4" x14ac:dyDescent="0.2">
      <c r="D206" s="93"/>
    </row>
    <row r="207" spans="2:4" x14ac:dyDescent="0.2">
      <c r="B207" s="7"/>
      <c r="C207" s="49"/>
      <c r="D207" s="93"/>
    </row>
    <row r="208" spans="2:4" x14ac:dyDescent="0.2">
      <c r="B208" s="7"/>
      <c r="C208" s="49"/>
      <c r="D208" s="93"/>
    </row>
    <row r="209" spans="2:4" x14ac:dyDescent="0.2">
      <c r="B209" s="7"/>
      <c r="C209" s="49"/>
      <c r="D209" s="93"/>
    </row>
    <row r="210" spans="2:4" x14ac:dyDescent="0.2">
      <c r="B210" s="7"/>
      <c r="C210" s="49"/>
      <c r="D210" s="93"/>
    </row>
    <row r="211" spans="2:4" x14ac:dyDescent="0.2">
      <c r="B211" s="7"/>
      <c r="C211" s="49"/>
      <c r="D211" s="93"/>
    </row>
    <row r="212" spans="2:4" x14ac:dyDescent="0.2">
      <c r="B212" s="7"/>
      <c r="C212" s="49"/>
      <c r="D212" s="93"/>
    </row>
    <row r="213" spans="2:4" x14ac:dyDescent="0.2">
      <c r="B213" s="7"/>
      <c r="C213" s="49"/>
      <c r="D213" s="93"/>
    </row>
    <row r="214" spans="2:4" x14ac:dyDescent="0.2">
      <c r="B214" s="7"/>
      <c r="C214" s="49"/>
      <c r="D214" s="93"/>
    </row>
    <row r="215" spans="2:4" x14ac:dyDescent="0.2">
      <c r="B215" s="7"/>
      <c r="C215" s="49"/>
      <c r="D215" s="93"/>
    </row>
    <row r="216" spans="2:4" x14ac:dyDescent="0.2">
      <c r="B216" s="7"/>
      <c r="C216" s="49"/>
    </row>
    <row r="217" spans="2:4" x14ac:dyDescent="0.2">
      <c r="B217" s="7"/>
      <c r="C217" s="49"/>
    </row>
    <row r="218" spans="2:4" x14ac:dyDescent="0.2">
      <c r="B218" s="7"/>
      <c r="C218" s="49"/>
      <c r="D218" s="93"/>
    </row>
    <row r="219" spans="2:4" x14ac:dyDescent="0.2">
      <c r="B219" s="7"/>
      <c r="C219" s="49"/>
      <c r="D219" s="93"/>
    </row>
    <row r="220" spans="2:4" x14ac:dyDescent="0.2">
      <c r="D220" s="93"/>
    </row>
    <row r="221" spans="2:4" x14ac:dyDescent="0.2">
      <c r="D221" s="93"/>
    </row>
    <row r="222" spans="2:4" x14ac:dyDescent="0.2">
      <c r="B222" s="7"/>
      <c r="C222" s="49"/>
      <c r="D222" s="93"/>
    </row>
    <row r="223" spans="2:4" x14ac:dyDescent="0.2">
      <c r="B223" s="7"/>
      <c r="C223" s="49"/>
      <c r="D223" s="93"/>
    </row>
    <row r="224" spans="2:4" x14ac:dyDescent="0.2">
      <c r="B224" s="7"/>
      <c r="C224" s="49"/>
      <c r="D224" s="93"/>
    </row>
    <row r="225" spans="2:4" x14ac:dyDescent="0.2">
      <c r="B225" s="7"/>
      <c r="C225" s="49"/>
    </row>
    <row r="226" spans="2:4" x14ac:dyDescent="0.2">
      <c r="B226" s="7"/>
      <c r="C226" s="49"/>
    </row>
    <row r="227" spans="2:4" x14ac:dyDescent="0.2">
      <c r="B227" s="7"/>
      <c r="C227" s="49"/>
    </row>
    <row r="228" spans="2:4" x14ac:dyDescent="0.2">
      <c r="B228" s="7"/>
      <c r="C228" s="49"/>
      <c r="D228" s="93"/>
    </row>
    <row r="229" spans="2:4" x14ac:dyDescent="0.2">
      <c r="D229" s="93"/>
    </row>
    <row r="231" spans="2:4" x14ac:dyDescent="0.2">
      <c r="D231" s="93"/>
    </row>
    <row r="232" spans="2:4" x14ac:dyDescent="0.2">
      <c r="B232" s="7"/>
      <c r="C232" s="49"/>
      <c r="D232" s="93"/>
    </row>
    <row r="233" spans="2:4" x14ac:dyDescent="0.2">
      <c r="B233" s="7"/>
      <c r="C233" s="49"/>
      <c r="D233" s="93"/>
    </row>
    <row r="235" spans="2:4" x14ac:dyDescent="0.2">
      <c r="B235" s="7"/>
      <c r="C235" s="49"/>
    </row>
    <row r="236" spans="2:4" x14ac:dyDescent="0.2">
      <c r="B236" s="7"/>
      <c r="C236" s="49"/>
      <c r="D236" s="93"/>
    </row>
    <row r="237" spans="2:4" x14ac:dyDescent="0.2">
      <c r="B237" s="7"/>
      <c r="C237" s="49"/>
      <c r="D237" s="93"/>
    </row>
    <row r="240" spans="2:4" x14ac:dyDescent="0.2">
      <c r="B240" s="7"/>
      <c r="C240" s="49"/>
    </row>
    <row r="241" spans="2:4" x14ac:dyDescent="0.2">
      <c r="B241" s="7"/>
      <c r="C241" s="49"/>
      <c r="D241" s="93"/>
    </row>
    <row r="243" spans="2:4" x14ac:dyDescent="0.2">
      <c r="D243" s="93"/>
    </row>
    <row r="244" spans="2:4" x14ac:dyDescent="0.2">
      <c r="D244" s="93"/>
    </row>
    <row r="245" spans="2:4" x14ac:dyDescent="0.2">
      <c r="B245" s="7"/>
      <c r="C245" s="49"/>
    </row>
    <row r="247" spans="2:4" x14ac:dyDescent="0.2">
      <c r="B247" s="7"/>
      <c r="C247" s="49"/>
    </row>
    <row r="248" spans="2:4" x14ac:dyDescent="0.2">
      <c r="B248" s="7"/>
      <c r="C248" s="49"/>
    </row>
    <row r="251" spans="2:4" x14ac:dyDescent="0.2">
      <c r="D251" s="93"/>
    </row>
    <row r="252" spans="2:4" x14ac:dyDescent="0.2">
      <c r="D252" s="93"/>
    </row>
    <row r="253" spans="2:4" x14ac:dyDescent="0.2">
      <c r="D253" s="93"/>
    </row>
    <row r="254" spans="2:4" x14ac:dyDescent="0.2">
      <c r="D254" s="93"/>
    </row>
    <row r="255" spans="2:4" x14ac:dyDescent="0.2">
      <c r="B255" s="7"/>
      <c r="C255" s="49"/>
      <c r="D255" s="93"/>
    </row>
    <row r="256" spans="2:4" x14ac:dyDescent="0.2">
      <c r="B256" s="7"/>
      <c r="C256" s="49"/>
      <c r="D256" s="93"/>
    </row>
    <row r="257" spans="2:4" x14ac:dyDescent="0.2">
      <c r="B257" s="7"/>
      <c r="C257" s="49"/>
      <c r="D257" s="93"/>
    </row>
    <row r="258" spans="2:4" x14ac:dyDescent="0.2">
      <c r="B258" s="7"/>
      <c r="C258" s="49"/>
      <c r="D258" s="93"/>
    </row>
    <row r="259" spans="2:4" x14ac:dyDescent="0.2">
      <c r="B259" s="7"/>
      <c r="C259" s="49"/>
    </row>
    <row r="260" spans="2:4" x14ac:dyDescent="0.2">
      <c r="B260" s="7"/>
      <c r="C260" s="49"/>
    </row>
    <row r="261" spans="2:4" x14ac:dyDescent="0.2">
      <c r="B261" s="7"/>
      <c r="C261" s="49"/>
      <c r="D261" s="93"/>
    </row>
    <row r="262" spans="2:4" x14ac:dyDescent="0.2">
      <c r="B262" s="7"/>
      <c r="C262" s="49"/>
      <c r="D262" s="93"/>
    </row>
    <row r="263" spans="2:4" x14ac:dyDescent="0.2">
      <c r="D263" s="93"/>
    </row>
    <row r="264" spans="2:4" x14ac:dyDescent="0.2">
      <c r="B264" s="7"/>
      <c r="D264" s="93"/>
    </row>
    <row r="265" spans="2:4" x14ac:dyDescent="0.2">
      <c r="B265" s="7"/>
      <c r="C265" s="49"/>
      <c r="D265" s="93"/>
    </row>
    <row r="266" spans="2:4" x14ac:dyDescent="0.2">
      <c r="B266" s="7"/>
      <c r="C266" s="49"/>
      <c r="D266" s="93"/>
    </row>
    <row r="267" spans="2:4" x14ac:dyDescent="0.2">
      <c r="B267" s="7"/>
      <c r="C267" s="49"/>
    </row>
    <row r="268" spans="2:4" x14ac:dyDescent="0.2">
      <c r="B268" s="7"/>
      <c r="C268" s="49"/>
    </row>
    <row r="269" spans="2:4" x14ac:dyDescent="0.2">
      <c r="B269" s="7"/>
      <c r="C269" s="49"/>
    </row>
    <row r="270" spans="2:4" x14ac:dyDescent="0.2">
      <c r="B270" s="7"/>
      <c r="C270" s="49"/>
    </row>
    <row r="277" spans="2:2" x14ac:dyDescent="0.2">
      <c r="B277" s="7"/>
    </row>
    <row r="279" spans="2:2" x14ac:dyDescent="0.2">
      <c r="B279" s="7"/>
    </row>
    <row r="281" spans="2:2" x14ac:dyDescent="0.2">
      <c r="B281" s="7"/>
    </row>
    <row r="285" spans="2:2" x14ac:dyDescent="0.2">
      <c r="B285" s="7"/>
    </row>
    <row r="286" spans="2:2" x14ac:dyDescent="0.2">
      <c r="B286" s="7"/>
    </row>
    <row r="287" spans="2:2" x14ac:dyDescent="0.2">
      <c r="B287" s="7"/>
    </row>
    <row r="288" spans="2:2" x14ac:dyDescent="0.2">
      <c r="B288" s="7"/>
    </row>
    <row r="289" spans="2:2" x14ac:dyDescent="0.2">
      <c r="B289" s="7"/>
    </row>
    <row r="290" spans="2:2" x14ac:dyDescent="0.2">
      <c r="B290" s="7"/>
    </row>
    <row r="291" spans="2:2" x14ac:dyDescent="0.2">
      <c r="B291" s="7"/>
    </row>
    <row r="292" spans="2:2" x14ac:dyDescent="0.2">
      <c r="B292" s="7"/>
    </row>
    <row r="293" spans="2:2" x14ac:dyDescent="0.2">
      <c r="B293" s="7"/>
    </row>
    <row r="294" spans="2:2" x14ac:dyDescent="0.2">
      <c r="B294" s="7"/>
    </row>
    <row r="295" spans="2:2" x14ac:dyDescent="0.2">
      <c r="B295" s="7"/>
    </row>
    <row r="296" spans="2:2" x14ac:dyDescent="0.2">
      <c r="B296" s="7"/>
    </row>
    <row r="297" spans="2:2" x14ac:dyDescent="0.2">
      <c r="B297" s="7"/>
    </row>
    <row r="298" spans="2:2" x14ac:dyDescent="0.2">
      <c r="B298" s="7"/>
    </row>
    <row r="299" spans="2:2" x14ac:dyDescent="0.2">
      <c r="B299" s="7"/>
    </row>
    <row r="300" spans="2:2" x14ac:dyDescent="0.2">
      <c r="B300" s="7"/>
    </row>
    <row r="301" spans="2:2" x14ac:dyDescent="0.2">
      <c r="B301" s="7"/>
    </row>
    <row r="302" spans="2:2" x14ac:dyDescent="0.2">
      <c r="B302" s="7"/>
    </row>
    <row r="303" spans="2:2" x14ac:dyDescent="0.2">
      <c r="B303" s="7"/>
    </row>
    <row r="304" spans="2:2" x14ac:dyDescent="0.2">
      <c r="B304" s="7"/>
    </row>
    <row r="305" spans="2:2" x14ac:dyDescent="0.2">
      <c r="B305" s="7"/>
    </row>
    <row r="306" spans="2:2" x14ac:dyDescent="0.2">
      <c r="B306" s="7"/>
    </row>
    <row r="307" spans="2:2" x14ac:dyDescent="0.2">
      <c r="B307" s="7"/>
    </row>
    <row r="308" spans="2:2" x14ac:dyDescent="0.2">
      <c r="B308" s="7"/>
    </row>
    <row r="309" spans="2:2" x14ac:dyDescent="0.2">
      <c r="B309" s="7"/>
    </row>
    <row r="310" spans="2:2" x14ac:dyDescent="0.2">
      <c r="B310" s="7"/>
    </row>
    <row r="311" spans="2:2" x14ac:dyDescent="0.2">
      <c r="B311" s="7"/>
    </row>
    <row r="312" spans="2:2" x14ac:dyDescent="0.2">
      <c r="B312" s="7"/>
    </row>
    <row r="313" spans="2:2" x14ac:dyDescent="0.2">
      <c r="B313" s="7"/>
    </row>
    <row r="314" spans="2:2" x14ac:dyDescent="0.2">
      <c r="B314" s="7"/>
    </row>
    <row r="315" spans="2:2" x14ac:dyDescent="0.2">
      <c r="B315" s="7"/>
    </row>
    <row r="316" spans="2:2" x14ac:dyDescent="0.2">
      <c r="B316" s="7"/>
    </row>
    <row r="317" spans="2:2" x14ac:dyDescent="0.2">
      <c r="B317" s="7"/>
    </row>
    <row r="318" spans="2:2" x14ac:dyDescent="0.2">
      <c r="B318" s="7"/>
    </row>
    <row r="319" spans="2:2" x14ac:dyDescent="0.2">
      <c r="B319" s="7"/>
    </row>
    <row r="320" spans="2:2" x14ac:dyDescent="0.2">
      <c r="B320" s="7"/>
    </row>
    <row r="321" spans="2:2" x14ac:dyDescent="0.2">
      <c r="B321" s="7"/>
    </row>
    <row r="322" spans="2:2" x14ac:dyDescent="0.2">
      <c r="B322" s="7"/>
    </row>
    <row r="323" spans="2:2" x14ac:dyDescent="0.2">
      <c r="B323" s="7"/>
    </row>
    <row r="324" spans="2:2" x14ac:dyDescent="0.2">
      <c r="B324" s="7"/>
    </row>
    <row r="325" spans="2:2" x14ac:dyDescent="0.2">
      <c r="B325" s="7"/>
    </row>
    <row r="326" spans="2:2" x14ac:dyDescent="0.2">
      <c r="B326" s="7"/>
    </row>
    <row r="327" spans="2:2" x14ac:dyDescent="0.2">
      <c r="B327" s="7"/>
    </row>
    <row r="328" spans="2:2" x14ac:dyDescent="0.2">
      <c r="B328" s="7"/>
    </row>
    <row r="329" spans="2:2" x14ac:dyDescent="0.2">
      <c r="B329" s="7"/>
    </row>
    <row r="330" spans="2:2" x14ac:dyDescent="0.2">
      <c r="B330" s="7"/>
    </row>
    <row r="331" spans="2:2" x14ac:dyDescent="0.2">
      <c r="B331" s="7"/>
    </row>
    <row r="332" spans="2:2" x14ac:dyDescent="0.2">
      <c r="B332" s="7"/>
    </row>
    <row r="333" spans="2:2" x14ac:dyDescent="0.2">
      <c r="B333" s="7"/>
    </row>
    <row r="334" spans="2:2" x14ac:dyDescent="0.2">
      <c r="B334" s="7"/>
    </row>
    <row r="335" spans="2:2" x14ac:dyDescent="0.2">
      <c r="B335" s="7"/>
    </row>
    <row r="336" spans="2:2" x14ac:dyDescent="0.2">
      <c r="B336" s="7"/>
    </row>
    <row r="337" spans="2:2" x14ac:dyDescent="0.2">
      <c r="B337" s="7"/>
    </row>
    <row r="338" spans="2:2" x14ac:dyDescent="0.2">
      <c r="B338" s="7"/>
    </row>
    <row r="339" spans="2:2" x14ac:dyDescent="0.2">
      <c r="B339" s="7"/>
    </row>
    <row r="340" spans="2:2" x14ac:dyDescent="0.2">
      <c r="B340" s="7"/>
    </row>
    <row r="341" spans="2:2" x14ac:dyDescent="0.2">
      <c r="B341" s="7"/>
    </row>
    <row r="342" spans="2:2" x14ac:dyDescent="0.2">
      <c r="B342" s="7"/>
    </row>
    <row r="343" spans="2:2" x14ac:dyDescent="0.2">
      <c r="B343" s="7"/>
    </row>
    <row r="344" spans="2:2" x14ac:dyDescent="0.2">
      <c r="B344" s="7"/>
    </row>
    <row r="345" spans="2:2" x14ac:dyDescent="0.2">
      <c r="B345" s="7"/>
    </row>
    <row r="346" spans="2:2" x14ac:dyDescent="0.2">
      <c r="B346" s="7"/>
    </row>
    <row r="347" spans="2:2" x14ac:dyDescent="0.2">
      <c r="B347" s="7"/>
    </row>
    <row r="348" spans="2:2" x14ac:dyDescent="0.2">
      <c r="B348" s="7"/>
    </row>
    <row r="349" spans="2:2" x14ac:dyDescent="0.2">
      <c r="B349" s="7"/>
    </row>
    <row r="350" spans="2:2" x14ac:dyDescent="0.2">
      <c r="B350" s="7"/>
    </row>
    <row r="351" spans="2:2" x14ac:dyDescent="0.2">
      <c r="B351" s="7"/>
    </row>
    <row r="352" spans="2:2" x14ac:dyDescent="0.2">
      <c r="B352" s="7"/>
    </row>
    <row r="353" spans="2:2" x14ac:dyDescent="0.2">
      <c r="B353" s="7"/>
    </row>
    <row r="354" spans="2:2" x14ac:dyDescent="0.2">
      <c r="B354" s="7"/>
    </row>
    <row r="355" spans="2:2" x14ac:dyDescent="0.2">
      <c r="B355" s="7"/>
    </row>
    <row r="356" spans="2:2" x14ac:dyDescent="0.2">
      <c r="B356" s="7"/>
    </row>
    <row r="357" spans="2:2" x14ac:dyDescent="0.2">
      <c r="B357" s="7"/>
    </row>
    <row r="358" spans="2:2" x14ac:dyDescent="0.2">
      <c r="B358" s="7"/>
    </row>
    <row r="359" spans="2:2" x14ac:dyDescent="0.2">
      <c r="B359" s="7"/>
    </row>
    <row r="360" spans="2:2" x14ac:dyDescent="0.2">
      <c r="B360" s="7"/>
    </row>
    <row r="361" spans="2:2" x14ac:dyDescent="0.2">
      <c r="B361" s="7"/>
    </row>
    <row r="362" spans="2:2" x14ac:dyDescent="0.2">
      <c r="B362" s="7"/>
    </row>
    <row r="363" spans="2:2" x14ac:dyDescent="0.2">
      <c r="B363" s="7"/>
    </row>
    <row r="364" spans="2:2" x14ac:dyDescent="0.2">
      <c r="B364" s="7"/>
    </row>
    <row r="365" spans="2:2" x14ac:dyDescent="0.2">
      <c r="B365" s="7"/>
    </row>
    <row r="366" spans="2:2" x14ac:dyDescent="0.2">
      <c r="B366" s="7"/>
    </row>
    <row r="367" spans="2:2" x14ac:dyDescent="0.2">
      <c r="B367" s="7"/>
    </row>
    <row r="368" spans="2:2" x14ac:dyDescent="0.2">
      <c r="B368" s="7"/>
    </row>
    <row r="369" spans="2:2" x14ac:dyDescent="0.2">
      <c r="B369" s="7"/>
    </row>
    <row r="370" spans="2:2" x14ac:dyDescent="0.2">
      <c r="B370" s="7"/>
    </row>
    <row r="371" spans="2:2" x14ac:dyDescent="0.2">
      <c r="B371" s="7"/>
    </row>
    <row r="372" spans="2:2" x14ac:dyDescent="0.2">
      <c r="B372" s="7"/>
    </row>
    <row r="373" spans="2:2" x14ac:dyDescent="0.2">
      <c r="B373" s="7"/>
    </row>
    <row r="374" spans="2:2" x14ac:dyDescent="0.2">
      <c r="B374" s="7"/>
    </row>
    <row r="375" spans="2:2" x14ac:dyDescent="0.2">
      <c r="B375" s="7"/>
    </row>
    <row r="376" spans="2:2" x14ac:dyDescent="0.2">
      <c r="B376" s="7"/>
    </row>
    <row r="377" spans="2:2" x14ac:dyDescent="0.2">
      <c r="B377" s="7"/>
    </row>
    <row r="378" spans="2:2" x14ac:dyDescent="0.2">
      <c r="B378" s="7"/>
    </row>
    <row r="379" spans="2:2" x14ac:dyDescent="0.2">
      <c r="B379" s="7"/>
    </row>
    <row r="380" spans="2:2" x14ac:dyDescent="0.2">
      <c r="B380" s="7"/>
    </row>
    <row r="381" spans="2:2" x14ac:dyDescent="0.2">
      <c r="B381" s="7"/>
    </row>
    <row r="382" spans="2:2" x14ac:dyDescent="0.2">
      <c r="B382" s="7"/>
    </row>
    <row r="383" spans="2:2" x14ac:dyDescent="0.2">
      <c r="B383" s="7"/>
    </row>
    <row r="384" spans="2:2" x14ac:dyDescent="0.2">
      <c r="B384" s="7"/>
    </row>
    <row r="385" spans="2:2" x14ac:dyDescent="0.2">
      <c r="B385" s="7"/>
    </row>
    <row r="386" spans="2:2" x14ac:dyDescent="0.2">
      <c r="B386" s="7"/>
    </row>
    <row r="387" spans="2:2" x14ac:dyDescent="0.2">
      <c r="B387" s="7"/>
    </row>
    <row r="388" spans="2:2" x14ac:dyDescent="0.2">
      <c r="B388" s="7"/>
    </row>
    <row r="389" spans="2:2" x14ac:dyDescent="0.2">
      <c r="B389" s="7"/>
    </row>
    <row r="390" spans="2:2" x14ac:dyDescent="0.2">
      <c r="B390" s="7"/>
    </row>
    <row r="391" spans="2:2" x14ac:dyDescent="0.2">
      <c r="B391" s="7"/>
    </row>
    <row r="392" spans="2:2" x14ac:dyDescent="0.2">
      <c r="B392" s="7"/>
    </row>
    <row r="393" spans="2:2" x14ac:dyDescent="0.2">
      <c r="B393" s="7"/>
    </row>
    <row r="394" spans="2:2" x14ac:dyDescent="0.2">
      <c r="B394" s="7"/>
    </row>
    <row r="395" spans="2:2" x14ac:dyDescent="0.2">
      <c r="B395" s="7"/>
    </row>
    <row r="396" spans="2:2" x14ac:dyDescent="0.2">
      <c r="B396" s="7"/>
    </row>
    <row r="397" spans="2:2" ht="12" customHeight="1" x14ac:dyDescent="0.2">
      <c r="B397" s="7"/>
    </row>
    <row r="398" spans="2:2" ht="12" customHeight="1" x14ac:dyDescent="0.2">
      <c r="B398" s="7"/>
    </row>
    <row r="399" spans="2:2" ht="12" customHeight="1" x14ac:dyDescent="0.2">
      <c r="B399" s="7"/>
    </row>
    <row r="400" spans="2:2" x14ac:dyDescent="0.2">
      <c r="B400" s="7"/>
    </row>
    <row r="401" spans="2:2" x14ac:dyDescent="0.2">
      <c r="B401" s="7"/>
    </row>
    <row r="402" spans="2:2" x14ac:dyDescent="0.2">
      <c r="B402" s="7"/>
    </row>
    <row r="403" spans="2:2" x14ac:dyDescent="0.2">
      <c r="B403" s="7"/>
    </row>
    <row r="404" spans="2:2" x14ac:dyDescent="0.2">
      <c r="B404" s="7"/>
    </row>
    <row r="405" spans="2:2" x14ac:dyDescent="0.2">
      <c r="B405" s="7"/>
    </row>
    <row r="406" spans="2:2" x14ac:dyDescent="0.2">
      <c r="B406" s="7"/>
    </row>
    <row r="407" spans="2:2" x14ac:dyDescent="0.2">
      <c r="B407" s="7"/>
    </row>
    <row r="408" spans="2:2" x14ac:dyDescent="0.2">
      <c r="B408" s="7"/>
    </row>
    <row r="409" spans="2:2" x14ac:dyDescent="0.2">
      <c r="B409" s="7"/>
    </row>
    <row r="410" spans="2:2" x14ac:dyDescent="0.2">
      <c r="B410" s="7"/>
    </row>
    <row r="411" spans="2:2" x14ac:dyDescent="0.2">
      <c r="B411" s="7"/>
    </row>
    <row r="412" spans="2:2" x14ac:dyDescent="0.2">
      <c r="B412" s="7"/>
    </row>
    <row r="413" spans="2:2" x14ac:dyDescent="0.2">
      <c r="B413" s="7"/>
    </row>
    <row r="414" spans="2:2" x14ac:dyDescent="0.2">
      <c r="B414" s="7"/>
    </row>
    <row r="415" spans="2:2" x14ac:dyDescent="0.2">
      <c r="B415" s="7"/>
    </row>
    <row r="416" spans="2:2" x14ac:dyDescent="0.2">
      <c r="B416" s="7"/>
    </row>
    <row r="417" spans="2:2" x14ac:dyDescent="0.2">
      <c r="B417" s="7"/>
    </row>
    <row r="418" spans="2:2" x14ac:dyDescent="0.2">
      <c r="B418" s="7"/>
    </row>
    <row r="419" spans="2:2" x14ac:dyDescent="0.2">
      <c r="B419" s="7"/>
    </row>
    <row r="420" spans="2:2" x14ac:dyDescent="0.2">
      <c r="B420" s="7"/>
    </row>
    <row r="421" spans="2:2" x14ac:dyDescent="0.2">
      <c r="B421" s="7"/>
    </row>
    <row r="422" spans="2:2" x14ac:dyDescent="0.2">
      <c r="B422" s="7"/>
    </row>
    <row r="423" spans="2:2" x14ac:dyDescent="0.2">
      <c r="B423" s="7"/>
    </row>
    <row r="424" spans="2:2" x14ac:dyDescent="0.2">
      <c r="B424" s="7"/>
    </row>
    <row r="425" spans="2:2" x14ac:dyDescent="0.2">
      <c r="B425" s="7"/>
    </row>
    <row r="426" spans="2:2" x14ac:dyDescent="0.2">
      <c r="B426" s="7"/>
    </row>
    <row r="427" spans="2:2" x14ac:dyDescent="0.2">
      <c r="B427" s="7"/>
    </row>
    <row r="428" spans="2:2" x14ac:dyDescent="0.2">
      <c r="B428" s="7"/>
    </row>
    <row r="429" spans="2:2" x14ac:dyDescent="0.2">
      <c r="B429" s="7"/>
    </row>
    <row r="430" spans="2:2" x14ac:dyDescent="0.2">
      <c r="B430" s="7"/>
    </row>
    <row r="431" spans="2:2" x14ac:dyDescent="0.2">
      <c r="B431" s="7"/>
    </row>
    <row r="432" spans="2:2" x14ac:dyDescent="0.2">
      <c r="B432" s="7"/>
    </row>
    <row r="433" spans="2:2" x14ac:dyDescent="0.2">
      <c r="B433" s="7"/>
    </row>
    <row r="434" spans="2:2" x14ac:dyDescent="0.2">
      <c r="B434" s="7"/>
    </row>
    <row r="435" spans="2:2" x14ac:dyDescent="0.2">
      <c r="B435" s="7"/>
    </row>
    <row r="436" spans="2:2" x14ac:dyDescent="0.2">
      <c r="B436" s="7"/>
    </row>
    <row r="437" spans="2:2" x14ac:dyDescent="0.2">
      <c r="B437" s="7"/>
    </row>
    <row r="438" spans="2:2" x14ac:dyDescent="0.2">
      <c r="B438" s="7"/>
    </row>
    <row r="439" spans="2:2" x14ac:dyDescent="0.2">
      <c r="B439" s="7"/>
    </row>
    <row r="440" spans="2:2" x14ac:dyDescent="0.2">
      <c r="B440" s="7"/>
    </row>
    <row r="441" spans="2:2" x14ac:dyDescent="0.2">
      <c r="B441" s="7"/>
    </row>
    <row r="442" spans="2:2" x14ac:dyDescent="0.2">
      <c r="B442" s="7"/>
    </row>
    <row r="443" spans="2:2" x14ac:dyDescent="0.2">
      <c r="B443" s="7"/>
    </row>
    <row r="444" spans="2:2" x14ac:dyDescent="0.2">
      <c r="B444" s="7"/>
    </row>
    <row r="445" spans="2:2" x14ac:dyDescent="0.2">
      <c r="B445" s="7"/>
    </row>
    <row r="446" spans="2:2" x14ac:dyDescent="0.2">
      <c r="B446" s="7"/>
    </row>
    <row r="447" spans="2:2" x14ac:dyDescent="0.2">
      <c r="B447" s="7"/>
    </row>
    <row r="448" spans="2:2" x14ac:dyDescent="0.2">
      <c r="B448" s="7"/>
    </row>
    <row r="449" spans="2:2" x14ac:dyDescent="0.2">
      <c r="B449" s="7"/>
    </row>
    <row r="450" spans="2:2" x14ac:dyDescent="0.2">
      <c r="B450" s="7"/>
    </row>
    <row r="451" spans="2:2" x14ac:dyDescent="0.2">
      <c r="B451" s="7"/>
    </row>
    <row r="452" spans="2:2" x14ac:dyDescent="0.2">
      <c r="B452" s="7"/>
    </row>
    <row r="453" spans="2:2" x14ac:dyDescent="0.2">
      <c r="B453" s="7"/>
    </row>
    <row r="454" spans="2:2" x14ac:dyDescent="0.2">
      <c r="B454" s="7"/>
    </row>
    <row r="455" spans="2:2" x14ac:dyDescent="0.2">
      <c r="B455" s="7"/>
    </row>
    <row r="456" spans="2:2" x14ac:dyDescent="0.2">
      <c r="B456" s="7"/>
    </row>
    <row r="457" spans="2:2" x14ac:dyDescent="0.2">
      <c r="B457" s="7"/>
    </row>
    <row r="458" spans="2:2" x14ac:dyDescent="0.2">
      <c r="B458" s="7"/>
    </row>
    <row r="459" spans="2:2" x14ac:dyDescent="0.2">
      <c r="B459" s="7"/>
    </row>
    <row r="460" spans="2:2" x14ac:dyDescent="0.2">
      <c r="B460" s="7"/>
    </row>
    <row r="461" spans="2:2" x14ac:dyDescent="0.2">
      <c r="B461" s="7"/>
    </row>
    <row r="462" spans="2:2" x14ac:dyDescent="0.2">
      <c r="B462" s="7"/>
    </row>
    <row r="463" spans="2:2" x14ac:dyDescent="0.2">
      <c r="B463" s="7"/>
    </row>
    <row r="464" spans="2:2" x14ac:dyDescent="0.2">
      <c r="B464" s="7"/>
    </row>
    <row r="465" spans="2:2" x14ac:dyDescent="0.2">
      <c r="B465" s="7"/>
    </row>
    <row r="466" spans="2:2" x14ac:dyDescent="0.2">
      <c r="B466" s="7"/>
    </row>
    <row r="467" spans="2:2" x14ac:dyDescent="0.2">
      <c r="B467" s="7"/>
    </row>
    <row r="468" spans="2:2" x14ac:dyDescent="0.2">
      <c r="B468" s="7"/>
    </row>
    <row r="469" spans="2:2" x14ac:dyDescent="0.2">
      <c r="B469" s="7"/>
    </row>
    <row r="470" spans="2:2" x14ac:dyDescent="0.2">
      <c r="B470" s="7"/>
    </row>
    <row r="471" spans="2:2" x14ac:dyDescent="0.2">
      <c r="B471" s="7"/>
    </row>
    <row r="472" spans="2:2" x14ac:dyDescent="0.2">
      <c r="B472" s="7"/>
    </row>
    <row r="473" spans="2:2" x14ac:dyDescent="0.2">
      <c r="B473" s="7"/>
    </row>
    <row r="474" spans="2:2" x14ac:dyDescent="0.2">
      <c r="B474" s="7"/>
    </row>
    <row r="475" spans="2:2" x14ac:dyDescent="0.2">
      <c r="B475" s="7"/>
    </row>
    <row r="476" spans="2:2" x14ac:dyDescent="0.2">
      <c r="B476" s="7"/>
    </row>
    <row r="477" spans="2:2" x14ac:dyDescent="0.2">
      <c r="B477" s="7"/>
    </row>
    <row r="478" spans="2:2" x14ac:dyDescent="0.2">
      <c r="B478" s="7"/>
    </row>
    <row r="479" spans="2:2" x14ac:dyDescent="0.2">
      <c r="B479" s="7"/>
    </row>
    <row r="480" spans="2:2" x14ac:dyDescent="0.2">
      <c r="B480" s="7"/>
    </row>
    <row r="481" spans="2:2" x14ac:dyDescent="0.2">
      <c r="B481" s="7"/>
    </row>
    <row r="482" spans="2:2" x14ac:dyDescent="0.2">
      <c r="B482" s="7"/>
    </row>
    <row r="483" spans="2:2" x14ac:dyDescent="0.2">
      <c r="B483" s="7"/>
    </row>
    <row r="484" spans="2:2" x14ac:dyDescent="0.2">
      <c r="B484" s="7"/>
    </row>
    <row r="485" spans="2:2" x14ac:dyDescent="0.2">
      <c r="B485" s="7"/>
    </row>
    <row r="486" spans="2:2" x14ac:dyDescent="0.2">
      <c r="B486" s="7"/>
    </row>
    <row r="487" spans="2:2" x14ac:dyDescent="0.2">
      <c r="B487" s="7"/>
    </row>
    <row r="488" spans="2:2" x14ac:dyDescent="0.2">
      <c r="B488" s="7"/>
    </row>
    <row r="489" spans="2:2" x14ac:dyDescent="0.2">
      <c r="B489" s="7"/>
    </row>
    <row r="490" spans="2:2" x14ac:dyDescent="0.2">
      <c r="B490" s="7"/>
    </row>
    <row r="491" spans="2:2" x14ac:dyDescent="0.2">
      <c r="B491" s="7"/>
    </row>
    <row r="492" spans="2:2" x14ac:dyDescent="0.2">
      <c r="B492" s="7"/>
    </row>
    <row r="493" spans="2:2" x14ac:dyDescent="0.2">
      <c r="B493" s="7"/>
    </row>
    <row r="494" spans="2:2" x14ac:dyDescent="0.2">
      <c r="B494" s="7"/>
    </row>
    <row r="495" spans="2:2" x14ac:dyDescent="0.2">
      <c r="B495" s="7"/>
    </row>
    <row r="496" spans="2:2" x14ac:dyDescent="0.2">
      <c r="B496" s="7"/>
    </row>
    <row r="497" spans="1:10" x14ac:dyDescent="0.2">
      <c r="B497" s="7"/>
    </row>
    <row r="498" spans="1:10" x14ac:dyDescent="0.2">
      <c r="B498" s="7"/>
    </row>
    <row r="499" spans="1:10" x14ac:dyDescent="0.2">
      <c r="B499" s="7"/>
    </row>
    <row r="500" spans="1:10" x14ac:dyDescent="0.2">
      <c r="B500" s="7"/>
      <c r="D500" s="93"/>
    </row>
    <row r="501" spans="1:10" x14ac:dyDescent="0.2">
      <c r="B501" s="7"/>
      <c r="D501" s="93"/>
    </row>
    <row r="502" spans="1:10" x14ac:dyDescent="0.2">
      <c r="B502" s="7"/>
      <c r="D502" s="93"/>
    </row>
    <row r="503" spans="1:10" x14ac:dyDescent="0.2">
      <c r="B503" s="7"/>
      <c r="D503" s="93"/>
    </row>
    <row r="504" spans="1:10" x14ac:dyDescent="0.2">
      <c r="A504" s="7"/>
      <c r="B504" s="7"/>
      <c r="C504" s="49"/>
      <c r="D504" s="93"/>
    </row>
    <row r="505" spans="1:10" x14ac:dyDescent="0.2">
      <c r="A505" s="7"/>
      <c r="B505" s="7"/>
      <c r="C505" s="49"/>
      <c r="D505" s="93"/>
    </row>
    <row r="506" spans="1:10" x14ac:dyDescent="0.2">
      <c r="A506" s="7"/>
      <c r="B506" s="7"/>
      <c r="C506" s="49"/>
      <c r="D506" s="93"/>
      <c r="E506" s="52"/>
    </row>
    <row r="507" spans="1:10" x14ac:dyDescent="0.2">
      <c r="A507" s="7"/>
      <c r="B507" s="7"/>
      <c r="C507" s="49"/>
      <c r="D507" s="93"/>
      <c r="E507" s="52"/>
    </row>
    <row r="508" spans="1:10" x14ac:dyDescent="0.2">
      <c r="A508" s="7"/>
      <c r="B508" s="7"/>
      <c r="C508" s="49"/>
      <c r="D508" s="93"/>
      <c r="E508" s="52"/>
    </row>
    <row r="509" spans="1:10" x14ac:dyDescent="0.2">
      <c r="A509" s="7"/>
      <c r="B509" s="7"/>
      <c r="C509" s="49"/>
      <c r="D509" s="93"/>
      <c r="E509" s="52"/>
    </row>
    <row r="510" spans="1:10" x14ac:dyDescent="0.2">
      <c r="A510" s="7"/>
      <c r="B510" s="7"/>
      <c r="C510" s="49"/>
      <c r="D510" s="93"/>
      <c r="E510" s="52"/>
      <c r="F510" s="49"/>
      <c r="G510" s="53"/>
      <c r="H510" s="49"/>
      <c r="I510" s="49"/>
      <c r="J510" s="49"/>
    </row>
    <row r="511" spans="1:10" x14ac:dyDescent="0.2">
      <c r="A511" s="7"/>
      <c r="B511" s="7"/>
      <c r="C511" s="49"/>
      <c r="D511" s="93"/>
      <c r="E511" s="52"/>
      <c r="F511" s="49"/>
      <c r="G511" s="53"/>
      <c r="H511" s="49"/>
      <c r="I511" s="49"/>
      <c r="J511" s="49"/>
    </row>
    <row r="512" spans="1:10" x14ac:dyDescent="0.2">
      <c r="A512" s="7"/>
      <c r="B512" s="7"/>
      <c r="C512" s="49"/>
      <c r="D512" s="93"/>
      <c r="E512" s="52"/>
      <c r="F512" s="49"/>
      <c r="G512" s="53"/>
      <c r="H512" s="49"/>
      <c r="I512" s="49"/>
      <c r="J512" s="49"/>
    </row>
    <row r="513" spans="1:10" x14ac:dyDescent="0.2">
      <c r="A513" s="7"/>
      <c r="B513" s="7"/>
      <c r="C513" s="49"/>
      <c r="D513" s="93"/>
      <c r="E513" s="52"/>
      <c r="F513" s="49"/>
      <c r="G513" s="53"/>
      <c r="H513" s="49"/>
      <c r="I513" s="49"/>
      <c r="J513" s="49"/>
    </row>
    <row r="514" spans="1:10" x14ac:dyDescent="0.2">
      <c r="A514" s="7"/>
      <c r="B514" s="7"/>
      <c r="C514" s="49"/>
      <c r="D514" s="93"/>
      <c r="E514" s="52"/>
      <c r="F514" s="49"/>
      <c r="G514" s="53"/>
      <c r="H514" s="49"/>
      <c r="I514" s="49"/>
      <c r="J514" s="49"/>
    </row>
    <row r="515" spans="1:10" x14ac:dyDescent="0.2">
      <c r="A515" s="7"/>
      <c r="B515" s="7"/>
      <c r="C515" s="49"/>
      <c r="D515" s="93"/>
      <c r="E515" s="52"/>
      <c r="F515" s="49"/>
      <c r="G515" s="53"/>
      <c r="H515" s="49"/>
      <c r="I515" s="49"/>
      <c r="J515" s="49"/>
    </row>
    <row r="516" spans="1:10" x14ac:dyDescent="0.2">
      <c r="A516" s="7"/>
      <c r="B516" s="7"/>
      <c r="C516" s="49"/>
      <c r="D516" s="93"/>
      <c r="E516" s="52"/>
      <c r="F516" s="49"/>
      <c r="G516" s="53"/>
      <c r="H516" s="49"/>
      <c r="I516" s="49"/>
      <c r="J516" s="49"/>
    </row>
    <row r="517" spans="1:10" x14ac:dyDescent="0.2">
      <c r="A517" s="7"/>
      <c r="B517" s="7"/>
      <c r="C517" s="49"/>
      <c r="D517" s="93"/>
      <c r="E517" s="52"/>
      <c r="F517" s="49"/>
      <c r="G517" s="53"/>
      <c r="H517" s="49"/>
      <c r="I517" s="49"/>
      <c r="J517" s="49"/>
    </row>
    <row r="518" spans="1:10" x14ac:dyDescent="0.2">
      <c r="A518" s="7"/>
      <c r="B518" s="7"/>
      <c r="C518" s="49"/>
      <c r="D518" s="93"/>
      <c r="E518" s="52"/>
      <c r="F518" s="49"/>
      <c r="G518" s="53"/>
      <c r="H518" s="49"/>
      <c r="I518" s="49"/>
      <c r="J518" s="49"/>
    </row>
    <row r="519" spans="1:10" x14ac:dyDescent="0.2">
      <c r="A519" s="7"/>
      <c r="B519" s="7"/>
      <c r="C519" s="49"/>
      <c r="D519" s="93"/>
      <c r="E519" s="52"/>
      <c r="F519" s="49"/>
      <c r="G519" s="53"/>
      <c r="H519" s="49"/>
      <c r="I519" s="49"/>
      <c r="J519" s="49"/>
    </row>
    <row r="520" spans="1:10" x14ac:dyDescent="0.2">
      <c r="A520" s="7"/>
      <c r="B520" s="7"/>
      <c r="C520" s="49"/>
      <c r="D520" s="93"/>
      <c r="E520" s="52"/>
      <c r="F520" s="49"/>
      <c r="G520" s="53"/>
      <c r="H520" s="49"/>
      <c r="I520" s="49"/>
      <c r="J520" s="49"/>
    </row>
    <row r="521" spans="1:10" x14ac:dyDescent="0.2">
      <c r="A521" s="7"/>
      <c r="B521" s="7"/>
      <c r="C521" s="49"/>
      <c r="D521" s="93"/>
      <c r="E521" s="52"/>
      <c r="F521" s="49"/>
      <c r="G521" s="53"/>
      <c r="H521" s="49"/>
      <c r="I521" s="49"/>
      <c r="J521" s="49"/>
    </row>
    <row r="522" spans="1:10" x14ac:dyDescent="0.2">
      <c r="A522" s="7"/>
      <c r="B522" s="7"/>
      <c r="C522" s="49"/>
      <c r="D522" s="93"/>
      <c r="E522" s="52"/>
      <c r="F522" s="49"/>
      <c r="G522" s="53"/>
      <c r="H522" s="49"/>
      <c r="I522" s="49"/>
      <c r="J522" s="49"/>
    </row>
    <row r="523" spans="1:10" x14ac:dyDescent="0.2">
      <c r="A523" s="7"/>
      <c r="B523" s="7"/>
      <c r="C523" s="49"/>
      <c r="D523" s="93"/>
      <c r="E523" s="52"/>
      <c r="F523" s="49"/>
      <c r="G523" s="53"/>
      <c r="H523" s="49"/>
      <c r="I523" s="49"/>
      <c r="J523" s="49"/>
    </row>
    <row r="524" spans="1:10" x14ac:dyDescent="0.2">
      <c r="A524" s="7"/>
      <c r="B524" s="7"/>
      <c r="C524" s="49"/>
      <c r="D524" s="93"/>
      <c r="E524" s="52"/>
      <c r="F524" s="49"/>
      <c r="G524" s="53"/>
      <c r="H524" s="49"/>
      <c r="I524" s="49"/>
      <c r="J524" s="49"/>
    </row>
    <row r="525" spans="1:10" x14ac:dyDescent="0.2">
      <c r="A525" s="7"/>
      <c r="B525" s="7"/>
      <c r="C525" s="49"/>
      <c r="D525" s="93"/>
      <c r="E525" s="52"/>
      <c r="F525" s="49"/>
      <c r="G525" s="53"/>
      <c r="H525" s="49"/>
      <c r="I525" s="49"/>
      <c r="J525" s="49"/>
    </row>
    <row r="526" spans="1:10" x14ac:dyDescent="0.2">
      <c r="A526" s="7"/>
      <c r="B526" s="7"/>
      <c r="C526" s="49"/>
      <c r="D526" s="93"/>
      <c r="E526" s="52"/>
      <c r="F526" s="49"/>
      <c r="G526" s="53"/>
      <c r="H526" s="49"/>
      <c r="I526" s="49"/>
      <c r="J526" s="49"/>
    </row>
    <row r="527" spans="1:10" x14ac:dyDescent="0.2">
      <c r="A527" s="7"/>
      <c r="B527" s="7"/>
      <c r="C527" s="49"/>
      <c r="D527" s="93"/>
      <c r="E527" s="52"/>
      <c r="F527" s="49"/>
      <c r="G527" s="53"/>
      <c r="H527" s="49"/>
      <c r="I527" s="49"/>
      <c r="J527" s="49"/>
    </row>
    <row r="528" spans="1:10" x14ac:dyDescent="0.2">
      <c r="A528" s="7"/>
      <c r="B528" s="7"/>
      <c r="C528" s="49"/>
      <c r="D528" s="93"/>
      <c r="E528" s="52"/>
      <c r="F528" s="49"/>
      <c r="G528" s="53"/>
      <c r="H528" s="49"/>
      <c r="I528" s="49"/>
      <c r="J528" s="49"/>
    </row>
    <row r="529" spans="1:10" x14ac:dyDescent="0.2">
      <c r="A529" s="7"/>
      <c r="B529" s="7"/>
      <c r="C529" s="49"/>
      <c r="D529" s="93"/>
      <c r="E529" s="52"/>
      <c r="F529" s="49"/>
      <c r="G529" s="53"/>
      <c r="H529" s="49"/>
      <c r="I529" s="49"/>
      <c r="J529" s="49"/>
    </row>
    <row r="530" spans="1:10" x14ac:dyDescent="0.2">
      <c r="A530" s="7"/>
      <c r="B530" s="7"/>
      <c r="C530" s="49"/>
      <c r="D530" s="93"/>
      <c r="E530" s="52"/>
      <c r="F530" s="49"/>
      <c r="G530" s="53"/>
      <c r="H530" s="49"/>
      <c r="I530" s="49"/>
      <c r="J530" s="49"/>
    </row>
    <row r="531" spans="1:10" x14ac:dyDescent="0.2">
      <c r="A531" s="7"/>
      <c r="B531" s="7"/>
      <c r="C531" s="49"/>
      <c r="D531" s="93"/>
      <c r="E531" s="52"/>
      <c r="F531" s="49"/>
      <c r="G531" s="53"/>
      <c r="H531" s="49"/>
      <c r="I531" s="49"/>
      <c r="J531" s="49"/>
    </row>
    <row r="532" spans="1:10" x14ac:dyDescent="0.2">
      <c r="A532" s="7"/>
      <c r="B532" s="7"/>
      <c r="C532" s="49"/>
      <c r="D532" s="93"/>
      <c r="E532" s="52"/>
      <c r="F532" s="49"/>
      <c r="G532" s="53"/>
      <c r="H532" s="49"/>
      <c r="I532" s="49"/>
      <c r="J532" s="49"/>
    </row>
    <row r="533" spans="1:10" x14ac:dyDescent="0.2">
      <c r="A533" s="7"/>
      <c r="B533" s="7"/>
      <c r="C533" s="49"/>
      <c r="D533" s="93"/>
      <c r="E533" s="52"/>
      <c r="F533" s="49"/>
      <c r="G533" s="53"/>
      <c r="H533" s="49"/>
      <c r="I533" s="49"/>
      <c r="J533" s="49"/>
    </row>
    <row r="534" spans="1:10" x14ac:dyDescent="0.2">
      <c r="A534" s="7"/>
      <c r="B534" s="7"/>
      <c r="C534" s="49"/>
      <c r="D534" s="93"/>
      <c r="E534" s="52"/>
      <c r="F534" s="49"/>
      <c r="G534" s="53"/>
      <c r="H534" s="49"/>
      <c r="I534" s="49"/>
      <c r="J534" s="49"/>
    </row>
    <row r="535" spans="1:10" x14ac:dyDescent="0.2">
      <c r="A535" s="7"/>
      <c r="B535" s="7"/>
      <c r="C535" s="49"/>
      <c r="D535" s="93"/>
      <c r="E535" s="52"/>
      <c r="F535" s="49"/>
      <c r="G535" s="53"/>
      <c r="H535" s="49"/>
      <c r="I535" s="49"/>
      <c r="J535" s="49"/>
    </row>
    <row r="536" spans="1:10" x14ac:dyDescent="0.2">
      <c r="A536" s="7"/>
      <c r="B536" s="7"/>
      <c r="C536" s="49"/>
      <c r="D536" s="93"/>
      <c r="E536" s="52"/>
      <c r="F536" s="49"/>
      <c r="G536" s="53"/>
      <c r="H536" s="49"/>
      <c r="I536" s="49"/>
      <c r="J536" s="49"/>
    </row>
    <row r="537" spans="1:10" x14ac:dyDescent="0.2">
      <c r="A537" s="7"/>
      <c r="B537" s="7"/>
      <c r="C537" s="49"/>
      <c r="D537" s="93"/>
      <c r="E537" s="52"/>
      <c r="F537" s="49"/>
      <c r="G537" s="53"/>
      <c r="H537" s="49"/>
      <c r="I537" s="49"/>
      <c r="J537" s="49"/>
    </row>
    <row r="538" spans="1:10" x14ac:dyDescent="0.2">
      <c r="A538" s="7"/>
      <c r="B538" s="7"/>
      <c r="C538" s="49"/>
      <c r="D538" s="93"/>
      <c r="E538" s="52"/>
      <c r="F538" s="49"/>
      <c r="G538" s="53"/>
      <c r="H538" s="49"/>
      <c r="I538" s="49"/>
      <c r="J538" s="49"/>
    </row>
    <row r="539" spans="1:10" x14ac:dyDescent="0.2">
      <c r="A539" s="7"/>
      <c r="B539" s="7"/>
      <c r="C539" s="49"/>
      <c r="D539" s="93"/>
      <c r="E539" s="52"/>
      <c r="F539" s="49"/>
      <c r="G539" s="53"/>
      <c r="H539" s="49"/>
      <c r="I539" s="49"/>
      <c r="J539" s="49"/>
    </row>
    <row r="540" spans="1:10" x14ac:dyDescent="0.2">
      <c r="A540" s="7"/>
      <c r="B540" s="7"/>
      <c r="C540" s="49"/>
      <c r="D540" s="93"/>
      <c r="E540" s="52"/>
      <c r="F540" s="49"/>
      <c r="G540" s="53"/>
      <c r="H540" s="49"/>
      <c r="I540" s="49"/>
      <c r="J540" s="49"/>
    </row>
    <row r="541" spans="1:10" x14ac:dyDescent="0.2">
      <c r="A541" s="7"/>
      <c r="B541" s="7"/>
      <c r="C541" s="49"/>
      <c r="D541" s="93"/>
      <c r="E541" s="52"/>
      <c r="F541" s="49"/>
      <c r="G541" s="53"/>
      <c r="H541" s="49"/>
      <c r="I541" s="49"/>
      <c r="J541" s="49"/>
    </row>
    <row r="542" spans="1:10" x14ac:dyDescent="0.2">
      <c r="A542" s="7"/>
      <c r="B542" s="7"/>
      <c r="C542" s="49"/>
      <c r="D542" s="93"/>
      <c r="E542" s="52"/>
      <c r="F542" s="49"/>
      <c r="G542" s="53"/>
      <c r="H542" s="49"/>
      <c r="I542" s="49"/>
      <c r="J542" s="49"/>
    </row>
    <row r="543" spans="1:10" x14ac:dyDescent="0.2">
      <c r="A543" s="7"/>
      <c r="B543" s="7"/>
      <c r="C543" s="49"/>
      <c r="D543" s="93"/>
      <c r="E543" s="52"/>
      <c r="F543" s="49"/>
      <c r="G543" s="53"/>
      <c r="H543" s="49"/>
      <c r="I543" s="49"/>
      <c r="J543" s="49"/>
    </row>
    <row r="544" spans="1:10" x14ac:dyDescent="0.2">
      <c r="A544" s="7"/>
      <c r="B544" s="7"/>
      <c r="C544" s="49"/>
      <c r="D544" s="93"/>
      <c r="E544" s="52"/>
      <c r="F544" s="49"/>
      <c r="G544" s="53"/>
      <c r="H544" s="49"/>
      <c r="I544" s="49"/>
      <c r="J544" s="49"/>
    </row>
    <row r="545" spans="1:7" s="49" customFormat="1" x14ac:dyDescent="0.2">
      <c r="A545" s="7"/>
      <c r="B545" s="7"/>
      <c r="D545" s="93"/>
      <c r="E545" s="52"/>
      <c r="G545" s="53"/>
    </row>
    <row r="546" spans="1:7" s="49" customFormat="1" x14ac:dyDescent="0.2">
      <c r="A546" s="7"/>
      <c r="B546" s="7"/>
      <c r="D546" s="93"/>
      <c r="E546" s="52"/>
      <c r="G546" s="53"/>
    </row>
    <row r="547" spans="1:7" s="49" customFormat="1" x14ac:dyDescent="0.2">
      <c r="A547" s="7"/>
      <c r="B547" s="7"/>
      <c r="D547" s="93"/>
      <c r="E547" s="52"/>
      <c r="G547" s="53"/>
    </row>
    <row r="548" spans="1:7" s="49" customFormat="1" x14ac:dyDescent="0.2">
      <c r="A548" s="7"/>
      <c r="B548" s="7"/>
      <c r="D548" s="93"/>
      <c r="E548" s="52"/>
      <c r="G548" s="53"/>
    </row>
    <row r="549" spans="1:7" s="49" customFormat="1" x14ac:dyDescent="0.2">
      <c r="A549" s="7"/>
      <c r="B549" s="7"/>
      <c r="D549" s="93"/>
      <c r="E549" s="52"/>
      <c r="G549" s="53"/>
    </row>
    <row r="550" spans="1:7" s="49" customFormat="1" x14ac:dyDescent="0.2">
      <c r="A550" s="7"/>
      <c r="B550" s="7"/>
      <c r="D550" s="93"/>
      <c r="E550" s="52"/>
      <c r="G550" s="53"/>
    </row>
    <row r="551" spans="1:7" s="49" customFormat="1" x14ac:dyDescent="0.2">
      <c r="A551" s="7"/>
      <c r="B551" s="7"/>
      <c r="D551" s="93"/>
      <c r="E551" s="52"/>
      <c r="G551" s="53"/>
    </row>
    <row r="552" spans="1:7" s="49" customFormat="1" x14ac:dyDescent="0.2">
      <c r="A552" s="7"/>
      <c r="B552" s="7"/>
      <c r="D552" s="93"/>
      <c r="E552" s="52"/>
      <c r="G552" s="53"/>
    </row>
    <row r="553" spans="1:7" s="49" customFormat="1" x14ac:dyDescent="0.2">
      <c r="A553" s="7"/>
      <c r="B553" s="7"/>
      <c r="D553" s="6"/>
      <c r="E553" s="52"/>
      <c r="G553" s="53"/>
    </row>
    <row r="554" spans="1:7" s="49" customFormat="1" x14ac:dyDescent="0.2">
      <c r="A554" s="7"/>
      <c r="B554" s="7"/>
      <c r="D554" s="5"/>
      <c r="E554" s="52"/>
      <c r="G554" s="53"/>
    </row>
    <row r="555" spans="1:7" s="49" customFormat="1" x14ac:dyDescent="0.2">
      <c r="A555" s="7"/>
      <c r="B555" s="7"/>
      <c r="D555" s="6"/>
      <c r="E555" s="52"/>
      <c r="G555" s="53"/>
    </row>
    <row r="556" spans="1:7" s="49" customFormat="1" x14ac:dyDescent="0.2">
      <c r="A556" s="7"/>
      <c r="B556" s="7"/>
      <c r="D556" s="6"/>
      <c r="E556" s="52"/>
      <c r="G556" s="53"/>
    </row>
    <row r="557" spans="1:7" s="49" customFormat="1" x14ac:dyDescent="0.2">
      <c r="A557" s="5"/>
      <c r="B557" s="5"/>
      <c r="C557" s="2"/>
      <c r="D557" s="50"/>
      <c r="E557" s="52"/>
      <c r="G557" s="53"/>
    </row>
    <row r="558" spans="1:7" s="49" customFormat="1" x14ac:dyDescent="0.2">
      <c r="A558" s="5"/>
      <c r="B558" s="5"/>
      <c r="C558" s="3"/>
      <c r="D558" s="50"/>
      <c r="E558" s="52"/>
      <c r="G558" s="53"/>
    </row>
    <row r="559" spans="1:7" s="49" customFormat="1" x14ac:dyDescent="0.2">
      <c r="A559" s="5"/>
      <c r="B559" s="5"/>
      <c r="C559" s="2"/>
      <c r="D559" s="6"/>
      <c r="E559" s="3"/>
      <c r="G559" s="53"/>
    </row>
    <row r="560" spans="1:7" s="49" customFormat="1" x14ac:dyDescent="0.2">
      <c r="A560" s="5"/>
      <c r="B560" s="5"/>
      <c r="C560" s="2"/>
      <c r="D560" s="50"/>
      <c r="E560" s="3"/>
      <c r="G560" s="53"/>
    </row>
    <row r="561" spans="1:10" s="49" customFormat="1" x14ac:dyDescent="0.2">
      <c r="A561" s="5"/>
      <c r="B561" s="5"/>
      <c r="C561" s="48"/>
      <c r="D561" s="6"/>
      <c r="E561" s="3"/>
      <c r="G561" s="53"/>
    </row>
    <row r="562" spans="1:10" s="49" customFormat="1" x14ac:dyDescent="0.2">
      <c r="A562" s="5"/>
      <c r="B562" s="5"/>
      <c r="C562" s="48"/>
      <c r="D562" s="6"/>
      <c r="E562" s="3"/>
      <c r="G562" s="53"/>
    </row>
    <row r="563" spans="1:10" s="49" customFormat="1" x14ac:dyDescent="0.2">
      <c r="A563" s="5"/>
      <c r="B563" s="5"/>
      <c r="C563" s="2"/>
      <c r="D563" s="50"/>
      <c r="E563" s="3"/>
      <c r="F563" s="2"/>
      <c r="G563" s="4"/>
      <c r="H563" s="2"/>
      <c r="I563" s="2"/>
      <c r="J563" s="2"/>
    </row>
    <row r="564" spans="1:10" s="49" customFormat="1" x14ac:dyDescent="0.2">
      <c r="A564" s="5"/>
      <c r="B564" s="5"/>
      <c r="C564" s="48"/>
      <c r="D564" s="50"/>
      <c r="E564" s="3"/>
      <c r="F564" s="2"/>
      <c r="G564" s="4"/>
      <c r="H564" s="2"/>
      <c r="I564" s="2"/>
      <c r="J564" s="2"/>
    </row>
    <row r="565" spans="1:10" s="49" customFormat="1" x14ac:dyDescent="0.2">
      <c r="A565" s="5"/>
      <c r="B565" s="5"/>
      <c r="C565" s="2"/>
      <c r="D565" s="50"/>
      <c r="E565" s="3"/>
      <c r="F565" s="2"/>
      <c r="G565" s="4"/>
      <c r="H565" s="2"/>
      <c r="I565" s="2"/>
      <c r="J565" s="2"/>
    </row>
    <row r="566" spans="1:10" s="49" customFormat="1" x14ac:dyDescent="0.2">
      <c r="A566" s="5"/>
      <c r="B566" s="5"/>
      <c r="C566" s="2"/>
      <c r="D566" s="6"/>
      <c r="E566" s="3"/>
      <c r="F566" s="2"/>
      <c r="G566" s="4"/>
      <c r="H566" s="2"/>
      <c r="I566" s="2"/>
      <c r="J566" s="2"/>
    </row>
    <row r="567" spans="1:10" s="49" customFormat="1" x14ac:dyDescent="0.2">
      <c r="A567" s="5"/>
      <c r="B567" s="5"/>
      <c r="C567" s="48"/>
      <c r="D567" s="50"/>
      <c r="E567" s="3"/>
      <c r="F567" s="2"/>
      <c r="G567" s="4"/>
      <c r="H567" s="2"/>
      <c r="I567" s="2"/>
      <c r="J567" s="2"/>
    </row>
    <row r="568" spans="1:10" s="49" customFormat="1" x14ac:dyDescent="0.2">
      <c r="A568" s="5"/>
      <c r="B568" s="5"/>
      <c r="C568" s="48"/>
      <c r="D568" s="50"/>
      <c r="E568" s="3"/>
      <c r="F568" s="2"/>
      <c r="G568" s="4"/>
      <c r="H568" s="2"/>
      <c r="I568" s="2"/>
      <c r="J568" s="2"/>
    </row>
    <row r="569" spans="1:10" s="49" customFormat="1" x14ac:dyDescent="0.2">
      <c r="A569" s="5"/>
      <c r="B569" s="5"/>
      <c r="C569" s="48"/>
      <c r="D569" s="50"/>
      <c r="E569" s="3"/>
      <c r="F569" s="2"/>
      <c r="G569" s="4"/>
      <c r="H569" s="2"/>
      <c r="I569" s="2"/>
      <c r="J569" s="2"/>
    </row>
    <row r="570" spans="1:10" s="49" customFormat="1" x14ac:dyDescent="0.2">
      <c r="A570" s="5"/>
      <c r="B570" s="5"/>
      <c r="C570" s="2"/>
      <c r="D570" s="50"/>
      <c r="E570" s="3"/>
      <c r="F570" s="2"/>
      <c r="G570" s="4"/>
      <c r="H570" s="2"/>
      <c r="I570" s="2"/>
      <c r="J570" s="2"/>
    </row>
    <row r="571" spans="1:10" s="49" customFormat="1" x14ac:dyDescent="0.2">
      <c r="A571" s="5"/>
      <c r="B571" s="5"/>
      <c r="C571" s="48"/>
      <c r="D571" s="50"/>
      <c r="E571" s="3"/>
      <c r="F571" s="2"/>
      <c r="G571" s="4"/>
      <c r="H571" s="2"/>
      <c r="I571" s="2"/>
      <c r="J571" s="2"/>
    </row>
    <row r="572" spans="1:10" s="49" customFormat="1" x14ac:dyDescent="0.2">
      <c r="A572" s="5"/>
      <c r="B572" s="5"/>
      <c r="C572" s="48"/>
      <c r="D572" s="6"/>
      <c r="E572" s="3"/>
      <c r="F572" s="2"/>
      <c r="G572" s="4"/>
      <c r="H572" s="2"/>
      <c r="I572" s="2"/>
      <c r="J572" s="2"/>
    </row>
    <row r="573" spans="1:10" s="49" customFormat="1" x14ac:dyDescent="0.2">
      <c r="A573" s="5"/>
      <c r="B573" s="5"/>
      <c r="C573" s="48"/>
      <c r="D573" s="6"/>
      <c r="E573" s="3"/>
      <c r="F573" s="2"/>
      <c r="G573" s="4"/>
      <c r="H573" s="2"/>
      <c r="I573" s="2"/>
      <c r="J573" s="2"/>
    </row>
    <row r="574" spans="1:10" s="49" customFormat="1" x14ac:dyDescent="0.2">
      <c r="A574" s="5"/>
      <c r="B574" s="5"/>
      <c r="C574" s="48"/>
      <c r="D574" s="6"/>
      <c r="E574" s="3"/>
      <c r="F574" s="2"/>
      <c r="G574" s="4"/>
      <c r="H574" s="2"/>
      <c r="I574" s="2"/>
      <c r="J574" s="2"/>
    </row>
    <row r="575" spans="1:10" s="49" customFormat="1" x14ac:dyDescent="0.2">
      <c r="A575" s="5"/>
      <c r="B575" s="5"/>
      <c r="C575" s="48"/>
      <c r="D575" s="6"/>
      <c r="E575" s="3"/>
      <c r="F575" s="2"/>
      <c r="G575" s="4"/>
      <c r="H575" s="2"/>
      <c r="I575" s="2"/>
      <c r="J575" s="2"/>
    </row>
    <row r="576" spans="1:10" s="49" customFormat="1" x14ac:dyDescent="0.2">
      <c r="A576" s="5"/>
      <c r="B576" s="5"/>
      <c r="C576" s="2"/>
      <c r="D576" s="6"/>
      <c r="E576" s="3"/>
      <c r="F576" s="2"/>
      <c r="G576" s="4"/>
      <c r="H576" s="2"/>
      <c r="I576" s="2"/>
      <c r="J576" s="2"/>
    </row>
    <row r="577" spans="1:10" s="49" customFormat="1" x14ac:dyDescent="0.2">
      <c r="A577" s="5"/>
      <c r="B577" s="5"/>
      <c r="C577" s="2"/>
      <c r="D577" s="6"/>
      <c r="E577" s="3"/>
      <c r="F577" s="2"/>
      <c r="G577" s="4"/>
      <c r="H577" s="2"/>
      <c r="I577" s="2"/>
      <c r="J577" s="2"/>
    </row>
    <row r="578" spans="1:10" s="49" customFormat="1" x14ac:dyDescent="0.2">
      <c r="A578" s="5"/>
      <c r="B578" s="5"/>
      <c r="C578" s="2"/>
      <c r="D578" s="6"/>
      <c r="E578" s="3"/>
      <c r="F578" s="2"/>
      <c r="G578" s="4"/>
      <c r="H578" s="2"/>
      <c r="I578" s="2"/>
      <c r="J578" s="2"/>
    </row>
    <row r="579" spans="1:10" s="49" customFormat="1" x14ac:dyDescent="0.2">
      <c r="A579" s="5"/>
      <c r="B579" s="5"/>
      <c r="C579" s="2"/>
      <c r="D579" s="6"/>
      <c r="E579" s="3"/>
      <c r="F579" s="2"/>
      <c r="G579" s="4"/>
      <c r="H579" s="2"/>
      <c r="I579" s="2"/>
      <c r="J579" s="2"/>
    </row>
    <row r="580" spans="1:10" s="49" customFormat="1" x14ac:dyDescent="0.2">
      <c r="A580" s="5"/>
      <c r="B580" s="5"/>
      <c r="C580" s="2"/>
      <c r="D580" s="6"/>
      <c r="E580" s="3"/>
      <c r="F580" s="2"/>
      <c r="G580" s="4"/>
      <c r="H580" s="2"/>
      <c r="I580" s="2"/>
      <c r="J580" s="2"/>
    </row>
    <row r="581" spans="1:10" s="49" customFormat="1" x14ac:dyDescent="0.2">
      <c r="A581" s="5"/>
      <c r="B581" s="5"/>
      <c r="C581" s="2"/>
      <c r="D581" s="6"/>
      <c r="E581" s="3"/>
      <c r="F581" s="2"/>
      <c r="G581" s="4"/>
      <c r="H581" s="2"/>
      <c r="I581" s="2"/>
      <c r="J581" s="2"/>
    </row>
    <row r="582" spans="1:10" s="49" customFormat="1" x14ac:dyDescent="0.2">
      <c r="A582" s="5"/>
      <c r="B582" s="5"/>
      <c r="C582" s="2"/>
      <c r="D582" s="6"/>
      <c r="E582" s="3"/>
      <c r="F582" s="2"/>
      <c r="G582" s="4"/>
      <c r="H582" s="2"/>
      <c r="I582" s="2"/>
      <c r="J582" s="2"/>
    </row>
    <row r="583" spans="1:10" s="49" customFormat="1" x14ac:dyDescent="0.2">
      <c r="A583" s="5"/>
      <c r="B583" s="5"/>
      <c r="C583" s="2"/>
      <c r="D583" s="6"/>
      <c r="E583" s="3"/>
      <c r="F583" s="2"/>
      <c r="G583" s="4"/>
      <c r="H583" s="2"/>
      <c r="I583" s="2"/>
      <c r="J583" s="2"/>
    </row>
    <row r="584" spans="1:10" s="49" customFormat="1" x14ac:dyDescent="0.2">
      <c r="A584" s="5"/>
      <c r="B584" s="5"/>
      <c r="C584" s="2"/>
      <c r="D584" s="6"/>
      <c r="E584" s="3"/>
      <c r="F584" s="2"/>
      <c r="G584" s="4"/>
      <c r="H584" s="2"/>
      <c r="I584" s="2"/>
      <c r="J584" s="2"/>
    </row>
    <row r="585" spans="1:10" s="49" customFormat="1" x14ac:dyDescent="0.2">
      <c r="A585" s="5"/>
      <c r="B585" s="5"/>
      <c r="C585" s="2"/>
      <c r="D585" s="6"/>
      <c r="E585" s="3"/>
      <c r="F585" s="2"/>
      <c r="G585" s="4"/>
      <c r="H585" s="2"/>
      <c r="I585" s="2"/>
      <c r="J585" s="2"/>
    </row>
    <row r="586" spans="1:10" s="49" customFormat="1" x14ac:dyDescent="0.2">
      <c r="A586" s="5"/>
      <c r="B586" s="5"/>
      <c r="C586" s="2"/>
      <c r="D586" s="6"/>
      <c r="E586" s="3"/>
      <c r="F586" s="2"/>
      <c r="G586" s="4"/>
      <c r="H586" s="2"/>
      <c r="I586" s="2"/>
      <c r="J586" s="2"/>
    </row>
    <row r="587" spans="1:10" s="49" customFormat="1" x14ac:dyDescent="0.2">
      <c r="A587" s="5"/>
      <c r="B587" s="5"/>
      <c r="C587" s="2"/>
      <c r="D587" s="6"/>
      <c r="E587" s="3"/>
      <c r="F587" s="2"/>
      <c r="G587" s="4"/>
      <c r="H587" s="2"/>
      <c r="I587" s="2"/>
      <c r="J587" s="2"/>
    </row>
    <row r="588" spans="1:10" s="49" customFormat="1" x14ac:dyDescent="0.2">
      <c r="A588" s="5"/>
      <c r="B588" s="5"/>
      <c r="C588" s="2"/>
      <c r="D588" s="6"/>
      <c r="E588" s="3"/>
      <c r="F588" s="2"/>
      <c r="G588" s="4"/>
      <c r="H588" s="2"/>
      <c r="I588" s="2"/>
      <c r="J588" s="2"/>
    </row>
    <row r="589" spans="1:10" s="49" customFormat="1" x14ac:dyDescent="0.2">
      <c r="A589" s="5"/>
      <c r="B589" s="5"/>
      <c r="C589" s="2"/>
      <c r="D589" s="6"/>
      <c r="E589" s="3"/>
      <c r="F589" s="2"/>
      <c r="G589" s="4"/>
      <c r="H589" s="2"/>
      <c r="I589" s="2"/>
      <c r="J589" s="2"/>
    </row>
    <row r="590" spans="1:10" s="49" customFormat="1" x14ac:dyDescent="0.2">
      <c r="A590" s="5"/>
      <c r="B590" s="5"/>
      <c r="C590" s="2"/>
      <c r="D590" s="6"/>
      <c r="E590" s="3"/>
      <c r="F590" s="2"/>
      <c r="G590" s="4"/>
      <c r="H590" s="2"/>
      <c r="I590" s="2"/>
      <c r="J590" s="2"/>
    </row>
    <row r="591" spans="1:10" s="49" customFormat="1" x14ac:dyDescent="0.2">
      <c r="A591" s="5"/>
      <c r="B591" s="5"/>
      <c r="C591" s="2"/>
      <c r="D591" s="6"/>
      <c r="E591" s="3"/>
      <c r="F591" s="2"/>
      <c r="G591" s="4"/>
      <c r="H591" s="2"/>
      <c r="I591" s="2"/>
      <c r="J591" s="2"/>
    </row>
    <row r="592" spans="1:10" s="49" customFormat="1" x14ac:dyDescent="0.2">
      <c r="A592" s="5"/>
      <c r="B592" s="5"/>
      <c r="C592" s="2"/>
      <c r="D592" s="6"/>
      <c r="E592" s="3"/>
      <c r="F592" s="2"/>
      <c r="G592" s="4"/>
      <c r="H592" s="2"/>
      <c r="I592" s="2"/>
      <c r="J592" s="2"/>
    </row>
    <row r="593" spans="1:10" s="49" customFormat="1" x14ac:dyDescent="0.2">
      <c r="A593" s="5"/>
      <c r="B593" s="5"/>
      <c r="C593" s="2"/>
      <c r="D593" s="6"/>
      <c r="E593" s="3"/>
      <c r="F593" s="2"/>
      <c r="G593" s="4"/>
      <c r="H593" s="2"/>
      <c r="I593" s="2"/>
      <c r="J593" s="2"/>
    </row>
    <row r="594" spans="1:10" s="49" customFormat="1" x14ac:dyDescent="0.2">
      <c r="A594" s="5"/>
      <c r="B594" s="5"/>
      <c r="C594" s="2"/>
      <c r="D594" s="6"/>
      <c r="E594" s="3"/>
      <c r="F594" s="2"/>
      <c r="G594" s="4"/>
      <c r="H594" s="2"/>
      <c r="I594" s="2"/>
      <c r="J594" s="2"/>
    </row>
    <row r="595" spans="1:10" s="49" customFormat="1" x14ac:dyDescent="0.2">
      <c r="A595" s="5"/>
      <c r="B595" s="5"/>
      <c r="C595" s="2"/>
      <c r="D595" s="6"/>
      <c r="E595" s="3"/>
      <c r="F595" s="2"/>
      <c r="G595" s="4"/>
      <c r="H595" s="2"/>
      <c r="I595" s="2"/>
      <c r="J595" s="2"/>
    </row>
    <row r="596" spans="1:10" s="49" customFormat="1" x14ac:dyDescent="0.2">
      <c r="A596" s="5"/>
      <c r="B596" s="5"/>
      <c r="C596" s="2"/>
      <c r="D596" s="6"/>
      <c r="E596" s="3"/>
      <c r="F596" s="2"/>
      <c r="G596" s="4"/>
      <c r="H596" s="2"/>
      <c r="I596" s="2"/>
      <c r="J596" s="2"/>
    </row>
    <row r="597" spans="1:10" s="49" customFormat="1" x14ac:dyDescent="0.2">
      <c r="A597" s="5"/>
      <c r="B597" s="5"/>
      <c r="C597" s="2"/>
      <c r="D597" s="6"/>
      <c r="E597" s="3"/>
      <c r="F597" s="2"/>
      <c r="G597" s="4"/>
      <c r="H597" s="2"/>
      <c r="I597" s="2"/>
      <c r="J597" s="2"/>
    </row>
  </sheetData>
  <mergeCells count="1">
    <mergeCell ref="E3:J3"/>
  </mergeCells>
  <printOptions horizontalCentered="1" gridLines="1" gridLinesSet="0"/>
  <pageMargins left="0.75" right="0.75" top="1" bottom="1.25" header="0.5" footer="0.5"/>
  <pageSetup scale="75" fitToHeight="3" pageOrder="overThenDown" orientation="landscape" r:id="rId1"/>
  <headerFooter alignWithMargins="0">
    <oddHeader>&amp;L&amp;"MS Sans Serif,Bold"US ECOLOGY WASHINGTON, INC.
2016 Site Availability Charge True-up</oddHeader>
    <oddFooter>&amp;L&amp;"MS Sans Serif,Bold"US ECOLOGY WASHINGTON, INC.
2017 FINAL RATES
EXHIBIT 2
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CF7E0810590F849BE21081571292D2F" ma:contentTypeVersion="92" ma:contentTypeDescription="" ma:contentTypeScope="" ma:versionID="74d5175bde4988bd4ad89361eabf20a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TL</Prefix>
    <DocumentSetType xmlns="dc463f71-b30c-4ab2-9473-d307f9d35888">Workpapers</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219</IndustryCode>
    <CaseStatus xmlns="dc463f71-b30c-4ab2-9473-d307f9d35888">Closed</CaseStatus>
    <OpenedDate xmlns="dc463f71-b30c-4ab2-9473-d307f9d35888">2017-03-31T07:00:00+00:00</OpenedDate>
    <Date1 xmlns="dc463f71-b30c-4ab2-9473-d307f9d35888">2017-03-31T07:00:00+00:00</Date1>
    <IsDocumentOrder xmlns="dc463f71-b30c-4ab2-9473-d307f9d35888" xsi:nil="true"/>
    <IsHighlyConfidential xmlns="dc463f71-b30c-4ab2-9473-d307f9d35888">false</IsHighlyConfidential>
    <CaseCompanyNames xmlns="dc463f71-b30c-4ab2-9473-d307f9d35888">US Ecology Washington, Inc.</CaseCompanyNames>
    <Nickname xmlns="http://schemas.microsoft.com/sharepoint/v3" xsi:nil="true"/>
    <DocketNumber xmlns="dc463f71-b30c-4ab2-9473-d307f9d35888">170217</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D9BCD935-089E-47CF-8814-E947A6EA343F}"/>
</file>

<file path=customXml/itemProps2.xml><?xml version="1.0" encoding="utf-8"?>
<ds:datastoreItem xmlns:ds="http://schemas.openxmlformats.org/officeDocument/2006/customXml" ds:itemID="{0955352A-3B3B-46E8-A190-36A1726F7C80}"/>
</file>

<file path=customXml/itemProps3.xml><?xml version="1.0" encoding="utf-8"?>
<ds:datastoreItem xmlns:ds="http://schemas.openxmlformats.org/officeDocument/2006/customXml" ds:itemID="{D64A85E3-8D49-4B74-AA95-2E89F0870CDD}"/>
</file>

<file path=customXml/itemProps4.xml><?xml version="1.0" encoding="utf-8"?>
<ds:datastoreItem xmlns:ds="http://schemas.openxmlformats.org/officeDocument/2006/customXml" ds:itemID="{55E40D9D-24D7-4D35-8EDD-959A6E911E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 SAC True-Up</vt:lpstr>
      <vt:lpstr>'2016 SAC True-Up'!Print_Titles</vt:lpstr>
    </vt:vector>
  </TitlesOfParts>
  <Company>American Ecology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Tray Caldwell</dc:creator>
  <cp:lastModifiedBy>Candace Shofstall</cp:lastModifiedBy>
  <cp:lastPrinted>2017-03-22T18:04:13Z</cp:lastPrinted>
  <dcterms:created xsi:type="dcterms:W3CDTF">2010-01-15T16:20:20Z</dcterms:created>
  <dcterms:modified xsi:type="dcterms:W3CDTF">2017-03-22T18:04:58Z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0x0101006E56B4D1795A2E4DB2F0B01679ED314A00DCF7E0810590F849BE21081571292D2F</vt:lpwstr>
  </property>
  <property fmtid="{D5CDD505-2E9C-101B-9397-08002B2CF9AE}" pid="3" name="_docset_NoMedatataSyncRequired">
    <vt:lpwstr>False</vt:lpwstr>
  </property>
  <property fmtid="{D5CDD505-2E9C-101B-9397-08002B2CF9AE}" pid="4" name="IsEFSEC">
    <vt:bool>false</vt:bool>
  </property>
</Properties>
</file>