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E26" i="1" s="1"/>
  <c r="F26" i="1" s="1"/>
  <c r="C26" i="1"/>
  <c r="B18" i="1"/>
  <c r="G26" i="1" l="1"/>
  <c r="B16" i="1"/>
  <c r="B19" i="1" s="1"/>
  <c r="B20" i="1" s="1"/>
  <c r="C14" i="1" l="1"/>
  <c r="B28" i="1"/>
  <c r="B29" i="1" l="1"/>
  <c r="C18" i="1"/>
  <c r="C16" i="1"/>
  <c r="C19" i="1" s="1"/>
  <c r="C20" i="1" l="1"/>
  <c r="C28" i="1"/>
  <c r="D14" i="1"/>
  <c r="D18" i="1" l="1"/>
  <c r="D16" i="1"/>
  <c r="D19" i="1" s="1"/>
  <c r="C29" i="1"/>
  <c r="D20" i="1" l="1"/>
  <c r="E14" i="1"/>
  <c r="D28" i="1"/>
  <c r="D29" i="1" l="1"/>
  <c r="E18" i="1"/>
  <c r="E16" i="1"/>
  <c r="G16" i="1" l="1"/>
  <c r="E19" i="1"/>
  <c r="E20" i="1" s="1"/>
  <c r="F14" i="1" l="1"/>
  <c r="E28" i="1"/>
  <c r="G28" i="1" s="1"/>
  <c r="G29" i="1" s="1"/>
  <c r="F18" i="1"/>
  <c r="F16" i="1"/>
  <c r="F19" i="1" s="1"/>
  <c r="F20" i="1" l="1"/>
  <c r="F28" i="1" s="1"/>
  <c r="F29" i="1" s="1"/>
  <c r="E29" i="1"/>
</calcChain>
</file>

<file path=xl/sharedStrings.xml><?xml version="1.0" encoding="utf-8"?>
<sst xmlns="http://schemas.openxmlformats.org/spreadsheetml/2006/main" count="20" uniqueCount="16">
  <si>
    <t>Demonstration of Risk of Rate Instability or Service Interruption or Cessation</t>
  </si>
  <si>
    <t>state the following:</t>
  </si>
  <si>
    <t>"The CAF support reduction began July 2012.  Projecting through the calendar</t>
  </si>
  <si>
    <t>Calculation Method 1:</t>
  </si>
  <si>
    <t>5% Annual CAF reduction amounts:</t>
  </si>
  <si>
    <t>Baseline</t>
  </si>
  <si>
    <t>Revenue</t>
  </si>
  <si>
    <t>(6 months)</t>
  </si>
  <si>
    <t>Total</t>
  </si>
  <si>
    <t>Calculation Method 2:</t>
  </si>
  <si>
    <t xml:space="preserve">Remains </t>
  </si>
  <si>
    <t>constant</t>
  </si>
  <si>
    <t>5% annual</t>
  </si>
  <si>
    <t>Reduction</t>
  </si>
  <si>
    <t>Difference</t>
  </si>
  <si>
    <t>year 2015, including additional reductions that will occur July 1,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</si>
</sst>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9" fontId="0" fillId="0" borderId="1" xfId="0" applyNumberFormat="1" applyBorder="1"/>
    <xf numFmtId="10" fontId="0" fillId="0" borderId="1" xfId="0" applyNumberFormat="1" applyBorder="1"/>
    <xf numFmtId="164" fontId="0" fillId="0" borderId="0" xfId="0" applyNumberFormat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G29" sqref="G29"/>
    </sheetView>
  </sheetViews>
  <sheetFormatPr defaultRowHeight="15" x14ac:dyDescent="0.25"/>
  <cols>
    <col min="1" max="5" width="11.5703125" bestFit="1" customWidth="1"/>
    <col min="6" max="6" width="11.5703125" customWidth="1"/>
    <col min="7" max="7" width="10.57031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 t="s">
        <v>2</v>
      </c>
    </row>
    <row r="4" spans="1:7" x14ac:dyDescent="0.25">
      <c r="A4" t="s">
        <v>15</v>
      </c>
    </row>
    <row r="8" spans="1:7" x14ac:dyDescent="0.25">
      <c r="A8" t="s">
        <v>3</v>
      </c>
    </row>
    <row r="9" spans="1:7" x14ac:dyDescent="0.25">
      <c r="A9" t="s">
        <v>4</v>
      </c>
    </row>
    <row r="10" spans="1:7" x14ac:dyDescent="0.25">
      <c r="F10" s="1" t="s">
        <v>7</v>
      </c>
    </row>
    <row r="11" spans="1:7" x14ac:dyDescent="0.25">
      <c r="A11" s="1" t="s">
        <v>5</v>
      </c>
      <c r="B11" s="7">
        <v>2012</v>
      </c>
      <c r="C11" s="7">
        <v>2013</v>
      </c>
      <c r="D11" s="7">
        <v>2014</v>
      </c>
      <c r="E11" s="7">
        <v>2015</v>
      </c>
      <c r="F11" s="7">
        <v>2016</v>
      </c>
      <c r="G11" s="7" t="s">
        <v>8</v>
      </c>
    </row>
    <row r="12" spans="1:7" x14ac:dyDescent="0.25">
      <c r="A12" s="1" t="s">
        <v>6</v>
      </c>
      <c r="B12" s="1"/>
      <c r="C12" s="1"/>
      <c r="D12" s="1"/>
    </row>
    <row r="13" spans="1:7" x14ac:dyDescent="0.25">
      <c r="A13" s="2">
        <v>1084327</v>
      </c>
    </row>
    <row r="14" spans="1:7" x14ac:dyDescent="0.25">
      <c r="B14" s="2">
        <v>1084327</v>
      </c>
      <c r="C14" s="2">
        <f>B20</f>
        <v>1030110.65</v>
      </c>
      <c r="D14" s="2">
        <f>C20</f>
        <v>978605.11750000005</v>
      </c>
      <c r="E14" s="2">
        <f>D20</f>
        <v>929674.86162500002</v>
      </c>
      <c r="F14" s="2">
        <f>E20</f>
        <v>883191.11854375002</v>
      </c>
    </row>
    <row r="15" spans="1:7" x14ac:dyDescent="0.25">
      <c r="B15" s="3">
        <v>0.05</v>
      </c>
      <c r="C15" s="3">
        <v>0.05</v>
      </c>
      <c r="D15" s="3">
        <v>0.05</v>
      </c>
      <c r="E15" s="4">
        <v>0.05</v>
      </c>
      <c r="F15" s="4">
        <v>2.5000000000000001E-2</v>
      </c>
    </row>
    <row r="16" spans="1:7" x14ac:dyDescent="0.25">
      <c r="B16" s="2">
        <f>B14*B15</f>
        <v>54216.350000000006</v>
      </c>
      <c r="C16" s="2">
        <f>C14*C15</f>
        <v>51505.532500000001</v>
      </c>
      <c r="D16" s="2">
        <f>D14*D15</f>
        <v>48930.255875000003</v>
      </c>
      <c r="E16" s="2">
        <f>E14*E15</f>
        <v>46483.743081250002</v>
      </c>
      <c r="F16" s="2">
        <f>F14*F15</f>
        <v>22079.777963593751</v>
      </c>
      <c r="G16" s="8">
        <f>SUM(B16:E16)</f>
        <v>201135.88145625</v>
      </c>
    </row>
    <row r="18" spans="1:7" x14ac:dyDescent="0.25">
      <c r="B18" s="2">
        <f>B14</f>
        <v>1084327</v>
      </c>
      <c r="C18" s="2">
        <f>C14</f>
        <v>1030110.65</v>
      </c>
      <c r="D18" s="2">
        <f>D14</f>
        <v>978605.11750000005</v>
      </c>
      <c r="E18" s="2">
        <f>E14</f>
        <v>929674.86162500002</v>
      </c>
      <c r="F18" s="2">
        <f>F14</f>
        <v>883191.11854375002</v>
      </c>
    </row>
    <row r="19" spans="1:7" x14ac:dyDescent="0.25">
      <c r="B19" s="6">
        <f>-1*B16</f>
        <v>-54216.350000000006</v>
      </c>
      <c r="C19" s="6">
        <f>-1*C16</f>
        <v>-51505.532500000001</v>
      </c>
      <c r="D19" s="6">
        <f>-1*D16</f>
        <v>-48930.255875000003</v>
      </c>
      <c r="E19" s="6">
        <f>-1*E16</f>
        <v>-46483.743081250002</v>
      </c>
      <c r="F19" s="6">
        <f>-1*F16</f>
        <v>-22079.777963593751</v>
      </c>
    </row>
    <row r="20" spans="1:7" x14ac:dyDescent="0.25">
      <c r="B20" s="2">
        <f>SUM(B18:B19)</f>
        <v>1030110.65</v>
      </c>
      <c r="C20" s="2">
        <f>SUM(C18:C19)</f>
        <v>978605.11750000005</v>
      </c>
      <c r="D20" s="2">
        <f>SUM(D18:D19)</f>
        <v>929674.86162500002</v>
      </c>
      <c r="E20" s="2">
        <f>SUM(E18:E19)</f>
        <v>883191.11854375002</v>
      </c>
      <c r="F20" s="2">
        <f>SUM(F18:F19)</f>
        <v>861111.34058015631</v>
      </c>
    </row>
    <row r="21" spans="1:7" x14ac:dyDescent="0.25">
      <c r="A21" t="s">
        <v>9</v>
      </c>
    </row>
    <row r="22" spans="1:7" x14ac:dyDescent="0.25">
      <c r="A22" s="1" t="s">
        <v>5</v>
      </c>
      <c r="E22" s="1"/>
      <c r="F22" s="1" t="s">
        <v>7</v>
      </c>
    </row>
    <row r="23" spans="1:7" x14ac:dyDescent="0.25">
      <c r="A23" s="7" t="s">
        <v>6</v>
      </c>
      <c r="B23" s="7">
        <v>2012</v>
      </c>
      <c r="C23" s="7">
        <v>2013</v>
      </c>
      <c r="D23" s="7">
        <v>2014</v>
      </c>
      <c r="E23" s="7">
        <v>2015</v>
      </c>
      <c r="F23" s="7">
        <v>2015</v>
      </c>
      <c r="G23" s="7" t="s">
        <v>8</v>
      </c>
    </row>
    <row r="24" spans="1:7" x14ac:dyDescent="0.25">
      <c r="A24" s="2">
        <v>1084327</v>
      </c>
      <c r="B24" s="1"/>
      <c r="C24" s="1"/>
      <c r="D24" s="1"/>
    </row>
    <row r="25" spans="1:7" x14ac:dyDescent="0.25">
      <c r="A25" t="s">
        <v>10</v>
      </c>
    </row>
    <row r="26" spans="1:7" x14ac:dyDescent="0.25">
      <c r="A26" t="s">
        <v>11</v>
      </c>
      <c r="B26" s="2">
        <v>1084327</v>
      </c>
      <c r="C26" s="2">
        <f>B26</f>
        <v>1084327</v>
      </c>
      <c r="D26" s="2">
        <f>B26</f>
        <v>1084327</v>
      </c>
      <c r="E26" s="2">
        <f>D26</f>
        <v>1084327</v>
      </c>
      <c r="F26" s="2">
        <f>E26*0.5</f>
        <v>542163.5</v>
      </c>
      <c r="G26" s="5">
        <f>SUM(B26:E26)</f>
        <v>4337308</v>
      </c>
    </row>
    <row r="27" spans="1:7" x14ac:dyDescent="0.25">
      <c r="A27" t="s">
        <v>12</v>
      </c>
    </row>
    <row r="28" spans="1:7" x14ac:dyDescent="0.25">
      <c r="A28" t="s">
        <v>13</v>
      </c>
      <c r="B28" s="6">
        <f>B20</f>
        <v>1030110.65</v>
      </c>
      <c r="C28" s="6">
        <f>C20</f>
        <v>978605.11750000005</v>
      </c>
      <c r="D28" s="6">
        <f>D20</f>
        <v>929674.86162500002</v>
      </c>
      <c r="E28" s="6">
        <f>E20</f>
        <v>883191.11854375002</v>
      </c>
      <c r="F28" s="6">
        <f>F20*0.5</f>
        <v>430555.67029007815</v>
      </c>
      <c r="G28" s="6">
        <f>SUM(B28:E28)</f>
        <v>3821581.7476687501</v>
      </c>
    </row>
    <row r="29" spans="1:7" x14ac:dyDescent="0.25">
      <c r="A29" t="s">
        <v>14</v>
      </c>
      <c r="B29" s="5">
        <f t="shared" ref="B29:G29" si="0">B26-B28</f>
        <v>54216.349999999977</v>
      </c>
      <c r="C29" s="5">
        <f t="shared" si="0"/>
        <v>105721.88249999995</v>
      </c>
      <c r="D29" s="5">
        <f t="shared" si="0"/>
        <v>154652.13837499998</v>
      </c>
      <c r="E29" s="5">
        <f t="shared" si="0"/>
        <v>201135.88145624998</v>
      </c>
      <c r="F29" s="5">
        <f t="shared" si="0"/>
        <v>111607.82970992185</v>
      </c>
      <c r="G29" s="8">
        <f t="shared" si="0"/>
        <v>515726.25233124988</v>
      </c>
    </row>
  </sheetData>
  <pageMargins left="0.7" right="0.7" top="0.75" bottom="0.75" header="0.3" footer="0.3"/>
  <pageSetup orientation="portrait" r:id="rId1"/>
  <headerFooter>
    <oddHeader>&amp;REXHIBIT 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Ellensburg Telephone Company</CaseCompanyNames>
    <DocketNumber xmlns="dc463f71-b30c-4ab2-9473-d307f9d35888">151600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D0ADDCB2E230D4DB637B5A873C8B8E4" ma:contentTypeVersion="119" ma:contentTypeDescription="" ma:contentTypeScope="" ma:versionID="c83227aaa69c5135e0e6bdfd703882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DEA9027-D888-4D77-8AEA-DD60C1656F54}"/>
</file>

<file path=customXml/itemProps2.xml><?xml version="1.0" encoding="utf-8"?>
<ds:datastoreItem xmlns:ds="http://schemas.openxmlformats.org/officeDocument/2006/customXml" ds:itemID="{A43F5D46-F19B-4671-8F7E-43CE65FCDBC0}"/>
</file>

<file path=customXml/itemProps3.xml><?xml version="1.0" encoding="utf-8"?>
<ds:datastoreItem xmlns:ds="http://schemas.openxmlformats.org/officeDocument/2006/customXml" ds:itemID="{3D6ABBD8-BD5A-4922-8A7D-38F565BBACF0}"/>
</file>

<file path=customXml/itemProps4.xml><?xml version="1.0" encoding="utf-8"?>
<ds:datastoreItem xmlns:ds="http://schemas.openxmlformats.org/officeDocument/2006/customXml" ds:itemID="{F8E90FB5-2A1A-47B9-B0AE-C9BD3EB312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Candace Shofstall</cp:lastModifiedBy>
  <cp:lastPrinted>2015-07-31T16:31:53Z</cp:lastPrinted>
  <dcterms:created xsi:type="dcterms:W3CDTF">2015-02-19T16:36:16Z</dcterms:created>
  <dcterms:modified xsi:type="dcterms:W3CDTF">2015-07-31T16:32:06Z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0x0101006E56B4D1795A2E4DB2F0B01679ED314A009D0ADDCB2E230D4DB637B5A873C8B8E4</vt:lpwstr>
  </property>
  <property fmtid="{D5CDD505-2E9C-101B-9397-08002B2CF9AE}" pid="3" name="_docset_NoMedatataSyncRequired">
    <vt:lpwstr>False</vt:lpwstr>
  </property>
</Properties>
</file>