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05" windowHeight="8535" activeTab="0"/>
  </bookViews>
  <sheets>
    <sheet name="Sheet1" sheetId="1" r:id="rId1"/>
  </sheets>
  <definedNames>
    <definedName name="_xlnm.Print_Area" localSheetId="0">'Sheet1'!$B$3:$O$59</definedName>
  </definedNames>
  <calcPr fullCalcOnLoad="1"/>
</workbook>
</file>

<file path=xl/sharedStrings.xml><?xml version="1.0" encoding="utf-8"?>
<sst xmlns="http://schemas.openxmlformats.org/spreadsheetml/2006/main" count="105" uniqueCount="89">
  <si>
    <t>Results</t>
  </si>
  <si>
    <t>Pattison Water Company, Inc.</t>
  </si>
  <si>
    <t>For the period ending</t>
  </si>
  <si>
    <t>Attachment 1</t>
  </si>
  <si>
    <t>UW-061673</t>
  </si>
  <si>
    <t>Results of Operations</t>
  </si>
  <si>
    <t xml:space="preserve"> </t>
  </si>
  <si>
    <t>P&amp;L</t>
  </si>
  <si>
    <t xml:space="preserve"> RESTATE</t>
  </si>
  <si>
    <t>PER BOOK</t>
  </si>
  <si>
    <t>PROFORMA</t>
  </si>
  <si>
    <t>PROPOSED</t>
  </si>
  <si>
    <t>REVISED</t>
  </si>
  <si>
    <t>REVENUES</t>
  </si>
  <si>
    <t>ADJ</t>
  </si>
  <si>
    <t>BEFORE</t>
  </si>
  <si>
    <t xml:space="preserve"> RATES</t>
  </si>
  <si>
    <t>PERIOD</t>
  </si>
  <si>
    <t>RATES</t>
  </si>
  <si>
    <t xml:space="preserve"> Unmetered Sales</t>
  </si>
  <si>
    <t xml:space="preserve"> Metered Sales, Residential </t>
  </si>
  <si>
    <t>C1</t>
  </si>
  <si>
    <t>S1</t>
  </si>
  <si>
    <t>Hook-Up Fees</t>
  </si>
  <si>
    <t>R7</t>
  </si>
  <si>
    <t>Company - Other</t>
  </si>
  <si>
    <t>Other Income, Ancillary Charges</t>
  </si>
  <si>
    <t xml:space="preserve"> OPERATING REVENUE</t>
  </si>
  <si>
    <t>EXPENSES</t>
  </si>
  <si>
    <t xml:space="preserve">Salary  Employees  </t>
  </si>
  <si>
    <t>P1</t>
  </si>
  <si>
    <t>Salary  Officers</t>
  </si>
  <si>
    <t>P2</t>
  </si>
  <si>
    <t xml:space="preserve">Employee Pension/Benefit </t>
  </si>
  <si>
    <t>R1</t>
  </si>
  <si>
    <t>P3, 8</t>
  </si>
  <si>
    <t>Purchased Power</t>
  </si>
  <si>
    <t>P4</t>
  </si>
  <si>
    <t xml:space="preserve">Chemicals </t>
  </si>
  <si>
    <t>P5</t>
  </si>
  <si>
    <t>Material &amp; Supplies</t>
  </si>
  <si>
    <t>Contractual  Engineer</t>
  </si>
  <si>
    <t>Contractual  Accounting</t>
  </si>
  <si>
    <t>P6</t>
  </si>
  <si>
    <t>Contractual  Legal</t>
  </si>
  <si>
    <t>Contractual  Ops</t>
  </si>
  <si>
    <t xml:space="preserve">  Testing</t>
  </si>
  <si>
    <t>R4</t>
  </si>
  <si>
    <t>P7</t>
  </si>
  <si>
    <t>Rents / Building, Property</t>
  </si>
  <si>
    <t>Transportation</t>
  </si>
  <si>
    <t>P8</t>
  </si>
  <si>
    <t>Insurance</t>
  </si>
  <si>
    <t>R1,2</t>
  </si>
  <si>
    <t>P9</t>
  </si>
  <si>
    <t>Regulatory, Fees / Rate Case</t>
  </si>
  <si>
    <t>P10</t>
  </si>
  <si>
    <t>Travel/ Education/ Bank/ CCR</t>
  </si>
  <si>
    <t>R6</t>
  </si>
  <si>
    <t>Office/ Postage / Phone</t>
  </si>
  <si>
    <t>P11</t>
  </si>
  <si>
    <t>Repairs</t>
  </si>
  <si>
    <t>Tank Construction</t>
  </si>
  <si>
    <t>Net Depreciation/Amortization</t>
  </si>
  <si>
    <t>R3</t>
  </si>
  <si>
    <t>Utility Excise Tax</t>
  </si>
  <si>
    <t>R8</t>
  </si>
  <si>
    <t>Property Tax</t>
  </si>
  <si>
    <t xml:space="preserve">Payroll Tax  </t>
  </si>
  <si>
    <t>Other Tax &amp; License</t>
  </si>
  <si>
    <t>OPERATING EXPENSES</t>
  </si>
  <si>
    <t>OPERATING  INCOME</t>
  </si>
  <si>
    <t>Interest Expense</t>
  </si>
  <si>
    <t>P12</t>
  </si>
  <si>
    <t>Fed Income Tax  - 15%</t>
  </si>
  <si>
    <t>R5</t>
  </si>
  <si>
    <t>TOTAL EXPENSE</t>
  </si>
  <si>
    <t xml:space="preserve"> INCOME  (LOSS)</t>
  </si>
  <si>
    <t>NET  OPERATING  INCOME</t>
  </si>
  <si>
    <t>BEOY</t>
  </si>
  <si>
    <t xml:space="preserve"> UTIL PLANT IN SERV</t>
  </si>
  <si>
    <t>P13,14</t>
  </si>
  <si>
    <t xml:space="preserve">   ACCUM DEPRECIATION</t>
  </si>
  <si>
    <t>ACQUISITION ADJUSTMENT</t>
  </si>
  <si>
    <t>CIAC PLANT IN SERV</t>
  </si>
  <si>
    <t xml:space="preserve">   ACCUM  AMORTIZATION</t>
  </si>
  <si>
    <t xml:space="preserve"> NET RATE BASE</t>
  </si>
  <si>
    <t>RATE  OF  RETURN  %</t>
  </si>
  <si>
    <t>Customer 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</si>
</sst>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3">
    <font>
      <sz val="10"/>
      <name val="Times New Roman"/>
      <family val="0"/>
    </font>
    <font>
      <sz val="8"/>
      <name val="Times New Roman"/>
      <family val="0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7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50</xdr:row>
      <xdr:rowOff>19050</xdr:rowOff>
    </xdr:from>
    <xdr:to>
      <xdr:col>6</xdr:col>
      <xdr:colOff>180975</xdr:colOff>
      <xdr:row>54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352925" y="818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B1">
      <selection activeCell="B32" sqref="B32"/>
    </sheetView>
  </sheetViews>
  <sheetFormatPr defaultColWidth="9.33203125" defaultRowHeight="12.75"/>
  <cols>
    <col min="1" max="1" width="4.5" style="1" customWidth="1"/>
    <col min="2" max="2" width="31" style="1" bestFit="1" customWidth="1"/>
    <col min="3" max="3" width="10.5" style="1" bestFit="1" customWidth="1"/>
    <col min="4" max="4" width="5" style="1" bestFit="1" customWidth="1"/>
    <col min="5" max="5" width="10.83203125" style="1" bestFit="1" customWidth="1"/>
    <col min="6" max="6" width="11.16015625" style="1" bestFit="1" customWidth="1"/>
    <col min="7" max="7" width="6.5" style="1" bestFit="1" customWidth="1"/>
    <col min="8" max="8" width="13.33203125" style="1" customWidth="1"/>
    <col min="9" max="9" width="12.83203125" style="1" bestFit="1" customWidth="1"/>
    <col min="10" max="10" width="6.83203125" style="1" bestFit="1" customWidth="1"/>
    <col min="11" max="11" width="11.66015625" style="1" bestFit="1" customWidth="1"/>
    <col min="12" max="12" width="13.33203125" style="1" bestFit="1" customWidth="1"/>
    <col min="13" max="13" width="6.83203125" style="1" bestFit="1" customWidth="1"/>
    <col min="14" max="14" width="11" style="1" customWidth="1"/>
    <col min="15" max="15" width="10.5" style="1" bestFit="1" customWidth="1"/>
    <col min="16" max="16384" width="9.33203125" style="1" customWidth="1"/>
  </cols>
  <sheetData>
    <row r="1" ht="12.75">
      <c r="A1" s="1" t="s">
        <v>0</v>
      </c>
    </row>
    <row r="3" spans="2:12" ht="12.75">
      <c r="B3" s="1" t="s">
        <v>1</v>
      </c>
      <c r="H3" s="1" t="s">
        <v>2</v>
      </c>
      <c r="L3" s="1" t="s">
        <v>3</v>
      </c>
    </row>
    <row r="4" spans="2:12" ht="12.75">
      <c r="B4" s="1" t="s">
        <v>4</v>
      </c>
      <c r="H4" s="2">
        <v>38717</v>
      </c>
      <c r="L4" s="2">
        <v>39043.630428240744</v>
      </c>
    </row>
    <row r="5" ht="12.75">
      <c r="B5" s="1" t="s">
        <v>5</v>
      </c>
    </row>
    <row r="6" spans="2:15" s="3" customFormat="1" ht="12.75">
      <c r="B6" s="3" t="s">
        <v>6</v>
      </c>
      <c r="C6" s="3" t="s">
        <v>7</v>
      </c>
      <c r="E6" s="3" t="s">
        <v>8</v>
      </c>
      <c r="F6" s="3" t="s">
        <v>9</v>
      </c>
      <c r="H6" s="3" t="s">
        <v>10</v>
      </c>
      <c r="I6" s="3" t="s">
        <v>10</v>
      </c>
      <c r="K6" s="3" t="s">
        <v>11</v>
      </c>
      <c r="L6" s="3" t="s">
        <v>11</v>
      </c>
      <c r="N6" s="3" t="s">
        <v>12</v>
      </c>
      <c r="O6" s="3" t="s">
        <v>12</v>
      </c>
    </row>
    <row r="7" spans="2:15" s="3" customFormat="1" ht="12.75">
      <c r="B7" s="3" t="s">
        <v>13</v>
      </c>
      <c r="C7" s="4">
        <v>38717</v>
      </c>
      <c r="E7" s="3" t="s">
        <v>14</v>
      </c>
      <c r="F7" s="3" t="s">
        <v>14</v>
      </c>
      <c r="H7" s="3" t="s">
        <v>14</v>
      </c>
      <c r="I7" s="3" t="s">
        <v>15</v>
      </c>
      <c r="K7" s="3" t="s">
        <v>16</v>
      </c>
      <c r="L7" s="3" t="s">
        <v>17</v>
      </c>
      <c r="N7" s="3" t="s">
        <v>18</v>
      </c>
      <c r="O7" s="3" t="s">
        <v>17</v>
      </c>
    </row>
    <row r="8" ht="12.75">
      <c r="B8" s="1" t="s">
        <v>19</v>
      </c>
    </row>
    <row r="9" spans="2:15" ht="12.75">
      <c r="B9" s="1" t="s">
        <v>20</v>
      </c>
      <c r="C9" s="1">
        <v>384787</v>
      </c>
      <c r="F9" s="1">
        <v>384787</v>
      </c>
      <c r="I9" s="1">
        <v>384787</v>
      </c>
      <c r="J9" s="1" t="s">
        <v>21</v>
      </c>
      <c r="K9" s="1">
        <v>188500</v>
      </c>
      <c r="L9" s="1">
        <v>573287</v>
      </c>
      <c r="M9" s="1" t="s">
        <v>22</v>
      </c>
      <c r="N9" s="1">
        <v>75000</v>
      </c>
      <c r="O9" s="1">
        <v>459787</v>
      </c>
    </row>
    <row r="10" spans="2:15" ht="12.75">
      <c r="B10" s="1" t="s">
        <v>23</v>
      </c>
      <c r="C10" s="1">
        <v>14173</v>
      </c>
      <c r="D10" s="1" t="s">
        <v>24</v>
      </c>
      <c r="E10" s="1">
        <v>-14173</v>
      </c>
      <c r="F10" s="1">
        <v>0</v>
      </c>
      <c r="I10" s="1">
        <v>0</v>
      </c>
      <c r="L10" s="1">
        <v>0</v>
      </c>
      <c r="O10" s="1">
        <v>0</v>
      </c>
    </row>
    <row r="11" spans="2:15" ht="12.75">
      <c r="B11" s="1" t="s">
        <v>25</v>
      </c>
      <c r="F11" s="1">
        <v>0</v>
      </c>
      <c r="I11" s="1">
        <v>0</v>
      </c>
      <c r="L11" s="1">
        <v>0</v>
      </c>
      <c r="O11" s="1">
        <v>0</v>
      </c>
    </row>
    <row r="12" spans="2:15" ht="12.75">
      <c r="B12" s="1" t="s">
        <v>26</v>
      </c>
      <c r="C12" s="1">
        <v>755</v>
      </c>
      <c r="F12" s="1">
        <v>755</v>
      </c>
      <c r="I12" s="1">
        <v>755</v>
      </c>
      <c r="L12" s="1">
        <v>755</v>
      </c>
      <c r="O12" s="1">
        <v>755</v>
      </c>
    </row>
    <row r="13" spans="2:15" ht="12.75">
      <c r="B13" s="1" t="s">
        <v>27</v>
      </c>
      <c r="C13" s="5">
        <f>SUM(C8:C12)</f>
        <v>399715</v>
      </c>
      <c r="E13" s="5">
        <v>-14173</v>
      </c>
      <c r="F13" s="5">
        <f>SUM(F8:F12)</f>
        <v>385542</v>
      </c>
      <c r="H13" s="5">
        <v>0</v>
      </c>
      <c r="I13" s="5">
        <f>SUM(I8:I12)</f>
        <v>385542</v>
      </c>
      <c r="K13" s="5">
        <v>188500</v>
      </c>
      <c r="L13" s="5">
        <f>SUM(L8:L12)</f>
        <v>574042</v>
      </c>
      <c r="N13" s="5">
        <v>75000</v>
      </c>
      <c r="O13" s="5">
        <f>SUM(O8:O12)</f>
        <v>460542</v>
      </c>
    </row>
    <row r="15" ht="12.75">
      <c r="B15" s="1" t="s">
        <v>28</v>
      </c>
    </row>
    <row r="16" spans="2:15" ht="12.75">
      <c r="B16" s="1" t="s">
        <v>29</v>
      </c>
      <c r="C16" s="1">
        <v>19098.25</v>
      </c>
      <c r="F16" s="1">
        <v>19098.25</v>
      </c>
      <c r="G16" s="1" t="s">
        <v>30</v>
      </c>
      <c r="H16" s="1">
        <v>19098.25</v>
      </c>
      <c r="I16" s="1">
        <v>38196.5</v>
      </c>
      <c r="L16" s="1">
        <v>38196.5</v>
      </c>
      <c r="O16" s="1">
        <v>38197.4</v>
      </c>
    </row>
    <row r="17" spans="2:15" ht="12.75">
      <c r="B17" s="1" t="s">
        <v>31</v>
      </c>
      <c r="C17" s="1">
        <v>41761.66</v>
      </c>
      <c r="F17" s="1">
        <v>41761.66</v>
      </c>
      <c r="G17" s="1" t="s">
        <v>32</v>
      </c>
      <c r="H17" s="1">
        <v>2506</v>
      </c>
      <c r="I17" s="1">
        <v>44267.66</v>
      </c>
      <c r="L17" s="1">
        <v>44267.66</v>
      </c>
      <c r="O17" s="1">
        <v>44267.66</v>
      </c>
    </row>
    <row r="18" spans="2:15" ht="12.75">
      <c r="B18" s="1" t="s">
        <v>33</v>
      </c>
      <c r="C18" s="1">
        <v>1566.92</v>
      </c>
      <c r="D18" s="1" t="s">
        <v>34</v>
      </c>
      <c r="E18" s="1">
        <v>8572</v>
      </c>
      <c r="F18" s="1">
        <v>10138.92</v>
      </c>
      <c r="G18" s="1" t="s">
        <v>35</v>
      </c>
      <c r="H18" s="1">
        <v>4649</v>
      </c>
      <c r="I18" s="1">
        <v>14787.92</v>
      </c>
      <c r="L18" s="1">
        <v>14787.92</v>
      </c>
      <c r="O18" s="1">
        <v>14787.92</v>
      </c>
    </row>
    <row r="19" spans="2:15" ht="12.75">
      <c r="B19" s="1" t="s">
        <v>36</v>
      </c>
      <c r="C19" s="1">
        <v>24123.19</v>
      </c>
      <c r="F19" s="1">
        <v>24123.19</v>
      </c>
      <c r="G19" s="1" t="s">
        <v>37</v>
      </c>
      <c r="H19" s="1">
        <v>0</v>
      </c>
      <c r="I19" s="1">
        <v>24123.19</v>
      </c>
      <c r="L19" s="1">
        <v>24123.19</v>
      </c>
      <c r="O19" s="1">
        <v>24123.19</v>
      </c>
    </row>
    <row r="20" spans="2:15" ht="12.75">
      <c r="B20" s="1" t="s">
        <v>38</v>
      </c>
      <c r="C20" s="1">
        <v>2031.36</v>
      </c>
      <c r="F20" s="1">
        <v>2031.36</v>
      </c>
      <c r="G20" s="1" t="s">
        <v>39</v>
      </c>
      <c r="H20" s="1">
        <v>406.2</v>
      </c>
      <c r="I20" s="1">
        <v>2437.56</v>
      </c>
      <c r="L20" s="1">
        <v>2437.56</v>
      </c>
      <c r="O20" s="1">
        <v>2437.56</v>
      </c>
    </row>
    <row r="21" spans="2:15" ht="12.75">
      <c r="B21" s="1" t="s">
        <v>40</v>
      </c>
      <c r="C21" s="1">
        <v>3622.33</v>
      </c>
      <c r="F21" s="1">
        <v>3622.33</v>
      </c>
      <c r="I21" s="1">
        <v>3622.33</v>
      </c>
      <c r="L21" s="1">
        <v>3622.33</v>
      </c>
      <c r="O21" s="1">
        <v>3622.33</v>
      </c>
    </row>
    <row r="22" spans="2:15" ht="12.75">
      <c r="B22" s="1" t="s">
        <v>41</v>
      </c>
      <c r="F22" s="1">
        <v>0</v>
      </c>
      <c r="I22" s="1">
        <v>0</v>
      </c>
      <c r="L22" s="1">
        <v>0</v>
      </c>
      <c r="O22" s="1">
        <v>0</v>
      </c>
    </row>
    <row r="23" spans="2:15" ht="12.75">
      <c r="B23" s="1" t="s">
        <v>42</v>
      </c>
      <c r="C23" s="1">
        <v>1800</v>
      </c>
      <c r="F23" s="1">
        <v>1800</v>
      </c>
      <c r="G23" s="1" t="s">
        <v>43</v>
      </c>
      <c r="H23" s="1">
        <v>1100</v>
      </c>
      <c r="I23" s="1">
        <v>2900</v>
      </c>
      <c r="L23" s="1">
        <v>2900</v>
      </c>
      <c r="O23" s="1">
        <v>2900</v>
      </c>
    </row>
    <row r="24" spans="2:15" ht="12.75">
      <c r="B24" s="1" t="s">
        <v>44</v>
      </c>
      <c r="C24" s="1">
        <v>1480</v>
      </c>
      <c r="F24" s="1">
        <v>1480</v>
      </c>
      <c r="I24" s="1">
        <v>1480</v>
      </c>
      <c r="L24" s="1">
        <v>1480</v>
      </c>
      <c r="O24" s="1">
        <v>1480</v>
      </c>
    </row>
    <row r="25" spans="2:15" ht="12.75">
      <c r="B25" s="1" t="s">
        <v>45</v>
      </c>
      <c r="C25" s="1">
        <v>201.98</v>
      </c>
      <c r="F25" s="1">
        <v>201.98</v>
      </c>
      <c r="I25" s="1">
        <v>201.98</v>
      </c>
      <c r="L25" s="1">
        <v>201.98</v>
      </c>
      <c r="O25" s="1">
        <v>201.98</v>
      </c>
    </row>
    <row r="26" spans="2:15" ht="12.75">
      <c r="B26" s="1" t="s">
        <v>46</v>
      </c>
      <c r="D26" s="1" t="s">
        <v>47</v>
      </c>
      <c r="E26" s="1">
        <v>3153</v>
      </c>
      <c r="F26" s="1">
        <v>3153</v>
      </c>
      <c r="G26" s="1" t="s">
        <v>48</v>
      </c>
      <c r="H26" s="1">
        <v>1567</v>
      </c>
      <c r="I26" s="1">
        <v>4720</v>
      </c>
      <c r="L26" s="1">
        <v>4720</v>
      </c>
      <c r="O26" s="1">
        <v>4720</v>
      </c>
    </row>
    <row r="27" spans="2:15" ht="12.75">
      <c r="B27" s="1" t="s">
        <v>49</v>
      </c>
      <c r="C27" s="1">
        <v>28320</v>
      </c>
      <c r="F27" s="1">
        <v>28320</v>
      </c>
      <c r="I27" s="1">
        <v>28320</v>
      </c>
      <c r="L27" s="1">
        <v>28320</v>
      </c>
      <c r="O27" s="1">
        <v>28320</v>
      </c>
    </row>
    <row r="28" spans="2:15" ht="12.75">
      <c r="B28" s="1" t="s">
        <v>50</v>
      </c>
      <c r="C28" s="1">
        <v>9715.05</v>
      </c>
      <c r="F28" s="1">
        <v>9715.05</v>
      </c>
      <c r="G28" s="1" t="s">
        <v>51</v>
      </c>
      <c r="H28" s="1">
        <v>4857.525</v>
      </c>
      <c r="I28" s="1">
        <v>14572.574999999999</v>
      </c>
      <c r="L28" s="1">
        <v>14572.574999999999</v>
      </c>
      <c r="O28" s="1">
        <v>14572.574999999999</v>
      </c>
    </row>
    <row r="29" spans="2:15" ht="12.75">
      <c r="B29" s="1" t="s">
        <v>52</v>
      </c>
      <c r="C29" s="1">
        <v>8572.16</v>
      </c>
      <c r="D29" s="1" t="s">
        <v>53</v>
      </c>
      <c r="E29" s="1">
        <v>-4126.5</v>
      </c>
      <c r="F29" s="1">
        <v>4445.66</v>
      </c>
      <c r="G29" s="1" t="s">
        <v>54</v>
      </c>
      <c r="H29" s="1">
        <v>210.5</v>
      </c>
      <c r="I29" s="1">
        <v>4656.16</v>
      </c>
      <c r="L29" s="1">
        <v>4656.16</v>
      </c>
      <c r="O29" s="1">
        <v>4656.16</v>
      </c>
    </row>
    <row r="30" spans="2:15" ht="12.75">
      <c r="B30" s="1" t="s">
        <v>55</v>
      </c>
      <c r="F30" s="1">
        <v>0</v>
      </c>
      <c r="G30" s="1" t="s">
        <v>56</v>
      </c>
      <c r="H30" s="1">
        <v>892.5</v>
      </c>
      <c r="I30" s="1">
        <v>892.5</v>
      </c>
      <c r="J30" s="1" t="s">
        <v>21</v>
      </c>
      <c r="K30" s="1">
        <v>348.725</v>
      </c>
      <c r="L30" s="1">
        <v>1241.225</v>
      </c>
      <c r="M30" s="1" t="s">
        <v>22</v>
      </c>
      <c r="N30" s="1">
        <v>138.75</v>
      </c>
      <c r="O30" s="1">
        <v>1031.25</v>
      </c>
    </row>
    <row r="31" spans="2:15" ht="12.75">
      <c r="B31" s="1" t="s">
        <v>25</v>
      </c>
      <c r="F31" s="1">
        <v>0</v>
      </c>
      <c r="I31" s="1">
        <v>0</v>
      </c>
      <c r="L31" s="1">
        <v>0</v>
      </c>
      <c r="O31" s="1">
        <v>0</v>
      </c>
    </row>
    <row r="32" spans="2:15" ht="12.75">
      <c r="B32" s="1" t="s">
        <v>57</v>
      </c>
      <c r="C32" s="1">
        <v>10177</v>
      </c>
      <c r="D32" s="1" t="s">
        <v>58</v>
      </c>
      <c r="E32" s="1">
        <v>-5858.02</v>
      </c>
      <c r="F32" s="1">
        <v>4318.98</v>
      </c>
      <c r="I32" s="1">
        <v>4318.98</v>
      </c>
      <c r="L32" s="1">
        <v>4318.98</v>
      </c>
      <c r="O32" s="1">
        <v>4318.98</v>
      </c>
    </row>
    <row r="33" spans="2:15" ht="12.75">
      <c r="B33" s="1" t="s">
        <v>59</v>
      </c>
      <c r="C33" s="1">
        <v>10603</v>
      </c>
      <c r="F33" s="1">
        <v>10603</v>
      </c>
      <c r="G33" s="1" t="s">
        <v>60</v>
      </c>
      <c r="H33" s="1">
        <v>6773.58</v>
      </c>
      <c r="I33" s="1">
        <v>17376.58</v>
      </c>
      <c r="L33" s="1">
        <v>17376.58</v>
      </c>
      <c r="O33" s="1">
        <v>17376.58</v>
      </c>
    </row>
    <row r="34" spans="2:15" ht="12.75">
      <c r="B34" s="1" t="s">
        <v>61</v>
      </c>
      <c r="C34" s="1">
        <v>3687.63</v>
      </c>
      <c r="F34" s="1">
        <v>3687.63</v>
      </c>
      <c r="I34" s="1">
        <v>3687.63</v>
      </c>
      <c r="L34" s="1">
        <v>3687.63</v>
      </c>
      <c r="O34" s="1">
        <v>3687.63</v>
      </c>
    </row>
    <row r="35" spans="2:15" ht="12.75">
      <c r="B35" s="1" t="s">
        <v>62</v>
      </c>
      <c r="O35" s="1">
        <v>0</v>
      </c>
    </row>
    <row r="36" spans="2:15" ht="12.75">
      <c r="B36" s="1" t="s">
        <v>63</v>
      </c>
      <c r="C36" s="1">
        <v>108727</v>
      </c>
      <c r="D36" s="1" t="s">
        <v>64</v>
      </c>
      <c r="E36" s="1">
        <v>-35791</v>
      </c>
      <c r="F36" s="1">
        <v>72936</v>
      </c>
      <c r="I36" s="1">
        <v>72936</v>
      </c>
      <c r="L36" s="1">
        <v>72936</v>
      </c>
      <c r="O36" s="1">
        <v>72936</v>
      </c>
    </row>
    <row r="37" spans="2:15" ht="12.75">
      <c r="B37" s="1" t="s">
        <v>65</v>
      </c>
      <c r="C37" s="1">
        <v>23298.25</v>
      </c>
      <c r="D37" s="1" t="s">
        <v>66</v>
      </c>
      <c r="E37" s="1">
        <v>-3947</v>
      </c>
      <c r="F37" s="1">
        <v>19352</v>
      </c>
      <c r="I37" s="1">
        <f>+F37</f>
        <v>19352</v>
      </c>
      <c r="J37" s="1" t="s">
        <v>21</v>
      </c>
      <c r="K37" s="1">
        <v>9479.665</v>
      </c>
      <c r="L37" s="1">
        <v>28831</v>
      </c>
      <c r="M37" s="1" t="s">
        <v>22</v>
      </c>
      <c r="N37" s="1">
        <v>3771.75</v>
      </c>
      <c r="O37" s="1">
        <v>23123</v>
      </c>
    </row>
    <row r="38" spans="2:15" ht="12.75">
      <c r="B38" s="1" t="s">
        <v>67</v>
      </c>
      <c r="C38" s="1">
        <v>4110.68</v>
      </c>
      <c r="F38" s="1">
        <v>4110.68</v>
      </c>
      <c r="I38" s="1">
        <v>4110.68</v>
      </c>
      <c r="L38" s="1">
        <v>4110.68</v>
      </c>
      <c r="O38" s="1">
        <v>4110.68</v>
      </c>
    </row>
    <row r="39" spans="2:15" ht="12.75">
      <c r="B39" s="1" t="s">
        <v>68</v>
      </c>
      <c r="C39" s="1">
        <v>5797.48</v>
      </c>
      <c r="F39" s="1">
        <v>5797.48</v>
      </c>
      <c r="I39" s="1">
        <v>5797.48</v>
      </c>
      <c r="L39" s="1">
        <v>5797.48</v>
      </c>
      <c r="O39" s="1">
        <v>5797.48</v>
      </c>
    </row>
    <row r="40" spans="2:15" ht="12.75">
      <c r="B40" s="1" t="s">
        <v>69</v>
      </c>
      <c r="C40" s="1">
        <v>3802</v>
      </c>
      <c r="F40" s="1">
        <v>3802</v>
      </c>
      <c r="I40" s="1">
        <v>3802</v>
      </c>
      <c r="L40" s="1">
        <v>3802</v>
      </c>
      <c r="O40" s="1">
        <v>3802</v>
      </c>
    </row>
    <row r="41" spans="2:15" ht="12.75">
      <c r="B41" s="1" t="s">
        <v>70</v>
      </c>
      <c r="C41" s="5">
        <f>SUM(C16:C40)</f>
        <v>312495.94</v>
      </c>
      <c r="E41" s="5">
        <f>SUM(E16:E40)</f>
        <v>-37997.520000000004</v>
      </c>
      <c r="F41" s="5">
        <f>SUM(F16:F40)</f>
        <v>274499.17</v>
      </c>
      <c r="H41" s="5">
        <f>SUM(H16:H40)</f>
        <v>42060.555</v>
      </c>
      <c r="I41" s="5">
        <f>SUM(I16:I40)</f>
        <v>316559.72500000003</v>
      </c>
      <c r="K41" s="5">
        <f>SUM(K16:K40)</f>
        <v>9828.390000000001</v>
      </c>
      <c r="L41" s="5">
        <f>SUM(L16:L40)</f>
        <v>326387.45</v>
      </c>
      <c r="N41" s="5">
        <f>SUM(N16:N40)</f>
        <v>3910.5</v>
      </c>
      <c r="O41" s="5">
        <f>SUM(O16:O40)</f>
        <v>320470.375</v>
      </c>
    </row>
    <row r="43" spans="2:15" ht="15">
      <c r="B43" s="1" t="s">
        <v>71</v>
      </c>
      <c r="C43" s="7">
        <f>C13-C41</f>
        <v>87219.06</v>
      </c>
      <c r="E43" s="1">
        <v>24717.76</v>
      </c>
      <c r="F43" s="7">
        <f>F13-F41</f>
        <v>111042.83000000002</v>
      </c>
      <c r="H43" s="1">
        <v>-42060.555</v>
      </c>
      <c r="I43" s="7">
        <f>I13-I41</f>
        <v>68982.27499999997</v>
      </c>
      <c r="K43" s="1">
        <v>178671.61</v>
      </c>
      <c r="L43" s="7">
        <f>L13-L41</f>
        <v>247654.55</v>
      </c>
      <c r="N43" s="1">
        <v>71089.5</v>
      </c>
      <c r="O43" s="7">
        <f>O13-O41</f>
        <v>140071.625</v>
      </c>
    </row>
    <row r="44" spans="2:15" ht="15">
      <c r="B44" s="1" t="s">
        <v>72</v>
      </c>
      <c r="C44" s="7">
        <v>9589.71</v>
      </c>
      <c r="F44" s="7">
        <f>+E44+C44</f>
        <v>9589.71</v>
      </c>
      <c r="G44" s="1" t="s">
        <v>73</v>
      </c>
      <c r="H44" s="1">
        <v>0</v>
      </c>
      <c r="I44" s="7">
        <f>+H44+F44</f>
        <v>9589.71</v>
      </c>
      <c r="L44" s="7">
        <f>+K44+I44</f>
        <v>9589.71</v>
      </c>
      <c r="O44" s="7">
        <f>+N44+L44</f>
        <v>9589.71</v>
      </c>
    </row>
    <row r="45" spans="2:15" ht="12.75">
      <c r="B45" s="1" t="s">
        <v>74</v>
      </c>
      <c r="C45" s="9">
        <v>29541</v>
      </c>
      <c r="D45" s="1" t="s">
        <v>75</v>
      </c>
      <c r="E45" s="9">
        <v>-29541</v>
      </c>
      <c r="F45" s="9">
        <f>+E45+C45</f>
        <v>0</v>
      </c>
      <c r="H45" s="9"/>
      <c r="I45" s="9">
        <f>+H45+F45</f>
        <v>0</v>
      </c>
      <c r="J45" s="1" t="s">
        <v>21</v>
      </c>
      <c r="K45" s="9">
        <v>0</v>
      </c>
      <c r="L45" s="9">
        <f>+K45+I45</f>
        <v>0</v>
      </c>
      <c r="M45" s="1" t="s">
        <v>22</v>
      </c>
      <c r="N45" s="9">
        <v>19572</v>
      </c>
      <c r="O45" s="9">
        <f>+N45+L45</f>
        <v>19572</v>
      </c>
    </row>
    <row r="46" spans="2:15" ht="13.5" thickBot="1">
      <c r="B46" s="1" t="s">
        <v>76</v>
      </c>
      <c r="C46" s="9">
        <f>+C41+C44+C45</f>
        <v>351626.65</v>
      </c>
      <c r="E46" s="9"/>
      <c r="F46" s="9">
        <f>+F41+F44+F45</f>
        <v>284088.88</v>
      </c>
      <c r="H46" s="9"/>
      <c r="I46" s="9">
        <f>+I41+I44+I45</f>
        <v>326149.43500000006</v>
      </c>
      <c r="K46" s="9"/>
      <c r="L46" s="9">
        <f>+L41+L44+L45</f>
        <v>335977.16000000003</v>
      </c>
      <c r="N46" s="9"/>
      <c r="O46" s="9">
        <f>+O41+O44+O45</f>
        <v>349632.085</v>
      </c>
    </row>
    <row r="47" spans="2:15" ht="12.75">
      <c r="B47" s="1" t="s">
        <v>77</v>
      </c>
      <c r="C47" s="8">
        <f>+C13-C46</f>
        <v>48088.34999999998</v>
      </c>
      <c r="E47" s="8">
        <v>54258.76</v>
      </c>
      <c r="F47" s="8">
        <f>+F13-F46</f>
        <v>101453.12</v>
      </c>
      <c r="H47" s="8">
        <v>-42060.555</v>
      </c>
      <c r="I47" s="8">
        <f>+I13-I46</f>
        <v>59392.564999999944</v>
      </c>
      <c r="K47" s="8">
        <v>178671.61</v>
      </c>
      <c r="L47" s="8">
        <f>+L13-L46</f>
        <v>238064.83999999997</v>
      </c>
      <c r="N47" s="8">
        <v>51496.27575</v>
      </c>
      <c r="O47" s="8">
        <f>+O13-O46</f>
        <v>110909.91499999998</v>
      </c>
    </row>
    <row r="48" spans="2:15" ht="12.75">
      <c r="B48" s="1" t="s">
        <v>78</v>
      </c>
      <c r="C48" s="1">
        <f>+C43-C45</f>
        <v>57678.06</v>
      </c>
      <c r="F48" s="1">
        <f>+F43-F45</f>
        <v>111042.83000000002</v>
      </c>
      <c r="I48" s="1">
        <f>+I43-I45</f>
        <v>68982.27499999997</v>
      </c>
      <c r="L48" s="1">
        <f>+L43-L45</f>
        <v>247654.55</v>
      </c>
      <c r="O48" s="1">
        <f>+O43-O45</f>
        <v>120499.625</v>
      </c>
    </row>
    <row r="50" spans="2:7" ht="12.75">
      <c r="B50" s="1" t="s">
        <v>79</v>
      </c>
      <c r="G50" s="1" t="s">
        <v>79</v>
      </c>
    </row>
    <row r="51" spans="2:15" ht="12.75">
      <c r="B51" s="1" t="s">
        <v>80</v>
      </c>
      <c r="C51" s="1">
        <v>3113690.19</v>
      </c>
      <c r="F51" s="1">
        <v>3113690.19</v>
      </c>
      <c r="H51" s="1">
        <v>-182799.62</v>
      </c>
      <c r="I51" s="1">
        <v>2930890.57</v>
      </c>
      <c r="J51" s="1" t="s">
        <v>81</v>
      </c>
      <c r="K51" s="1">
        <v>205776.54585447512</v>
      </c>
      <c r="L51" s="1">
        <v>3136667.1158544756</v>
      </c>
      <c r="M51" s="1" t="s">
        <v>81</v>
      </c>
      <c r="N51" s="1">
        <v>205776.54585447512</v>
      </c>
      <c r="O51" s="1">
        <v>3136667.1158544756</v>
      </c>
    </row>
    <row r="52" spans="2:15" ht="12.75">
      <c r="B52" s="1" t="s">
        <v>82</v>
      </c>
      <c r="C52" s="1">
        <v>-1104979</v>
      </c>
      <c r="F52" s="1">
        <v>-1104979</v>
      </c>
      <c r="H52" s="1">
        <v>44559.5</v>
      </c>
      <c r="I52" s="1">
        <v>-1060419.5</v>
      </c>
      <c r="L52" s="1">
        <v>-1060419.5</v>
      </c>
      <c r="O52" s="1">
        <v>-1060419.5</v>
      </c>
    </row>
    <row r="53" spans="2:15" ht="12.75">
      <c r="B53" s="1" t="s">
        <v>83</v>
      </c>
      <c r="C53" s="1">
        <v>51591.27</v>
      </c>
      <c r="F53" s="1">
        <v>51591.27</v>
      </c>
      <c r="H53" s="1">
        <v>1552</v>
      </c>
      <c r="I53" s="1">
        <v>53143.27</v>
      </c>
      <c r="L53" s="1">
        <v>53143.27</v>
      </c>
      <c r="O53" s="1">
        <v>53143.27</v>
      </c>
    </row>
    <row r="54" spans="2:15" ht="12.75">
      <c r="B54" s="1" t="s">
        <v>84</v>
      </c>
      <c r="C54" s="1">
        <v>-1428796.8</v>
      </c>
      <c r="F54" s="1">
        <v>-1428796.8</v>
      </c>
      <c r="H54" s="1">
        <v>95961.5</v>
      </c>
      <c r="I54" s="1">
        <v>-1332835.3</v>
      </c>
      <c r="L54" s="1">
        <v>-1332835.3</v>
      </c>
      <c r="O54" s="1">
        <v>-1332835.3</v>
      </c>
    </row>
    <row r="55" spans="2:15" ht="12.75">
      <c r="B55" s="1" t="s">
        <v>85</v>
      </c>
      <c r="C55" s="1">
        <v>482271</v>
      </c>
      <c r="F55" s="1">
        <v>482271</v>
      </c>
      <c r="H55" s="1">
        <v>-17895.5</v>
      </c>
      <c r="I55" s="1">
        <v>464375.5</v>
      </c>
      <c r="L55" s="1">
        <v>464375.5</v>
      </c>
      <c r="O55" s="1">
        <v>464375.5</v>
      </c>
    </row>
    <row r="56" spans="2:15" ht="12.75">
      <c r="B56" s="1" t="s">
        <v>86</v>
      </c>
      <c r="C56" s="5">
        <v>1113776.66</v>
      </c>
      <c r="E56" s="5">
        <v>0</v>
      </c>
      <c r="F56" s="5">
        <v>1113776.66</v>
      </c>
      <c r="H56" s="5">
        <v>-58622.119999999646</v>
      </c>
      <c r="I56" s="5">
        <v>1055154.54</v>
      </c>
      <c r="J56" s="1" t="s">
        <v>6</v>
      </c>
      <c r="K56" s="5">
        <v>205776.54585447512</v>
      </c>
      <c r="L56" s="5">
        <v>1260931.0858544756</v>
      </c>
      <c r="N56" s="5">
        <v>205776.54585447512</v>
      </c>
      <c r="O56" s="5">
        <v>1260931.0858544756</v>
      </c>
    </row>
    <row r="58" spans="2:15" s="6" customFormat="1" ht="12.75">
      <c r="B58" s="6" t="s">
        <v>87</v>
      </c>
      <c r="C58" s="6">
        <f>+C48/C56</f>
        <v>0.051786019649576784</v>
      </c>
      <c r="F58" s="6">
        <v>0.09982455549032605</v>
      </c>
      <c r="I58" s="6">
        <v>0.06550860786705229</v>
      </c>
      <c r="L58" s="6">
        <v>0.19651614412541968</v>
      </c>
      <c r="O58" s="6">
        <v>0.09565786909620254</v>
      </c>
    </row>
    <row r="59" spans="2:15" ht="12.75">
      <c r="B59" s="1" t="s">
        <v>88</v>
      </c>
      <c r="C59" s="1">
        <v>1295</v>
      </c>
      <c r="E59" s="1">
        <v>30</v>
      </c>
      <c r="F59" s="1">
        <v>1325</v>
      </c>
      <c r="I59" s="1">
        <v>1325</v>
      </c>
      <c r="L59" s="1">
        <v>1325</v>
      </c>
      <c r="O59" s="1">
        <v>1325</v>
      </c>
    </row>
  </sheetData>
  <printOptions/>
  <pageMargins left="0.75" right="0.25" top="0.5" bottom="0" header="0.5" footer="0.5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Ward</dc:creator>
  <cp:keywords/>
  <dc:description/>
  <cp:lastModifiedBy>Mike Sommerville, Customer Service Specialist 3</cp:lastModifiedBy>
  <cp:lastPrinted>2006-11-22T18:29:25Z</cp:lastPrinted>
  <dcterms:created xsi:type="dcterms:W3CDTF">2006-11-20T22:03:56Z</dcterms:created>
  <dcterms:modified xsi:type="dcterms:W3CDTF">2006-11-28T23:11:22Z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061673</vt:lpwstr>
  </property>
  <property fmtid="{D5CDD505-2E9C-101B-9397-08002B2CF9AE}" pid="6" name="IsConfidenti">
    <vt:lpwstr>0</vt:lpwstr>
  </property>
  <property fmtid="{D5CDD505-2E9C-101B-9397-08002B2CF9AE}" pid="7" name="Dat">
    <vt:lpwstr>2006-11-29T00:00:00Z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2006-11-01T00:00:00Z</vt:lpwstr>
  </property>
  <property fmtid="{D5CDD505-2E9C-101B-9397-08002B2CF9AE}" pid="10" name="Pref">
    <vt:lpwstr>UW</vt:lpwstr>
  </property>
  <property fmtid="{D5CDD505-2E9C-101B-9397-08002B2CF9AE}" pid="11" name="CaseCompanyNam">
    <vt:lpwstr>Pattison Water Company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