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8155" windowHeight="14055"/>
  </bookViews>
  <sheets>
    <sheet name="JAP-19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D14" i="4"/>
  <c r="F14" s="1"/>
  <c r="D13" l="1"/>
  <c r="F13" s="1"/>
  <c r="D12"/>
  <c r="F12" s="1"/>
</calcChain>
</file>

<file path=xl/sharedStrings.xml><?xml version="1.0" encoding="utf-8"?>
<sst xmlns="http://schemas.openxmlformats.org/spreadsheetml/2006/main" count="24" uniqueCount="24">
  <si>
    <t>* 75% Recoverable in first year after Recovery Year.  Remainder recovered in following CSA rate year (or later), subject to verification, earnings test and true-up.</t>
  </si>
  <si>
    <t>Schedules 85, 86 &amp; 87</t>
  </si>
  <si>
    <t>Schedules 31 &amp; 41</t>
  </si>
  <si>
    <t>Schedules 23 &amp; 53</t>
  </si>
  <si>
    <r>
      <t>(e)=((c)</t>
    </r>
    <r>
      <rPr>
        <sz val="10"/>
        <color theme="1"/>
        <rFont val="Calibri"/>
        <family val="2"/>
      </rPr>
      <t>÷</t>
    </r>
    <r>
      <rPr>
        <sz val="10"/>
        <color theme="1"/>
        <rFont val="Arial"/>
        <family val="2"/>
      </rPr>
      <t>(d))x100</t>
    </r>
  </si>
  <si>
    <t>(d)</t>
  </si>
  <si>
    <t>(c)</t>
  </si>
  <si>
    <t>(b)</t>
  </si>
  <si>
    <t>(a)</t>
  </si>
  <si>
    <t>(¢/therm)</t>
  </si>
  <si>
    <t>Therm Sales**</t>
  </si>
  <si>
    <t>Recoverable in 2012*</t>
  </si>
  <si>
    <t>2011 Amount</t>
  </si>
  <si>
    <t>Rate Group</t>
  </si>
  <si>
    <t>No.</t>
  </si>
  <si>
    <t>Gas CSA Rate</t>
  </si>
  <si>
    <t>Projected</t>
  </si>
  <si>
    <t>Unrecovered Fixed Cost Amount (UFCA)</t>
  </si>
  <si>
    <t>Line</t>
  </si>
  <si>
    <t>Development of Gas Conservation Savings Adjustment (CSA) Rate for Rate Groups</t>
  </si>
  <si>
    <t>Test Year Ended December 2010</t>
  </si>
  <si>
    <t>2011 Gas General Rate Case - Initial Filing</t>
  </si>
  <si>
    <t>Puget Sound Energy</t>
  </si>
  <si>
    <t>** For 12-month period beginning in May 2012, per the Company's F2010 forecast.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</si>
</sst>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_);\(#,##0.000\)"/>
    <numFmt numFmtId="167" formatCode="[$-409]mmm\-yy;@"/>
    <numFmt numFmtId="168" formatCode="&quot;$&quot;#,##0\ ;\(&quot;$&quot;#,##0\)"/>
    <numFmt numFmtId="169" formatCode="00000"/>
    <numFmt numFmtId="170" formatCode="#,##0.00000000000;[Red]\-#,##0.00000000000"/>
    <numFmt numFmtId="171" formatCode="_(&quot;$&quot;* #,##0.0000_);_(&quot;$&quot;* \(#,##0.0000\);_(&quot;$&quot;* &quot;-&quot;????_);_(@_)"/>
    <numFmt numFmtId="172" formatCode="0.000000"/>
    <numFmt numFmtId="173" formatCode="&quot;$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7" fillId="0" borderId="0"/>
    <xf numFmtId="2" fontId="8" fillId="0" borderId="0" applyFont="0" applyFill="0" applyBorder="0" applyAlignment="0" applyProtection="0"/>
    <xf numFmtId="38" fontId="10" fillId="2" borderId="0" applyNumberFormat="0" applyBorder="0" applyAlignment="0" applyProtection="0"/>
    <xf numFmtId="38" fontId="11" fillId="0" borderId="0"/>
    <xf numFmtId="40" fontId="11" fillId="0" borderId="0"/>
    <xf numFmtId="10" fontId="10" fillId="3" borderId="3" applyNumberFormat="0" applyBorder="0" applyAlignment="0" applyProtection="0"/>
    <xf numFmtId="44" fontId="6" fillId="0" borderId="4" applyNumberFormat="0" applyFont="0" applyAlignment="0">
      <alignment horizontal="center"/>
    </xf>
    <xf numFmtId="44" fontId="6" fillId="0" borderId="5" applyNumberFormat="0" applyFont="0" applyAlignment="0">
      <alignment horizontal="center"/>
    </xf>
    <xf numFmtId="170" fontId="7" fillId="0" borderId="0"/>
    <xf numFmtId="0" fontId="7" fillId="0" borderId="0"/>
    <xf numFmtId="0" fontId="9" fillId="0" borderId="0"/>
    <xf numFmtId="0" fontId="9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3" borderId="0"/>
    <xf numFmtId="0" fontId="9" fillId="4" borderId="0"/>
    <xf numFmtId="0" fontId="12" fillId="4" borderId="6"/>
    <xf numFmtId="0" fontId="13" fillId="5" borderId="7"/>
    <xf numFmtId="0" fontId="14" fillId="4" borderId="8"/>
    <xf numFmtId="42" fontId="15" fillId="6" borderId="9">
      <alignment vertical="center"/>
    </xf>
    <xf numFmtId="0" fontId="6" fillId="3" borderId="2" applyNumberFormat="0">
      <alignment horizontal="center" vertical="center" wrapText="1"/>
    </xf>
    <xf numFmtId="171" fontId="7" fillId="3" borderId="0"/>
    <xf numFmtId="42" fontId="16" fillId="3" borderId="10">
      <alignment horizontal="left"/>
    </xf>
    <xf numFmtId="38" fontId="10" fillId="0" borderId="11"/>
    <xf numFmtId="38" fontId="11" fillId="0" borderId="10"/>
    <xf numFmtId="172" fontId="7" fillId="0" borderId="0">
      <alignment horizontal="left" wrapText="1"/>
    </xf>
    <xf numFmtId="0" fontId="7" fillId="0" borderId="0" applyNumberFormat="0" applyBorder="0" applyAlignment="0"/>
    <xf numFmtId="0" fontId="9" fillId="0" borderId="0"/>
    <xf numFmtId="0" fontId="12" fillId="4" borderId="0"/>
    <xf numFmtId="173" fontId="17" fillId="0" borderId="0">
      <alignment horizontal="left" vertical="center"/>
    </xf>
    <xf numFmtId="0" fontId="6" fillId="3" borderId="0">
      <alignment horizontal="left" wrapText="1"/>
    </xf>
    <xf numFmtId="0" fontId="18" fillId="0" borderId="0">
      <alignment horizontal="left" vertical="center"/>
    </xf>
  </cellStyleXfs>
  <cellXfs count="20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5" fontId="0" fillId="0" borderId="0" xfId="2" applyNumberFormat="1" applyFont="1"/>
    <xf numFmtId="37" fontId="0" fillId="0" borderId="0" xfId="0" applyNumberFormat="1"/>
    <xf numFmtId="166" fontId="3" fillId="0" borderId="0" xfId="1" applyNumberFormat="1" applyFont="1" applyAlignment="1">
      <alignment horizontal="center"/>
    </xf>
    <xf numFmtId="37" fontId="3" fillId="0" borderId="0" xfId="1" applyNumberFormat="1" applyFont="1" applyAlignment="1">
      <alignment horizontal="right"/>
    </xf>
    <xf numFmtId="5" fontId="3" fillId="0" borderId="0" xfId="2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</cellXfs>
  <cellStyles count="43">
    <cellStyle name="Comma" xfId="1" builtinId="3"/>
    <cellStyle name="Comma 2" xfId="3"/>
    <cellStyle name="Comma0" xfId="4"/>
    <cellStyle name="Comma0 - Style4" xfId="5"/>
    <cellStyle name="Comma1 - Style1" xfId="6"/>
    <cellStyle name="Curren - Style2" xfId="7"/>
    <cellStyle name="Currency" xfId="2" builtinId="4"/>
    <cellStyle name="Currency 2" xfId="8"/>
    <cellStyle name="Currency0" xfId="9"/>
    <cellStyle name="Date" xfId="10"/>
    <cellStyle name="Entered" xfId="11"/>
    <cellStyle name="Fixed" xfId="12"/>
    <cellStyle name="Grey" xfId="13"/>
    <cellStyle name="Heading1" xfId="14"/>
    <cellStyle name="Heading2" xfId="15"/>
    <cellStyle name="Input [yellow]" xfId="16"/>
    <cellStyle name="modified border" xfId="17"/>
    <cellStyle name="modified border1" xfId="18"/>
    <cellStyle name="Normal" xfId="0" builtinId="0"/>
    <cellStyle name="Normal - Style1" xfId="19"/>
    <cellStyle name="Normal 2" xfId="20"/>
    <cellStyle name="Percen - Style2" xfId="21"/>
    <cellStyle name="Percen - Style3" xfId="22"/>
    <cellStyle name="Percent [2]" xfId="23"/>
    <cellStyle name="Percent 2" xfId="24"/>
    <cellStyle name="Report" xfId="25"/>
    <cellStyle name="Report - Style5" xfId="26"/>
    <cellStyle name="Report - Style6" xfId="27"/>
    <cellStyle name="Report - Style7" xfId="28"/>
    <cellStyle name="Report - Style8" xfId="29"/>
    <cellStyle name="Report Bar" xfId="30"/>
    <cellStyle name="Report Heading" xfId="31"/>
    <cellStyle name="Report Unit Cost" xfId="32"/>
    <cellStyle name="Reports Total" xfId="33"/>
    <cellStyle name="StmtTtl1" xfId="34"/>
    <cellStyle name="StmtTtl2" xfId="35"/>
    <cellStyle name="Style 1" xfId="36"/>
    <cellStyle name="Test" xfId="37"/>
    <cellStyle name="Title: - Style3" xfId="38"/>
    <cellStyle name="Title: - Style4" xfId="39"/>
    <cellStyle name="Title: Major" xfId="40"/>
    <cellStyle name="Title: Minor" xfId="41"/>
    <cellStyle name="Title: Workshee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F30"/>
  <sheetViews>
    <sheetView tabSelected="1" workbookViewId="0">
      <selection activeCell="A18" sqref="A18"/>
    </sheetView>
  </sheetViews>
  <sheetFormatPr defaultRowHeight="12.75"/>
  <cols>
    <col min="1" max="1" width="5.28515625" style="1" customWidth="1"/>
    <col min="2" max="2" width="20.140625" style="1" bestFit="1" customWidth="1"/>
    <col min="3" max="4" width="20.42578125" style="1" customWidth="1"/>
    <col min="5" max="5" width="14" style="1" bestFit="1" customWidth="1"/>
    <col min="6" max="6" width="18.42578125" style="1" bestFit="1" customWidth="1"/>
    <col min="7" max="7" width="9.140625" style="1"/>
    <col min="8" max="8" width="10.5703125" style="1" bestFit="1" customWidth="1"/>
    <col min="9" max="16384" width="9.140625" style="1"/>
  </cols>
  <sheetData>
    <row r="1" spans="1:6">
      <c r="A1" s="19" t="s">
        <v>22</v>
      </c>
      <c r="B1" s="19"/>
      <c r="C1" s="19"/>
      <c r="D1" s="19"/>
      <c r="E1" s="19"/>
      <c r="F1" s="19"/>
    </row>
    <row r="2" spans="1:6">
      <c r="A2" s="19" t="s">
        <v>21</v>
      </c>
      <c r="B2" s="19"/>
      <c r="C2" s="19"/>
      <c r="D2" s="19"/>
      <c r="E2" s="19"/>
      <c r="F2" s="19"/>
    </row>
    <row r="3" spans="1:6">
      <c r="A3" s="19" t="s">
        <v>20</v>
      </c>
      <c r="B3" s="19"/>
      <c r="C3" s="19"/>
      <c r="D3" s="19"/>
      <c r="E3" s="19"/>
      <c r="F3" s="19"/>
    </row>
    <row r="4" spans="1:6">
      <c r="A4" s="19" t="s">
        <v>19</v>
      </c>
      <c r="B4" s="19"/>
      <c r="C4" s="19"/>
      <c r="D4" s="19"/>
      <c r="E4" s="19"/>
      <c r="F4" s="19"/>
    </row>
    <row r="5" spans="1:6">
      <c r="A5" s="19"/>
      <c r="B5" s="19"/>
      <c r="C5" s="19"/>
      <c r="D5" s="19"/>
      <c r="E5" s="19"/>
      <c r="F5" s="19"/>
    </row>
    <row r="7" spans="1:6" ht="15">
      <c r="A7" s="14"/>
      <c r="B7" s="14"/>
      <c r="C7"/>
      <c r="D7"/>
      <c r="E7"/>
      <c r="F7"/>
    </row>
    <row r="8" spans="1:6" ht="15">
      <c r="A8" s="14"/>
      <c r="B8" s="14"/>
      <c r="C8"/>
      <c r="D8"/>
      <c r="E8"/>
      <c r="F8"/>
    </row>
    <row r="9" spans="1:6" ht="15">
      <c r="A9" s="15" t="s">
        <v>18</v>
      </c>
      <c r="B9" s="14"/>
      <c r="C9" s="17" t="s">
        <v>17</v>
      </c>
      <c r="D9" s="17"/>
      <c r="E9" s="13" t="s">
        <v>16</v>
      </c>
      <c r="F9" s="13" t="s">
        <v>15</v>
      </c>
    </row>
    <row r="10" spans="1:6" ht="13.5" thickBot="1">
      <c r="A10" s="12" t="s">
        <v>14</v>
      </c>
      <c r="B10" s="12" t="s">
        <v>13</v>
      </c>
      <c r="C10" s="12" t="s">
        <v>12</v>
      </c>
      <c r="D10" s="12" t="s">
        <v>11</v>
      </c>
      <c r="E10" s="12" t="s">
        <v>10</v>
      </c>
      <c r="F10" s="12" t="s">
        <v>9</v>
      </c>
    </row>
    <row r="11" spans="1:6">
      <c r="A11" s="4"/>
      <c r="B11" s="4" t="s">
        <v>8</v>
      </c>
      <c r="C11" s="4" t="s">
        <v>7</v>
      </c>
      <c r="D11" s="4" t="s">
        <v>6</v>
      </c>
      <c r="E11" s="4" t="s">
        <v>5</v>
      </c>
      <c r="F11" s="11" t="s">
        <v>4</v>
      </c>
    </row>
    <row r="12" spans="1:6" ht="21" customHeight="1">
      <c r="A12" s="4">
        <v>1</v>
      </c>
      <c r="B12" s="10" t="s">
        <v>3</v>
      </c>
      <c r="C12" s="9">
        <v>1241239.00021</v>
      </c>
      <c r="D12" s="9">
        <f>C12*0.75</f>
        <v>930929.25015749992</v>
      </c>
      <c r="E12" s="8">
        <v>578743909.82209516</v>
      </c>
      <c r="F12" s="7">
        <f>ROUND(D12/E12*100,3)</f>
        <v>0.161</v>
      </c>
    </row>
    <row r="13" spans="1:6">
      <c r="A13" s="4">
        <v>2</v>
      </c>
      <c r="B13" s="10" t="s">
        <v>2</v>
      </c>
      <c r="C13" s="9">
        <v>691684.07781879976</v>
      </c>
      <c r="D13" s="9">
        <f>C13*0.75</f>
        <v>518763.05836409982</v>
      </c>
      <c r="E13" s="8">
        <v>285799322.42422146</v>
      </c>
      <c r="F13" s="7">
        <f>ROUND(D13/E13*100,3)</f>
        <v>0.182</v>
      </c>
    </row>
    <row r="14" spans="1:6">
      <c r="A14" s="4">
        <v>3</v>
      </c>
      <c r="B14" s="10" t="s">
        <v>1</v>
      </c>
      <c r="C14" s="9">
        <v>93504.967878452968</v>
      </c>
      <c r="D14" s="9">
        <f>C14*0.75</f>
        <v>70128.725908839726</v>
      </c>
      <c r="E14" s="8">
        <v>58589591.299314842</v>
      </c>
      <c r="F14" s="7">
        <f>ROUND(D14/E14*100,3)</f>
        <v>0.12</v>
      </c>
    </row>
    <row r="15" spans="1:6" customFormat="1" ht="15"/>
    <row r="16" spans="1:6" customFormat="1" ht="31.5" customHeight="1">
      <c r="A16" s="18" t="s">
        <v>0</v>
      </c>
      <c r="B16" s="18"/>
      <c r="C16" s="18"/>
      <c r="D16" s="18"/>
      <c r="E16" s="18"/>
      <c r="F16" s="18"/>
    </row>
    <row r="17" spans="1:6" customFormat="1" ht="15">
      <c r="A17" t="s">
        <v>23</v>
      </c>
    </row>
    <row r="18" spans="1:6" customFormat="1" ht="15">
      <c r="E18" s="6"/>
    </row>
    <row r="19" spans="1:6" customFormat="1" ht="15">
      <c r="E19" s="5"/>
    </row>
    <row r="20" spans="1:6" customFormat="1" ht="15"/>
    <row r="21" spans="1:6" customFormat="1" ht="15"/>
    <row r="22" spans="1:6" customFormat="1" ht="15"/>
    <row r="23" spans="1:6" customFormat="1" ht="15"/>
    <row r="24" spans="1:6" customFormat="1" ht="15"/>
    <row r="25" spans="1:6" customFormat="1" ht="15"/>
    <row r="26" spans="1:6">
      <c r="A26" s="4"/>
    </row>
    <row r="27" spans="1:6" ht="29.25" customHeight="1">
      <c r="A27"/>
      <c r="B27"/>
      <c r="C27"/>
      <c r="D27"/>
      <c r="E27"/>
      <c r="F27"/>
    </row>
    <row r="28" spans="1:6" ht="29.25" customHeight="1">
      <c r="A28" s="16"/>
      <c r="B28" s="16"/>
      <c r="C28" s="16"/>
      <c r="D28" s="16"/>
      <c r="E28" s="16"/>
      <c r="F28" s="16"/>
    </row>
    <row r="29" spans="1:6">
      <c r="A29" s="3"/>
      <c r="B29" s="3"/>
      <c r="C29" s="3"/>
      <c r="D29" s="3"/>
      <c r="E29" s="3"/>
      <c r="F29" s="3"/>
    </row>
    <row r="30" spans="1:6">
      <c r="F30" s="2"/>
    </row>
  </sheetData>
  <mergeCells count="8">
    <mergeCell ref="A28:F28"/>
    <mergeCell ref="C9:D9"/>
    <mergeCell ref="A16:F16"/>
    <mergeCell ref="A1:F1"/>
    <mergeCell ref="A2:F2"/>
    <mergeCell ref="A3:F3"/>
    <mergeCell ref="A4:F4"/>
    <mergeCell ref="A5:F5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930676A-1F6C-4498-8A63-B977D4E759FD}"/>
</file>

<file path=customXml/itemProps2.xml><?xml version="1.0" encoding="utf-8"?>
<ds:datastoreItem xmlns:ds="http://schemas.openxmlformats.org/officeDocument/2006/customXml" ds:itemID="{DD6C49E3-47AF-4C17-8E1D-E6DA0B844869}"/>
</file>

<file path=customXml/itemProps3.xml><?xml version="1.0" encoding="utf-8"?>
<ds:datastoreItem xmlns:ds="http://schemas.openxmlformats.org/officeDocument/2006/customXml" ds:itemID="{A6DC2A83-3B18-4D5B-B003-95DE602C821B}"/>
</file>

<file path=customXml/itemProps4.xml><?xml version="1.0" encoding="utf-8"?>
<ds:datastoreItem xmlns:ds="http://schemas.openxmlformats.org/officeDocument/2006/customXml" ds:itemID="{C808CC33-7D0E-4D9C-A869-01EA1BF61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JAP-19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Jon Piliaris</cp:lastModifiedBy>
  <dcterms:created xsi:type="dcterms:W3CDTF">2011-05-23T19:37:52Z</dcterms:created>
  <dcterms:modified xsi:type="dcterms:W3CDTF">2011-05-26T16:26:32Z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