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18945" windowHeight="12600"/>
  </bookViews>
  <sheets>
    <sheet name="Colstrip Amort Summary" sheetId="2" r:id="rId1"/>
  </sheets>
  <externalReferences>
    <externalReference r:id="rId2"/>
    <externalReference r:id="rId3"/>
  </externalReferences>
  <definedNames>
    <definedName name="keep_TESTYEAR">'[1]KJB-6 Cmn Adj'!$B$7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5" i="2"/>
  <c r="E14" i="2" l="1"/>
  <c r="C21" i="2" l="1"/>
  <c r="C25" i="2" s="1"/>
  <c r="C17" i="2"/>
  <c r="E16" i="2"/>
  <c r="D17" i="2"/>
  <c r="D21" i="2" s="1"/>
  <c r="D25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3" i="2"/>
  <c r="E15" i="2" l="1"/>
  <c r="E17" i="2" s="1"/>
  <c r="E20" i="2"/>
  <c r="E21" i="2" s="1"/>
  <c r="E25" i="2" s="1"/>
  <c r="E27" i="2" l="1"/>
  <c r="E28" i="2" l="1"/>
</calcChain>
</file>

<file path=xl/sharedStrings.xml><?xml version="1.0" encoding="utf-8"?>
<sst xmlns="http://schemas.openxmlformats.org/spreadsheetml/2006/main" count="25" uniqueCount="24">
  <si>
    <t>PUGET SOUND ENERGY-ELECTRIC</t>
  </si>
  <si>
    <t>FOR THE TWELVE MONTHS ENDED SEPTEMBER 30, 2016</t>
  </si>
  <si>
    <t>GENERAL RATE CASE</t>
  </si>
  <si>
    <t>LINE</t>
  </si>
  <si>
    <t>NO.</t>
  </si>
  <si>
    <t>DESCRIPTION</t>
  </si>
  <si>
    <t>TEST YEAR</t>
  </si>
  <si>
    <t>PROFORMA</t>
  </si>
  <si>
    <t>ADJUSTMENT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</si>
  <si>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</si>
  <si>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</si>
  <si>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</si>
  <si>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</si>
  <si>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</si>
  <si>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INCREASE (DECREASE) EXPENSE</t>
  </si>
  <si>
    <t>INCREASE (DECREASE) FIT @</t>
  </si>
  <si>
    <t>INCREASE (DECREASE) NOI</t>
  </si>
  <si>
    <t>COLSTRIP 1 &amp; 2 REGULATORY ASSET</t>
  </si>
  <si>
    <t>COLSTRIP RATEBASE (AMA)</t>
  </si>
  <si>
    <t>OPERATING EXPENSE</t>
  </si>
  <si>
    <t>AMORTIZATION EXPENSE (over 18 years)</t>
  </si>
  <si>
    <t>Exh. CRM-3</t>
  </si>
  <si>
    <t>Dockets UE-170033/UG-170034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</si>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</sst>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.&quot;\ 0.00"/>
    <numFmt numFmtId="165" formatCode="0.000000"/>
    <numFmt numFmtId="166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0"/>
      <name val="Geneva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5" fontId="6" fillId="0" borderId="0">
      <alignment horizontal="left" wrapText="1"/>
    </xf>
    <xf numFmtId="43" fontId="6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Alignment="1"/>
    <xf numFmtId="0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2" fillId="0" borderId="0" xfId="2" applyFont="1" applyFill="1" applyAlignment="1">
      <alignment horizontal="center"/>
    </xf>
    <xf numFmtId="165" fontId="7" fillId="0" borderId="0" xfId="3" applyFont="1" applyAlignment="1">
      <alignment horizontal="left"/>
    </xf>
    <xf numFmtId="0" fontId="2" fillId="0" borderId="0" xfId="2" applyFont="1" applyFill="1"/>
    <xf numFmtId="0" fontId="6" fillId="0" borderId="0" xfId="2" applyFont="1" applyFill="1"/>
    <xf numFmtId="165" fontId="2" fillId="0" borderId="0" xfId="3" applyFont="1" applyFill="1" applyAlignment="1">
      <alignment horizontal="left" indent="2"/>
    </xf>
    <xf numFmtId="42" fontId="2" fillId="0" borderId="0" xfId="4" applyNumberFormat="1" applyFont="1" applyFill="1"/>
    <xf numFmtId="42" fontId="2" fillId="0" borderId="0" xfId="4" applyNumberFormat="1" applyFont="1" applyFill="1" applyBorder="1"/>
    <xf numFmtId="41" fontId="2" fillId="0" borderId="0" xfId="0" applyNumberFormat="1" applyFont="1" applyFill="1" applyBorder="1" applyAlignment="1"/>
    <xf numFmtId="0" fontId="2" fillId="0" borderId="0" xfId="5" applyNumberFormat="1" applyFont="1" applyFill="1" applyAlignment="1">
      <alignment horizontal="left" indent="2"/>
    </xf>
    <xf numFmtId="165" fontId="2" fillId="0" borderId="0" xfId="3" applyFont="1" applyFill="1" applyAlignment="1">
      <alignment horizontal="left"/>
    </xf>
    <xf numFmtId="166" fontId="2" fillId="0" borderId="2" xfId="1" applyNumberFormat="1" applyFont="1" applyFill="1" applyBorder="1" applyAlignment="1"/>
    <xf numFmtId="0" fontId="2" fillId="0" borderId="0" xfId="2" applyFont="1" applyFill="1" applyAlignment="1">
      <alignment horizontal="left" indent="2"/>
    </xf>
    <xf numFmtId="42" fontId="2" fillId="0" borderId="0" xfId="2" applyNumberFormat="1" applyFont="1" applyFill="1" applyBorder="1"/>
    <xf numFmtId="165" fontId="7" fillId="0" borderId="0" xfId="3" applyFont="1" applyFill="1" applyAlignment="1">
      <alignment horizontal="left"/>
    </xf>
    <xf numFmtId="165" fontId="2" fillId="0" borderId="0" xfId="3" applyFont="1" applyFill="1" applyAlignment="1">
      <alignment horizontal="left" indent="1"/>
    </xf>
    <xf numFmtId="166" fontId="2" fillId="0" borderId="0" xfId="1" applyNumberFormat="1" applyFont="1" applyFill="1" applyBorder="1" applyAlignment="1"/>
    <xf numFmtId="165" fontId="2" fillId="0" borderId="0" xfId="3" quotePrefix="1" applyFont="1" applyFill="1" applyAlignment="1">
      <alignment horizontal="left"/>
    </xf>
    <xf numFmtId="41" fontId="2" fillId="0" borderId="3" xfId="2" applyNumberFormat="1" applyFont="1" applyFill="1" applyBorder="1"/>
    <xf numFmtId="41" fontId="2" fillId="0" borderId="0" xfId="2" applyNumberFormat="1" applyFont="1" applyFill="1" applyBorder="1"/>
    <xf numFmtId="0" fontId="2" fillId="0" borderId="0" xfId="6" applyFont="1" applyFill="1" applyAlignment="1">
      <alignment horizontal="left"/>
    </xf>
    <xf numFmtId="9" fontId="2" fillId="0" borderId="0" xfId="6" applyNumberFormat="1" applyFont="1" applyFill="1" applyBorder="1" applyAlignment="1"/>
    <xf numFmtId="0" fontId="6" fillId="0" borderId="0" xfId="5" applyNumberFormat="1" applyFont="1" applyAlignment="1"/>
    <xf numFmtId="41" fontId="2" fillId="0" borderId="0" xfId="6" applyNumberFormat="1" applyFont="1" applyFill="1" applyBorder="1" applyAlignment="1" applyProtection="1">
      <protection locked="0"/>
    </xf>
    <xf numFmtId="166" fontId="2" fillId="0" borderId="2" xfId="6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/>
    </xf>
  </cellXfs>
  <cellStyles count="9">
    <cellStyle name="Comma 15" xfId="4"/>
    <cellStyle name="Currency" xfId="1" builtinId="4"/>
    <cellStyle name="Currency 2" xfId="8"/>
    <cellStyle name="Normal" xfId="0" builtinId="0"/>
    <cellStyle name="Normal 16" xfId="5"/>
    <cellStyle name="Normal 2" xfId="7"/>
    <cellStyle name="Normal 2 8" xfId="6"/>
    <cellStyle name="Normal_Hopkins Ridge" xfId="2"/>
    <cellStyle name="Style 1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%23Electric%20Model%202017%20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0033-Staff-WP-CRM-Depr%20Study%2013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KJB-3 Def"/>
      <sheetName val="KJB-4 Sum"/>
      <sheetName val="KJB-6 Cmn Adj"/>
      <sheetName val="KJB-7 El Adj"/>
      <sheetName val="Power Cost Bridge to A-1"/>
      <sheetName val="Exh.A-1"/>
      <sheetName val="Work Papers==&gt;"/>
      <sheetName val="JAP-07"/>
      <sheetName val="For Prod Adj Expense"/>
      <sheetName val="For Prod Adj Ratebase"/>
      <sheetName val="Verify Pwr Costs"/>
      <sheetName val="RJR Prod O&amp;M"/>
      <sheetName val="PKW RY PC1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7">
          <cell r="B7" t="str">
            <v>FOR THE TWELVE MONTHS ENDED SEPTEMBER 30, 2016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SHEET"/>
      <sheetName val="Dep Summary"/>
      <sheetName val="COLSTRIP CALCS"/>
      <sheetName val="Reg Asset Adjustment"/>
      <sheetName val="Electric"/>
      <sheetName val="Elec Study Rpt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127629534.00980572</v>
          </cell>
        </row>
        <row r="12">
          <cell r="C12">
            <v>7090529.6672114292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D4" sqref="D4"/>
    </sheetView>
  </sheetViews>
  <sheetFormatPr defaultRowHeight="15"/>
  <cols>
    <col min="2" max="2" width="36.7109375" customWidth="1"/>
    <col min="3" max="5" width="14.85546875" customWidth="1"/>
  </cols>
  <sheetData>
    <row r="1" spans="1:5">
      <c r="A1" s="1"/>
      <c r="B1" s="2"/>
      <c r="C1" s="2"/>
      <c r="D1" s="2" t="s">
        <v>21</v>
      </c>
      <c r="E1" s="3"/>
    </row>
    <row r="2" spans="1:5">
      <c r="A2" s="3"/>
      <c r="B2" s="3"/>
      <c r="C2" s="40"/>
      <c r="D2" s="40" t="s">
        <v>22</v>
      </c>
      <c r="E2" s="3"/>
    </row>
    <row r="3" spans="1:5">
      <c r="A3" s="1"/>
      <c r="B3" s="1"/>
      <c r="C3" s="1"/>
      <c r="D3" s="1" t="s">
        <v>23</v>
      </c>
      <c r="E3" s="38"/>
    </row>
    <row r="4" spans="1:5">
      <c r="A4" s="4" t="s">
        <v>0</v>
      </c>
      <c r="B4" s="4"/>
      <c r="C4" s="5"/>
      <c r="D4" s="5"/>
      <c r="E4" s="5"/>
    </row>
    <row r="5" spans="1:5">
      <c r="A5" s="6" t="s">
        <v>17</v>
      </c>
      <c r="B5" s="7"/>
      <c r="C5" s="5"/>
      <c r="D5" s="5"/>
      <c r="E5" s="8"/>
    </row>
    <row r="6" spans="1:5">
      <c r="A6" s="5" t="s">
        <v>1</v>
      </c>
      <c r="B6" s="5"/>
      <c r="C6" s="5"/>
      <c r="D6" s="5"/>
      <c r="E6" s="9"/>
    </row>
    <row r="7" spans="1:5">
      <c r="A7" s="5" t="s">
        <v>2</v>
      </c>
      <c r="B7" s="5"/>
      <c r="C7" s="5"/>
      <c r="D7" s="5"/>
      <c r="E7" s="9"/>
    </row>
    <row r="8" spans="1:5">
      <c r="A8" s="1"/>
      <c r="B8" s="1"/>
      <c r="C8" s="1"/>
      <c r="D8" s="10"/>
      <c r="E8" s="10"/>
    </row>
    <row r="9" spans="1:5">
      <c r="A9" s="39" t="s">
        <v>3</v>
      </c>
      <c r="B9" s="11"/>
      <c r="C9" s="11"/>
      <c r="D9" s="1"/>
      <c r="E9" s="1"/>
    </row>
    <row r="10" spans="1:5">
      <c r="A10" s="13" t="s">
        <v>4</v>
      </c>
      <c r="B10" s="12" t="s">
        <v>5</v>
      </c>
      <c r="C10" s="13" t="s">
        <v>6</v>
      </c>
      <c r="D10" s="13" t="s">
        <v>7</v>
      </c>
      <c r="E10" s="13" t="s">
        <v>8</v>
      </c>
    </row>
    <row r="11" spans="1:5">
      <c r="A11" s="1"/>
      <c r="B11" s="1"/>
      <c r="C11" s="1"/>
      <c r="D11" s="1"/>
      <c r="E11" s="1"/>
    </row>
    <row r="12" spans="1:5">
      <c r="A12" s="14">
        <v>1</v>
      </c>
      <c r="B12" s="15" t="s">
        <v>18</v>
      </c>
      <c r="C12" s="16"/>
      <c r="D12" s="16"/>
      <c r="E12" s="16"/>
    </row>
    <row r="13" spans="1:5">
      <c r="A13" s="14">
        <f>+A12+1</f>
        <v>2</v>
      </c>
      <c r="B13" s="15" t="s">
        <v>9</v>
      </c>
      <c r="C13" s="17"/>
      <c r="D13" s="17"/>
      <c r="E13" s="17"/>
    </row>
    <row r="14" spans="1:5">
      <c r="A14" s="14">
        <f t="shared" ref="A14:A28" si="0">+A13+1</f>
        <v>3</v>
      </c>
      <c r="B14" s="18" t="s">
        <v>10</v>
      </c>
      <c r="C14" s="19">
        <v>0</v>
      </c>
      <c r="D14" s="19">
        <v>0</v>
      </c>
      <c r="E14" s="20">
        <f>D14-C13</f>
        <v>0</v>
      </c>
    </row>
    <row r="15" spans="1:5">
      <c r="A15" s="14">
        <f t="shared" si="0"/>
        <v>4</v>
      </c>
      <c r="B15" s="18" t="s">
        <v>11</v>
      </c>
      <c r="C15" s="21">
        <v>0</v>
      </c>
      <c r="D15" s="21">
        <f>-'[2]Reg Asset Adjustment'!$C$10</f>
        <v>-127629534.00980572</v>
      </c>
      <c r="E15" s="21">
        <f>D15-C14</f>
        <v>-127629534.00980572</v>
      </c>
    </row>
    <row r="16" spans="1:5">
      <c r="A16" s="14">
        <f t="shared" si="0"/>
        <v>5</v>
      </c>
      <c r="B16" s="22" t="s">
        <v>12</v>
      </c>
      <c r="C16" s="21">
        <v>0</v>
      </c>
      <c r="D16" s="21">
        <v>0</v>
      </c>
      <c r="E16" s="21">
        <f>D16-C16</f>
        <v>0</v>
      </c>
    </row>
    <row r="17" spans="1:5" ht="15.75" thickBot="1">
      <c r="A17" s="14">
        <f t="shared" si="0"/>
        <v>6</v>
      </c>
      <c r="B17" s="23" t="s">
        <v>13</v>
      </c>
      <c r="C17" s="24">
        <f>SUM(C14:C16)</f>
        <v>0</v>
      </c>
      <c r="D17" s="24">
        <f>SUM(D15:D16)</f>
        <v>-127629534.00980572</v>
      </c>
      <c r="E17" s="24">
        <f>SUM(E15:E16)</f>
        <v>-127629534.00980572</v>
      </c>
    </row>
    <row r="18" spans="1:5" ht="15.75" thickTop="1">
      <c r="A18" s="14">
        <f t="shared" si="0"/>
        <v>7</v>
      </c>
      <c r="B18" s="25"/>
      <c r="C18" s="26"/>
      <c r="D18" s="26"/>
      <c r="E18" s="26"/>
    </row>
    <row r="19" spans="1:5">
      <c r="A19" s="14">
        <f t="shared" si="0"/>
        <v>8</v>
      </c>
      <c r="B19" s="27" t="s">
        <v>19</v>
      </c>
      <c r="C19" s="17"/>
      <c r="D19" s="17"/>
      <c r="E19" s="17"/>
    </row>
    <row r="20" spans="1:5">
      <c r="A20" s="14">
        <f t="shared" si="0"/>
        <v>9</v>
      </c>
      <c r="B20" s="28" t="s">
        <v>20</v>
      </c>
      <c r="C20" s="29">
        <v>0</v>
      </c>
      <c r="D20" s="29">
        <f>'[2]Reg Asset Adjustment'!$C$12</f>
        <v>7090529.6672114292</v>
      </c>
      <c r="E20" s="29">
        <f>D20-C20</f>
        <v>7090529.6672114292</v>
      </c>
    </row>
    <row r="21" spans="1:5">
      <c r="A21" s="14">
        <f t="shared" si="0"/>
        <v>10</v>
      </c>
      <c r="B21" s="30" t="s">
        <v>14</v>
      </c>
      <c r="C21" s="31">
        <f>SUM(C20:C20)</f>
        <v>0</v>
      </c>
      <c r="D21" s="31">
        <f>SUM(D20:D20)</f>
        <v>7090529.6672114292</v>
      </c>
      <c r="E21" s="31">
        <f>SUM(E20:E20)</f>
        <v>7090529.6672114292</v>
      </c>
    </row>
    <row r="22" spans="1:5">
      <c r="A22" s="14">
        <f t="shared" si="0"/>
        <v>11</v>
      </c>
      <c r="B22" s="30"/>
      <c r="C22" s="32"/>
      <c r="D22" s="32"/>
      <c r="E22" s="32"/>
    </row>
    <row r="23" spans="1:5">
      <c r="A23" s="14">
        <f t="shared" si="0"/>
        <v>12</v>
      </c>
      <c r="B23" s="27"/>
      <c r="C23" s="32"/>
      <c r="D23" s="32"/>
      <c r="E23" s="32"/>
    </row>
    <row r="24" spans="1:5">
      <c r="A24" s="14">
        <f t="shared" si="0"/>
        <v>13</v>
      </c>
      <c r="B24" s="23"/>
      <c r="C24" s="32"/>
      <c r="D24" s="32"/>
      <c r="E24" s="32"/>
    </row>
    <row r="25" spans="1:5">
      <c r="A25" s="14">
        <f t="shared" si="0"/>
        <v>14</v>
      </c>
      <c r="B25" s="30" t="s">
        <v>14</v>
      </c>
      <c r="C25" s="32">
        <f>+C21</f>
        <v>0</v>
      </c>
      <c r="D25" s="32">
        <f>+D21</f>
        <v>7090529.6672114292</v>
      </c>
      <c r="E25" s="32">
        <f>+E21</f>
        <v>7090529.6672114292</v>
      </c>
    </row>
    <row r="26" spans="1:5">
      <c r="A26" s="14">
        <f t="shared" si="0"/>
        <v>15</v>
      </c>
      <c r="B26" s="25"/>
      <c r="C26" s="32"/>
      <c r="D26" s="32"/>
      <c r="E26" s="32"/>
    </row>
    <row r="27" spans="1:5">
      <c r="A27" s="14">
        <f t="shared" si="0"/>
        <v>16</v>
      </c>
      <c r="B27" s="33" t="s">
        <v>15</v>
      </c>
      <c r="C27" s="34">
        <v>0.35</v>
      </c>
      <c r="D27" s="35"/>
      <c r="E27" s="36">
        <f>-E25*C27</f>
        <v>-2481685.3835240002</v>
      </c>
    </row>
    <row r="28" spans="1:5" ht="15.75" thickBot="1">
      <c r="A28" s="14">
        <f t="shared" si="0"/>
        <v>17</v>
      </c>
      <c r="B28" s="33" t="s">
        <v>16</v>
      </c>
      <c r="C28" s="35"/>
      <c r="D28" s="35"/>
      <c r="E28" s="37">
        <f>-E25-E27</f>
        <v>-4608844.2836874295</v>
      </c>
    </row>
    <row r="29" spans="1:5" ht="15.75" thickTop="1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2017-06-30T18:55:19+00:00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E7EF2B8-15DF-4B47-91B0-78A765FCFDA8}"/>
</file>

<file path=customXml/itemProps2.xml><?xml version="1.0" encoding="utf-8"?>
<ds:datastoreItem xmlns:ds="http://schemas.openxmlformats.org/officeDocument/2006/customXml" ds:itemID="{0FF48228-FCE9-4171-8908-61CAE75F8A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59D92-5486-49DF-B866-AB4B18658B54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sharepoint/v3/fields"/>
    <ds:schemaRef ds:uri="http://schemas.microsoft.com/office/2006/documentManagement/types"/>
    <ds:schemaRef ds:uri="http://schemas.microsoft.com/office/2006/metadata/properties"/>
    <ds:schemaRef ds:uri="24f70c62-691b-492e-ba59-9d389529a97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5062735-D0D8-4018-B5B9-8CAA7A2C1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Colstrip Amort Summary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McGuire, Chris (UTC)</dc:creator>
  <dc:description/>
  <cp:lastModifiedBy>Information Services</cp:lastModifiedBy>
  <cp:lastPrinted>2017-06-26T21:20:58Z</cp:lastPrinted>
  <dcterms:created xsi:type="dcterms:W3CDTF">2017-05-30T16:12:09Z</dcterms:created>
  <dcterms:modified xsi:type="dcterms:W3CDTF">2017-06-26T21:21:11Z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