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6\2016_WA_Elec_and_Gas_GRC\Joint Issues Lists\October Filing Documents\"/>
    </mc:Choice>
  </mc:AlternateContent>
  <bookViews>
    <workbookView xWindow="0" yWindow="0" windowWidth="25200" windowHeight="11535"/>
  </bookViews>
  <sheets>
    <sheet name="Electric" sheetId="1" r:id="rId1"/>
    <sheet name="Natural Gas" sheetId="2" r:id="rId2"/>
  </sheets>
  <externalReferences>
    <externalReference r:id="rId3"/>
    <externalReference r:id="rId4"/>
    <externalReference r:id="rId5"/>
  </externalReferences>
  <definedNames>
    <definedName name="_xlnm.Print_Area" localSheetId="0">Electric!$A$1:$S$103</definedName>
    <definedName name="_xlnm.Print_Area" localSheetId="1">'Natural Gas'!$A$1:$Q$97</definedName>
    <definedName name="_xlnm.Print_Titles" localSheetId="0">Electric!$1:$6</definedName>
  </definedNames>
  <calcPr calcId="152511" calcMode="manual"/>
</workbook>
</file>

<file path=xl/calcChain.xml><?xml version="1.0" encoding="utf-8"?>
<calcChain xmlns="http://schemas.openxmlformats.org/spreadsheetml/2006/main">
  <c r="J65" i="1" l="1"/>
  <c r="I65" i="1"/>
  <c r="J12" i="1"/>
  <c r="I12" i="1"/>
  <c r="J62" i="2" l="1"/>
  <c r="I62" i="2"/>
  <c r="H62" i="2"/>
  <c r="H73" i="2" s="1"/>
  <c r="H74" i="2" s="1"/>
  <c r="G62" i="2"/>
  <c r="G73" i="2" s="1"/>
  <c r="G74" i="2" s="1"/>
  <c r="F62" i="2"/>
  <c r="F73" i="2" s="1"/>
  <c r="F74" i="2" s="1"/>
  <c r="E62" i="2"/>
  <c r="E73" i="2" s="1"/>
  <c r="E74" i="2" s="1"/>
  <c r="O48" i="2"/>
  <c r="N48" i="2"/>
  <c r="M48"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5" i="2" s="1"/>
  <c r="A46" i="2" s="1"/>
  <c r="A51" i="2" s="1"/>
  <c r="A52" i="2" s="1"/>
  <c r="A53" i="2" s="1"/>
  <c r="A54" i="2" s="1"/>
  <c r="A55" i="2" s="1"/>
  <c r="A56" i="2" s="1"/>
  <c r="A57" i="2" s="1"/>
  <c r="A59" i="2" s="1"/>
  <c r="A60" i="2" s="1"/>
  <c r="A62"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6" i="2" s="1"/>
  <c r="A97" i="2" s="1"/>
  <c r="G12" i="2"/>
  <c r="E12" i="2"/>
  <c r="A11" i="2"/>
  <c r="A12" i="2" s="1"/>
  <c r="O10" i="2"/>
  <c r="N10" i="2"/>
  <c r="M10" i="2"/>
  <c r="A9" i="2"/>
  <c r="E12" i="1" l="1"/>
  <c r="G65" i="1" l="1"/>
  <c r="G77" i="1" l="1"/>
  <c r="G12" i="1"/>
  <c r="H65" i="1"/>
  <c r="H77" i="1" s="1"/>
  <c r="H78" i="1" s="1"/>
  <c r="G78" i="1" l="1"/>
  <c r="E65" i="1" l="1"/>
  <c r="E77" i="1" s="1"/>
  <c r="E78" i="1" s="1"/>
  <c r="F65" i="1" l="1"/>
  <c r="F77" i="1" s="1"/>
  <c r="F78" i="1" s="1"/>
  <c r="A10" i="1" l="1"/>
  <c r="A11" i="1" s="1"/>
  <c r="A12" i="1" s="1"/>
  <c r="A15" i="1" s="1"/>
  <c r="A16" i="1" l="1"/>
  <c r="A17" i="1" s="1"/>
  <c r="A18" i="1" s="1"/>
  <c r="A19" i="1" s="1"/>
  <c r="A20" i="1" s="1"/>
  <c r="A21" i="1" s="1"/>
  <c r="A22" i="1" s="1"/>
  <c r="A23" i="1" s="1"/>
  <c r="A24" i="1" s="1"/>
  <c r="A25" i="1" s="1"/>
  <c r="A26" i="1" s="1"/>
  <c r="A27" i="1" s="1"/>
  <c r="A28" i="1" s="1"/>
  <c r="A29" i="1" s="1"/>
  <c r="A30" i="1" s="1"/>
  <c r="A31" i="1" s="1"/>
  <c r="A32" i="1" s="1"/>
  <c r="A33" i="1" s="1"/>
  <c r="A34" i="1" s="1"/>
  <c r="A35" i="1" s="1"/>
  <c r="A36" i="1" l="1"/>
  <c r="A37" i="1" s="1"/>
  <c r="A38" i="1" s="1"/>
  <c r="A39" i="1" s="1"/>
  <c r="A40" i="1" s="1"/>
  <c r="A41" i="1" s="1"/>
  <c r="A42" i="1" s="1"/>
  <c r="A43" i="1" s="1"/>
  <c r="A44" i="1" s="1"/>
  <c r="A45" i="1" s="1"/>
  <c r="A47" i="1" s="1"/>
  <c r="A48" i="1" s="1"/>
  <c r="A49" i="1" s="1"/>
  <c r="A54" i="1" l="1"/>
  <c r="A55" i="1" s="1"/>
  <c r="A56" i="1" s="1"/>
  <c r="A57" i="1" s="1"/>
  <c r="A58" i="1" s="1"/>
  <c r="A59" i="1" s="1"/>
  <c r="A60" i="1" s="1"/>
  <c r="A62" i="1" s="1"/>
  <c r="A63" i="1" s="1"/>
  <c r="A65" i="1" s="1"/>
  <c r="A67" i="1" l="1"/>
  <c r="A68" i="1" s="1"/>
  <c r="A69" i="1" s="1"/>
  <c r="A70" i="1" s="1"/>
  <c r="A71" i="1" s="1"/>
  <c r="A72" i="1" s="1"/>
  <c r="A73" i="1" s="1"/>
  <c r="A74" i="1" s="1"/>
  <c r="A75" i="1" s="1"/>
  <c r="A76" i="1" s="1"/>
  <c r="A77" i="1" s="1"/>
  <c r="A78" i="1" l="1"/>
  <c r="A79" i="1" s="1"/>
  <c r="A80" i="1" s="1"/>
  <c r="A81" i="1" s="1"/>
  <c r="A82" i="1" s="1"/>
  <c r="A83" i="1" s="1"/>
  <c r="A84" i="1" s="1"/>
  <c r="A85" i="1" s="1"/>
  <c r="A86" i="1" s="1"/>
  <c r="A88" i="1" s="1"/>
  <c r="A89" i="1" s="1"/>
  <c r="A90" i="1" s="1"/>
  <c r="A91" i="1" s="1"/>
  <c r="A92" i="1" s="1"/>
  <c r="A93" i="1" s="1"/>
  <c r="A94" i="1" s="1"/>
  <c r="A95" i="1" s="1"/>
  <c r="A96" i="1" s="1"/>
  <c r="A97" i="1" s="1"/>
  <c r="A98" i="1" s="1"/>
  <c r="A99" i="1" l="1"/>
  <c r="A100" i="1" s="1"/>
  <c r="A101" i="1" s="1"/>
  <c r="A102" i="1" s="1"/>
  <c r="A103" i="1" s="1"/>
  <c r="M16" i="1" l="1"/>
  <c r="N17" i="1"/>
  <c r="O18" i="1"/>
  <c r="M20" i="1"/>
  <c r="N21" i="1"/>
  <c r="O22" i="1"/>
  <c r="N22" i="1"/>
  <c r="N16" i="1"/>
  <c r="O17" i="1"/>
  <c r="M19" i="1"/>
  <c r="N20" i="1"/>
  <c r="O16" i="1"/>
  <c r="M18" i="1"/>
  <c r="N19" i="1"/>
  <c r="O20" i="1"/>
  <c r="M22" i="1"/>
  <c r="N18" i="1"/>
  <c r="O19" i="1"/>
  <c r="N15" i="1"/>
  <c r="O15" i="1"/>
  <c r="M15" i="1"/>
  <c r="O21" i="1"/>
  <c r="O26" i="1" l="1"/>
  <c r="M23" i="1"/>
  <c r="N28" i="1"/>
  <c r="O24" i="1"/>
  <c r="M30" i="1"/>
  <c r="N30" i="1"/>
  <c r="M28" i="1"/>
  <c r="N24" i="1"/>
  <c r="O29" i="1"/>
  <c r="M26" i="1"/>
  <c r="O23" i="1"/>
  <c r="M24" i="1"/>
  <c r="N29" i="1"/>
  <c r="M25" i="1"/>
  <c r="O25" i="1"/>
  <c r="N27" i="1"/>
  <c r="N26" i="1"/>
  <c r="N25" i="1"/>
  <c r="O30" i="1"/>
  <c r="O27" i="1"/>
  <c r="M27" i="1"/>
  <c r="N23" i="1"/>
  <c r="O28" i="1"/>
  <c r="M29" i="1"/>
  <c r="M32" i="1" l="1"/>
  <c r="O33" i="1"/>
  <c r="N31" i="1"/>
  <c r="M31" i="1"/>
  <c r="O31" i="1"/>
  <c r="O34" i="1"/>
  <c r="N32" i="1"/>
  <c r="N33" i="1"/>
  <c r="M33" i="1"/>
  <c r="O32" i="1"/>
  <c r="M36" i="1" l="1"/>
  <c r="N36" i="1"/>
  <c r="O36" i="1"/>
  <c r="N35" i="1"/>
  <c r="O35" i="1"/>
  <c r="N37" i="1" l="1"/>
  <c r="O38" i="1"/>
  <c r="M40" i="1"/>
  <c r="N41" i="1"/>
  <c r="M37" i="1"/>
  <c r="O39" i="1"/>
  <c r="O37" i="1"/>
  <c r="M39" i="1"/>
  <c r="N40" i="1"/>
  <c r="O41" i="1"/>
  <c r="M38" i="1"/>
  <c r="N39" i="1"/>
  <c r="O40" i="1"/>
  <c r="N38" i="1"/>
  <c r="M41" i="1"/>
  <c r="N42" i="1"/>
  <c r="O42" i="1"/>
  <c r="M42" i="1" l="1"/>
  <c r="O49" i="1" l="1"/>
  <c r="N44" i="1"/>
  <c r="O45" i="1"/>
  <c r="O44" i="1"/>
  <c r="M44" i="1"/>
  <c r="N43" i="1"/>
  <c r="O43" i="1"/>
  <c r="M45" i="1"/>
  <c r="N45" i="1"/>
  <c r="M43" i="1"/>
  <c r="N47" i="1"/>
  <c r="O47" i="1"/>
  <c r="N49" i="1" l="1"/>
  <c r="M49" i="1"/>
  <c r="M47" i="1"/>
  <c r="N48" i="1"/>
  <c r="N34" i="1"/>
  <c r="O48" i="1"/>
  <c r="O51" i="1" s="1"/>
  <c r="N51" i="1" l="1"/>
  <c r="M48" i="1"/>
  <c r="M21" i="1" l="1"/>
  <c r="M34" i="1"/>
  <c r="M35" i="1"/>
  <c r="M17" i="1" l="1"/>
  <c r="M51" i="1" s="1"/>
  <c r="N9" i="1" l="1"/>
  <c r="O9" i="1" l="1"/>
  <c r="M9" i="1" l="1"/>
</calcChain>
</file>

<file path=xl/sharedStrings.xml><?xml version="1.0" encoding="utf-8"?>
<sst xmlns="http://schemas.openxmlformats.org/spreadsheetml/2006/main" count="437" uniqueCount="252">
  <si>
    <t>ISSUE</t>
  </si>
  <si>
    <t>COMMISSION STAFF</t>
  </si>
  <si>
    <t>ICNU</t>
  </si>
  <si>
    <t>NWIGU</t>
  </si>
  <si>
    <t>THE ENERGY PROJECT</t>
  </si>
  <si>
    <t>OTHER ISSUES</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</si>
  <si>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</si>
  <si>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</si>
  <si>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</si>
  <si>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</si>
  <si>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</si>
  <si>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</si>
  <si>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</si>
  <si>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</si>
  <si>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</si>
  <si>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</si>
  <si>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</si>
  <si>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</si>
  <si>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</si>
  <si>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</si>
  <si>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</si>
  <si>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</si>
  <si>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</si>
  <si>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</si>
  <si>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</si>
  <si>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</si>
  <si>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</si>
  <si>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</si>
  <si>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</si>
  <si>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</si>
  <si>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</si>
  <si>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</si>
  <si>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</si>
  <si>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</si>
  <si>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</si>
  <si>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ATTRITION STUDY</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</si>
  <si>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</si>
  <si>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</si>
  <si>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</si>
  <si>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</si>
  <si>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</si>
  <si>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Includes the  incremental costs associated with software development, application licenses, maintenance fees, and technical support for a range of information services programs. </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</si>
  <si>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</si>
  <si>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</si>
  <si>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</si>
  <si>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</si>
  <si>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</si>
  <si>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</si>
  <si>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</si>
  <si>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</si>
  <si>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</si>
  <si>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</si>
  <si>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Removes the impact of the adder schedule revenues and related expenses, such as Schedule 91 Tariff Rider (DSM), Schedule 92 Low Income Rate Assistance Program Rate, Schedule 93 ERM rebate, Schedule 94 BPA rebate, and Schedule 59 Residential Exchange credit, since these items are recovered/rebated by separate tariffs and, therefore, are not part of base rates.</t>
  </si>
  <si>
    <t>Removes the effects of the financial accounting for the Energy Recovery Mechanism (ERM.)</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</si>
  <si>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Lancaster Amortization, Customer Advances and Customer Deposits).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</si>
  <si>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</si>
  <si>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</si>
  <si>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</si>
  <si>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DOCKETS UE-160228 &amp; UG-160229</t>
  </si>
  <si>
    <t>2017 Attrition Study</t>
  </si>
  <si>
    <t>Plant Held for Future Use</t>
  </si>
  <si>
    <t>Pro Forma Labor Non-Exec</t>
  </si>
  <si>
    <t>Pro Forma Labor Exec</t>
  </si>
  <si>
    <t>Pro Forma Employee Benefits</t>
  </si>
  <si>
    <t>Pro Forma Revenue Normalization</t>
  </si>
  <si>
    <t>Cross Check 2017 AMI Capital &amp; Expense</t>
  </si>
  <si>
    <t>Pro Forma O&amp;M Offsets</t>
  </si>
  <si>
    <t>17.5% Movement towards Unity</t>
  </si>
  <si>
    <t>• Increase Basic Charge to $9.50/month in 2017, no change 2018
• Uniform ¢ increase to Blocks</t>
  </si>
  <si>
    <t>• Increase Customer Charge from $18.00 to $20.00 in 2017, no change 2018
• Increase Demand from $6.00 to $6.50/kW in 2017, no change 2018
• Uniform % Blocks</t>
  </si>
  <si>
    <t>• Minimum Demand remains at $21000
• Increase Demand from $6.00 to $6.50/kVA in 2017, no change 2018
• Uniform % Blocks</t>
  </si>
  <si>
    <t>• Minimum Demand remains at $500
• Increase Demand from $6.00 to $6.50/kW in 2017, no change 2018
• Uniform % Blocks</t>
  </si>
  <si>
    <t>• Increase Customer Charge from $18.00 to $20.00 in 2017, no change 2018
• Uniform % Blocks</t>
  </si>
  <si>
    <t>Revenue Requirement</t>
  </si>
  <si>
    <t>ERM Offset</t>
  </si>
  <si>
    <t>2018 Electric Increase offset using Energy Recovery Mechanism Deferral Balance for Jan. 1, 2018 through June 30, 2018</t>
  </si>
  <si>
    <t>Uncollectable Expense</t>
  </si>
  <si>
    <t>Miscellaneous Restating Expenses</t>
  </si>
  <si>
    <t>Eliminate WA Power Cost Deferral</t>
  </si>
  <si>
    <t>Restate Incentive Expenses</t>
  </si>
  <si>
    <t>Pro Forma Power Supply</t>
  </si>
  <si>
    <t>Pro Forma Regulatory Amortization Adj</t>
  </si>
  <si>
    <t>Pro Forma Meter Deferral &amp; Amortization</t>
  </si>
  <si>
    <t>PF Major Maint Normalize CS2/Colstrip</t>
  </si>
  <si>
    <t>Pro Forma Transmission Revenues/Expenses</t>
  </si>
  <si>
    <t>Pro Forma Property Tax Expense</t>
  </si>
  <si>
    <t>Pro Forma 2016 Limited Capital Additions</t>
  </si>
  <si>
    <t>Cross Check Capital Additions 2016 AMA (Incremental)</t>
  </si>
  <si>
    <t>Cross Check Major Capital Additions 2017 AMA</t>
  </si>
  <si>
    <t>Cross Check Labor Non-Exec</t>
  </si>
  <si>
    <t>Cross Check Information Tech/Service Expense</t>
  </si>
  <si>
    <t>Cross Check Property Tax</t>
  </si>
  <si>
    <t>Cross Check Insurance Expense</t>
  </si>
  <si>
    <t>Reconcile 2017 Cross Check to Attrition</t>
  </si>
  <si>
    <t>Rounding (immaterial)</t>
  </si>
  <si>
    <t>Pro Forma Capital Additions December 2015 AMA</t>
  </si>
  <si>
    <t>Results of Operations - actual operating results and total net rate base experienced by the Company for the twelve-month period ending September 30, 2015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</si>
  <si>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The increase in ADFIT (which is a reduction of rate base) included in this adjustment is primarily due to the annualizing of tax depreciation adjustments for the repairs deduction and bonus depreciation related to the 2015 federal tax return. </t>
  </si>
  <si>
    <t xml:space="preserve">Restates the accrued property tax during the test period to actual property tax paid during 2015. </t>
  </si>
  <si>
    <t xml:space="preserve">Restates recorded regulatory expense for the twelve-months-ended September 30, 2015 to reflect the UTC assessment rates applied to revenues for the test period and the actual levels of FERC fees paid during the test period.  </t>
  </si>
  <si>
    <t>Adjusts the FIT and DFIT calculated at 35% within Results of Operations, revising the Section 199 Manufacturing Permanent M Deduction to the amount that should have been accrued for the period ending September 30, 2015. This adjustment also adjusts the appropriate level of production tax credits and investment tax credits on qualified generation.</t>
  </si>
  <si>
    <t>Ten-year amortization of net gains realized from the sale of real property disposed of between 2006 and September 30, 2015.</t>
  </si>
  <si>
    <t xml:space="preserve">Removes a number of non-operating or non-utility expenses associated with dues and donations included in error in the test period actual results, as well as prior period/non-recurring expenses. In addition, the Company removed 50% of Director meeting expenses, 10% D&amp;O insurance, Long-Term Incentive Plan (LTIP) restricted share expenses, and adjusted Director Fees expense to reflect a 97% (Utility) / 3% (Non-Utility) as proposed by the Company.  Lastly, this adjustment removes or restates other expenses incorrectly charged between service and or jurisdiction. </t>
  </si>
  <si>
    <t>Reduces actual incentives included in the Company’s test period ending September 30, 2015 to reflect a six-year average of payout percentages.</t>
  </si>
  <si>
    <t xml:space="preserve">This adjustment includes pro forma power supply related revenue and expenses to reflect the twelve-month period January 1, 2017 through December 31, 2017, using historical loads.   </t>
  </si>
  <si>
    <t xml:space="preserve">This adjustment includes pro forma transmission-related revenues and expenses to reflect the twelve-month period January 1, 2017 through December 31, 2017. </t>
  </si>
  <si>
    <t>Reflects  changes to test period union and non-union wages and salaries to reflect increases through 2016. Union salary increases for 2017 are also included in accordance with union contract terms.</t>
  </si>
  <si>
    <t xml:space="preserve">Includes Working Capital using the Investor Supplied Working Capital (ISWC) methodology consistent with Docket No. UE-150204 and UE-150205.  </t>
  </si>
  <si>
    <t xml:space="preserve">Removes various amortization expenses included in the Company’s test period that expire prior to the 2017 rate year.  The expiring regulatory amortizations include: 1) 2011 deferred Colstrip and Coyote Springs 2 thermal maintenance expense, and a 4-year Amortization of the 2011 deferral amount; 2) BPA Settlement Deferral; 3) Canada to Northern California (CNC) Transmission Project; 4) LiDAR O&amp;M and Deferred O&amp;M; and 5) Wartsila Generator (Small Gen) expenses.  </t>
  </si>
  <si>
    <t>Restates the 2015 level of property tax expense included in adjustment (2.02) Restate 2015 Property Tax, to the 2016 level of expense.  The property on which the tax is calculated is the property value as of December 31, 2015, reflecting the 2016 level of expense the Company will experience during 2016.</t>
  </si>
  <si>
    <t>Reflects the removal of the estimated undepreciated value of the electric distribution meters, removing this balance from electric distribution plant, and recording it as a regulatory asset (added to regulatory deferred debits and credits rate base balance). (The impact to net rate base is therefore $0.) This adjustment also reduces depreciation to reflect the net depreciation expense included in the 2017 rate period, as well as the amortization expense of the Regulatory Asset over the Company’s proposed fifteen-year amortization schedule (starting in January 2017), with a return on the unamortized balance. .</t>
  </si>
  <si>
    <t>Includes the revenue repricing of the 2016 authorized rates approved in Docket No.  UE-150204.</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</si>
  <si>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</si>
  <si>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For the specific 2016 capital projects included in Pro Forma 2016 Limited Capital Additions adjustment (3.10) above,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</si>
  <si>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Adjusts maintenance expense to normalize major maintenance expense associated with its Colstrip/Coyote Springs II (CS2) thermal projects per Order 05 of Docket UE-150204, including major maintenance expense associated with these plants over a three-year period for Colstrip and four-year period for CS2 to match the major maintenance cycles for each plant, rather than in total in the year the maintenance occurs.</t>
  </si>
  <si>
    <t xml:space="preserve">Reflects the additional 2017 capital additions  together with the associated A/D and ADFIT for 2017 on an AMA basis.  This adjustment also includes associated depreciation expense for these 2017 additions.  In addition, this adjustment adjusts total plant and associated A/D and ADFIT for 2016 to calendar year 2017 on an AMA basis. </t>
  </si>
  <si>
    <t xml:space="preserve">Reflects the additional 2016 capital additions  beyond that included in adjustment (3.10) “Pro Forma 2016 Limited Capital Additions,” discussed above, including associated depreciation expenses, A/D and ADFIT. This adjustment also adjusts total plant and associated A/D and ADFIT to calendar 2016 on an AMA basis. </t>
  </si>
  <si>
    <t>The following adjustments begin the 2017 Cross Check adjustments included by the Company to include additional expenses and plant additions beyond the Pro Forma Study identified by the Company that are expected during the 2017 rate year.</t>
  </si>
  <si>
    <t xml:space="preserve">Reflects the additional 2017 non-union labor increases expected in March 2017, excluded from Adjustment 3.02 “Pro Forma Labor Non-Exec.” </t>
  </si>
  <si>
    <t>Reflects the 2017 plant-in-service, and associated A/D and ADFIT on an AMA basis related to the Company’s planned investment in its Advanced Metering Infrastructure (AMI) project.  This adjustment also includes the associated depreciation expense for the 2017 AMI additions</t>
  </si>
  <si>
    <t>Restates the pro forma level of property tax expense included in Pro Forma Property Tax Adjustment (3.06), to property tax levels expected during the 2017 rate period, based on property values expected as of December 31, 2016.</t>
  </si>
  <si>
    <t>Adjusts actual test period insurance expense related to the utility for general liability, directors and officers (“D&amp;O”) liability, and property to reflect the expected 2017 level of insurance.</t>
  </si>
  <si>
    <t xml:space="preserve">Represents the difference between the 2017 Cross Check Study and the Attrition Study.  </t>
  </si>
  <si>
    <t>The following adjustments begin the 2018 Cross Check adjustments included by the Company to include additional expenses and plant additions beyond the 2017 Cross Check Study identified by the Company for the (Jan-Jun) 2018 rate period.</t>
  </si>
  <si>
    <t>Cross Check Power Supply</t>
  </si>
  <si>
    <t>Cross Check Transmission Revenues/Expenses</t>
  </si>
  <si>
    <t>Cross Check Major Capital Additions 2018 AMA</t>
  </si>
  <si>
    <t>This adjustment includes pro forma power supply related revenues and expenses to reflect the twelve-month period July 1, 2017 through June 30, 2018, using historical loads, incorporating the incremental increase in net power supply expense from the 2017 rate period levels.</t>
  </si>
  <si>
    <t xml:space="preserve">This adjustment includes the incremental transmission-related revenues to reflect changes in revenues for the 6-month period January to June 2018, beyond that reflected during the 2017 rate period. There are no material changes in expense expected during the 6-month period, January to June 2018. </t>
  </si>
  <si>
    <t xml:space="preserve">Reflects the incremental labor expense associated with the March 2018 union and non-union labor increase expected for the period March 1 – through June 30, 2018. </t>
  </si>
  <si>
    <t>Reflects the additional 2018 capital additions together with the associated A/D and ADFIT for the 6-month period January through June 2018, on an AMA basis.  This adjustment also includes associated depreciation expense for the incremental 6-month period January to June 2018 on these capital additions.  In addition, this adjustment adjusts total plant and associated A/D and ADFIT for 2017 AMA to January to June 2018 AMA.</t>
  </si>
  <si>
    <t>Cross Check 2018 AMI Capital &amp; Expense</t>
  </si>
  <si>
    <t xml:space="preserve">Reflects the January through June of 2018 plant-in-service additions, and associated A/D and ADFIT on an AMA basis related to the Company’s planned investment in its Advanced Metering Infrastructure (AMI) project for this incremental 6-month period.  This adjustment also includes the associated depreciation expense for these additions.  </t>
  </si>
  <si>
    <t>Adjusts 2017 insurance expense levels related to the utility for general liability, D&amp;O liability, and property included in Adjustment 4.06 “Cross Check Insurance Expense,” reflecting the incremental 6-month January through June 2018 level of insurance expense.  This adjustment excludes the 10% portion of D&amp;O insurance associated with non-utility.</t>
  </si>
  <si>
    <t xml:space="preserve">Includes the incremental costs associated with software development, application licenses, maintenance fees, and technical support for a range of information services programs beyond 2017 for the period January through June 2018. </t>
  </si>
  <si>
    <t>Reconcile 2018 Cross Check to Attrition</t>
  </si>
  <si>
    <t xml:space="preserve">Represents the difference between the 2018 Cross Check Study and the Attrition Study.  </t>
  </si>
  <si>
    <t>Incremental 2018 Attrition/Cross Check Total</t>
  </si>
  <si>
    <t>2018 Attrition Study</t>
  </si>
  <si>
    <t>PRO FORMA STUDY</t>
  </si>
  <si>
    <t>2017 CROSS CHECK STUDY</t>
  </si>
  <si>
    <t>2018 CROSS CHECK STUDY</t>
  </si>
  <si>
    <t>Incremental 2018 Attrition Study - 6 months (Jan 2018-Jun 2018) beyond 2017</t>
  </si>
  <si>
    <t>Reflects changes to reflect an annualized 2015 level of allocated executive officer salaries. Total salary levels were allocated based on the actual allocation as of September 30, 2015 consistent with Order No. UE-150204 and UG-150205.</t>
  </si>
  <si>
    <t xml:space="preserve">The Company proposes to update its power supply costs sixty (60) days prior to new rates going into effect in January 2017, as well as January 2018, to reflect the most recent information available for power supply costs.  The updated power supply cost data will not only be reflected in the base rate adjustment, but will also reset the base for the ERM calculations for the future rate period.  </t>
  </si>
  <si>
    <t>Power Supply update (60 days prior to effective date January 1, 2017 &amp; 2018)</t>
  </si>
  <si>
    <t>Reflects increases related to certain 2016 capital additions, together with associated A/D and ADFIT.  This adjustment also includes associated depreciation expense for these 2016 additions. This adjustment includes only identified Pro Forma projects that are one-half of one percent of the Company’s rate base, representing a threshold for choosing specific capital projects to include within the modified test year Pro Forma Study.</t>
  </si>
  <si>
    <t xml:space="preserve">Includes certain property as rate base that the Company owned at the time of this filing that has been recorded as held for future use. </t>
  </si>
  <si>
    <t>Reject attrition adjustments based on failure to demonstrate that costs are escalating beyond the utility's control</t>
  </si>
  <si>
    <t>Joint proposal with The Energy Project.  Decline to approve AMI proposal at this time because expenses have not been fully developed, costs are not known and measurable, the project is not used and useful, benefits have not been proven, and the project has not been shown to be prudent or cost effective.</t>
  </si>
  <si>
    <t>(A)  Public Counsel Column includes positions for which Public Counsel is Neutral in its Direct Testimony.  For items that parties are neutral in direct, parties may adopt, support, or oppose other parties' positions and develop a recommendation in later stages of this proceeding, including on brief.  This issues list does not include positions that may be taken in rebuttal or cross-answering testimony.</t>
  </si>
  <si>
    <t>Advance Metering Infrastructure Proposal</t>
  </si>
  <si>
    <t>NOI</t>
  </si>
  <si>
    <t>ICNU opposes a second year rate increase justified on the basis of an Attrition Allowance</t>
  </si>
  <si>
    <t>ICNU opposes the inclusion of cross-check adjustments in the Traditional revenue requirement methodology</t>
  </si>
  <si>
    <t>1) Allocate production fixed costs via peak demand approach or modify demand allocator if Peak Credit classification retained; 2) Use "Summer and Winter Peak Method" as measure of demand component for allocating production costs; 3) 12 CP demand allocation method for transmission system costs; 4) Allocate G&amp;I plant associated with AMI on same basis as AMI meters.</t>
  </si>
  <si>
    <t xml:space="preserve">A) 2017 rates:  1) Company's rate spread if full revenue request approved; 2) Savings from lower approved revenue requirement should accrue to other classes in proportion to Avista's proposed increase amounts, except Sch. 1 retains the Company proposed 8.4% rate increase (e.g., RRS-1TC at 37, Table 5).                                                                                                                                                                         B) 2018 rates:  same approach, except Sch. 1 should have at least a 6% increase to make significant movement toward cost of service. </t>
  </si>
  <si>
    <t>Apply Schedule 91 DSM funding charges only to blocks 1 and 2 energy charges of Schedule 25.</t>
  </si>
  <si>
    <t>See proposal RRS-1TC at 43-47 &amp; RRS-10</t>
  </si>
  <si>
    <t>COST OF SERVICE</t>
  </si>
  <si>
    <t>Demand Response - Schedule 78 - Large Customer Demand Response Pilot Program</t>
  </si>
  <si>
    <t>Staff Proposed Attrition Allowance</t>
  </si>
  <si>
    <t>Represents the difference between Staff's attrition studies and Staff's modified historical test year.</t>
  </si>
  <si>
    <t>Uniform % Rate increase across all schedules</t>
  </si>
  <si>
    <t>Decline the use of ERM funds to offset a rate increase.</t>
  </si>
  <si>
    <t>Generic Cost of Service Proceeding</t>
  </si>
  <si>
    <t>Multiple rate increases</t>
  </si>
  <si>
    <t>Yes</t>
  </si>
  <si>
    <t>No</t>
  </si>
  <si>
    <t>• Uniform Percentage Increase in 2017 and 2018
• HPS Lights No Longer Available for Schedules 42 &amp; 47</t>
  </si>
  <si>
    <t>AVISTA - REBUTTAL</t>
  </si>
  <si>
    <t>The Company proposes to update its power supply costs sixty (60) days prior to new rates going into effect in January 2017, as well as January 2018, to reflect the most recent information available for power supply costs.  The updated power supply cost data will not only be reflected in the base rate adjustment, but will also reset the base for the ERM calculations for the future rate period.  Will also reflect updated Power and Transmission Contracts as discussed in Exhibit No. WGJ-6T</t>
  </si>
  <si>
    <t>3.09I</t>
  </si>
  <si>
    <t>Cross Check Employee Benefits</t>
  </si>
  <si>
    <t>(1)</t>
  </si>
  <si>
    <t>(1) The company is not requesting a higher increase than its original filing of $38.6 million for 2017 and $10.3 million for January to June 2018 (6 months).</t>
  </si>
  <si>
    <t>If the Commission does not include recovery of the AMI costs for the rate period, as proposed by the Company in this case, the unique circumstances surrounding Advanced Metering Infrastructure (AMI) may warrant deferred accounting treatment as a solution to address the concerns expressed by parties in this case, and would also meet the needs of the Company.</t>
  </si>
  <si>
    <t>Montana Riverbed Lease</t>
  </si>
  <si>
    <t>If the Commission does not include recovery of the Montanan Riverbed Lease for the rate period, as proposed by the Company in this case, the unique circumstances surrounding the Montanan Riverbed Lease may warrant deferred accounting treatment as a solution to address the concerns expressed by parties in this case, and would also meet the needs of the Company.</t>
  </si>
  <si>
    <t>Support Staff's recommendation that the Commission institute a generic proceeding to review cost of service methodologies for all investor-owned utilities in Washington, with the caveats noted in Mr. Stephens' Cross-Answering Testimony (RRS-12T at 2:3-18)</t>
  </si>
  <si>
    <t xml:space="preserve">Reject AMI Proposal </t>
  </si>
  <si>
    <t>Support Staff Electric Adjustment 1.02 contesting the treatment of Montana Riverbed Lease expenses</t>
  </si>
  <si>
    <t>NWIGU opposes a second year rate increase justified on the basis of an Attrition Allowance</t>
  </si>
  <si>
    <t>-</t>
  </si>
  <si>
    <t>NWIGU opposes the inclusion of cross-check adjustments in the Traditional revenue requirement methodology</t>
  </si>
  <si>
    <t>NWIGU Supports ICNU and Staff</t>
  </si>
  <si>
    <t xml:space="preserve">Make corrections to cost of service study and move classes closer to unity, which results in an increase to Schedule 101 rates.  All other rates are maintained at current levels. </t>
  </si>
  <si>
    <t xml:space="preserve">Increase Schedule 101 to 1.5 times system average </t>
  </si>
  <si>
    <t xml:space="preserve">Maintained at current level based on corrected cost of service study. </t>
  </si>
  <si>
    <t>JOINT ISSUES LIST - NATURAL GAS</t>
  </si>
  <si>
    <t>Adj.</t>
  </si>
  <si>
    <t>(1) The company is not requesting a higher increase than its original filing of $4.4 million for 2017 and $941,000 for January to June 2018 (6 months).</t>
  </si>
  <si>
    <t>PRO FORMA CROSS CHECK STUDY</t>
  </si>
  <si>
    <t>Per Results Report</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</si>
  <si>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The change in ADFIT included in this adjustment is primarily due to the annualizing of tax depreciation adjustments for the repairs deduction and bonus depreciation related to the 2015 federal tax return. </t>
  </si>
  <si>
    <t>Consolidation of previous Commission Basis or other restating rate base adjustments (Customer Advances and Customer Deposits).</t>
  </si>
  <si>
    <t>Uncollectible Expense</t>
  </si>
  <si>
    <t>FIT/DFIT Expense</t>
  </si>
  <si>
    <t>Adjusts the FIT calculated at 35% within Results of Operations to reflect the appropriate Schedule M adjustment necessary to match a DFIT expense amount recorded related to WA natural gas decoupling.</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</si>
  <si>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</si>
  <si>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</si>
  <si>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</si>
  <si>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</si>
  <si>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</si>
  <si>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</si>
  <si>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Project Compass Deferral</t>
  </si>
  <si>
    <t>This adjustment records the deferral of the natural gas revenue requirement amount for the period January through September 2015 per the Settlement Stipulation in Docket No. UG-140189, Section III, paragraph 7, page 4-5.</t>
  </si>
  <si>
    <t>Pro Forma Pipeline Safety Labor</t>
  </si>
  <si>
    <t>Reflects an increase in labor costs required in order to meet standards and compliance requirements associated with new Pipeline Safety Management System requirements (API RP-1173).</t>
  </si>
  <si>
    <t>Includes the revenue repricing of the 2016 authorized rates approved in Docket No.  UG-150205.</t>
  </si>
  <si>
    <t>Pro Forma Atmospheric Testing Expense</t>
  </si>
  <si>
    <t xml:space="preserve">Adjusts the test period expense for atmospheric corrosion expense to reflect the inspection costs and follow-up remedial actions expected in 2017, based on an inspection cycle that will be completed one third of each jurisdiction per year. 
</t>
  </si>
  <si>
    <t>Pro Forma Regulatory Amortization</t>
  </si>
  <si>
    <t>Includes the regulatory amortization expense associated with the approved two-year amortization of the deferred natural gas revenue requirement associated with the Company’s Project Compass Customer Information System (CIS) for calendar year 2015.  This adjustment first eliminates the 2015 deferral of the expense recorded as a September 2015 restating adjustment (2.15), which must be removed for the 2017 rate period.</t>
  </si>
  <si>
    <t>For the specific 2016 capital projects included in Pro Forma 2016 Limited Capital Additions adjustment (3.09) above,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</si>
  <si>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Cross Check Capital Additions 2016 AMA</t>
  </si>
  <si>
    <t xml:space="preserve">Reflects the additional 2016 capital additions  beyond that included in adjustment (3.09) “Pro Forma 2016 Limited Capital Additions,” discussed above, including associated depreciation expenses, A/D and ADFIT. This adjustment also adjusts total plant and associated A/D and ADFIT to calendar 2016 on an AMA basis. </t>
  </si>
  <si>
    <t>Cross Check Capital Additions 2017 AMA</t>
  </si>
  <si>
    <t>Cross Check Information Tech/Serv Expense</t>
  </si>
  <si>
    <t xml:space="preserve">Cross Check Insurance Expense </t>
  </si>
  <si>
    <t>Cross Check Property Tax Expense</t>
  </si>
  <si>
    <t>Restates the pro forma level of property tax expense included in Pro Forma Property Tax Adjustment (3.04), to property tax levels expected during the 2017 rate period, based on property values expected as of December 31, 2016.</t>
  </si>
  <si>
    <t>Cross Check Regulatory Amortizations</t>
  </si>
  <si>
    <t xml:space="preserve">Reduces regulatory amortization expense to reflect expiration of the two-year (2016-2017) 2015 Project Compass amortization at the end of 2017, removing 6-months of the amortization expense during the 6-month period ending June 30, 2018. (See related adjustments (2.15) and (3.07) above.) </t>
  </si>
  <si>
    <t>Adjusts 2017 insurance expense levels related to the utility for general liability, D&amp;O liability, and property included in Adjustment 4.05 “Cross Check Insurance Expense,” reflecting the incremental 6-month January through June 2018 level of insurance expense.  This adjustment excludes the 10% portion of D&amp;O insurance associated with non-utility.</t>
  </si>
  <si>
    <t>Cross Check Planned Capital Additions 2018 AMA</t>
  </si>
  <si>
    <t>AVISTA</t>
  </si>
  <si>
    <t>PUBLIC COUNSEL</t>
  </si>
  <si>
    <t xml:space="preserve"> </t>
  </si>
  <si>
    <t>25% Movement towards Unity</t>
  </si>
  <si>
    <t>Uniform  % Rate increase across all schedules</t>
  </si>
  <si>
    <t>Rate Design - Schedule 101</t>
  </si>
  <si>
    <t>• Basic Charge to $9.50/month in 2017, no change 2018
• Uniform percentage to Blocks 1 and 2</t>
  </si>
  <si>
    <t>No Change to Basic Charges
Support Company Proposed Changes to Minimum Charges and Demand Charges</t>
  </si>
  <si>
    <t>Rate Design - Schedule 111</t>
  </si>
  <si>
    <t>• Increase Minimum Charge based on Schedule 101 Basic &amp; Volumetric Changes in 2017 and 2018
• Reduce Volumetric Rates for net 0.0% to the schedule</t>
  </si>
  <si>
    <t>Rate Design - Schedule 121</t>
  </si>
  <si>
    <t>Rate Design - Schedule 131</t>
  </si>
  <si>
    <t>• Uniform percentage to the first three blocks</t>
  </si>
  <si>
    <t>Rate Design - Schedule 146</t>
  </si>
  <si>
    <t>• Increase Minimum Demand from $525 to $550
• Remaining to blocks on uniform percentage basis</t>
  </si>
  <si>
    <t>New Natural Gas Transportation Rate Schedule</t>
  </si>
  <si>
    <r>
      <t xml:space="preserve">
No change to Basic Charges
Support Company proposed increase to demand charges
Support Company proposal to discontinue HPS light offerings to new customers
</t>
    </r>
    <r>
      <rPr>
        <b/>
        <sz val="12"/>
        <color theme="1"/>
        <rFont val="Calibri"/>
        <family val="2"/>
        <scheme val="minor"/>
      </rPr>
      <t>Oppose ICNU proposals on Scheds 25 and 91; oppose ICNU demand response proposal</t>
    </r>
  </si>
  <si>
    <r>
      <t>Introducing the entirely new proposal of deferred accounting treatment for AMI in rebuttal testimony limits Staff's opportunity to  evaluate the proposal and makes it difficult to make an adequate record for decision. Staff has serious concerns about this proposal that cannot be addressed given the limited time for discovery and analysis in this phase of the proceeding and the absence of an opportunity to provide expert testimony on the issue. This proposal should not be considered.</t>
    </r>
    <r>
      <rPr>
        <b/>
        <strike/>
        <sz val="12"/>
        <color rgb="FFFF0000"/>
        <rFont val="Calibri"/>
        <family val="2"/>
        <scheme val="minor"/>
      </rPr>
      <t/>
    </r>
  </si>
  <si>
    <t>Staff is considering its position on this expense but does not support deferred accounting treatment.</t>
  </si>
  <si>
    <r>
      <rPr>
        <b/>
        <sz val="12"/>
        <color theme="1"/>
        <rFont val="Calibri"/>
        <family val="2"/>
        <scheme val="minor"/>
      </rPr>
      <t>A second power cost update is unnecessary. The baseline set for 2017 will suffice for the first one-half of 2018.</t>
    </r>
    <r>
      <rPr>
        <sz val="12"/>
        <color theme="1"/>
        <rFont val="Calibri"/>
        <family val="2"/>
        <scheme val="minor"/>
      </rPr>
      <t xml:space="preserve">
</t>
    </r>
  </si>
  <si>
    <t>Implement a Generic Cost of Service Proceeding to review and evaluate numerous issues on cost of service methodology in Washington</t>
  </si>
  <si>
    <t>October 06, 2016</t>
  </si>
  <si>
    <t>Reflects actual 12-months ended December 2015 capital on an AMA basis, versus the original filing that included estimates for the last three months of 2015.</t>
  </si>
  <si>
    <t xml:space="preserve">This adjustment reflects updates to reflect actual medical claims expense for 2016 and the most recent medical premium cost estimate for 2017 received from our medical underwriter </t>
  </si>
  <si>
    <t>Pro Forma Capital-Incremental Dec 2015 AMA</t>
  </si>
  <si>
    <t xml:space="preserve">NWIGU other rate design issue--Create new transportation rate schedule with 35,000 therm per year minimum threshold.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</si>
</sst>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b/>
      <sz val="14"/>
      <color theme="1"/>
      <name val="Calibri"/>
      <family val="2"/>
      <scheme val="minor"/>
    </font>
    <font>
      <b/>
      <sz val="14"/>
      <color rgb="FFFF0000"/>
      <name val="Calibri"/>
      <family val="2"/>
      <scheme val="minor"/>
    </font>
    <font>
      <sz val="14"/>
      <color theme="1"/>
      <name val="Calibri"/>
      <family val="2"/>
      <scheme val="minor"/>
    </font>
    <font>
      <b/>
      <sz val="12"/>
      <color indexed="8"/>
      <name val="Calibri"/>
      <family val="2"/>
      <scheme val="minor"/>
    </font>
    <font>
      <b/>
      <sz val="12"/>
      <name val="Calibri"/>
      <family val="2"/>
      <scheme val="minor"/>
    </font>
    <font>
      <b/>
      <strike/>
      <sz val="12"/>
      <color rgb="FFFF0000"/>
      <name val="Calibri"/>
      <family val="2"/>
      <scheme val="minor"/>
    </font>
  </fonts>
  <fills count="3">
    <fill>
      <patternFill patternType="none"/>
    </fill>
    <fill>
      <patternFill patternType="gray125"/>
    </fill>
    <fill>
      <patternFill patternType="solid">
        <fgColor indexed="4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18">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cellStyleXfs>
  <cellXfs count="273">
    <xf numFmtId="0" fontId="0" fillId="0" borderId="0" xfId="0"/>
    <xf numFmtId="0" fontId="2" fillId="0" borderId="1" xfId="0" applyFont="1" applyFill="1" applyBorder="1" applyAlignment="1">
      <alignment horizontal="center" vertical="center"/>
    </xf>
    <xf numFmtId="3" fontId="3" fillId="0" borderId="1" xfId="0" applyNumberFormat="1" applyFont="1" applyFill="1" applyBorder="1" applyAlignment="1">
      <alignment horizontal="left" vertical="center" wrapText="1"/>
    </xf>
    <xf numFmtId="43" fontId="3" fillId="0" borderId="1" xfId="2" applyFont="1" applyFill="1" applyBorder="1" applyAlignment="1">
      <alignment horizontal="center" vertical="center"/>
    </xf>
    <xf numFmtId="0" fontId="3" fillId="0" borderId="1" xfId="0" applyFont="1" applyFill="1" applyBorder="1" applyAlignment="1">
      <alignment horizontal="left"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5" fontId="3" fillId="0" borderId="5" xfId="0" applyNumberFormat="1" applyFont="1" applyFill="1" applyBorder="1" applyAlignment="1">
      <alignment horizontal="center" vertical="center"/>
    </xf>
    <xf numFmtId="5" fontId="2" fillId="0" borderId="1" xfId="0" applyNumberFormat="1" applyFont="1" applyFill="1" applyBorder="1" applyAlignment="1">
      <alignment horizontal="center" vertical="center"/>
    </xf>
    <xf numFmtId="0" fontId="3" fillId="0" borderId="0" xfId="0" applyFont="1" applyFill="1" applyAlignment="1">
      <alignment vertical="center"/>
    </xf>
    <xf numFmtId="6" fontId="3" fillId="0" borderId="1" xfId="0" applyNumberFormat="1" applyFont="1" applyFill="1" applyBorder="1" applyAlignment="1">
      <alignment horizontal="center" vertical="center" wrapText="1"/>
    </xf>
    <xf numFmtId="43" fontId="3" fillId="0" borderId="0" xfId="2" applyFont="1" applyFill="1" applyAlignment="1">
      <alignment vertical="center"/>
    </xf>
    <xf numFmtId="43" fontId="2" fillId="0" borderId="1" xfId="2" applyFont="1" applyFill="1" applyBorder="1" applyAlignment="1">
      <alignment horizontal="center" vertical="center"/>
    </xf>
    <xf numFmtId="0" fontId="2" fillId="0" borderId="1" xfId="0" applyFont="1" applyFill="1" applyBorder="1" applyAlignment="1">
      <alignment horizontal="center" vertical="center" wrapText="1"/>
    </xf>
    <xf numFmtId="44" fontId="2" fillId="0" borderId="1" xfId="3" applyFont="1" applyFill="1" applyBorder="1" applyAlignment="1">
      <alignment vertical="center"/>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164" fontId="2" fillId="0" borderId="1" xfId="3" applyNumberFormat="1"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6" xfId="0" applyNumberFormat="1" applyFont="1" applyFill="1" applyBorder="1" applyAlignment="1">
      <alignment horizontal="center" vertical="center"/>
    </xf>
    <xf numFmtId="10" fontId="3" fillId="0" borderId="1" xfId="0" applyNumberFormat="1" applyFont="1" applyFill="1" applyBorder="1" applyAlignment="1">
      <alignment horizontal="left" vertical="center"/>
    </xf>
    <xf numFmtId="10"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xf>
    <xf numFmtId="3" fontId="3" fillId="0" borderId="1" xfId="0" applyNumberFormat="1" applyFont="1" applyFill="1" applyBorder="1" applyAlignment="1">
      <alignment vertical="center"/>
    </xf>
    <xf numFmtId="3" fontId="3"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9" fillId="0" borderId="0" xfId="0" applyFont="1" applyAlignment="1">
      <alignment wrapText="1"/>
    </xf>
    <xf numFmtId="164" fontId="2"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6"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0" fontId="2" fillId="0" borderId="4" xfId="0" applyFont="1" applyFill="1" applyBorder="1" applyAlignment="1">
      <alignment horizontal="center" vertical="center"/>
    </xf>
    <xf numFmtId="3" fontId="3" fillId="0" borderId="1" xfId="0" applyNumberFormat="1" applyFont="1" applyFill="1" applyBorder="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vertical="center"/>
    </xf>
    <xf numFmtId="43" fontId="3" fillId="0" borderId="6" xfId="2" applyFont="1" applyFill="1" applyBorder="1" applyAlignment="1">
      <alignment horizontal="center" vertical="center"/>
    </xf>
    <xf numFmtId="5" fontId="2" fillId="0" borderId="4"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5" fontId="2" fillId="0" borderId="1" xfId="0" applyNumberFormat="1" applyFont="1" applyFill="1" applyBorder="1" applyAlignment="1">
      <alignment horizontal="center" vertical="center"/>
    </xf>
    <xf numFmtId="5" fontId="3" fillId="0" borderId="6" xfId="0" applyNumberFormat="1" applyFont="1" applyFill="1" applyBorder="1" applyAlignment="1">
      <alignment horizontal="center"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3"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5" fontId="3" fillId="0" borderId="5" xfId="0" applyNumberFormat="1" applyFont="1" applyFill="1" applyBorder="1" applyAlignment="1">
      <alignment horizontal="center" vertical="center"/>
    </xf>
    <xf numFmtId="44" fontId="2" fillId="0" borderId="1" xfId="3" applyFont="1" applyFill="1" applyBorder="1" applyAlignment="1">
      <alignment vertical="center"/>
    </xf>
    <xf numFmtId="164" fontId="2" fillId="0" borderId="1" xfId="3" applyNumberFormat="1"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6" xfId="0" applyNumberFormat="1" applyFont="1" applyFill="1" applyBorder="1" applyAlignment="1">
      <alignment horizontal="center" vertical="center"/>
    </xf>
    <xf numFmtId="0" fontId="2" fillId="0" borderId="2" xfId="0"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2" fillId="0" borderId="2" xfId="0" applyFont="1" applyFill="1" applyBorder="1" applyAlignment="1">
      <alignment horizontal="center" vertical="center"/>
    </xf>
    <xf numFmtId="43" fontId="3" fillId="0" borderId="4" xfId="2"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vertical="center" wrapText="1"/>
    </xf>
    <xf numFmtId="5" fontId="3" fillId="0"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4" xfId="0" applyFont="1" applyFill="1" applyBorder="1" applyAlignment="1">
      <alignment horizontal="center" vertical="center"/>
    </xf>
    <xf numFmtId="43" fontId="3" fillId="0" borderId="3" xfId="2" applyFont="1" applyFill="1" applyBorder="1" applyAlignment="1">
      <alignment horizontal="left" vertical="top" wrapText="1"/>
    </xf>
    <xf numFmtId="0" fontId="10"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1" xfId="0" quotePrefix="1" applyFont="1" applyFill="1" applyBorder="1" applyAlignment="1">
      <alignment horizontal="left" vertical="top" wrapText="1"/>
    </xf>
    <xf numFmtId="43" fontId="2" fillId="0" borderId="4" xfId="2" applyFont="1" applyFill="1" applyBorder="1" applyAlignment="1">
      <alignment horizontal="center" vertical="center"/>
    </xf>
    <xf numFmtId="0" fontId="10" fillId="0" borderId="4"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 xfId="0" quotePrefix="1" applyFont="1" applyFill="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quotePrefix="1" applyFont="1" applyFill="1" applyBorder="1" applyAlignment="1">
      <alignment horizontal="left" vertical="top"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5" fontId="10" fillId="0" borderId="1" xfId="0" applyNumberFormat="1" applyFont="1" applyFill="1" applyBorder="1" applyAlignment="1">
      <alignment horizontal="center" vertical="center"/>
    </xf>
    <xf numFmtId="5" fontId="3" fillId="0" borderId="1" xfId="0" applyNumberFormat="1" applyFont="1" applyFill="1" applyBorder="1" applyAlignment="1">
      <alignment vertical="center"/>
    </xf>
    <xf numFmtId="0" fontId="2" fillId="0" borderId="3" xfId="0" applyFont="1" applyFill="1" applyBorder="1" applyAlignment="1">
      <alignment vertical="center"/>
    </xf>
    <xf numFmtId="5" fontId="12" fillId="0" borderId="1" xfId="0" applyNumberFormat="1" applyFont="1" applyFill="1" applyBorder="1" applyAlignment="1">
      <alignment horizontal="center"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43" fontId="3" fillId="0" borderId="4" xfId="0" applyNumberFormat="1" applyFont="1" applyFill="1" applyBorder="1" applyAlignment="1">
      <alignment vertical="center" wrapText="1"/>
    </xf>
    <xf numFmtId="3" fontId="3" fillId="0" borderId="4" xfId="0" applyNumberFormat="1" applyFont="1" applyFill="1" applyBorder="1" applyAlignment="1">
      <alignment horizontal="left" vertical="center" wrapText="1"/>
    </xf>
    <xf numFmtId="5" fontId="13" fillId="0" borderId="1" xfId="0" applyNumberFormat="1"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2" fillId="0" borderId="18" xfId="0" applyNumberFormat="1" applyFont="1" applyFill="1" applyBorder="1" applyAlignment="1">
      <alignment horizontal="center" vertical="center"/>
    </xf>
    <xf numFmtId="6" fontId="2" fillId="0" borderId="1" xfId="0" applyNumberFormat="1" applyFont="1" applyFill="1" applyBorder="1" applyAlignment="1">
      <alignment vertical="center"/>
    </xf>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3" fillId="0" borderId="0" xfId="0" applyFont="1" applyFill="1" applyBorder="1" applyAlignment="1">
      <alignment vertical="center"/>
    </xf>
    <xf numFmtId="43" fontId="3" fillId="0" borderId="2" xfId="2" applyFont="1" applyFill="1" applyBorder="1" applyAlignment="1">
      <alignment horizontal="center" vertical="center"/>
    </xf>
    <xf numFmtId="3" fontId="2" fillId="0" borderId="2" xfId="0" applyNumberFormat="1" applyFont="1" applyFill="1" applyBorder="1" applyAlignment="1">
      <alignment vertical="center"/>
    </xf>
    <xf numFmtId="10" fontId="3" fillId="0" borderId="2" xfId="0" applyNumberFormat="1" applyFont="1" applyFill="1" applyBorder="1" applyAlignment="1">
      <alignment horizontal="left" vertical="center"/>
    </xf>
    <xf numFmtId="43" fontId="3" fillId="0" borderId="7" xfId="2" applyFont="1" applyFill="1" applyBorder="1" applyAlignment="1">
      <alignment horizontal="center" vertical="center"/>
    </xf>
    <xf numFmtId="10" fontId="3" fillId="0" borderId="7" xfId="0" applyNumberFormat="1" applyFont="1" applyFill="1" applyBorder="1" applyAlignment="1">
      <alignment horizontal="left" vertical="center"/>
    </xf>
    <xf numFmtId="3" fontId="3" fillId="0" borderId="6" xfId="0" applyNumberFormat="1" applyFont="1" applyFill="1" applyBorder="1" applyAlignment="1">
      <alignment vertical="center" wrapText="1"/>
    </xf>
    <xf numFmtId="43" fontId="3" fillId="0" borderId="9" xfId="2" applyFont="1" applyFill="1" applyBorder="1" applyAlignment="1">
      <alignment horizontal="center" vertical="center"/>
    </xf>
    <xf numFmtId="10" fontId="3" fillId="0" borderId="9" xfId="0" applyNumberFormat="1" applyFont="1" applyFill="1" applyBorder="1" applyAlignment="1">
      <alignment horizontal="left" vertical="center"/>
    </xf>
    <xf numFmtId="3" fontId="3" fillId="0" borderId="18" xfId="0" applyNumberFormat="1" applyFont="1" applyFill="1" applyBorder="1" applyAlignment="1">
      <alignment vertical="center" wrapText="1"/>
    </xf>
    <xf numFmtId="10" fontId="3" fillId="0" borderId="1" xfId="0" applyNumberFormat="1" applyFont="1" applyFill="1" applyBorder="1" applyAlignment="1">
      <alignment horizontal="left" vertical="center" wrapText="1"/>
    </xf>
    <xf numFmtId="3" fontId="3" fillId="0" borderId="6" xfId="0" applyNumberFormat="1" applyFont="1" applyFill="1" applyBorder="1" applyAlignment="1">
      <alignment vertical="center"/>
    </xf>
    <xf numFmtId="0" fontId="3" fillId="0" borderId="7" xfId="0" applyFont="1" applyFill="1" applyBorder="1" applyAlignment="1">
      <alignmen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3" fillId="0" borderId="1" xfId="0" applyFont="1" applyFill="1" applyBorder="1" applyAlignment="1">
      <alignment horizontal="center" vertical="center" wrapText="1"/>
    </xf>
    <xf numFmtId="0" fontId="3" fillId="0" borderId="3" xfId="0" applyFont="1" applyFill="1" applyBorder="1" applyAlignment="1">
      <alignment vertical="center"/>
    </xf>
    <xf numFmtId="0" fontId="2" fillId="0" borderId="1" xfId="0" applyFont="1" applyFill="1" applyBorder="1" applyAlignment="1">
      <alignmen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2" xfId="0" applyNumberFormat="1" applyFont="1" applyFill="1" applyBorder="1" applyAlignment="1">
      <alignment horizontal="center" vertical="center"/>
    </xf>
    <xf numFmtId="5" fontId="3" fillId="0" borderId="7" xfId="0" applyNumberFormat="1" applyFont="1" applyFill="1" applyBorder="1" applyAlignment="1">
      <alignment horizontal="center" vertical="center"/>
    </xf>
    <xf numFmtId="5" fontId="3" fillId="0" borderId="19"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1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10" fontId="3" fillId="0" borderId="3" xfId="0" applyNumberFormat="1" applyFont="1" applyFill="1" applyBorder="1" applyAlignment="1">
      <alignment horizontal="left" vertical="center" wrapText="1"/>
    </xf>
    <xf numFmtId="0" fontId="2" fillId="0" borderId="1" xfId="0" quotePrefix="1" applyFont="1" applyFill="1" applyBorder="1" applyAlignment="1">
      <alignment horizontal="center" vertical="top" wrapText="1"/>
    </xf>
    <xf numFmtId="0" fontId="3" fillId="0" borderId="1" xfId="0" quotePrefix="1"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quotePrefix="1" applyFont="1" applyFill="1" applyAlignment="1">
      <alignment horizontal="left" vertical="top" wrapText="1"/>
    </xf>
    <xf numFmtId="0" fontId="14" fillId="0" borderId="2" xfId="0" quotePrefix="1" applyFont="1" applyFill="1" applyBorder="1" applyAlignment="1">
      <alignment horizontal="center" vertical="top" wrapText="1"/>
    </xf>
    <xf numFmtId="0" fontId="14" fillId="0" borderId="3" xfId="0" quotePrefix="1"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10" fontId="3" fillId="0" borderId="4" xfId="0" applyNumberFormat="1" applyFont="1" applyFill="1" applyBorder="1" applyAlignment="1">
      <alignment horizontal="left" vertical="center" wrapText="1"/>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2" fillId="0" borderId="2" xfId="0" applyFont="1" applyFill="1" applyBorder="1" applyAlignment="1">
      <alignment horizontal="center" vertical="center" wrapText="1"/>
    </xf>
    <xf numFmtId="10" fontId="3" fillId="0" borderId="1" xfId="1"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7"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0" xfId="0" applyFont="1" applyFill="1" applyBorder="1" applyAlignment="1">
      <alignment horizontal="left" vertical="top" wrapText="1"/>
    </xf>
    <xf numFmtId="41" fontId="3" fillId="0" borderId="2" xfId="0" applyNumberFormat="1" applyFont="1" applyFill="1" applyBorder="1" applyAlignment="1">
      <alignment horizontal="center" vertical="center" wrapText="1"/>
    </xf>
    <xf numFmtId="41" fontId="3" fillId="0" borderId="4"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43" fontId="3" fillId="0" borderId="2" xfId="2" applyFont="1" applyFill="1" applyBorder="1" applyAlignment="1">
      <alignment horizontal="left" vertical="top" wrapText="1"/>
    </xf>
    <xf numFmtId="43" fontId="3" fillId="0" borderId="4" xfId="2" applyFont="1" applyFill="1" applyBorder="1" applyAlignment="1">
      <alignment horizontal="left" vertical="top" wrapText="1"/>
    </xf>
    <xf numFmtId="43" fontId="3" fillId="0" borderId="3" xfId="2" applyFont="1" applyFill="1" applyBorder="1" applyAlignment="1">
      <alignment horizontal="left" vertical="top"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5" fontId="2" fillId="0" borderId="4" xfId="0" applyNumberFormat="1" applyFont="1" applyFill="1" applyBorder="1" applyAlignment="1">
      <alignment horizontal="left" vertical="top"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0" xfId="0" applyFont="1" applyFill="1" applyBorder="1" applyAlignment="1">
      <alignment horizontal="center" vertical="top" wrapText="1"/>
    </xf>
    <xf numFmtId="10" fontId="2" fillId="0" borderId="2" xfId="0" applyNumberFormat="1" applyFont="1" applyFill="1" applyBorder="1" applyAlignment="1">
      <alignment horizontal="center" vertical="center"/>
    </xf>
    <xf numFmtId="10" fontId="3" fillId="0" borderId="4" xfId="1" applyNumberFormat="1" applyFont="1" applyFill="1" applyBorder="1" applyAlignment="1">
      <alignment horizontal="center" vertical="center"/>
    </xf>
    <xf numFmtId="10"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0"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10" fontId="3" fillId="0" borderId="7" xfId="0" applyNumberFormat="1" applyFont="1" applyFill="1" applyBorder="1" applyAlignment="1">
      <alignment horizontal="center" vertical="center"/>
    </xf>
    <xf numFmtId="10" fontId="3" fillId="0" borderId="8" xfId="0" applyNumberFormat="1" applyFont="1" applyFill="1" applyBorder="1" applyAlignment="1">
      <alignment horizontal="center" vertical="center"/>
    </xf>
    <xf numFmtId="10" fontId="3" fillId="0" borderId="13"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top" wrapText="1"/>
    </xf>
  </cellXfs>
  <cellStyles count="18">
    <cellStyle name="Comma" xfId="2" builtinId="3"/>
    <cellStyle name="Comma 2" xfId="17"/>
    <cellStyle name="Comma 3" xfId="5"/>
    <cellStyle name="Currency" xfId="3" builtinId="4"/>
    <cellStyle name="Currency 2" xfId="7"/>
    <cellStyle name="Currency 3" xfId="6"/>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C-08DC\DVC%20Data\wrk\30_ava\3046-8%20-%20UE-160228%202016%20GRC\disc\BR1\Attachment%20Bench%20Request%201\Exhibit%20No.%20BGM-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C-08DC\DVC%20Data\wrk\30_ava\3046-8%20-%20UE-160228%202016%20GRC\disc\BR1\Attachment%20Bench%20Request%201\Exhibit%20No.%20BGM-13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rk\30_ava\3046-8%20-%20UE-160228%202016%20GRC\disc\BR1\Attachment%20Bench%20Request%201\Exhibit%20No.%20BGM-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Trends"/>
      <sheetName val="1) Summary"/>
      <sheetName val="2) ROR"/>
      <sheetName val="3) Attrition 2015 to 2017"/>
      <sheetName val="4.01"/>
      <sheetName val="4.02"/>
      <sheetName val="4.04"/>
      <sheetName val="4.03"/>
      <sheetName val="4.05"/>
      <sheetName val="4.06"/>
      <sheetName val="4.07"/>
      <sheetName val="4.08"/>
      <sheetName val="4.09"/>
      <sheetName val="4.10"/>
      <sheetName val="4.11"/>
      <sheetName val="4.12"/>
      <sheetName val="4.13"/>
      <sheetName val="4.14"/>
      <sheetName val="4.15"/>
      <sheetName val="4.16"/>
      <sheetName val="Cost Trends"/>
      <sheetName val="Sheet1 (2)"/>
      <sheetName val="Weighted Revenue Growth"/>
      <sheetName val="Other Revenue"/>
      <sheetName val="09.2015 Rev Model"/>
      <sheetName val="2017-18 Forecast Billing Determ"/>
      <sheetName val="09.2015 CB Power Supply"/>
      <sheetName val="456 Revenue"/>
      <sheetName val="incremental load expense"/>
      <sheetName val="CS2-Colstrip 2016 Incrmntl Exp"/>
      <sheetName val="PF Power Supply 09.2015 load"/>
      <sheetName val="PF Power Supply 2017 load"/>
      <sheetName val="Reg Amorts"/>
      <sheetName val="DSM"/>
      <sheetName val="ResX"/>
      <sheetName val="CBR Hist"/>
      <sheetName val="PS Consolidated"/>
      <sheetName val="Other Rev"/>
      <sheetName val="Sheet1"/>
    </sheetNames>
    <sheetDataSet>
      <sheetData sheetId="0"/>
      <sheetData sheetId="1">
        <row r="12">
          <cell r="H12">
            <v>1326359.7943920898</v>
          </cell>
        </row>
        <row r="18">
          <cell r="H18">
            <v>96755.936400208462</v>
          </cell>
        </row>
        <row r="26">
          <cell r="H26">
            <v>-960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No. BGM-13R"/>
      <sheetName val="Exh. No. BGM-13R -2"/>
      <sheetName val="Exh. No. BGM-13R -3"/>
      <sheetName val="Exh. No. BGM-13R -4"/>
      <sheetName val="Exh. No. BGM-13R -5"/>
      <sheetName val="DEBT CALC"/>
      <sheetName val="LEAD SHEETS-DO NOT ENTER"/>
      <sheetName val="ADJ SUMMARY"/>
      <sheetName val="ROO INPUT"/>
      <sheetName val="COMPARISON"/>
    </sheetNames>
    <sheetDataSet>
      <sheetData sheetId="0">
        <row r="2">
          <cell r="P2" t="str">
            <v>ICNU/NWIGU Proposed</v>
          </cell>
        </row>
        <row r="3">
          <cell r="T3" t="str">
            <v xml:space="preserve">Rev. Req. </v>
          </cell>
        </row>
        <row r="4">
          <cell r="D4" t="str">
            <v xml:space="preserve">Adj. </v>
          </cell>
          <cell r="P4" t="str">
            <v xml:space="preserve">Net Oper. </v>
          </cell>
          <cell r="T4" t="str">
            <v xml:space="preserve">Def. / </v>
          </cell>
        </row>
        <row r="5">
          <cell r="D5" t="str">
            <v xml:space="preserve">No. </v>
          </cell>
          <cell r="P5" t="str">
            <v>Income</v>
          </cell>
          <cell r="R5" t="str">
            <v>Rate Base</v>
          </cell>
          <cell r="T5" t="str">
            <v>(Suf.)</v>
          </cell>
        </row>
        <row r="7">
          <cell r="D7">
            <v>1</v>
          </cell>
          <cell r="P7">
            <v>102043</v>
          </cell>
          <cell r="R7">
            <v>1309195</v>
          </cell>
          <cell r="T7">
            <v>-11496.654911399903</v>
          </cell>
        </row>
        <row r="10">
          <cell r="D10">
            <v>1.01</v>
          </cell>
          <cell r="P10">
            <v>-65.166640000000001</v>
          </cell>
          <cell r="R10">
            <v>-6556</v>
          </cell>
          <cell r="T10">
            <v>-661.66668817676145</v>
          </cell>
        </row>
        <row r="11">
          <cell r="D11">
            <v>1.02</v>
          </cell>
          <cell r="P11">
            <v>3240.6843590072003</v>
          </cell>
          <cell r="R11">
            <v>-6302</v>
          </cell>
          <cell r="T11">
            <v>-5965.14615949176</v>
          </cell>
        </row>
        <row r="12">
          <cell r="D12">
            <v>1.03</v>
          </cell>
          <cell r="P12">
            <v>43.258879999999998</v>
          </cell>
          <cell r="R12">
            <v>4352</v>
          </cell>
          <cell r="T12">
            <v>439.22718531806987</v>
          </cell>
        </row>
        <row r="13">
          <cell r="D13">
            <v>1.04</v>
          </cell>
          <cell r="P13">
            <v>0</v>
          </cell>
          <cell r="R13">
            <v>0</v>
          </cell>
          <cell r="T13">
            <v>0</v>
          </cell>
        </row>
        <row r="14">
          <cell r="D14">
            <v>2.0099999999999998</v>
          </cell>
          <cell r="P14">
            <v>-62.400000000000006</v>
          </cell>
          <cell r="R14">
            <v>0</v>
          </cell>
          <cell r="T14">
            <v>100.66724313720431</v>
          </cell>
        </row>
        <row r="15">
          <cell r="D15">
            <v>2.0199999999999996</v>
          </cell>
          <cell r="P15">
            <v>216.45</v>
          </cell>
          <cell r="R15">
            <v>0</v>
          </cell>
          <cell r="T15">
            <v>-349.18949963217739</v>
          </cell>
        </row>
        <row r="16">
          <cell r="D16">
            <v>2.0299999999999994</v>
          </cell>
          <cell r="P16">
            <v>-685.1</v>
          </cell>
          <cell r="R16">
            <v>0</v>
          </cell>
          <cell r="T16">
            <v>1105.2424402772222</v>
          </cell>
        </row>
        <row r="17">
          <cell r="D17">
            <v>2.0399999999999991</v>
          </cell>
          <cell r="P17">
            <v>-11.7</v>
          </cell>
          <cell r="R17">
            <v>0</v>
          </cell>
          <cell r="T17">
            <v>18.875108088225804</v>
          </cell>
        </row>
        <row r="18">
          <cell r="D18">
            <v>2.0499999999999989</v>
          </cell>
          <cell r="P18">
            <v>-117.65</v>
          </cell>
          <cell r="R18">
            <v>0</v>
          </cell>
          <cell r="T18">
            <v>189.7996979982706</v>
          </cell>
        </row>
        <row r="19">
          <cell r="D19">
            <v>2.0599999999999987</v>
          </cell>
          <cell r="P19">
            <v>566</v>
          </cell>
          <cell r="R19">
            <v>0</v>
          </cell>
          <cell r="T19">
            <v>-913.10351948169284</v>
          </cell>
        </row>
        <row r="20">
          <cell r="D20">
            <v>2.0699999999999985</v>
          </cell>
          <cell r="P20">
            <v>21.450000000000003</v>
          </cell>
          <cell r="R20">
            <v>0</v>
          </cell>
          <cell r="T20">
            <v>-34.604364828413978</v>
          </cell>
        </row>
        <row r="21">
          <cell r="D21">
            <v>2.0799999999999983</v>
          </cell>
          <cell r="P21">
            <v>216.45</v>
          </cell>
          <cell r="R21">
            <v>0</v>
          </cell>
          <cell r="T21">
            <v>-349.18949963217739</v>
          </cell>
        </row>
        <row r="22">
          <cell r="D22">
            <v>2.0899999999999981</v>
          </cell>
          <cell r="P22">
            <v>51.35</v>
          </cell>
          <cell r="R22">
            <v>0</v>
          </cell>
          <cell r="T22">
            <v>-82.840752164991031</v>
          </cell>
        </row>
        <row r="23">
          <cell r="D23">
            <v>2.0999999999999979</v>
          </cell>
          <cell r="P23">
            <v>1926.6000000000001</v>
          </cell>
          <cell r="R23">
            <v>0</v>
          </cell>
          <cell r="T23">
            <v>-3108.1011318611827</v>
          </cell>
        </row>
        <row r="24">
          <cell r="D24">
            <v>2.1099999999999977</v>
          </cell>
          <cell r="P24">
            <v>0</v>
          </cell>
          <cell r="R24">
            <v>0</v>
          </cell>
          <cell r="T24">
            <v>0</v>
          </cell>
        </row>
        <row r="25">
          <cell r="D25">
            <v>2.1199999999999974</v>
          </cell>
          <cell r="P25">
            <v>746.50745000000006</v>
          </cell>
          <cell r="R25">
            <v>0</v>
          </cell>
          <cell r="T25">
            <v>-1204.3084450782753</v>
          </cell>
        </row>
        <row r="26">
          <cell r="D26">
            <v>2.1299999999999972</v>
          </cell>
          <cell r="P26">
            <v>5034</v>
          </cell>
          <cell r="R26">
            <v>0</v>
          </cell>
          <cell r="T26">
            <v>-8121.1362492417693</v>
          </cell>
        </row>
        <row r="27">
          <cell r="D27">
            <v>2.139999999999997</v>
          </cell>
          <cell r="P27">
            <v>5.85</v>
          </cell>
          <cell r="R27">
            <v>0</v>
          </cell>
          <cell r="T27">
            <v>-9.4375540441129022</v>
          </cell>
        </row>
        <row r="28">
          <cell r="D28">
            <v>2.1499999999999968</v>
          </cell>
          <cell r="P28">
            <v>156.79928000000001</v>
          </cell>
          <cell r="R28">
            <v>0</v>
          </cell>
          <cell r="T28">
            <v>-252.95755197914383</v>
          </cell>
        </row>
        <row r="29">
          <cell r="D29">
            <v>2.1599999999999966</v>
          </cell>
          <cell r="P29">
            <v>-559.95000000000005</v>
          </cell>
          <cell r="R29">
            <v>0</v>
          </cell>
          <cell r="T29">
            <v>903.34331401726843</v>
          </cell>
        </row>
        <row r="31">
          <cell r="P31">
            <v>112766.43332900722</v>
          </cell>
          <cell r="R31">
            <v>1300689</v>
          </cell>
          <cell r="T31">
            <v>-29791.181338176135</v>
          </cell>
        </row>
        <row r="34">
          <cell r="D34">
            <v>3</v>
          </cell>
          <cell r="P34">
            <v>-2778.218958385</v>
          </cell>
          <cell r="R34">
            <v>0</v>
          </cell>
          <cell r="T34">
            <v>4481.9814642970068</v>
          </cell>
        </row>
        <row r="35">
          <cell r="D35">
            <v>3.01</v>
          </cell>
          <cell r="P35">
            <v>216.59385507499996</v>
          </cell>
          <cell r="R35">
            <v>0</v>
          </cell>
          <cell r="T35">
            <v>-349.42157485351623</v>
          </cell>
        </row>
        <row r="36">
          <cell r="D36">
            <v>3.0199999999999996</v>
          </cell>
          <cell r="P36">
            <v>-802.80069999999989</v>
          </cell>
          <cell r="R36">
            <v>0</v>
          </cell>
          <cell r="T36">
            <v>1295.1239304105416</v>
          </cell>
        </row>
        <row r="37">
          <cell r="D37">
            <v>3.0299999999999994</v>
          </cell>
          <cell r="P37">
            <v>-35.1</v>
          </cell>
          <cell r="R37">
            <v>0</v>
          </cell>
          <cell r="T37">
            <v>56.625324264677417</v>
          </cell>
        </row>
        <row r="38">
          <cell r="D38">
            <v>3.0399999999999991</v>
          </cell>
          <cell r="P38">
            <v>-750.1</v>
          </cell>
          <cell r="R38">
            <v>0</v>
          </cell>
          <cell r="T38">
            <v>1210.1041518784766</v>
          </cell>
        </row>
        <row r="39">
          <cell r="D39">
            <v>3.0499999999999989</v>
          </cell>
          <cell r="P39">
            <v>1108.25</v>
          </cell>
          <cell r="R39">
            <v>0</v>
          </cell>
          <cell r="T39">
            <v>-1787.8921828013888</v>
          </cell>
        </row>
        <row r="40">
          <cell r="D40">
            <v>3.0599999999999987</v>
          </cell>
          <cell r="P40">
            <v>-678.6</v>
          </cell>
          <cell r="R40">
            <v>0</v>
          </cell>
          <cell r="T40">
            <v>1094.7562691170967</v>
          </cell>
        </row>
        <row r="41">
          <cell r="D41">
            <v>3.0699999999999985</v>
          </cell>
          <cell r="P41">
            <v>0</v>
          </cell>
          <cell r="R41">
            <v>0</v>
          </cell>
          <cell r="T41">
            <v>0</v>
          </cell>
        </row>
        <row r="42">
          <cell r="D42">
            <v>3.0799999999999983</v>
          </cell>
          <cell r="P42">
            <v>-1987.7</v>
          </cell>
          <cell r="R42">
            <v>0</v>
          </cell>
          <cell r="T42">
            <v>3206.671140766362</v>
          </cell>
        </row>
        <row r="43">
          <cell r="D43">
            <v>3.0899999999999981</v>
          </cell>
          <cell r="P43">
            <v>-1235.4465112324001</v>
          </cell>
          <cell r="R43">
            <v>21609</v>
          </cell>
          <cell r="T43">
            <v>4520.5061291386501</v>
          </cell>
        </row>
        <row r="44">
          <cell r="D44">
            <v>3.0999999999999979</v>
          </cell>
          <cell r="P44">
            <v>35.006864048399848</v>
          </cell>
          <cell r="R44">
            <v>60831</v>
          </cell>
          <cell r="T44">
            <v>7058.3880269730153</v>
          </cell>
        </row>
        <row r="45">
          <cell r="D45">
            <v>3.1099999999999977</v>
          </cell>
          <cell r="P45">
            <v>0</v>
          </cell>
          <cell r="R45">
            <v>0</v>
          </cell>
          <cell r="T45">
            <v>0</v>
          </cell>
        </row>
        <row r="46">
          <cell r="D46">
            <v>3.1199999999999974</v>
          </cell>
          <cell r="P46">
            <v>-534.29999999999995</v>
          </cell>
          <cell r="R46">
            <v>0</v>
          </cell>
          <cell r="T46">
            <v>861.96326936231173</v>
          </cell>
        </row>
        <row r="48">
          <cell r="P48">
            <v>105324.0178785132</v>
          </cell>
          <cell r="R48">
            <v>1383129</v>
          </cell>
          <cell r="T48">
            <v>-8142.3753896228745</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ummary"/>
      <sheetName val="2) ROR"/>
      <sheetName val="3) Attrition 2015 to 2017"/>
      <sheetName val="4.01"/>
      <sheetName val="4.02"/>
      <sheetName val="4.03"/>
      <sheetName val="4.04"/>
      <sheetName val="4.05"/>
      <sheetName val="4.06"/>
      <sheetName val="4.07"/>
      <sheetName val="4.08"/>
      <sheetName val="4.09"/>
      <sheetName val="4.10"/>
      <sheetName val="4.11"/>
      <sheetName val="4.12"/>
      <sheetName val="4.13"/>
      <sheetName val="4.14"/>
      <sheetName val="4.15"/>
      <sheetName val="Cost Trends"/>
      <sheetName val="Weighted Revenue Growth"/>
      <sheetName val="Other Revenue"/>
      <sheetName val="Op Exp-don't use"/>
      <sheetName val="09.2015 Revenue Model"/>
      <sheetName val="Forecast Bill Determinants"/>
      <sheetName val="Riders and Gas Cost Revenue"/>
      <sheetName val="Reg Amort and Other RB"/>
    </sheetNames>
    <sheetDataSet>
      <sheetData sheetId="0" refreshError="1">
        <row r="11">
          <cell r="H11">
            <v>274513.64404473046</v>
          </cell>
        </row>
        <row r="17">
          <cell r="H17">
            <v>21148.265045318978</v>
          </cell>
        </row>
        <row r="25">
          <cell r="H25">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103"/>
  <sheetViews>
    <sheetView tabSelected="1" view="pageBreakPreview" topLeftCell="A46" zoomScale="70" zoomScaleNormal="55" zoomScaleSheetLayoutView="70" workbookViewId="0">
      <selection activeCell="C49" sqref="C49"/>
    </sheetView>
  </sheetViews>
  <sheetFormatPr defaultColWidth="9.140625" defaultRowHeight="15.75" x14ac:dyDescent="0.25"/>
  <cols>
    <col min="1" max="1" width="4.42578125" style="9" customWidth="1"/>
    <col min="2" max="2" width="11.5703125" style="11" customWidth="1"/>
    <col min="3" max="3" width="43.42578125" style="9" customWidth="1"/>
    <col min="4" max="4" width="59" style="18" customWidth="1"/>
    <col min="5" max="5" width="10.5703125" style="19" bestFit="1" customWidth="1"/>
    <col min="6" max="6" width="13.5703125" style="19" bestFit="1" customWidth="1"/>
    <col min="7" max="7" width="10.5703125" style="19" bestFit="1" customWidth="1"/>
    <col min="8" max="8" width="16.42578125" style="19" customWidth="1"/>
    <col min="9" max="9" width="13.85546875" style="19" customWidth="1"/>
    <col min="10" max="10" width="15.140625" style="19" customWidth="1"/>
    <col min="11" max="11" width="13" style="82" customWidth="1"/>
    <col min="12" max="12" width="13.85546875" style="82" customWidth="1"/>
    <col min="13" max="13" width="10" style="9" bestFit="1" customWidth="1"/>
    <col min="14" max="14" width="10.7109375" style="41" customWidth="1"/>
    <col min="15" max="15" width="14.42578125" style="9" customWidth="1"/>
    <col min="16" max="16" width="10.140625" style="82" customWidth="1"/>
    <col min="17" max="17" width="9.140625" style="82" customWidth="1"/>
    <col min="18" max="18" width="7.5703125" style="9" customWidth="1"/>
    <col min="19" max="19" width="3.85546875" style="9" customWidth="1"/>
    <col min="20" max="20" width="8" style="9" customWidth="1"/>
    <col min="21" max="282" width="9.140625" style="145"/>
    <col min="283" max="16384" width="9.140625" style="9"/>
  </cols>
  <sheetData>
    <row r="1" spans="1:282" x14ac:dyDescent="0.25">
      <c r="C1" s="202" t="s">
        <v>58</v>
      </c>
      <c r="D1" s="202"/>
      <c r="E1" s="202"/>
      <c r="F1" s="202"/>
      <c r="G1" s="202"/>
      <c r="H1" s="202"/>
      <c r="I1" s="202"/>
      <c r="J1" s="202"/>
      <c r="K1" s="202"/>
      <c r="L1" s="202"/>
      <c r="M1" s="202"/>
      <c r="N1" s="202"/>
      <c r="O1" s="202"/>
      <c r="P1" s="202"/>
      <c r="Q1" s="202"/>
      <c r="R1" s="202"/>
      <c r="S1" s="202"/>
      <c r="T1" s="145"/>
    </row>
    <row r="2" spans="1:282" x14ac:dyDescent="0.25">
      <c r="C2" s="202" t="s">
        <v>25</v>
      </c>
      <c r="D2" s="202"/>
      <c r="E2" s="202"/>
      <c r="F2" s="202"/>
      <c r="G2" s="202"/>
      <c r="H2" s="202"/>
      <c r="I2" s="202"/>
      <c r="J2" s="202"/>
      <c r="K2" s="202"/>
      <c r="L2" s="202"/>
      <c r="M2" s="202"/>
      <c r="N2" s="202"/>
      <c r="O2" s="202"/>
      <c r="P2" s="202"/>
      <c r="Q2" s="202"/>
      <c r="R2" s="202"/>
      <c r="S2" s="202"/>
      <c r="T2" s="145"/>
    </row>
    <row r="3" spans="1:282" x14ac:dyDescent="0.25">
      <c r="C3" s="203" t="s">
        <v>247</v>
      </c>
      <c r="D3" s="203"/>
      <c r="E3" s="203"/>
      <c r="F3" s="203"/>
      <c r="G3" s="203"/>
      <c r="H3" s="203"/>
      <c r="I3" s="203"/>
      <c r="J3" s="203"/>
      <c r="K3" s="202"/>
      <c r="L3" s="202"/>
      <c r="M3" s="202"/>
      <c r="N3" s="202"/>
      <c r="O3" s="202"/>
      <c r="P3" s="202"/>
      <c r="Q3" s="202"/>
      <c r="R3" s="202"/>
      <c r="S3" s="202"/>
      <c r="T3" s="145"/>
    </row>
    <row r="4" spans="1:282" x14ac:dyDescent="0.25">
      <c r="T4" s="145"/>
    </row>
    <row r="5" spans="1:282" s="1" customFormat="1" ht="50.25" customHeight="1" x14ac:dyDescent="0.25">
      <c r="B5" s="12" t="s">
        <v>33</v>
      </c>
      <c r="C5" s="1" t="s">
        <v>0</v>
      </c>
      <c r="D5" s="13" t="s">
        <v>34</v>
      </c>
      <c r="E5" s="190" t="s">
        <v>27</v>
      </c>
      <c r="F5" s="190"/>
      <c r="G5" s="190" t="s">
        <v>170</v>
      </c>
      <c r="H5" s="190"/>
      <c r="I5" s="183" t="s">
        <v>1</v>
      </c>
      <c r="J5" s="184"/>
      <c r="K5" s="190" t="s">
        <v>57</v>
      </c>
      <c r="L5" s="190"/>
      <c r="M5" s="190" t="s">
        <v>2</v>
      </c>
      <c r="N5" s="190"/>
      <c r="O5" s="190"/>
      <c r="P5" s="183" t="s">
        <v>3</v>
      </c>
      <c r="Q5" s="184"/>
      <c r="R5" s="174" t="s">
        <v>4</v>
      </c>
      <c r="S5" s="204"/>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c r="JS5" s="168"/>
      <c r="JT5" s="168"/>
      <c r="JU5" s="168"/>
      <c r="JV5" s="168"/>
    </row>
    <row r="6" spans="1:282" s="1" customFormat="1" x14ac:dyDescent="0.25">
      <c r="B6" s="12" t="s">
        <v>30</v>
      </c>
      <c r="D6" s="13"/>
      <c r="E6" s="1" t="s">
        <v>31</v>
      </c>
      <c r="F6" s="1" t="s">
        <v>32</v>
      </c>
      <c r="G6" s="95" t="s">
        <v>31</v>
      </c>
      <c r="H6" s="95" t="s">
        <v>32</v>
      </c>
      <c r="I6" s="167" t="s">
        <v>31</v>
      </c>
      <c r="J6" s="167" t="s">
        <v>32</v>
      </c>
      <c r="K6" s="83" t="s">
        <v>31</v>
      </c>
      <c r="L6" s="83" t="s">
        <v>32</v>
      </c>
      <c r="M6" s="1" t="s">
        <v>31</v>
      </c>
      <c r="N6" s="38" t="s">
        <v>152</v>
      </c>
      <c r="O6" s="1" t="s">
        <v>32</v>
      </c>
      <c r="P6" s="121" t="s">
        <v>31</v>
      </c>
      <c r="Q6" s="121" t="s">
        <v>32</v>
      </c>
      <c r="R6" s="1" t="s">
        <v>31</v>
      </c>
      <c r="S6" s="169" t="s">
        <v>32</v>
      </c>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c r="JS6" s="168"/>
      <c r="JT6" s="168"/>
      <c r="JU6" s="168"/>
      <c r="JV6" s="168"/>
    </row>
    <row r="7" spans="1:282" s="1" customFormat="1" x14ac:dyDescent="0.25">
      <c r="B7" s="12"/>
      <c r="D7" s="13"/>
      <c r="E7" s="183" t="s">
        <v>44</v>
      </c>
      <c r="F7" s="184"/>
      <c r="G7" s="183" t="s">
        <v>44</v>
      </c>
      <c r="H7" s="184"/>
      <c r="I7" s="183" t="s">
        <v>44</v>
      </c>
      <c r="J7" s="184"/>
      <c r="K7" s="183" t="s">
        <v>44</v>
      </c>
      <c r="L7" s="184"/>
      <c r="M7" s="183" t="s">
        <v>44</v>
      </c>
      <c r="N7" s="196"/>
      <c r="O7" s="184"/>
      <c r="P7" s="183" t="s">
        <v>44</v>
      </c>
      <c r="Q7" s="184"/>
      <c r="R7" s="183" t="s">
        <v>44</v>
      </c>
      <c r="S7" s="196"/>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c r="HW7" s="168"/>
      <c r="HX7" s="168"/>
      <c r="HY7" s="168"/>
      <c r="HZ7" s="168"/>
      <c r="IA7" s="168"/>
      <c r="IB7" s="168"/>
      <c r="IC7" s="168"/>
      <c r="ID7" s="168"/>
      <c r="IE7" s="168"/>
      <c r="IF7" s="168"/>
      <c r="IG7" s="168"/>
      <c r="IH7" s="168"/>
      <c r="II7" s="168"/>
      <c r="IJ7" s="168"/>
      <c r="IK7" s="168"/>
      <c r="IL7" s="168"/>
      <c r="IM7" s="168"/>
      <c r="IN7" s="168"/>
      <c r="IO7" s="168"/>
      <c r="IP7" s="168"/>
      <c r="IQ7" s="168"/>
      <c r="IR7" s="168"/>
      <c r="IS7" s="168"/>
      <c r="IT7" s="168"/>
      <c r="IU7" s="168"/>
      <c r="IV7" s="168"/>
      <c r="IW7" s="168"/>
      <c r="IX7" s="168"/>
      <c r="IY7" s="168"/>
      <c r="IZ7" s="168"/>
      <c r="JA7" s="168"/>
      <c r="JB7" s="168"/>
      <c r="JC7" s="168"/>
      <c r="JD7" s="168"/>
      <c r="JE7" s="168"/>
      <c r="JF7" s="168"/>
      <c r="JG7" s="168"/>
      <c r="JH7" s="168"/>
      <c r="JI7" s="168"/>
      <c r="JJ7" s="168"/>
      <c r="JK7" s="168"/>
      <c r="JL7" s="168"/>
      <c r="JM7" s="168"/>
      <c r="JN7" s="168"/>
      <c r="JO7" s="168"/>
      <c r="JP7" s="168"/>
      <c r="JQ7" s="168"/>
      <c r="JR7" s="168"/>
      <c r="JS7" s="168"/>
      <c r="JT7" s="168"/>
      <c r="JU7" s="168"/>
      <c r="JV7" s="168"/>
    </row>
    <row r="8" spans="1:282" s="1" customFormat="1" x14ac:dyDescent="0.25">
      <c r="A8" s="183" t="s">
        <v>35</v>
      </c>
      <c r="B8" s="196"/>
      <c r="C8" s="196"/>
      <c r="D8" s="196"/>
      <c r="E8" s="196"/>
      <c r="F8" s="184"/>
      <c r="G8" s="92"/>
      <c r="H8" s="92"/>
      <c r="I8" s="164"/>
      <c r="J8" s="165"/>
      <c r="K8" s="83"/>
      <c r="L8" s="75"/>
      <c r="M8" s="21"/>
      <c r="N8" s="45"/>
      <c r="O8" s="20"/>
      <c r="P8" s="117"/>
      <c r="Q8" s="118"/>
      <c r="R8" s="21"/>
      <c r="S8" s="21"/>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c r="HW8" s="168"/>
      <c r="HX8" s="168"/>
      <c r="HY8" s="168"/>
      <c r="HZ8" s="168"/>
      <c r="IA8" s="168"/>
      <c r="IB8" s="168"/>
      <c r="IC8" s="168"/>
      <c r="ID8" s="168"/>
      <c r="IE8" s="168"/>
      <c r="IF8" s="168"/>
      <c r="IG8" s="168"/>
      <c r="IH8" s="168"/>
      <c r="II8" s="168"/>
      <c r="IJ8" s="168"/>
      <c r="IK8" s="168"/>
      <c r="IL8" s="168"/>
      <c r="IM8" s="168"/>
      <c r="IN8" s="168"/>
      <c r="IO8" s="168"/>
      <c r="IP8" s="168"/>
      <c r="IQ8" s="168"/>
      <c r="IR8" s="168"/>
      <c r="IS8" s="168"/>
      <c r="IT8" s="168"/>
      <c r="IU8" s="168"/>
      <c r="IV8" s="168"/>
      <c r="IW8" s="168"/>
      <c r="IX8" s="168"/>
      <c r="IY8" s="168"/>
      <c r="IZ8" s="168"/>
      <c r="JA8" s="168"/>
      <c r="JB8" s="168"/>
      <c r="JC8" s="168"/>
      <c r="JD8" s="168"/>
      <c r="JE8" s="168"/>
      <c r="JF8" s="168"/>
      <c r="JG8" s="168"/>
      <c r="JH8" s="168"/>
      <c r="JI8" s="168"/>
      <c r="JJ8" s="168"/>
      <c r="JK8" s="168"/>
      <c r="JL8" s="168"/>
      <c r="JM8" s="168"/>
      <c r="JN8" s="168"/>
      <c r="JO8" s="168"/>
      <c r="JP8" s="168"/>
      <c r="JQ8" s="168"/>
      <c r="JR8" s="168"/>
      <c r="JS8" s="168"/>
      <c r="JT8" s="168"/>
      <c r="JU8" s="168"/>
      <c r="JV8" s="168"/>
    </row>
    <row r="9" spans="1:282" s="1" customFormat="1" x14ac:dyDescent="0.25">
      <c r="A9" s="1">
        <v>1</v>
      </c>
      <c r="B9" s="12"/>
      <c r="D9" s="13"/>
      <c r="G9" s="112" t="s">
        <v>174</v>
      </c>
      <c r="H9" s="90"/>
      <c r="I9" s="167"/>
      <c r="J9" s="167"/>
      <c r="K9" s="83"/>
      <c r="L9" s="83"/>
      <c r="M9" s="50">
        <f>+'[1]1) Summary'!$H$26</f>
        <v>-960</v>
      </c>
      <c r="N9" s="50">
        <f>+'[1]1) Summary'!$H$18</f>
        <v>96755.936400208462</v>
      </c>
      <c r="O9" s="50">
        <f>+'[1]1) Summary'!$H$12</f>
        <v>1326359.7943920898</v>
      </c>
      <c r="P9" s="121"/>
      <c r="Q9" s="121"/>
      <c r="S9" s="169"/>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68"/>
      <c r="CC9" s="168"/>
      <c r="CD9" s="168"/>
      <c r="CE9" s="168"/>
      <c r="CF9" s="168"/>
      <c r="CG9" s="168"/>
      <c r="CH9" s="168"/>
      <c r="CI9" s="168"/>
      <c r="CJ9" s="168"/>
      <c r="CK9" s="168"/>
      <c r="CL9" s="168"/>
      <c r="CM9" s="168"/>
      <c r="CN9" s="168"/>
      <c r="CO9" s="168"/>
      <c r="CP9" s="168"/>
      <c r="CQ9" s="168"/>
      <c r="CR9" s="168"/>
      <c r="CS9" s="168"/>
      <c r="CT9" s="168"/>
      <c r="CU9" s="168"/>
      <c r="CV9" s="168"/>
      <c r="CW9" s="168"/>
      <c r="CX9" s="168"/>
      <c r="CY9" s="168"/>
      <c r="CZ9" s="168"/>
      <c r="DA9" s="168"/>
      <c r="DB9" s="168"/>
      <c r="DC9" s="168"/>
      <c r="DD9" s="168"/>
      <c r="DE9" s="168"/>
      <c r="DF9" s="168"/>
      <c r="DG9" s="168"/>
      <c r="DH9" s="168"/>
      <c r="DI9" s="168"/>
      <c r="DJ9" s="168"/>
      <c r="DK9" s="168"/>
      <c r="DL9" s="168"/>
      <c r="DM9" s="168"/>
      <c r="DN9" s="168"/>
      <c r="DO9" s="168"/>
      <c r="DP9" s="168"/>
      <c r="DQ9" s="168"/>
      <c r="DR9" s="168"/>
      <c r="DS9" s="168"/>
      <c r="DT9" s="168"/>
      <c r="DU9" s="168"/>
      <c r="DV9" s="168"/>
      <c r="DW9" s="168"/>
      <c r="DX9" s="168"/>
      <c r="DY9" s="168"/>
      <c r="DZ9" s="168"/>
      <c r="EA9" s="168"/>
      <c r="EB9" s="168"/>
      <c r="EC9" s="168"/>
      <c r="ED9" s="168"/>
      <c r="EE9" s="168"/>
      <c r="EF9" s="168"/>
      <c r="EG9" s="168"/>
      <c r="EH9" s="168"/>
      <c r="EI9" s="168"/>
      <c r="EJ9" s="168"/>
      <c r="EK9" s="168"/>
      <c r="EL9" s="168"/>
      <c r="EM9" s="168"/>
      <c r="EN9" s="168"/>
      <c r="EO9" s="168"/>
      <c r="EP9" s="168"/>
      <c r="EQ9" s="168"/>
      <c r="ER9" s="168"/>
      <c r="ES9" s="168"/>
      <c r="ET9" s="168"/>
      <c r="EU9" s="168"/>
      <c r="EV9" s="168"/>
      <c r="EW9" s="168"/>
      <c r="EX9" s="168"/>
      <c r="EY9" s="168"/>
      <c r="EZ9" s="168"/>
      <c r="FA9" s="168"/>
      <c r="FB9" s="168"/>
      <c r="FC9" s="168"/>
      <c r="FD9" s="168"/>
      <c r="FE9" s="168"/>
      <c r="FF9" s="168"/>
      <c r="FG9" s="168"/>
      <c r="FH9" s="168"/>
      <c r="FI9" s="168"/>
      <c r="FJ9" s="168"/>
      <c r="FK9" s="168"/>
      <c r="FL9" s="168"/>
      <c r="FM9" s="168"/>
      <c r="FN9" s="168"/>
      <c r="FO9" s="168"/>
      <c r="FP9" s="168"/>
      <c r="FQ9" s="168"/>
      <c r="FR9" s="168"/>
      <c r="FS9" s="168"/>
      <c r="FT9" s="168"/>
      <c r="FU9" s="168"/>
      <c r="FV9" s="168"/>
      <c r="FW9" s="168"/>
      <c r="FX9" s="168"/>
      <c r="FY9" s="168"/>
      <c r="FZ9" s="168"/>
      <c r="GA9" s="168"/>
      <c r="GB9" s="168"/>
      <c r="GC9" s="168"/>
      <c r="GD9" s="168"/>
      <c r="GE9" s="168"/>
      <c r="GF9" s="168"/>
      <c r="GG9" s="168"/>
      <c r="GH9" s="168"/>
      <c r="GI9" s="168"/>
      <c r="GJ9" s="168"/>
      <c r="GK9" s="168"/>
      <c r="GL9" s="168"/>
      <c r="GM9" s="168"/>
      <c r="GN9" s="168"/>
      <c r="GO9" s="168"/>
      <c r="GP9" s="168"/>
      <c r="GQ9" s="168"/>
      <c r="GR9" s="168"/>
      <c r="GS9" s="168"/>
      <c r="GT9" s="168"/>
      <c r="GU9" s="168"/>
      <c r="GV9" s="168"/>
      <c r="GW9" s="168"/>
      <c r="GX9" s="168"/>
      <c r="GY9" s="168"/>
      <c r="GZ9" s="168"/>
      <c r="HA9" s="168"/>
      <c r="HB9" s="168"/>
      <c r="HC9" s="168"/>
      <c r="HD9" s="168"/>
      <c r="HE9" s="168"/>
      <c r="HF9" s="168"/>
      <c r="HG9" s="168"/>
      <c r="HH9" s="168"/>
      <c r="HI9" s="168"/>
      <c r="HJ9" s="168"/>
      <c r="HK9" s="168"/>
      <c r="HL9" s="168"/>
      <c r="HM9" s="168"/>
      <c r="HN9" s="168"/>
      <c r="HO9" s="168"/>
      <c r="HP9" s="168"/>
      <c r="HQ9" s="168"/>
      <c r="HR9" s="168"/>
      <c r="HS9" s="168"/>
      <c r="HT9" s="168"/>
      <c r="HU9" s="168"/>
      <c r="HV9" s="168"/>
      <c r="HW9" s="168"/>
      <c r="HX9" s="168"/>
      <c r="HY9" s="168"/>
      <c r="HZ9" s="168"/>
      <c r="IA9" s="168"/>
      <c r="IB9" s="168"/>
      <c r="IC9" s="168"/>
      <c r="ID9" s="168"/>
      <c r="IE9" s="168"/>
      <c r="IF9" s="168"/>
      <c r="IG9" s="168"/>
      <c r="IH9" s="168"/>
      <c r="II9" s="168"/>
      <c r="IJ9" s="168"/>
      <c r="IK9" s="168"/>
      <c r="IL9" s="168"/>
      <c r="IM9" s="168"/>
      <c r="IN9" s="168"/>
      <c r="IO9" s="168"/>
      <c r="IP9" s="168"/>
      <c r="IQ9" s="168"/>
      <c r="IR9" s="168"/>
      <c r="IS9" s="168"/>
      <c r="IT9" s="168"/>
      <c r="IU9" s="168"/>
      <c r="IV9" s="168"/>
      <c r="IW9" s="168"/>
      <c r="IX9" s="168"/>
      <c r="IY9" s="168"/>
      <c r="IZ9" s="168"/>
      <c r="JA9" s="168"/>
      <c r="JB9" s="168"/>
      <c r="JC9" s="168"/>
      <c r="JD9" s="168"/>
      <c r="JE9" s="168"/>
      <c r="JF9" s="168"/>
      <c r="JG9" s="168"/>
      <c r="JH9" s="168"/>
      <c r="JI9" s="168"/>
      <c r="JJ9" s="168"/>
      <c r="JK9" s="168"/>
      <c r="JL9" s="168"/>
      <c r="JM9" s="168"/>
      <c r="JN9" s="168"/>
      <c r="JO9" s="168"/>
      <c r="JP9" s="168"/>
      <c r="JQ9" s="168"/>
      <c r="JR9" s="168"/>
      <c r="JS9" s="168"/>
      <c r="JT9" s="168"/>
      <c r="JU9" s="168"/>
      <c r="JV9" s="168"/>
    </row>
    <row r="10" spans="1:282" s="1" customFormat="1" ht="57.75" customHeight="1" x14ac:dyDescent="0.25">
      <c r="A10" s="1">
        <f>A9+1</f>
        <v>2</v>
      </c>
      <c r="B10" s="12"/>
      <c r="C10" s="35" t="s">
        <v>59</v>
      </c>
      <c r="D10" s="13"/>
      <c r="E10" s="8">
        <v>38568</v>
      </c>
      <c r="F10" s="8">
        <v>1475472</v>
      </c>
      <c r="G10" s="58">
        <v>40101</v>
      </c>
      <c r="H10" s="58">
        <v>1466978</v>
      </c>
      <c r="I10" s="71">
        <v>20306</v>
      </c>
      <c r="J10" s="71">
        <v>1418562</v>
      </c>
      <c r="K10" s="207" t="s">
        <v>148</v>
      </c>
      <c r="L10" s="208"/>
      <c r="M10" s="10"/>
      <c r="N10" s="42"/>
      <c r="P10" s="121"/>
      <c r="Q10" s="121"/>
      <c r="S10" s="169"/>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c r="BT10" s="168"/>
      <c r="BU10" s="168"/>
      <c r="BV10" s="168"/>
      <c r="BW10" s="168"/>
      <c r="BX10" s="168"/>
      <c r="BY10" s="168"/>
      <c r="BZ10" s="168"/>
      <c r="CA10" s="168"/>
      <c r="CB10" s="168"/>
      <c r="CC10" s="168"/>
      <c r="CD10" s="168"/>
      <c r="CE10" s="168"/>
      <c r="CF10" s="168"/>
      <c r="CG10" s="168"/>
      <c r="CH10" s="168"/>
      <c r="CI10" s="168"/>
      <c r="CJ10" s="168"/>
      <c r="CK10" s="168"/>
      <c r="CL10" s="168"/>
      <c r="CM10" s="168"/>
      <c r="CN10" s="168"/>
      <c r="CO10" s="168"/>
      <c r="CP10" s="168"/>
      <c r="CQ10" s="168"/>
      <c r="CR10" s="168"/>
      <c r="CS10" s="168"/>
      <c r="CT10" s="168"/>
      <c r="CU10" s="168"/>
      <c r="CV10" s="168"/>
      <c r="CW10" s="168"/>
      <c r="CX10" s="168"/>
      <c r="CY10" s="168"/>
      <c r="CZ10" s="168"/>
      <c r="DA10" s="168"/>
      <c r="DB10" s="168"/>
      <c r="DC10" s="168"/>
      <c r="DD10" s="168"/>
      <c r="DE10" s="168"/>
      <c r="DF10" s="168"/>
      <c r="DG10" s="168"/>
      <c r="DH10" s="168"/>
      <c r="DI10" s="168"/>
      <c r="DJ10" s="168"/>
      <c r="DK10" s="168"/>
      <c r="DL10" s="168"/>
      <c r="DM10" s="168"/>
      <c r="DN10" s="168"/>
      <c r="DO10" s="168"/>
      <c r="DP10" s="168"/>
      <c r="DQ10" s="168"/>
      <c r="DR10" s="168"/>
      <c r="DS10" s="168"/>
      <c r="DT10" s="168"/>
      <c r="DU10" s="168"/>
      <c r="DV10" s="168"/>
      <c r="DW10" s="168"/>
      <c r="DX10" s="168"/>
      <c r="DY10" s="168"/>
      <c r="DZ10" s="168"/>
      <c r="EA10" s="168"/>
      <c r="EB10" s="168"/>
      <c r="EC10" s="168"/>
      <c r="ED10" s="168"/>
      <c r="EE10" s="168"/>
      <c r="EF10" s="168"/>
      <c r="EG10" s="168"/>
      <c r="EH10" s="168"/>
      <c r="EI10" s="168"/>
      <c r="EJ10" s="168"/>
      <c r="EK10" s="168"/>
      <c r="EL10" s="168"/>
      <c r="EM10" s="168"/>
      <c r="EN10" s="168"/>
      <c r="EO10" s="168"/>
      <c r="EP10" s="168"/>
      <c r="EQ10" s="168"/>
      <c r="ER10" s="168"/>
      <c r="ES10" s="168"/>
      <c r="ET10" s="168"/>
      <c r="EU10" s="168"/>
      <c r="EV10" s="168"/>
      <c r="EW10" s="168"/>
      <c r="EX10" s="168"/>
      <c r="EY10" s="168"/>
      <c r="EZ10" s="168"/>
      <c r="FA10" s="168"/>
      <c r="FB10" s="168"/>
      <c r="FC10" s="168"/>
      <c r="FD10" s="168"/>
      <c r="FE10" s="168"/>
      <c r="FF10" s="168"/>
      <c r="FG10" s="168"/>
      <c r="FH10" s="168"/>
      <c r="FI10" s="168"/>
      <c r="FJ10" s="168"/>
      <c r="FK10" s="168"/>
      <c r="FL10" s="168"/>
      <c r="FM10" s="168"/>
      <c r="FN10" s="168"/>
      <c r="FO10" s="168"/>
      <c r="FP10" s="168"/>
      <c r="FQ10" s="168"/>
      <c r="FR10" s="168"/>
      <c r="FS10" s="168"/>
      <c r="FT10" s="168"/>
      <c r="FU10" s="168"/>
      <c r="FV10" s="168"/>
      <c r="FW10" s="168"/>
      <c r="FX10" s="168"/>
      <c r="FY10" s="168"/>
      <c r="FZ10" s="168"/>
      <c r="GA10" s="168"/>
      <c r="GB10" s="168"/>
      <c r="GC10" s="168"/>
      <c r="GD10" s="168"/>
      <c r="GE10" s="168"/>
      <c r="GF10" s="168"/>
      <c r="GG10" s="168"/>
      <c r="GH10" s="168"/>
      <c r="GI10" s="168"/>
      <c r="GJ10" s="168"/>
      <c r="GK10" s="168"/>
      <c r="GL10" s="168"/>
      <c r="GM10" s="168"/>
      <c r="GN10" s="168"/>
      <c r="GO10" s="168"/>
      <c r="GP10" s="168"/>
      <c r="GQ10" s="168"/>
      <c r="GR10" s="168"/>
      <c r="GS10" s="168"/>
      <c r="GT10" s="168"/>
      <c r="GU10" s="168"/>
      <c r="GV10" s="168"/>
      <c r="GW10" s="168"/>
      <c r="GX10" s="168"/>
      <c r="GY10" s="168"/>
      <c r="GZ10" s="168"/>
      <c r="HA10" s="168"/>
      <c r="HB10" s="168"/>
      <c r="HC10" s="168"/>
      <c r="HD10" s="168"/>
      <c r="HE10" s="168"/>
      <c r="HF10" s="168"/>
      <c r="HG10" s="168"/>
      <c r="HH10" s="168"/>
      <c r="HI10" s="168"/>
      <c r="HJ10" s="168"/>
      <c r="HK10" s="168"/>
      <c r="HL10" s="168"/>
      <c r="HM10" s="168"/>
      <c r="HN10" s="168"/>
      <c r="HO10" s="168"/>
      <c r="HP10" s="168"/>
      <c r="HQ10" s="168"/>
      <c r="HR10" s="168"/>
      <c r="HS10" s="168"/>
      <c r="HT10" s="168"/>
      <c r="HU10" s="168"/>
      <c r="HV10" s="168"/>
      <c r="HW10" s="168"/>
      <c r="HX10" s="168"/>
      <c r="HY10" s="168"/>
      <c r="HZ10" s="168"/>
      <c r="IA10" s="168"/>
      <c r="IB10" s="168"/>
      <c r="IC10" s="168"/>
      <c r="ID10" s="168"/>
      <c r="IE10" s="168"/>
      <c r="IF10" s="168"/>
      <c r="IG10" s="168"/>
      <c r="IH10" s="168"/>
      <c r="II10" s="168"/>
      <c r="IJ10" s="168"/>
      <c r="IK10" s="168"/>
      <c r="IL10" s="168"/>
      <c r="IM10" s="168"/>
      <c r="IN10" s="168"/>
      <c r="IO10" s="168"/>
      <c r="IP10" s="168"/>
      <c r="IQ10" s="168"/>
      <c r="IR10" s="168"/>
      <c r="IS10" s="168"/>
      <c r="IT10" s="168"/>
      <c r="IU10" s="168"/>
      <c r="IV10" s="168"/>
      <c r="IW10" s="168"/>
      <c r="IX10" s="168"/>
      <c r="IY10" s="168"/>
      <c r="IZ10" s="168"/>
      <c r="JA10" s="168"/>
      <c r="JB10" s="168"/>
      <c r="JC10" s="168"/>
      <c r="JD10" s="168"/>
      <c r="JE10" s="168"/>
      <c r="JF10" s="168"/>
      <c r="JG10" s="168"/>
      <c r="JH10" s="168"/>
      <c r="JI10" s="168"/>
      <c r="JJ10" s="168"/>
      <c r="JK10" s="168"/>
      <c r="JL10" s="168"/>
      <c r="JM10" s="168"/>
      <c r="JN10" s="168"/>
      <c r="JO10" s="168"/>
      <c r="JP10" s="168"/>
      <c r="JQ10" s="168"/>
      <c r="JR10" s="168"/>
      <c r="JS10" s="168"/>
      <c r="JT10" s="168"/>
      <c r="JU10" s="168"/>
      <c r="JV10" s="168"/>
    </row>
    <row r="11" spans="1:282" s="31" customFormat="1" ht="34.5" customHeight="1" x14ac:dyDescent="0.25">
      <c r="A11" s="31">
        <f t="shared" ref="A11:A12" si="0">A10+1</f>
        <v>3</v>
      </c>
      <c r="B11" s="12"/>
      <c r="C11" s="35" t="s">
        <v>138</v>
      </c>
      <c r="D11" s="13"/>
      <c r="E11" s="5">
        <v>48869</v>
      </c>
      <c r="F11" s="58">
        <v>1494590</v>
      </c>
      <c r="G11" s="71">
        <v>50586</v>
      </c>
      <c r="H11" s="58">
        <v>1486821</v>
      </c>
      <c r="I11" s="71">
        <v>29993</v>
      </c>
      <c r="J11" s="71">
        <v>1438578</v>
      </c>
      <c r="K11" s="209"/>
      <c r="L11" s="210"/>
      <c r="M11" s="213" t="s">
        <v>153</v>
      </c>
      <c r="N11" s="214"/>
      <c r="O11" s="215"/>
      <c r="P11" s="219"/>
      <c r="Q11" s="121"/>
      <c r="S11" s="169"/>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c r="DG11" s="168"/>
      <c r="DH11" s="168"/>
      <c r="DI11" s="168"/>
      <c r="DJ11" s="168"/>
      <c r="DK11" s="168"/>
      <c r="DL11" s="168"/>
      <c r="DM11" s="168"/>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68"/>
      <c r="EN11" s="168"/>
      <c r="EO11" s="168"/>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8"/>
      <c r="FL11" s="168"/>
      <c r="FM11" s="168"/>
      <c r="FN11" s="168"/>
      <c r="FO11" s="168"/>
      <c r="FP11" s="168"/>
      <c r="FQ11" s="168"/>
      <c r="FR11" s="168"/>
      <c r="FS11" s="168"/>
      <c r="FT11" s="168"/>
      <c r="FU11" s="168"/>
      <c r="FV11" s="168"/>
      <c r="FW11" s="168"/>
      <c r="FX11" s="168"/>
      <c r="FY11" s="168"/>
      <c r="FZ11" s="168"/>
      <c r="GA11" s="168"/>
      <c r="GB11" s="168"/>
      <c r="GC11" s="168"/>
      <c r="GD11" s="168"/>
      <c r="GE11" s="168"/>
      <c r="GF11" s="168"/>
      <c r="GG11" s="168"/>
      <c r="GH11" s="168"/>
      <c r="GI11" s="168"/>
      <c r="GJ11" s="168"/>
      <c r="GK11" s="168"/>
      <c r="GL11" s="168"/>
      <c r="GM11" s="168"/>
      <c r="GN11" s="168"/>
      <c r="GO11" s="168"/>
      <c r="GP11" s="168"/>
      <c r="GQ11" s="168"/>
      <c r="GR11" s="168"/>
      <c r="GS11" s="168"/>
      <c r="GT11" s="168"/>
      <c r="GU11" s="168"/>
      <c r="GV11" s="168"/>
      <c r="GW11" s="168"/>
      <c r="GX11" s="168"/>
      <c r="GY11" s="168"/>
      <c r="GZ11" s="168"/>
      <c r="HA11" s="168"/>
      <c r="HB11" s="168"/>
      <c r="HC11" s="168"/>
      <c r="HD11" s="168"/>
      <c r="HE11" s="168"/>
      <c r="HF11" s="168"/>
      <c r="HG11" s="168"/>
      <c r="HH11" s="168"/>
      <c r="HI11" s="168"/>
      <c r="HJ11" s="168"/>
      <c r="HK11" s="168"/>
      <c r="HL11" s="168"/>
      <c r="HM11" s="168"/>
      <c r="HN11" s="168"/>
      <c r="HO11" s="168"/>
      <c r="HP11" s="168"/>
      <c r="HQ11" s="168"/>
      <c r="HR11" s="168"/>
      <c r="HS11" s="168"/>
      <c r="HT11" s="168"/>
      <c r="HU11" s="168"/>
      <c r="HV11" s="168"/>
      <c r="HW11" s="168"/>
      <c r="HX11" s="168"/>
      <c r="HY11" s="168"/>
      <c r="HZ11" s="168"/>
      <c r="IA11" s="168"/>
      <c r="IB11" s="168"/>
      <c r="IC11" s="168"/>
      <c r="ID11" s="168"/>
      <c r="IE11" s="168"/>
      <c r="IF11" s="168"/>
      <c r="IG11" s="168"/>
      <c r="IH11" s="168"/>
      <c r="II11" s="168"/>
      <c r="IJ11" s="168"/>
      <c r="IK11" s="168"/>
      <c r="IL11" s="168"/>
      <c r="IM11" s="168"/>
      <c r="IN11" s="168"/>
      <c r="IO11" s="168"/>
      <c r="IP11" s="168"/>
      <c r="IQ11" s="168"/>
      <c r="IR11" s="168"/>
      <c r="IS11" s="168"/>
      <c r="IT11" s="168"/>
      <c r="IU11" s="168"/>
      <c r="IV11" s="168"/>
      <c r="IW11" s="168"/>
      <c r="IX11" s="168"/>
      <c r="IY11" s="168"/>
      <c r="IZ11" s="168"/>
      <c r="JA11" s="168"/>
      <c r="JB11" s="168"/>
      <c r="JC11" s="168"/>
      <c r="JD11" s="168"/>
      <c r="JE11" s="168"/>
      <c r="JF11" s="168"/>
      <c r="JG11" s="168"/>
      <c r="JH11" s="168"/>
      <c r="JI11" s="168"/>
      <c r="JJ11" s="168"/>
      <c r="JK11" s="168"/>
      <c r="JL11" s="168"/>
      <c r="JM11" s="168"/>
      <c r="JN11" s="168"/>
      <c r="JO11" s="168"/>
      <c r="JP11" s="168"/>
      <c r="JQ11" s="168"/>
      <c r="JR11" s="168"/>
      <c r="JS11" s="168"/>
      <c r="JT11" s="168"/>
      <c r="JU11" s="168"/>
      <c r="JV11" s="168"/>
    </row>
    <row r="12" spans="1:282" s="1" customFormat="1" ht="22.5" customHeight="1" x14ac:dyDescent="0.25">
      <c r="A12" s="31">
        <f t="shared" si="0"/>
        <v>4</v>
      </c>
      <c r="B12" s="12"/>
      <c r="C12" s="35" t="s">
        <v>142</v>
      </c>
      <c r="D12" s="13"/>
      <c r="E12" s="8">
        <f>E11-E10</f>
        <v>10301</v>
      </c>
      <c r="F12" s="8"/>
      <c r="G12" s="58">
        <f t="shared" ref="G12" si="1">G11-G10</f>
        <v>10485</v>
      </c>
      <c r="H12" s="58"/>
      <c r="I12" s="58">
        <f t="shared" ref="I12:J12" si="2">I11-I10</f>
        <v>9687</v>
      </c>
      <c r="J12" s="58">
        <f t="shared" si="2"/>
        <v>20016</v>
      </c>
      <c r="K12" s="211"/>
      <c r="L12" s="212"/>
      <c r="M12" s="216"/>
      <c r="N12" s="217"/>
      <c r="O12" s="218"/>
      <c r="P12" s="220"/>
      <c r="Q12" s="121"/>
      <c r="S12" s="169"/>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68"/>
      <c r="EN12" s="168"/>
      <c r="EO12" s="168"/>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c r="GF12" s="168"/>
      <c r="GG12" s="168"/>
      <c r="GH12" s="168"/>
      <c r="GI12" s="168"/>
      <c r="GJ12" s="168"/>
      <c r="GK12" s="168"/>
      <c r="GL12" s="168"/>
      <c r="GM12" s="168"/>
      <c r="GN12" s="168"/>
      <c r="GO12" s="168"/>
      <c r="GP12" s="168"/>
      <c r="GQ12" s="168"/>
      <c r="GR12" s="168"/>
      <c r="GS12" s="168"/>
      <c r="GT12" s="168"/>
      <c r="GU12" s="168"/>
      <c r="GV12" s="168"/>
      <c r="GW12" s="168"/>
      <c r="GX12" s="168"/>
      <c r="GY12" s="168"/>
      <c r="GZ12" s="168"/>
      <c r="HA12" s="168"/>
      <c r="HB12" s="168"/>
      <c r="HC12" s="168"/>
      <c r="HD12" s="168"/>
      <c r="HE12" s="168"/>
      <c r="HF12" s="168"/>
      <c r="HG12" s="168"/>
      <c r="HH12" s="168"/>
      <c r="HI12" s="168"/>
      <c r="HJ12" s="168"/>
      <c r="HK12" s="168"/>
      <c r="HL12" s="168"/>
      <c r="HM12" s="168"/>
      <c r="HN12" s="168"/>
      <c r="HO12" s="168"/>
      <c r="HP12" s="168"/>
      <c r="HQ12" s="168"/>
      <c r="HR12" s="168"/>
      <c r="HS12" s="168"/>
      <c r="HT12" s="168"/>
      <c r="HU12" s="168"/>
      <c r="HV12" s="168"/>
      <c r="HW12" s="168"/>
      <c r="HX12" s="168"/>
      <c r="HY12" s="168"/>
      <c r="HZ12" s="168"/>
      <c r="IA12" s="168"/>
      <c r="IB12" s="168"/>
      <c r="IC12" s="168"/>
      <c r="ID12" s="168"/>
      <c r="IE12" s="168"/>
      <c r="IF12" s="168"/>
      <c r="IG12" s="168"/>
      <c r="IH12" s="168"/>
      <c r="II12" s="168"/>
      <c r="IJ12" s="168"/>
      <c r="IK12" s="168"/>
      <c r="IL12" s="168"/>
      <c r="IM12" s="168"/>
      <c r="IN12" s="168"/>
      <c r="IO12" s="168"/>
      <c r="IP12" s="168"/>
      <c r="IQ12" s="168"/>
      <c r="IR12" s="168"/>
      <c r="IS12" s="168"/>
      <c r="IT12" s="168"/>
      <c r="IU12" s="168"/>
      <c r="IV12" s="168"/>
      <c r="IW12" s="168"/>
      <c r="IX12" s="168"/>
      <c r="IY12" s="168"/>
      <c r="IZ12" s="168"/>
      <c r="JA12" s="168"/>
      <c r="JB12" s="168"/>
      <c r="JC12" s="168"/>
      <c r="JD12" s="168"/>
      <c r="JE12" s="168"/>
      <c r="JF12" s="168"/>
      <c r="JG12" s="168"/>
      <c r="JH12" s="168"/>
      <c r="JI12" s="168"/>
      <c r="JJ12" s="168"/>
      <c r="JK12" s="168"/>
      <c r="JL12" s="168"/>
      <c r="JM12" s="168"/>
      <c r="JN12" s="168"/>
      <c r="JO12" s="168"/>
      <c r="JP12" s="168"/>
      <c r="JQ12" s="168"/>
      <c r="JR12" s="168"/>
      <c r="JS12" s="168"/>
      <c r="JT12" s="168"/>
      <c r="JU12" s="168"/>
      <c r="JV12" s="168"/>
    </row>
    <row r="13" spans="1:282" s="100" customFormat="1" ht="58.5" customHeight="1" x14ac:dyDescent="0.25">
      <c r="A13" s="101"/>
      <c r="B13" s="109"/>
      <c r="C13" s="110"/>
      <c r="D13" s="104"/>
      <c r="E13" s="232" t="s">
        <v>175</v>
      </c>
      <c r="F13" s="232"/>
      <c r="G13" s="232"/>
      <c r="H13" s="232"/>
      <c r="I13" s="55"/>
      <c r="J13" s="55"/>
      <c r="K13" s="111"/>
      <c r="L13" s="111"/>
      <c r="M13" s="103"/>
      <c r="N13" s="103"/>
      <c r="O13" s="103"/>
      <c r="P13" s="124"/>
      <c r="Q13" s="117"/>
      <c r="R13" s="102"/>
      <c r="S13" s="170"/>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c r="DG13" s="168"/>
      <c r="DH13" s="168"/>
      <c r="DI13" s="168"/>
      <c r="DJ13" s="168"/>
      <c r="DK13" s="168"/>
      <c r="DL13" s="168"/>
      <c r="DM13" s="168"/>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c r="GF13" s="168"/>
      <c r="GG13" s="168"/>
      <c r="GH13" s="168"/>
      <c r="GI13" s="168"/>
      <c r="GJ13" s="168"/>
      <c r="GK13" s="168"/>
      <c r="GL13" s="168"/>
      <c r="GM13" s="168"/>
      <c r="GN13" s="168"/>
      <c r="GO13" s="168"/>
      <c r="GP13" s="168"/>
      <c r="GQ13" s="168"/>
      <c r="GR13" s="168"/>
      <c r="GS13" s="168"/>
      <c r="GT13" s="168"/>
      <c r="GU13" s="168"/>
      <c r="GV13" s="168"/>
      <c r="GW13" s="168"/>
      <c r="GX13" s="168"/>
      <c r="GY13" s="168"/>
      <c r="GZ13" s="168"/>
      <c r="HA13" s="168"/>
      <c r="HB13" s="168"/>
      <c r="HC13" s="168"/>
      <c r="HD13" s="168"/>
      <c r="HE13" s="168"/>
      <c r="HF13" s="168"/>
      <c r="HG13" s="168"/>
      <c r="HH13" s="168"/>
      <c r="HI13" s="168"/>
      <c r="HJ13" s="168"/>
      <c r="HK13" s="168"/>
      <c r="HL13" s="168"/>
      <c r="HM13" s="168"/>
      <c r="HN13" s="168"/>
      <c r="HO13" s="168"/>
      <c r="HP13" s="168"/>
      <c r="HQ13" s="168"/>
      <c r="HR13" s="168"/>
      <c r="HS13" s="168"/>
      <c r="HT13" s="168"/>
      <c r="HU13" s="168"/>
      <c r="HV13" s="168"/>
      <c r="HW13" s="168"/>
      <c r="HX13" s="168"/>
      <c r="HY13" s="168"/>
      <c r="HZ13" s="168"/>
      <c r="IA13" s="168"/>
      <c r="IB13" s="168"/>
      <c r="IC13" s="168"/>
      <c r="ID13" s="168"/>
      <c r="IE13" s="168"/>
      <c r="IF13" s="168"/>
      <c r="IG13" s="168"/>
      <c r="IH13" s="168"/>
      <c r="II13" s="168"/>
      <c r="IJ13" s="168"/>
      <c r="IK13" s="168"/>
      <c r="IL13" s="168"/>
      <c r="IM13" s="168"/>
      <c r="IN13" s="168"/>
      <c r="IO13" s="168"/>
      <c r="IP13" s="168"/>
      <c r="IQ13" s="168"/>
      <c r="IR13" s="168"/>
      <c r="IS13" s="168"/>
      <c r="IT13" s="168"/>
      <c r="IU13" s="168"/>
      <c r="IV13" s="168"/>
      <c r="IW13" s="168"/>
      <c r="IX13" s="168"/>
      <c r="IY13" s="168"/>
      <c r="IZ13" s="168"/>
      <c r="JA13" s="168"/>
      <c r="JB13" s="168"/>
      <c r="JC13" s="168"/>
      <c r="JD13" s="168"/>
      <c r="JE13" s="168"/>
      <c r="JF13" s="168"/>
      <c r="JG13" s="168"/>
      <c r="JH13" s="168"/>
      <c r="JI13" s="168"/>
      <c r="JJ13" s="168"/>
      <c r="JK13" s="168"/>
      <c r="JL13" s="168"/>
      <c r="JM13" s="168"/>
      <c r="JN13" s="168"/>
      <c r="JO13" s="168"/>
      <c r="JP13" s="168"/>
      <c r="JQ13" s="168"/>
      <c r="JR13" s="168"/>
      <c r="JS13" s="168"/>
      <c r="JT13" s="168"/>
      <c r="JU13" s="168"/>
      <c r="JV13" s="168"/>
    </row>
    <row r="14" spans="1:282" s="1" customFormat="1" ht="18.75" x14ac:dyDescent="0.25">
      <c r="A14" s="230" t="s">
        <v>139</v>
      </c>
      <c r="B14" s="231"/>
      <c r="C14" s="231"/>
      <c r="D14" s="231"/>
      <c r="E14" s="231"/>
      <c r="F14" s="231"/>
      <c r="G14" s="94"/>
      <c r="H14" s="94"/>
      <c r="I14" s="164"/>
      <c r="J14" s="55"/>
      <c r="K14" s="76"/>
      <c r="L14" s="76"/>
      <c r="M14" s="21"/>
      <c r="N14" s="45"/>
      <c r="O14" s="21"/>
      <c r="P14" s="117"/>
      <c r="Q14" s="117"/>
      <c r="R14" s="21"/>
      <c r="S14" s="170"/>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c r="EC14" s="168"/>
      <c r="ED14" s="168"/>
      <c r="EE14" s="168"/>
      <c r="EF14" s="168"/>
      <c r="EG14" s="168"/>
      <c r="EH14" s="168"/>
      <c r="EI14" s="168"/>
      <c r="EJ14" s="168"/>
      <c r="EK14" s="168"/>
      <c r="EL14" s="168"/>
      <c r="EM14" s="168"/>
      <c r="EN14" s="168"/>
      <c r="EO14" s="168"/>
      <c r="EP14" s="168"/>
      <c r="EQ14" s="168"/>
      <c r="ER14" s="168"/>
      <c r="ES14" s="168"/>
      <c r="ET14" s="168"/>
      <c r="EU14" s="168"/>
      <c r="EV14" s="168"/>
      <c r="EW14" s="168"/>
      <c r="EX14" s="168"/>
      <c r="EY14" s="168"/>
      <c r="EZ14" s="168"/>
      <c r="FA14" s="168"/>
      <c r="FB14" s="168"/>
      <c r="FC14" s="168"/>
      <c r="FD14" s="168"/>
      <c r="FE14" s="168"/>
      <c r="FF14" s="168"/>
      <c r="FG14" s="168"/>
      <c r="FH14" s="168"/>
      <c r="FI14" s="168"/>
      <c r="FJ14" s="168"/>
      <c r="FK14" s="168"/>
      <c r="FL14" s="168"/>
      <c r="FM14" s="168"/>
      <c r="FN14" s="168"/>
      <c r="FO14" s="168"/>
      <c r="FP14" s="168"/>
      <c r="FQ14" s="168"/>
      <c r="FR14" s="168"/>
      <c r="FS14" s="168"/>
      <c r="FT14" s="168"/>
      <c r="FU14" s="168"/>
      <c r="FV14" s="168"/>
      <c r="FW14" s="168"/>
      <c r="FX14" s="168"/>
      <c r="FY14" s="168"/>
      <c r="FZ14" s="168"/>
      <c r="GA14" s="168"/>
      <c r="GB14" s="168"/>
      <c r="GC14" s="168"/>
      <c r="GD14" s="168"/>
      <c r="GE14" s="168"/>
      <c r="GF14" s="168"/>
      <c r="GG14" s="168"/>
      <c r="GH14" s="168"/>
      <c r="GI14" s="168"/>
      <c r="GJ14" s="168"/>
      <c r="GK14" s="168"/>
      <c r="GL14" s="168"/>
      <c r="GM14" s="168"/>
      <c r="GN14" s="168"/>
      <c r="GO14" s="168"/>
      <c r="GP14" s="168"/>
      <c r="GQ14" s="168"/>
      <c r="GR14" s="168"/>
      <c r="GS14" s="168"/>
      <c r="GT14" s="168"/>
      <c r="GU14" s="168"/>
      <c r="GV14" s="168"/>
      <c r="GW14" s="168"/>
      <c r="GX14" s="168"/>
      <c r="GY14" s="168"/>
      <c r="GZ14" s="168"/>
      <c r="HA14" s="168"/>
      <c r="HB14" s="168"/>
      <c r="HC14" s="168"/>
      <c r="HD14" s="168"/>
      <c r="HE14" s="168"/>
      <c r="HF14" s="168"/>
      <c r="HG14" s="168"/>
      <c r="HH14" s="168"/>
      <c r="HI14" s="168"/>
      <c r="HJ14" s="168"/>
      <c r="HK14" s="168"/>
      <c r="HL14" s="168"/>
      <c r="HM14" s="168"/>
      <c r="HN14" s="168"/>
      <c r="HO14" s="168"/>
      <c r="HP14" s="168"/>
      <c r="HQ14" s="168"/>
      <c r="HR14" s="168"/>
      <c r="HS14" s="168"/>
      <c r="HT14" s="168"/>
      <c r="HU14" s="168"/>
      <c r="HV14" s="168"/>
      <c r="HW14" s="168"/>
      <c r="HX14" s="168"/>
      <c r="HY14" s="168"/>
      <c r="HZ14" s="168"/>
      <c r="IA14" s="168"/>
      <c r="IB14" s="168"/>
      <c r="IC14" s="168"/>
      <c r="ID14" s="168"/>
      <c r="IE14" s="168"/>
      <c r="IF14" s="168"/>
      <c r="IG14" s="168"/>
      <c r="IH14" s="168"/>
      <c r="II14" s="168"/>
      <c r="IJ14" s="168"/>
      <c r="IK14" s="168"/>
      <c r="IL14" s="168"/>
      <c r="IM14" s="168"/>
      <c r="IN14" s="168"/>
      <c r="IO14" s="168"/>
      <c r="IP14" s="168"/>
      <c r="IQ14" s="168"/>
      <c r="IR14" s="168"/>
      <c r="IS14" s="168"/>
      <c r="IT14" s="168"/>
      <c r="IU14" s="168"/>
      <c r="IV14" s="168"/>
      <c r="IW14" s="168"/>
      <c r="IX14" s="168"/>
      <c r="IY14" s="168"/>
      <c r="IZ14" s="168"/>
      <c r="JA14" s="168"/>
      <c r="JB14" s="168"/>
      <c r="JC14" s="168"/>
      <c r="JD14" s="168"/>
      <c r="JE14" s="168"/>
      <c r="JF14" s="168"/>
      <c r="JG14" s="168"/>
      <c r="JH14" s="168"/>
      <c r="JI14" s="168"/>
      <c r="JJ14" s="168"/>
      <c r="JK14" s="168"/>
      <c r="JL14" s="168"/>
      <c r="JM14" s="168"/>
      <c r="JN14" s="168"/>
      <c r="JO14" s="168"/>
      <c r="JP14" s="168"/>
      <c r="JQ14" s="168"/>
      <c r="JR14" s="168"/>
      <c r="JS14" s="168"/>
      <c r="JT14" s="168"/>
      <c r="JU14" s="168"/>
      <c r="JV14" s="168"/>
    </row>
    <row r="15" spans="1:282" s="6" customFormat="1" ht="63" x14ac:dyDescent="0.25">
      <c r="A15" s="1">
        <f>A12+1</f>
        <v>5</v>
      </c>
      <c r="B15" s="3">
        <v>1</v>
      </c>
      <c r="C15" s="4" t="s">
        <v>45</v>
      </c>
      <c r="D15" s="29" t="s">
        <v>96</v>
      </c>
      <c r="E15" s="5">
        <v>-3260</v>
      </c>
      <c r="F15" s="5">
        <v>1309195</v>
      </c>
      <c r="G15" s="71">
        <v>-2414.7619477820836</v>
      </c>
      <c r="H15" s="71">
        <v>1309195</v>
      </c>
      <c r="I15" s="71">
        <v>-10441</v>
      </c>
      <c r="J15" s="71">
        <v>1309195</v>
      </c>
      <c r="K15" s="71"/>
      <c r="L15" s="71"/>
      <c r="M15" s="50">
        <f>+INDEX('[2]Exh. No. BGM-13R'!$T:$T,MATCH($B15,'[2]Exh. No. BGM-13R'!$D:$D,1))</f>
        <v>-11496.654911399903</v>
      </c>
      <c r="N15" s="50">
        <f>+INDEX('[2]Exh. No. BGM-13R'!$P:$P,MATCH($B15,'[2]Exh. No. BGM-13R'!$D:$D,1))</f>
        <v>102043</v>
      </c>
      <c r="O15" s="50">
        <f>+INDEX('[2]Exh. No. BGM-13R'!$R:$R,MATCH($B15,'[2]Exh. No. BGM-13R'!$D:$D,1))</f>
        <v>1309195</v>
      </c>
      <c r="P15" s="84"/>
      <c r="Q15" s="84"/>
      <c r="S15" s="53"/>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c r="IR15" s="145"/>
      <c r="IS15" s="145"/>
      <c r="IT15" s="145"/>
      <c r="IU15" s="145"/>
      <c r="IV15" s="145"/>
      <c r="IW15" s="145"/>
      <c r="IX15" s="145"/>
      <c r="IY15" s="145"/>
      <c r="IZ15" s="145"/>
      <c r="JA15" s="145"/>
      <c r="JB15" s="145"/>
      <c r="JC15" s="145"/>
      <c r="JD15" s="145"/>
      <c r="JE15" s="145"/>
      <c r="JF15" s="145"/>
      <c r="JG15" s="145"/>
      <c r="JH15" s="145"/>
      <c r="JI15" s="145"/>
      <c r="JJ15" s="145"/>
      <c r="JK15" s="145"/>
      <c r="JL15" s="145"/>
      <c r="JM15" s="145"/>
      <c r="JN15" s="145"/>
      <c r="JO15" s="145"/>
      <c r="JP15" s="145"/>
      <c r="JQ15" s="145"/>
      <c r="JR15" s="145"/>
      <c r="JS15" s="145"/>
      <c r="JT15" s="145"/>
      <c r="JU15" s="145"/>
      <c r="JV15" s="145"/>
    </row>
    <row r="16" spans="1:282" s="6" customFormat="1" ht="177" customHeight="1" x14ac:dyDescent="0.25">
      <c r="A16" s="1">
        <f>1+A15</f>
        <v>6</v>
      </c>
      <c r="B16" s="3">
        <v>1.01</v>
      </c>
      <c r="C16" s="4" t="s">
        <v>6</v>
      </c>
      <c r="D16" s="29" t="s">
        <v>97</v>
      </c>
      <c r="E16" s="5">
        <v>-703</v>
      </c>
      <c r="F16" s="5">
        <v>-6556</v>
      </c>
      <c r="G16" s="71">
        <v>-705.6649845772622</v>
      </c>
      <c r="H16" s="71">
        <v>-6556</v>
      </c>
      <c r="I16" s="71">
        <v>-667</v>
      </c>
      <c r="J16" s="71">
        <v>-6556</v>
      </c>
      <c r="K16" s="71"/>
      <c r="L16" s="71"/>
      <c r="M16" s="50">
        <f>+INDEX('[2]Exh. No. BGM-13R'!$T:$T,MATCH($B16,'[2]Exh. No. BGM-13R'!$D:$D,1))</f>
        <v>-661.66668817676145</v>
      </c>
      <c r="N16" s="50">
        <f>+INDEX('[2]Exh. No. BGM-13R'!$P:$P,MATCH($B16,'[2]Exh. No. BGM-13R'!$D:$D,1))</f>
        <v>-65.166640000000001</v>
      </c>
      <c r="O16" s="50">
        <f>+INDEX('[2]Exh. No. BGM-13R'!$R:$R,MATCH($B16,'[2]Exh. No. BGM-13R'!$D:$D,1))</f>
        <v>-6556</v>
      </c>
      <c r="P16" s="84"/>
      <c r="Q16" s="84"/>
      <c r="S16" s="53"/>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c r="IO16" s="145"/>
      <c r="IP16" s="145"/>
      <c r="IQ16" s="145"/>
      <c r="IR16" s="145"/>
      <c r="IS16" s="145"/>
      <c r="IT16" s="145"/>
      <c r="IU16" s="145"/>
      <c r="IV16" s="145"/>
      <c r="IW16" s="145"/>
      <c r="IX16" s="145"/>
      <c r="IY16" s="145"/>
      <c r="IZ16" s="145"/>
      <c r="JA16" s="145"/>
      <c r="JB16" s="145"/>
      <c r="JC16" s="145"/>
      <c r="JD16" s="145"/>
      <c r="JE16" s="145"/>
      <c r="JF16" s="145"/>
      <c r="JG16" s="145"/>
      <c r="JH16" s="145"/>
      <c r="JI16" s="145"/>
      <c r="JJ16" s="145"/>
      <c r="JK16" s="145"/>
      <c r="JL16" s="145"/>
      <c r="JM16" s="145"/>
      <c r="JN16" s="145"/>
      <c r="JO16" s="145"/>
      <c r="JP16" s="145"/>
      <c r="JQ16" s="145"/>
      <c r="JR16" s="145"/>
      <c r="JS16" s="145"/>
      <c r="JT16" s="145"/>
      <c r="JU16" s="145"/>
      <c r="JV16" s="145"/>
    </row>
    <row r="17" spans="1:282" s="6" customFormat="1" ht="125.25" customHeight="1" x14ac:dyDescent="0.25">
      <c r="A17" s="1">
        <f t="shared" ref="A17:A95" si="3">1+A16</f>
        <v>7</v>
      </c>
      <c r="B17" s="3">
        <v>1.02</v>
      </c>
      <c r="C17" s="4" t="s">
        <v>28</v>
      </c>
      <c r="D17" s="29" t="s">
        <v>54</v>
      </c>
      <c r="E17" s="5">
        <v>-2479</v>
      </c>
      <c r="F17" s="5">
        <v>-6302</v>
      </c>
      <c r="G17" s="71">
        <v>-2481.9467496095922</v>
      </c>
      <c r="H17" s="71">
        <v>-6302</v>
      </c>
      <c r="I17" s="71">
        <v>-5970</v>
      </c>
      <c r="J17" s="71">
        <v>-6302</v>
      </c>
      <c r="K17" s="71"/>
      <c r="L17" s="71"/>
      <c r="M17" s="50">
        <f>+INDEX('[2]Exh. No. BGM-13R'!$T:$T,MATCH($B17,'[2]Exh. No. BGM-13R'!$D:$D,1))</f>
        <v>-5965.14615949176</v>
      </c>
      <c r="N17" s="50">
        <f>+INDEX('[2]Exh. No. BGM-13R'!$P:$P,MATCH($B17,'[2]Exh. No. BGM-13R'!$D:$D,1))</f>
        <v>3240.6843590072003</v>
      </c>
      <c r="O17" s="50">
        <f>+INDEX('[2]Exh. No. BGM-13R'!$R:$R,MATCH($B17,'[2]Exh. No. BGM-13R'!$D:$D,1))</f>
        <v>-6302</v>
      </c>
      <c r="S17" s="53"/>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c r="DC17" s="145"/>
      <c r="DD17" s="145"/>
      <c r="DE17" s="145"/>
      <c r="DF17" s="145"/>
      <c r="DG17" s="145"/>
      <c r="DH17" s="145"/>
      <c r="DI17" s="145"/>
      <c r="DJ17" s="145"/>
      <c r="DK17" s="145"/>
      <c r="DL17" s="145"/>
      <c r="DM17" s="145"/>
      <c r="DN17" s="145"/>
      <c r="DO17" s="145"/>
      <c r="DP17" s="145"/>
      <c r="DQ17" s="145"/>
      <c r="DR17" s="145"/>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c r="GT17" s="145"/>
      <c r="GU17" s="145"/>
      <c r="GV17" s="145"/>
      <c r="GW17" s="145"/>
      <c r="GX17" s="145"/>
      <c r="GY17" s="145"/>
      <c r="GZ17" s="145"/>
      <c r="HA17" s="145"/>
      <c r="HB17" s="145"/>
      <c r="HC17" s="145"/>
      <c r="HD17" s="145"/>
      <c r="HE17" s="145"/>
      <c r="HF17" s="145"/>
      <c r="HG17" s="145"/>
      <c r="HH17" s="145"/>
      <c r="HI17" s="145"/>
      <c r="HJ17" s="145"/>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c r="IP17" s="145"/>
      <c r="IQ17" s="145"/>
      <c r="IR17" s="145"/>
      <c r="IS17" s="145"/>
      <c r="IT17" s="145"/>
      <c r="IU17" s="145"/>
      <c r="IV17" s="145"/>
      <c r="IW17" s="145"/>
      <c r="IX17" s="145"/>
      <c r="IY17" s="145"/>
      <c r="IZ17" s="145"/>
      <c r="JA17" s="145"/>
      <c r="JB17" s="145"/>
      <c r="JC17" s="145"/>
      <c r="JD17" s="145"/>
      <c r="JE17" s="145"/>
      <c r="JF17" s="145"/>
      <c r="JG17" s="145"/>
      <c r="JH17" s="145"/>
      <c r="JI17" s="145"/>
      <c r="JJ17" s="145"/>
      <c r="JK17" s="145"/>
      <c r="JL17" s="145"/>
      <c r="JM17" s="145"/>
      <c r="JN17" s="145"/>
      <c r="JO17" s="145"/>
      <c r="JP17" s="145"/>
      <c r="JQ17" s="145"/>
      <c r="JR17" s="145"/>
      <c r="JS17" s="145"/>
      <c r="JT17" s="145"/>
      <c r="JU17" s="145"/>
      <c r="JV17" s="145"/>
    </row>
    <row r="18" spans="1:282" s="6" customFormat="1" ht="47.25" x14ac:dyDescent="0.25">
      <c r="A18" s="1">
        <f t="shared" si="3"/>
        <v>8</v>
      </c>
      <c r="B18" s="3">
        <v>1.03</v>
      </c>
      <c r="C18" s="4" t="s">
        <v>7</v>
      </c>
      <c r="D18" s="29" t="s">
        <v>107</v>
      </c>
      <c r="E18" s="5">
        <v>467</v>
      </c>
      <c r="F18" s="5">
        <v>4352</v>
      </c>
      <c r="G18" s="71">
        <v>468.43410812694407</v>
      </c>
      <c r="H18" s="71">
        <v>4352</v>
      </c>
      <c r="I18" s="71">
        <v>443</v>
      </c>
      <c r="J18" s="71">
        <v>4352</v>
      </c>
      <c r="K18" s="71"/>
      <c r="L18" s="71"/>
      <c r="M18" s="50">
        <f>+INDEX('[2]Exh. No. BGM-13R'!$T:$T,MATCH($B18,'[2]Exh. No. BGM-13R'!$D:$D,1))</f>
        <v>439.22718531806987</v>
      </c>
      <c r="N18" s="50">
        <f>+INDEX('[2]Exh. No. BGM-13R'!$P:$P,MATCH($B18,'[2]Exh. No. BGM-13R'!$D:$D,1))</f>
        <v>43.258879999999998</v>
      </c>
      <c r="O18" s="50">
        <f>+INDEX('[2]Exh. No. BGM-13R'!$R:$R,MATCH($B18,'[2]Exh. No. BGM-13R'!$D:$D,1))</f>
        <v>4352</v>
      </c>
      <c r="S18" s="53"/>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c r="DC18" s="145"/>
      <c r="DD18" s="145"/>
      <c r="DE18" s="145"/>
      <c r="DF18" s="145"/>
      <c r="DG18" s="145"/>
      <c r="DH18" s="145"/>
      <c r="DI18" s="145"/>
      <c r="DJ18" s="145"/>
      <c r="DK18" s="145"/>
      <c r="DL18" s="145"/>
      <c r="DM18" s="145"/>
      <c r="DN18" s="145"/>
      <c r="DO18" s="145"/>
      <c r="DP18" s="145"/>
      <c r="DQ18" s="145"/>
      <c r="DR18" s="145"/>
      <c r="DS18" s="145"/>
      <c r="DT18" s="145"/>
      <c r="DU18" s="145"/>
      <c r="DV18" s="145"/>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5"/>
      <c r="FB18" s="145"/>
      <c r="FC18" s="14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c r="GT18" s="145"/>
      <c r="GU18" s="145"/>
      <c r="GV18" s="145"/>
      <c r="GW18" s="145"/>
      <c r="GX18" s="145"/>
      <c r="GY18" s="145"/>
      <c r="GZ18" s="145"/>
      <c r="HA18" s="145"/>
      <c r="HB18" s="145"/>
      <c r="HC18" s="145"/>
      <c r="HD18" s="145"/>
      <c r="HE18" s="145"/>
      <c r="HF18" s="145"/>
      <c r="HG18" s="145"/>
      <c r="HH18" s="145"/>
      <c r="HI18" s="145"/>
      <c r="HJ18" s="145"/>
      <c r="HK18" s="145"/>
      <c r="HL18" s="145"/>
      <c r="HM18" s="145"/>
      <c r="HN18" s="145"/>
      <c r="HO18" s="145"/>
      <c r="HP18" s="145"/>
      <c r="HQ18" s="145"/>
      <c r="HR18" s="145"/>
      <c r="HS18" s="145"/>
      <c r="HT18" s="145"/>
      <c r="HU18" s="145"/>
      <c r="HV18" s="145"/>
      <c r="HW18" s="145"/>
      <c r="HX18" s="145"/>
      <c r="HY18" s="145"/>
      <c r="HZ18" s="145"/>
      <c r="IA18" s="145"/>
      <c r="IB18" s="145"/>
      <c r="IC18" s="145"/>
      <c r="ID18" s="145"/>
      <c r="IE18" s="145"/>
      <c r="IF18" s="145"/>
      <c r="IG18" s="145"/>
      <c r="IH18" s="145"/>
      <c r="II18" s="145"/>
      <c r="IJ18" s="145"/>
      <c r="IK18" s="145"/>
      <c r="IL18" s="145"/>
      <c r="IM18" s="145"/>
      <c r="IN18" s="145"/>
      <c r="IO18" s="145"/>
      <c r="IP18" s="145"/>
      <c r="IQ18" s="145"/>
      <c r="IR18" s="145"/>
      <c r="IS18" s="145"/>
      <c r="IT18" s="145"/>
      <c r="IU18" s="145"/>
      <c r="IV18" s="145"/>
      <c r="IW18" s="145"/>
      <c r="IX18" s="145"/>
      <c r="IY18" s="145"/>
      <c r="IZ18" s="145"/>
      <c r="JA18" s="145"/>
      <c r="JB18" s="145"/>
      <c r="JC18" s="145"/>
      <c r="JD18" s="145"/>
      <c r="JE18" s="145"/>
      <c r="JF18" s="145"/>
      <c r="JG18" s="145"/>
      <c r="JH18" s="145"/>
      <c r="JI18" s="145"/>
      <c r="JJ18" s="145"/>
      <c r="JK18" s="145"/>
      <c r="JL18" s="145"/>
      <c r="JM18" s="145"/>
      <c r="JN18" s="145"/>
      <c r="JO18" s="145"/>
      <c r="JP18" s="145"/>
      <c r="JQ18" s="145"/>
      <c r="JR18" s="145"/>
      <c r="JS18" s="145"/>
      <c r="JT18" s="145"/>
      <c r="JU18" s="145"/>
      <c r="JV18" s="145"/>
    </row>
    <row r="19" spans="1:282" s="6" customFormat="1" ht="51.75" customHeight="1" x14ac:dyDescent="0.25">
      <c r="A19" s="27">
        <f t="shared" si="3"/>
        <v>9</v>
      </c>
      <c r="B19" s="3">
        <v>1.04</v>
      </c>
      <c r="C19" s="4" t="s">
        <v>60</v>
      </c>
      <c r="D19" s="29" t="s">
        <v>147</v>
      </c>
      <c r="E19" s="5">
        <v>582</v>
      </c>
      <c r="F19" s="5">
        <v>5431</v>
      </c>
      <c r="G19" s="71">
        <v>491.79123162500167</v>
      </c>
      <c r="H19" s="71">
        <v>4569</v>
      </c>
      <c r="I19" s="71">
        <v>0</v>
      </c>
      <c r="J19" s="71">
        <v>0</v>
      </c>
      <c r="K19" s="71"/>
      <c r="L19" s="71"/>
      <c r="M19" s="50">
        <f>+INDEX('[2]Exh. No. BGM-13R'!$T:$T,MATCH($B19,'[2]Exh. No. BGM-13R'!$D:$D,1))</f>
        <v>0</v>
      </c>
      <c r="N19" s="50">
        <f>+INDEX('[2]Exh. No. BGM-13R'!$P:$P,MATCH($B19,'[2]Exh. No. BGM-13R'!$D:$D,1))</f>
        <v>0</v>
      </c>
      <c r="O19" s="50">
        <f>+INDEX('[2]Exh. No. BGM-13R'!$R:$R,MATCH($B19,'[2]Exh. No. BGM-13R'!$D:$D,1))</f>
        <v>0</v>
      </c>
      <c r="S19" s="53"/>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c r="DC19" s="145"/>
      <c r="DD19" s="145"/>
      <c r="DE19" s="145"/>
      <c r="DF19" s="145"/>
      <c r="DG19" s="145"/>
      <c r="DH19" s="145"/>
      <c r="DI19" s="145"/>
      <c r="DJ19" s="145"/>
      <c r="DK19" s="145"/>
      <c r="DL19" s="145"/>
      <c r="DM19" s="145"/>
      <c r="DN19" s="145"/>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c r="GT19" s="145"/>
      <c r="GU19" s="145"/>
      <c r="GV19" s="145"/>
      <c r="GW19" s="145"/>
      <c r="GX19" s="145"/>
      <c r="GY19" s="145"/>
      <c r="GZ19" s="145"/>
      <c r="HA19" s="145"/>
      <c r="HB19" s="145"/>
      <c r="HC19" s="145"/>
      <c r="HD19" s="145"/>
      <c r="HE19" s="145"/>
      <c r="HF19" s="145"/>
      <c r="HG19" s="145"/>
      <c r="HH19" s="145"/>
      <c r="HI19" s="145"/>
      <c r="HJ19" s="145"/>
      <c r="HK19" s="145"/>
      <c r="HL19" s="145"/>
      <c r="HM19" s="145"/>
      <c r="HN19" s="145"/>
      <c r="HO19" s="145"/>
      <c r="HP19" s="145"/>
      <c r="HQ19" s="145"/>
      <c r="HR19" s="145"/>
      <c r="HS19" s="145"/>
      <c r="HT19" s="145"/>
      <c r="HU19" s="145"/>
      <c r="HV19" s="145"/>
      <c r="HW19" s="145"/>
      <c r="HX19" s="145"/>
      <c r="HY19" s="145"/>
      <c r="HZ19" s="145"/>
      <c r="IA19" s="145"/>
      <c r="IB19" s="145"/>
      <c r="IC19" s="145"/>
      <c r="ID19" s="145"/>
      <c r="IE19" s="145"/>
      <c r="IF19" s="145"/>
      <c r="IG19" s="145"/>
      <c r="IH19" s="145"/>
      <c r="II19" s="145"/>
      <c r="IJ19" s="145"/>
      <c r="IK19" s="145"/>
      <c r="IL19" s="145"/>
      <c r="IM19" s="145"/>
      <c r="IN19" s="145"/>
      <c r="IO19" s="145"/>
      <c r="IP19" s="145"/>
      <c r="IQ19" s="145"/>
      <c r="IR19" s="145"/>
      <c r="IS19" s="145"/>
      <c r="IT19" s="145"/>
      <c r="IU19" s="145"/>
      <c r="IV19" s="145"/>
      <c r="IW19" s="145"/>
      <c r="IX19" s="145"/>
      <c r="IY19" s="145"/>
      <c r="IZ19" s="145"/>
      <c r="JA19" s="145"/>
      <c r="JB19" s="145"/>
      <c r="JC19" s="145"/>
      <c r="JD19" s="145"/>
      <c r="JE19" s="145"/>
      <c r="JF19" s="145"/>
      <c r="JG19" s="145"/>
      <c r="JH19" s="145"/>
      <c r="JI19" s="145"/>
      <c r="JJ19" s="145"/>
      <c r="JK19" s="145"/>
      <c r="JL19" s="145"/>
      <c r="JM19" s="145"/>
      <c r="JN19" s="145"/>
      <c r="JO19" s="145"/>
      <c r="JP19" s="145"/>
      <c r="JQ19" s="145"/>
      <c r="JR19" s="145"/>
      <c r="JS19" s="145"/>
      <c r="JT19" s="145"/>
      <c r="JU19" s="145"/>
      <c r="JV19" s="145"/>
    </row>
    <row r="20" spans="1:282" s="6" customFormat="1" ht="42" customHeight="1" x14ac:dyDescent="0.25">
      <c r="A20" s="27">
        <f t="shared" si="3"/>
        <v>10</v>
      </c>
      <c r="B20" s="3">
        <v>2.0099999999999998</v>
      </c>
      <c r="C20" s="4" t="s">
        <v>46</v>
      </c>
      <c r="D20" s="29" t="s">
        <v>36</v>
      </c>
      <c r="E20" s="5">
        <v>101</v>
      </c>
      <c r="F20" s="5">
        <v>0</v>
      </c>
      <c r="G20" s="71">
        <v>100.66724313720431</v>
      </c>
      <c r="H20" s="71">
        <v>0</v>
      </c>
      <c r="I20" s="71">
        <v>101</v>
      </c>
      <c r="J20" s="71">
        <v>0</v>
      </c>
      <c r="K20" s="71"/>
      <c r="L20" s="71"/>
      <c r="M20" s="50">
        <f>+INDEX('[2]Exh. No. BGM-13R'!$T:$T,MATCH($B20,'[2]Exh. No. BGM-13R'!$D:$D,1))</f>
        <v>100.66724313720431</v>
      </c>
      <c r="N20" s="50">
        <f>+INDEX('[2]Exh. No. BGM-13R'!$P:$P,MATCH($B20,'[2]Exh. No. BGM-13R'!$D:$D,1))</f>
        <v>-62.400000000000006</v>
      </c>
      <c r="O20" s="50">
        <f>+INDEX('[2]Exh. No. BGM-13R'!$R:$R,MATCH($B20,'[2]Exh. No. BGM-13R'!$D:$D,1))</f>
        <v>0</v>
      </c>
      <c r="S20" s="53"/>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c r="DC20" s="145"/>
      <c r="DD20" s="145"/>
      <c r="DE20" s="145"/>
      <c r="DF20" s="145"/>
      <c r="DG20" s="145"/>
      <c r="DH20" s="145"/>
      <c r="DI20" s="145"/>
      <c r="DJ20" s="145"/>
      <c r="DK20" s="145"/>
      <c r="DL20" s="145"/>
      <c r="DM20" s="145"/>
      <c r="DN20" s="145"/>
      <c r="DO20" s="145"/>
      <c r="DP20" s="145"/>
      <c r="DQ20" s="145"/>
      <c r="DR20" s="145"/>
      <c r="DS20" s="145"/>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c r="GT20" s="145"/>
      <c r="GU20" s="145"/>
      <c r="GV20" s="145"/>
      <c r="GW20" s="145"/>
      <c r="GX20" s="145"/>
      <c r="GY20" s="145"/>
      <c r="GZ20" s="145"/>
      <c r="HA20" s="145"/>
      <c r="HB20" s="145"/>
      <c r="HC20" s="145"/>
      <c r="HD20" s="145"/>
      <c r="HE20" s="145"/>
      <c r="HF20" s="145"/>
      <c r="HG20" s="145"/>
      <c r="HH20" s="145"/>
      <c r="HI20" s="145"/>
      <c r="HJ20" s="145"/>
      <c r="HK20" s="145"/>
      <c r="HL20" s="145"/>
      <c r="HM20" s="145"/>
      <c r="HN20" s="145"/>
      <c r="HO20" s="145"/>
      <c r="HP20" s="145"/>
      <c r="HQ20" s="145"/>
      <c r="HR20" s="145"/>
      <c r="HS20" s="145"/>
      <c r="HT20" s="145"/>
      <c r="HU20" s="145"/>
      <c r="HV20" s="145"/>
      <c r="HW20" s="145"/>
      <c r="HX20" s="145"/>
      <c r="HY20" s="145"/>
      <c r="HZ20" s="145"/>
      <c r="IA20" s="145"/>
      <c r="IB20" s="145"/>
      <c r="IC20" s="145"/>
      <c r="ID20" s="145"/>
      <c r="IE20" s="145"/>
      <c r="IF20" s="145"/>
      <c r="IG20" s="145"/>
      <c r="IH20" s="145"/>
      <c r="II20" s="145"/>
      <c r="IJ20" s="145"/>
      <c r="IK20" s="145"/>
      <c r="IL20" s="145"/>
      <c r="IM20" s="145"/>
      <c r="IN20" s="145"/>
      <c r="IO20" s="145"/>
      <c r="IP20" s="145"/>
      <c r="IQ20" s="145"/>
      <c r="IR20" s="145"/>
      <c r="IS20" s="145"/>
      <c r="IT20" s="145"/>
      <c r="IU20" s="145"/>
      <c r="IV20" s="145"/>
      <c r="IW20" s="145"/>
      <c r="IX20" s="145"/>
      <c r="IY20" s="145"/>
      <c r="IZ20" s="145"/>
      <c r="JA20" s="145"/>
      <c r="JB20" s="145"/>
      <c r="JC20" s="145"/>
      <c r="JD20" s="145"/>
      <c r="JE20" s="145"/>
      <c r="JF20" s="145"/>
      <c r="JG20" s="145"/>
      <c r="JH20" s="145"/>
      <c r="JI20" s="145"/>
      <c r="JJ20" s="145"/>
      <c r="JK20" s="145"/>
      <c r="JL20" s="145"/>
      <c r="JM20" s="145"/>
      <c r="JN20" s="145"/>
      <c r="JO20" s="145"/>
      <c r="JP20" s="145"/>
      <c r="JQ20" s="145"/>
      <c r="JR20" s="145"/>
      <c r="JS20" s="145"/>
      <c r="JT20" s="145"/>
      <c r="JU20" s="145"/>
      <c r="JV20" s="145"/>
    </row>
    <row r="21" spans="1:282" s="6" customFormat="1" ht="39.75" customHeight="1" x14ac:dyDescent="0.25">
      <c r="A21" s="27">
        <f t="shared" si="3"/>
        <v>11</v>
      </c>
      <c r="B21" s="3">
        <v>2.02</v>
      </c>
      <c r="C21" s="4" t="s">
        <v>47</v>
      </c>
      <c r="D21" s="29" t="s">
        <v>98</v>
      </c>
      <c r="E21" s="5">
        <v>456</v>
      </c>
      <c r="F21" s="5">
        <v>0</v>
      </c>
      <c r="G21" s="71">
        <v>-349.18949963217739</v>
      </c>
      <c r="H21" s="71">
        <v>0</v>
      </c>
      <c r="I21" s="71">
        <v>-349</v>
      </c>
      <c r="J21" s="71">
        <v>0</v>
      </c>
      <c r="K21" s="71"/>
      <c r="L21" s="71"/>
      <c r="M21" s="50">
        <f>+INDEX('[2]Exh. No. BGM-13R'!$T:$T,MATCH($B21,'[2]Exh. No. BGM-13R'!$D:$D,1))</f>
        <v>-349.18949963217739</v>
      </c>
      <c r="N21" s="50">
        <f>+INDEX('[2]Exh. No. BGM-13R'!$P:$P,MATCH($B21,'[2]Exh. No. BGM-13R'!$D:$D,1))</f>
        <v>216.45</v>
      </c>
      <c r="O21" s="50">
        <f>+INDEX('[2]Exh. No. BGM-13R'!$R:$R,MATCH($B21,'[2]Exh. No. BGM-13R'!$D:$D,1))</f>
        <v>0</v>
      </c>
      <c r="S21" s="53"/>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c r="DC21" s="145"/>
      <c r="DD21" s="145"/>
      <c r="DE21" s="145"/>
      <c r="DF21" s="145"/>
      <c r="DG21" s="145"/>
      <c r="DH21" s="145"/>
      <c r="DI21" s="145"/>
      <c r="DJ21" s="145"/>
      <c r="DK21" s="145"/>
      <c r="DL21" s="145"/>
      <c r="DM21" s="145"/>
      <c r="DN21" s="145"/>
      <c r="DO21" s="145"/>
      <c r="DP21" s="145"/>
      <c r="DQ21" s="145"/>
      <c r="DR21" s="145"/>
      <c r="DS21" s="145"/>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c r="GT21" s="145"/>
      <c r="GU21" s="145"/>
      <c r="GV21" s="145"/>
      <c r="GW21" s="145"/>
      <c r="GX21" s="145"/>
      <c r="GY21" s="145"/>
      <c r="GZ21" s="145"/>
      <c r="HA21" s="145"/>
      <c r="HB21" s="145"/>
      <c r="HC21" s="145"/>
      <c r="HD21" s="145"/>
      <c r="HE21" s="145"/>
      <c r="HF21" s="145"/>
      <c r="HG21" s="145"/>
      <c r="HH21" s="145"/>
      <c r="HI21" s="145"/>
      <c r="HJ21" s="145"/>
      <c r="HK21" s="145"/>
      <c r="HL21" s="145"/>
      <c r="HM21" s="145"/>
      <c r="HN21" s="145"/>
      <c r="HO21" s="145"/>
      <c r="HP21" s="145"/>
      <c r="HQ21" s="145"/>
      <c r="HR21" s="145"/>
      <c r="HS21" s="145"/>
      <c r="HT21" s="145"/>
      <c r="HU21" s="145"/>
      <c r="HV21" s="145"/>
      <c r="HW21" s="145"/>
      <c r="HX21" s="145"/>
      <c r="HY21" s="145"/>
      <c r="HZ21" s="145"/>
      <c r="IA21" s="145"/>
      <c r="IB21" s="145"/>
      <c r="IC21" s="145"/>
      <c r="ID21" s="145"/>
      <c r="IE21" s="145"/>
      <c r="IF21" s="145"/>
      <c r="IG21" s="145"/>
      <c r="IH21" s="145"/>
      <c r="II21" s="145"/>
      <c r="IJ21" s="145"/>
      <c r="IK21" s="145"/>
      <c r="IL21" s="145"/>
      <c r="IM21" s="145"/>
      <c r="IN21" s="145"/>
      <c r="IO21" s="145"/>
      <c r="IP21" s="145"/>
      <c r="IQ21" s="145"/>
      <c r="IR21" s="145"/>
      <c r="IS21" s="145"/>
      <c r="IT21" s="145"/>
      <c r="IU21" s="145"/>
      <c r="IV21" s="145"/>
      <c r="IW21" s="145"/>
      <c r="IX21" s="145"/>
      <c r="IY21" s="145"/>
      <c r="IZ21" s="145"/>
      <c r="JA21" s="145"/>
      <c r="JB21" s="145"/>
      <c r="JC21" s="145"/>
      <c r="JD21" s="145"/>
      <c r="JE21" s="145"/>
      <c r="JF21" s="145"/>
      <c r="JG21" s="145"/>
      <c r="JH21" s="145"/>
      <c r="JI21" s="145"/>
      <c r="JJ21" s="145"/>
      <c r="JK21" s="145"/>
      <c r="JL21" s="145"/>
      <c r="JM21" s="145"/>
      <c r="JN21" s="145"/>
      <c r="JO21" s="145"/>
      <c r="JP21" s="145"/>
      <c r="JQ21" s="145"/>
      <c r="JR21" s="145"/>
      <c r="JS21" s="145"/>
      <c r="JT21" s="145"/>
      <c r="JU21" s="145"/>
      <c r="JV21" s="145"/>
    </row>
    <row r="22" spans="1:282" s="6" customFormat="1" ht="31.5" x14ac:dyDescent="0.25">
      <c r="A22" s="27">
        <f t="shared" si="3"/>
        <v>12</v>
      </c>
      <c r="B22" s="3">
        <v>2.0299999999999998</v>
      </c>
      <c r="C22" s="4" t="s">
        <v>76</v>
      </c>
      <c r="D22" s="29" t="s">
        <v>38</v>
      </c>
      <c r="E22" s="5">
        <v>1105</v>
      </c>
      <c r="F22" s="5">
        <v>0</v>
      </c>
      <c r="G22" s="71">
        <v>1105.2424402772222</v>
      </c>
      <c r="H22" s="71">
        <v>0</v>
      </c>
      <c r="I22" s="71">
        <v>1105</v>
      </c>
      <c r="J22" s="71">
        <v>0</v>
      </c>
      <c r="K22" s="71"/>
      <c r="L22" s="71"/>
      <c r="M22" s="50">
        <f>+INDEX('[2]Exh. No. BGM-13R'!$T:$T,MATCH($B22,'[2]Exh. No. BGM-13R'!$D:$D,1))</f>
        <v>1105.2424402772222</v>
      </c>
      <c r="N22" s="50">
        <f>+INDEX('[2]Exh. No. BGM-13R'!$P:$P,MATCH($B22,'[2]Exh. No. BGM-13R'!$D:$D,1))</f>
        <v>-685.1</v>
      </c>
      <c r="O22" s="50">
        <f>+INDEX('[2]Exh. No. BGM-13R'!$R:$R,MATCH($B22,'[2]Exh. No. BGM-13R'!$D:$D,1))</f>
        <v>0</v>
      </c>
      <c r="S22" s="53"/>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c r="DJ22" s="145"/>
      <c r="DK22" s="145"/>
      <c r="DL22" s="145"/>
      <c r="DM22" s="145"/>
      <c r="DN22" s="145"/>
      <c r="DO22" s="145"/>
      <c r="DP22" s="145"/>
      <c r="DQ22" s="145"/>
      <c r="DR22" s="145"/>
      <c r="DS22" s="145"/>
      <c r="DT22" s="145"/>
      <c r="DU22" s="145"/>
      <c r="DV22" s="145"/>
      <c r="DW22" s="145"/>
      <c r="DX22" s="145"/>
      <c r="DY22" s="145"/>
      <c r="DZ22" s="145"/>
      <c r="EA22" s="145"/>
      <c r="EB22" s="145"/>
      <c r="EC22" s="145"/>
      <c r="ED22" s="145"/>
      <c r="EE22" s="145"/>
      <c r="EF22" s="145"/>
      <c r="EG22" s="145"/>
      <c r="EH22" s="145"/>
      <c r="EI22" s="145"/>
      <c r="EJ22" s="145"/>
      <c r="EK22" s="145"/>
      <c r="EL22" s="145"/>
      <c r="EM22" s="145"/>
      <c r="EN22" s="145"/>
      <c r="EO22" s="145"/>
      <c r="EP22" s="145"/>
      <c r="EQ22" s="145"/>
      <c r="ER22" s="145"/>
      <c r="ES22" s="145"/>
      <c r="ET22" s="145"/>
      <c r="EU22" s="145"/>
      <c r="EV22" s="145"/>
      <c r="EW22" s="145"/>
      <c r="EX22" s="145"/>
      <c r="EY22" s="145"/>
      <c r="EZ22" s="145"/>
      <c r="FA22" s="145"/>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c r="GT22" s="145"/>
      <c r="GU22" s="145"/>
      <c r="GV22" s="145"/>
      <c r="GW22" s="145"/>
      <c r="GX22" s="145"/>
      <c r="GY22" s="145"/>
      <c r="GZ22" s="145"/>
      <c r="HA22" s="145"/>
      <c r="HB22" s="145"/>
      <c r="HC22" s="145"/>
      <c r="HD22" s="145"/>
      <c r="HE22" s="145"/>
      <c r="HF22" s="145"/>
      <c r="HG22" s="145"/>
      <c r="HH22" s="145"/>
      <c r="HI22" s="145"/>
      <c r="HJ22" s="145"/>
      <c r="HK22" s="145"/>
      <c r="HL22" s="145"/>
      <c r="HM22" s="145"/>
      <c r="HN22" s="145"/>
      <c r="HO22" s="145"/>
      <c r="HP22" s="145"/>
      <c r="HQ22" s="145"/>
      <c r="HR22" s="145"/>
      <c r="HS22" s="145"/>
      <c r="HT22" s="145"/>
      <c r="HU22" s="145"/>
      <c r="HV22" s="145"/>
      <c r="HW22" s="145"/>
      <c r="HX22" s="145"/>
      <c r="HY22" s="145"/>
      <c r="HZ22" s="145"/>
      <c r="IA22" s="145"/>
      <c r="IB22" s="145"/>
      <c r="IC22" s="145"/>
      <c r="ID22" s="145"/>
      <c r="IE22" s="145"/>
      <c r="IF22" s="145"/>
      <c r="IG22" s="145"/>
      <c r="IH22" s="145"/>
      <c r="II22" s="145"/>
      <c r="IJ22" s="145"/>
      <c r="IK22" s="145"/>
      <c r="IL22" s="145"/>
      <c r="IM22" s="145"/>
      <c r="IN22" s="145"/>
      <c r="IO22" s="145"/>
      <c r="IP22" s="145"/>
      <c r="IQ22" s="145"/>
      <c r="IR22" s="145"/>
      <c r="IS22" s="145"/>
      <c r="IT22" s="145"/>
      <c r="IU22" s="145"/>
      <c r="IV22" s="145"/>
      <c r="IW22" s="145"/>
      <c r="IX22" s="145"/>
      <c r="IY22" s="145"/>
      <c r="IZ22" s="145"/>
      <c r="JA22" s="145"/>
      <c r="JB22" s="145"/>
      <c r="JC22" s="145"/>
      <c r="JD22" s="145"/>
      <c r="JE22" s="145"/>
      <c r="JF22" s="145"/>
      <c r="JG22" s="145"/>
      <c r="JH22" s="145"/>
      <c r="JI22" s="145"/>
      <c r="JJ22" s="145"/>
      <c r="JK22" s="145"/>
      <c r="JL22" s="145"/>
      <c r="JM22" s="145"/>
      <c r="JN22" s="145"/>
      <c r="JO22" s="145"/>
      <c r="JP22" s="145"/>
      <c r="JQ22" s="145"/>
      <c r="JR22" s="145"/>
      <c r="JS22" s="145"/>
      <c r="JT22" s="145"/>
      <c r="JU22" s="145"/>
      <c r="JV22" s="145"/>
    </row>
    <row r="23" spans="1:282" s="6" customFormat="1" ht="83.25" customHeight="1" x14ac:dyDescent="0.25">
      <c r="A23" s="27">
        <f t="shared" si="3"/>
        <v>13</v>
      </c>
      <c r="B23" s="3">
        <v>2.04</v>
      </c>
      <c r="C23" s="4" t="s">
        <v>8</v>
      </c>
      <c r="D23" s="29" t="s">
        <v>99</v>
      </c>
      <c r="E23" s="5">
        <v>19</v>
      </c>
      <c r="F23" s="5">
        <v>0</v>
      </c>
      <c r="G23" s="71">
        <v>18.875108088225804</v>
      </c>
      <c r="H23" s="71">
        <v>0</v>
      </c>
      <c r="I23" s="71">
        <v>19</v>
      </c>
      <c r="J23" s="71">
        <v>0</v>
      </c>
      <c r="K23" s="71"/>
      <c r="L23" s="71"/>
      <c r="M23" s="50">
        <f>+INDEX('[2]Exh. No. BGM-13R'!$T:$T,MATCH($B23,'[2]Exh. No. BGM-13R'!$D:$D,1))</f>
        <v>18.875108088225804</v>
      </c>
      <c r="N23" s="50">
        <f>+INDEX('[2]Exh. No. BGM-13R'!$P:$P,MATCH($B23,'[2]Exh. No. BGM-13R'!$D:$D,1))</f>
        <v>-11.7</v>
      </c>
      <c r="O23" s="50">
        <f>+INDEX('[2]Exh. No. BGM-13R'!$R:$R,MATCH($B23,'[2]Exh. No. BGM-13R'!$D:$D,1))</f>
        <v>0</v>
      </c>
      <c r="S23" s="53"/>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c r="DC23" s="145"/>
      <c r="DD23" s="145"/>
      <c r="DE23" s="145"/>
      <c r="DF23" s="145"/>
      <c r="DG23" s="145"/>
      <c r="DH23" s="145"/>
      <c r="DI23" s="145"/>
      <c r="DJ23" s="145"/>
      <c r="DK23" s="145"/>
      <c r="DL23" s="145"/>
      <c r="DM23" s="145"/>
      <c r="DN23" s="145"/>
      <c r="DO23" s="145"/>
      <c r="DP23" s="145"/>
      <c r="DQ23" s="145"/>
      <c r="DR23" s="145"/>
      <c r="DS23" s="145"/>
      <c r="DT23" s="145"/>
      <c r="DU23" s="145"/>
      <c r="DV23" s="145"/>
      <c r="DW23" s="145"/>
      <c r="DX23" s="145"/>
      <c r="DY23" s="145"/>
      <c r="DZ23" s="145"/>
      <c r="EA23" s="145"/>
      <c r="EB23" s="145"/>
      <c r="EC23" s="145"/>
      <c r="ED23" s="145"/>
      <c r="EE23" s="145"/>
      <c r="EF23" s="145"/>
      <c r="EG23" s="145"/>
      <c r="EH23" s="145"/>
      <c r="EI23" s="145"/>
      <c r="EJ23" s="145"/>
      <c r="EK23" s="145"/>
      <c r="EL23" s="145"/>
      <c r="EM23" s="145"/>
      <c r="EN23" s="145"/>
      <c r="EO23" s="145"/>
      <c r="EP23" s="145"/>
      <c r="EQ23" s="145"/>
      <c r="ER23" s="145"/>
      <c r="ES23" s="145"/>
      <c r="ET23" s="145"/>
      <c r="EU23" s="145"/>
      <c r="EV23" s="145"/>
      <c r="EW23" s="145"/>
      <c r="EX23" s="145"/>
      <c r="EY23" s="145"/>
      <c r="EZ23" s="145"/>
      <c r="FA23" s="145"/>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c r="GT23" s="145"/>
      <c r="GU23" s="145"/>
      <c r="GV23" s="145"/>
      <c r="GW23" s="145"/>
      <c r="GX23" s="145"/>
      <c r="GY23" s="145"/>
      <c r="GZ23" s="145"/>
      <c r="HA23" s="145"/>
      <c r="HB23" s="145"/>
      <c r="HC23" s="145"/>
      <c r="HD23" s="145"/>
      <c r="HE23" s="145"/>
      <c r="HF23" s="145"/>
      <c r="HG23" s="145"/>
      <c r="HH23" s="145"/>
      <c r="HI23" s="145"/>
      <c r="HJ23" s="145"/>
      <c r="HK23" s="145"/>
      <c r="HL23" s="145"/>
      <c r="HM23" s="145"/>
      <c r="HN23" s="145"/>
      <c r="HO23" s="145"/>
      <c r="HP23" s="145"/>
      <c r="HQ23" s="145"/>
      <c r="HR23" s="145"/>
      <c r="HS23" s="145"/>
      <c r="HT23" s="145"/>
      <c r="HU23" s="145"/>
      <c r="HV23" s="145"/>
      <c r="HW23" s="145"/>
      <c r="HX23" s="145"/>
      <c r="HY23" s="145"/>
      <c r="HZ23" s="145"/>
      <c r="IA23" s="145"/>
      <c r="IB23" s="145"/>
      <c r="IC23" s="145"/>
      <c r="ID23" s="145"/>
      <c r="IE23" s="145"/>
      <c r="IF23" s="145"/>
      <c r="IG23" s="145"/>
      <c r="IH23" s="145"/>
      <c r="II23" s="145"/>
      <c r="IJ23" s="145"/>
      <c r="IK23" s="145"/>
      <c r="IL23" s="145"/>
      <c r="IM23" s="145"/>
      <c r="IN23" s="145"/>
      <c r="IO23" s="145"/>
      <c r="IP23" s="145"/>
      <c r="IQ23" s="145"/>
      <c r="IR23" s="145"/>
      <c r="IS23" s="145"/>
      <c r="IT23" s="145"/>
      <c r="IU23" s="145"/>
      <c r="IV23" s="145"/>
      <c r="IW23" s="145"/>
      <c r="IX23" s="145"/>
      <c r="IY23" s="145"/>
      <c r="IZ23" s="145"/>
      <c r="JA23" s="145"/>
      <c r="JB23" s="145"/>
      <c r="JC23" s="145"/>
      <c r="JD23" s="145"/>
      <c r="JE23" s="145"/>
      <c r="JF23" s="145"/>
      <c r="JG23" s="145"/>
      <c r="JH23" s="145"/>
      <c r="JI23" s="145"/>
      <c r="JJ23" s="145"/>
      <c r="JK23" s="145"/>
      <c r="JL23" s="145"/>
      <c r="JM23" s="145"/>
      <c r="JN23" s="145"/>
      <c r="JO23" s="145"/>
      <c r="JP23" s="145"/>
      <c r="JQ23" s="145"/>
      <c r="JR23" s="145"/>
      <c r="JS23" s="145"/>
      <c r="JT23" s="145"/>
      <c r="JU23" s="145"/>
      <c r="JV23" s="145"/>
    </row>
    <row r="24" spans="1:282" s="6" customFormat="1" ht="47.25" x14ac:dyDescent="0.25">
      <c r="A24" s="27">
        <f t="shared" si="3"/>
        <v>14</v>
      </c>
      <c r="B24" s="3">
        <v>2.0499999999999998</v>
      </c>
      <c r="C24" s="4" t="s">
        <v>9</v>
      </c>
      <c r="D24" s="29" t="s">
        <v>43</v>
      </c>
      <c r="E24" s="5">
        <v>190</v>
      </c>
      <c r="F24" s="5">
        <v>0</v>
      </c>
      <c r="G24" s="71">
        <v>189.7996979982706</v>
      </c>
      <c r="H24" s="71">
        <v>0</v>
      </c>
      <c r="I24" s="71">
        <v>190</v>
      </c>
      <c r="J24" s="71">
        <v>0</v>
      </c>
      <c r="K24" s="71"/>
      <c r="L24" s="71"/>
      <c r="M24" s="50">
        <f>+INDEX('[2]Exh. No. BGM-13R'!$T:$T,MATCH($B24,'[2]Exh. No. BGM-13R'!$D:$D,1))</f>
        <v>189.7996979982706</v>
      </c>
      <c r="N24" s="50">
        <f>+INDEX('[2]Exh. No. BGM-13R'!$P:$P,MATCH($B24,'[2]Exh. No. BGM-13R'!$D:$D,1))</f>
        <v>-117.65</v>
      </c>
      <c r="O24" s="50">
        <f>+INDEX('[2]Exh. No. BGM-13R'!$R:$R,MATCH($B24,'[2]Exh. No. BGM-13R'!$D:$D,1))</f>
        <v>0</v>
      </c>
      <c r="S24" s="53"/>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c r="DJ24" s="145"/>
      <c r="DK24" s="145"/>
      <c r="DL24" s="145"/>
      <c r="DM24" s="145"/>
      <c r="DN24" s="145"/>
      <c r="DO24" s="145"/>
      <c r="DP24" s="145"/>
      <c r="DQ24" s="145"/>
      <c r="DR24" s="145"/>
      <c r="DS24" s="145"/>
      <c r="DT24" s="145"/>
      <c r="DU24" s="145"/>
      <c r="DV24" s="145"/>
      <c r="DW24" s="145"/>
      <c r="DX24" s="145"/>
      <c r="DY24" s="145"/>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45"/>
      <c r="GW24" s="145"/>
      <c r="GX24" s="145"/>
      <c r="GY24" s="145"/>
      <c r="GZ24" s="145"/>
      <c r="HA24" s="145"/>
      <c r="HB24" s="145"/>
      <c r="HC24" s="145"/>
      <c r="HD24" s="145"/>
      <c r="HE24" s="145"/>
      <c r="HF24" s="145"/>
      <c r="HG24" s="145"/>
      <c r="HH24" s="145"/>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c r="IP24" s="145"/>
      <c r="IQ24" s="145"/>
      <c r="IR24" s="145"/>
      <c r="IS24" s="145"/>
      <c r="IT24" s="145"/>
      <c r="IU24" s="145"/>
      <c r="IV24" s="145"/>
      <c r="IW24" s="145"/>
      <c r="IX24" s="145"/>
      <c r="IY24" s="145"/>
      <c r="IZ24" s="145"/>
      <c r="JA24" s="145"/>
      <c r="JB24" s="145"/>
      <c r="JC24" s="145"/>
      <c r="JD24" s="145"/>
      <c r="JE24" s="145"/>
      <c r="JF24" s="145"/>
      <c r="JG24" s="145"/>
      <c r="JH24" s="145"/>
      <c r="JI24" s="145"/>
      <c r="JJ24" s="145"/>
      <c r="JK24" s="145"/>
      <c r="JL24" s="145"/>
      <c r="JM24" s="145"/>
      <c r="JN24" s="145"/>
      <c r="JO24" s="145"/>
      <c r="JP24" s="145"/>
      <c r="JQ24" s="145"/>
      <c r="JR24" s="145"/>
      <c r="JS24" s="145"/>
      <c r="JT24" s="145"/>
      <c r="JU24" s="145"/>
      <c r="JV24" s="145"/>
    </row>
    <row r="25" spans="1:282" s="6" customFormat="1" ht="126" customHeight="1" x14ac:dyDescent="0.25">
      <c r="A25" s="27">
        <f t="shared" si="3"/>
        <v>15</v>
      </c>
      <c r="B25" s="3">
        <v>2.06</v>
      </c>
      <c r="C25" s="4" t="s">
        <v>48</v>
      </c>
      <c r="D25" s="29" t="s">
        <v>100</v>
      </c>
      <c r="E25" s="5">
        <v>-913</v>
      </c>
      <c r="F25" s="5">
        <v>0</v>
      </c>
      <c r="G25" s="71">
        <v>-913.10351948169284</v>
      </c>
      <c r="H25" s="71">
        <v>0</v>
      </c>
      <c r="I25" s="71">
        <v>-913</v>
      </c>
      <c r="J25" s="71">
        <v>0</v>
      </c>
      <c r="K25" s="71"/>
      <c r="L25" s="71"/>
      <c r="M25" s="50">
        <f>+INDEX('[2]Exh. No. BGM-13R'!$T:$T,MATCH($B25,'[2]Exh. No. BGM-13R'!$D:$D,1))</f>
        <v>-913.10351948169284</v>
      </c>
      <c r="N25" s="50">
        <f>+INDEX('[2]Exh. No. BGM-13R'!$P:$P,MATCH($B25,'[2]Exh. No. BGM-13R'!$D:$D,1))</f>
        <v>566</v>
      </c>
      <c r="O25" s="50">
        <f>+INDEX('[2]Exh. No. BGM-13R'!$R:$R,MATCH($B25,'[2]Exh. No. BGM-13R'!$D:$D,1))</f>
        <v>0</v>
      </c>
      <c r="S25" s="53"/>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5"/>
      <c r="DG25" s="145"/>
      <c r="DH25" s="145"/>
      <c r="DI25" s="145"/>
      <c r="DJ25" s="145"/>
      <c r="DK25" s="145"/>
      <c r="DL25" s="145"/>
      <c r="DM25" s="145"/>
      <c r="DN25" s="145"/>
      <c r="DO25" s="145"/>
      <c r="DP25" s="145"/>
      <c r="DQ25" s="145"/>
      <c r="DR25" s="145"/>
      <c r="DS25" s="145"/>
      <c r="DT25" s="145"/>
      <c r="DU25" s="145"/>
      <c r="DV25" s="145"/>
      <c r="DW25" s="145"/>
      <c r="DX25" s="145"/>
      <c r="DY25" s="145"/>
      <c r="DZ25" s="145"/>
      <c r="EA25" s="145"/>
      <c r="EB25" s="145"/>
      <c r="EC25" s="145"/>
      <c r="ED25" s="145"/>
      <c r="EE25" s="145"/>
      <c r="EF25" s="145"/>
      <c r="EG25" s="145"/>
      <c r="EH25" s="145"/>
      <c r="EI25" s="145"/>
      <c r="EJ25" s="145"/>
      <c r="EK25" s="145"/>
      <c r="EL25" s="145"/>
      <c r="EM25" s="145"/>
      <c r="EN25" s="145"/>
      <c r="EO25" s="145"/>
      <c r="EP25" s="145"/>
      <c r="EQ25" s="145"/>
      <c r="ER25" s="145"/>
      <c r="ES25" s="145"/>
      <c r="ET25" s="145"/>
      <c r="EU25" s="145"/>
      <c r="EV25" s="145"/>
      <c r="EW25" s="145"/>
      <c r="EX25" s="145"/>
      <c r="EY25" s="145"/>
      <c r="EZ25" s="145"/>
      <c r="FA25" s="145"/>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c r="GT25" s="145"/>
      <c r="GU25" s="145"/>
      <c r="GV25" s="145"/>
      <c r="GW25" s="145"/>
      <c r="GX25" s="145"/>
      <c r="GY25" s="145"/>
      <c r="GZ25" s="145"/>
      <c r="HA25" s="145"/>
      <c r="HB25" s="145"/>
      <c r="HC25" s="145"/>
      <c r="HD25" s="145"/>
      <c r="HE25" s="145"/>
      <c r="HF25" s="145"/>
      <c r="HG25" s="145"/>
      <c r="HH25" s="145"/>
      <c r="HI25" s="145"/>
      <c r="HJ25" s="145"/>
      <c r="HK25" s="145"/>
      <c r="HL25" s="145"/>
      <c r="HM25" s="145"/>
      <c r="HN25" s="145"/>
      <c r="HO25" s="145"/>
      <c r="HP25" s="145"/>
      <c r="HQ25" s="145"/>
      <c r="HR25" s="145"/>
      <c r="HS25" s="145"/>
      <c r="HT25" s="145"/>
      <c r="HU25" s="145"/>
      <c r="HV25" s="145"/>
      <c r="HW25" s="145"/>
      <c r="HX25" s="145"/>
      <c r="HY25" s="145"/>
      <c r="HZ25" s="145"/>
      <c r="IA25" s="145"/>
      <c r="IB25" s="145"/>
      <c r="IC25" s="145"/>
      <c r="ID25" s="145"/>
      <c r="IE25" s="145"/>
      <c r="IF25" s="145"/>
      <c r="IG25" s="145"/>
      <c r="IH25" s="145"/>
      <c r="II25" s="145"/>
      <c r="IJ25" s="145"/>
      <c r="IK25" s="145"/>
      <c r="IL25" s="145"/>
      <c r="IM25" s="145"/>
      <c r="IN25" s="145"/>
      <c r="IO25" s="145"/>
      <c r="IP25" s="145"/>
      <c r="IQ25" s="145"/>
      <c r="IR25" s="145"/>
      <c r="IS25" s="145"/>
      <c r="IT25" s="145"/>
      <c r="IU25" s="145"/>
      <c r="IV25" s="145"/>
      <c r="IW25" s="145"/>
      <c r="IX25" s="145"/>
      <c r="IY25" s="145"/>
      <c r="IZ25" s="145"/>
      <c r="JA25" s="145"/>
      <c r="JB25" s="145"/>
      <c r="JC25" s="145"/>
      <c r="JD25" s="145"/>
      <c r="JE25" s="145"/>
      <c r="JF25" s="145"/>
      <c r="JG25" s="145"/>
      <c r="JH25" s="145"/>
      <c r="JI25" s="145"/>
      <c r="JJ25" s="145"/>
      <c r="JK25" s="145"/>
      <c r="JL25" s="145"/>
      <c r="JM25" s="145"/>
      <c r="JN25" s="145"/>
      <c r="JO25" s="145"/>
      <c r="JP25" s="145"/>
      <c r="JQ25" s="145"/>
      <c r="JR25" s="145"/>
      <c r="JS25" s="145"/>
      <c r="JT25" s="145"/>
      <c r="JU25" s="145"/>
      <c r="JV25" s="145"/>
    </row>
    <row r="26" spans="1:282" s="6" customFormat="1" ht="47.25" x14ac:dyDescent="0.25">
      <c r="A26" s="27">
        <f t="shared" si="3"/>
        <v>16</v>
      </c>
      <c r="B26" s="3">
        <v>2.0699999999999998</v>
      </c>
      <c r="C26" s="4" t="s">
        <v>11</v>
      </c>
      <c r="D26" s="29" t="s">
        <v>55</v>
      </c>
      <c r="E26" s="5">
        <v>-35</v>
      </c>
      <c r="F26" s="5">
        <v>0</v>
      </c>
      <c r="G26" s="71">
        <v>-34.604364828413978</v>
      </c>
      <c r="H26" s="71">
        <v>0</v>
      </c>
      <c r="I26" s="71">
        <v>-35</v>
      </c>
      <c r="J26" s="71">
        <v>0</v>
      </c>
      <c r="K26" s="71"/>
      <c r="L26" s="71"/>
      <c r="M26" s="50">
        <f>+INDEX('[2]Exh. No. BGM-13R'!$T:$T,MATCH($B26,'[2]Exh. No. BGM-13R'!$D:$D,1))</f>
        <v>-34.604364828413978</v>
      </c>
      <c r="N26" s="50">
        <f>+INDEX('[2]Exh. No. BGM-13R'!$P:$P,MATCH($B26,'[2]Exh. No. BGM-13R'!$D:$D,1))</f>
        <v>21.450000000000003</v>
      </c>
      <c r="O26" s="50">
        <f>+INDEX('[2]Exh. No. BGM-13R'!$R:$R,MATCH($B26,'[2]Exh. No. BGM-13R'!$D:$D,1))</f>
        <v>0</v>
      </c>
      <c r="S26" s="53"/>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c r="IL26" s="145"/>
      <c r="IM26" s="145"/>
      <c r="IN26" s="145"/>
      <c r="IO26" s="145"/>
      <c r="IP26" s="145"/>
      <c r="IQ26" s="145"/>
      <c r="IR26" s="145"/>
      <c r="IS26" s="145"/>
      <c r="IT26" s="145"/>
      <c r="IU26" s="145"/>
      <c r="IV26" s="145"/>
      <c r="IW26" s="145"/>
      <c r="IX26" s="145"/>
      <c r="IY26" s="145"/>
      <c r="IZ26" s="145"/>
      <c r="JA26" s="145"/>
      <c r="JB26" s="145"/>
      <c r="JC26" s="145"/>
      <c r="JD26" s="145"/>
      <c r="JE26" s="145"/>
      <c r="JF26" s="145"/>
      <c r="JG26" s="145"/>
      <c r="JH26" s="145"/>
      <c r="JI26" s="145"/>
      <c r="JJ26" s="145"/>
      <c r="JK26" s="145"/>
      <c r="JL26" s="145"/>
      <c r="JM26" s="145"/>
      <c r="JN26" s="145"/>
      <c r="JO26" s="145"/>
      <c r="JP26" s="145"/>
      <c r="JQ26" s="145"/>
      <c r="JR26" s="145"/>
      <c r="JS26" s="145"/>
      <c r="JT26" s="145"/>
      <c r="JU26" s="145"/>
      <c r="JV26" s="145"/>
    </row>
    <row r="27" spans="1:282" s="6" customFormat="1" ht="31.5" x14ac:dyDescent="0.25">
      <c r="A27" s="27">
        <f t="shared" si="3"/>
        <v>17</v>
      </c>
      <c r="B27" s="3">
        <v>2.08</v>
      </c>
      <c r="C27" s="4" t="s">
        <v>12</v>
      </c>
      <c r="D27" s="29" t="s">
        <v>37</v>
      </c>
      <c r="E27" s="5">
        <v>-349</v>
      </c>
      <c r="F27" s="5">
        <v>0</v>
      </c>
      <c r="G27" s="71">
        <v>116.39649987739247</v>
      </c>
      <c r="H27" s="71">
        <v>0</v>
      </c>
      <c r="I27" s="71">
        <v>-349</v>
      </c>
      <c r="J27" s="71">
        <v>0</v>
      </c>
      <c r="K27" s="71"/>
      <c r="L27" s="71"/>
      <c r="M27" s="50">
        <f>+INDEX('[2]Exh. No. BGM-13R'!$T:$T,MATCH($B27,'[2]Exh. No. BGM-13R'!$D:$D,1))</f>
        <v>-349.18949963217739</v>
      </c>
      <c r="N27" s="50">
        <f>+INDEX('[2]Exh. No. BGM-13R'!$P:$P,MATCH($B27,'[2]Exh. No. BGM-13R'!$D:$D,1))</f>
        <v>216.45</v>
      </c>
      <c r="O27" s="50">
        <f>+INDEX('[2]Exh. No. BGM-13R'!$R:$R,MATCH($B27,'[2]Exh. No. BGM-13R'!$D:$D,1))</f>
        <v>0</v>
      </c>
      <c r="S27" s="53"/>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c r="DJ27" s="145"/>
      <c r="DK27" s="145"/>
      <c r="DL27" s="145"/>
      <c r="DM27" s="145"/>
      <c r="DN27" s="145"/>
      <c r="DO27" s="145"/>
      <c r="DP27" s="145"/>
      <c r="DQ27" s="145"/>
      <c r="DR27" s="145"/>
      <c r="DS27" s="145"/>
      <c r="DT27" s="145"/>
      <c r="DU27" s="145"/>
      <c r="DV27" s="145"/>
      <c r="DW27" s="145"/>
      <c r="DX27" s="145"/>
      <c r="DY27" s="145"/>
      <c r="DZ27" s="145"/>
      <c r="EA27" s="145"/>
      <c r="EB27" s="145"/>
      <c r="EC27" s="145"/>
      <c r="ED27" s="145"/>
      <c r="EE27" s="145"/>
      <c r="EF27" s="145"/>
      <c r="EG27" s="145"/>
      <c r="EH27" s="145"/>
      <c r="EI27" s="145"/>
      <c r="EJ27" s="145"/>
      <c r="EK27" s="145"/>
      <c r="EL27" s="145"/>
      <c r="EM27" s="145"/>
      <c r="EN27" s="145"/>
      <c r="EO27" s="145"/>
      <c r="EP27" s="145"/>
      <c r="EQ27" s="145"/>
      <c r="ER27" s="145"/>
      <c r="ES27" s="145"/>
      <c r="ET27" s="145"/>
      <c r="EU27" s="145"/>
      <c r="EV27" s="145"/>
      <c r="EW27" s="145"/>
      <c r="EX27" s="145"/>
      <c r="EY27" s="145"/>
      <c r="EZ27" s="145"/>
      <c r="FA27" s="145"/>
      <c r="FB27" s="145"/>
      <c r="FC27" s="14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c r="GT27" s="145"/>
      <c r="GU27" s="145"/>
      <c r="GV27" s="145"/>
      <c r="GW27" s="145"/>
      <c r="GX27" s="145"/>
      <c r="GY27" s="145"/>
      <c r="GZ27" s="145"/>
      <c r="HA27" s="145"/>
      <c r="HB27" s="145"/>
      <c r="HC27" s="145"/>
      <c r="HD27" s="145"/>
      <c r="HE27" s="145"/>
      <c r="HF27" s="145"/>
      <c r="HG27" s="145"/>
      <c r="HH27" s="145"/>
      <c r="HI27" s="145"/>
      <c r="HJ27" s="145"/>
      <c r="HK27" s="145"/>
      <c r="HL27" s="145"/>
      <c r="HM27" s="145"/>
      <c r="HN27" s="145"/>
      <c r="HO27" s="145"/>
      <c r="HP27" s="145"/>
      <c r="HQ27" s="145"/>
      <c r="HR27" s="145"/>
      <c r="HS27" s="145"/>
      <c r="HT27" s="145"/>
      <c r="HU27" s="145"/>
      <c r="HV27" s="145"/>
      <c r="HW27" s="145"/>
      <c r="HX27" s="145"/>
      <c r="HY27" s="145"/>
      <c r="HZ27" s="145"/>
      <c r="IA27" s="145"/>
      <c r="IB27" s="145"/>
      <c r="IC27" s="145"/>
      <c r="ID27" s="145"/>
      <c r="IE27" s="145"/>
      <c r="IF27" s="145"/>
      <c r="IG27" s="145"/>
      <c r="IH27" s="145"/>
      <c r="II27" s="145"/>
      <c r="IJ27" s="145"/>
      <c r="IK27" s="145"/>
      <c r="IL27" s="145"/>
      <c r="IM27" s="145"/>
      <c r="IN27" s="145"/>
      <c r="IO27" s="145"/>
      <c r="IP27" s="145"/>
      <c r="IQ27" s="145"/>
      <c r="IR27" s="145"/>
      <c r="IS27" s="145"/>
      <c r="IT27" s="145"/>
      <c r="IU27" s="145"/>
      <c r="IV27" s="145"/>
      <c r="IW27" s="145"/>
      <c r="IX27" s="145"/>
      <c r="IY27" s="145"/>
      <c r="IZ27" s="145"/>
      <c r="JA27" s="145"/>
      <c r="JB27" s="145"/>
      <c r="JC27" s="145"/>
      <c r="JD27" s="145"/>
      <c r="JE27" s="145"/>
      <c r="JF27" s="145"/>
      <c r="JG27" s="145"/>
      <c r="JH27" s="145"/>
      <c r="JI27" s="145"/>
      <c r="JJ27" s="145"/>
      <c r="JK27" s="145"/>
      <c r="JL27" s="145"/>
      <c r="JM27" s="145"/>
      <c r="JN27" s="145"/>
      <c r="JO27" s="145"/>
      <c r="JP27" s="145"/>
      <c r="JQ27" s="145"/>
      <c r="JR27" s="145"/>
      <c r="JS27" s="145"/>
      <c r="JT27" s="145"/>
      <c r="JU27" s="145"/>
      <c r="JV27" s="145"/>
    </row>
    <row r="28" spans="1:282" s="6" customFormat="1" ht="47.25" x14ac:dyDescent="0.25">
      <c r="A28" s="27">
        <f t="shared" si="3"/>
        <v>18</v>
      </c>
      <c r="B28" s="3">
        <v>2.09</v>
      </c>
      <c r="C28" s="4" t="s">
        <v>49</v>
      </c>
      <c r="D28" s="29" t="s">
        <v>101</v>
      </c>
      <c r="E28" s="5">
        <v>-83</v>
      </c>
      <c r="F28" s="5">
        <v>0</v>
      </c>
      <c r="G28" s="71">
        <v>-94.375540441129033</v>
      </c>
      <c r="H28" s="71">
        <v>0</v>
      </c>
      <c r="I28" s="71">
        <v>-83</v>
      </c>
      <c r="J28" s="71">
        <v>0</v>
      </c>
      <c r="K28" s="71"/>
      <c r="L28" s="71"/>
      <c r="M28" s="50">
        <f>+INDEX('[2]Exh. No. BGM-13R'!$T:$T,MATCH($B28,'[2]Exh. No. BGM-13R'!$D:$D,1))</f>
        <v>-82.840752164991031</v>
      </c>
      <c r="N28" s="50">
        <f>+INDEX('[2]Exh. No. BGM-13R'!$P:$P,MATCH($B28,'[2]Exh. No. BGM-13R'!$D:$D,1))</f>
        <v>51.35</v>
      </c>
      <c r="O28" s="50">
        <f>+INDEX('[2]Exh. No. BGM-13R'!$R:$R,MATCH($B28,'[2]Exh. No. BGM-13R'!$D:$D,1))</f>
        <v>0</v>
      </c>
      <c r="S28" s="53"/>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c r="EA28" s="145"/>
      <c r="EB28" s="145"/>
      <c r="EC28" s="145"/>
      <c r="ED28" s="145"/>
      <c r="EE28" s="145"/>
      <c r="EF28" s="145"/>
      <c r="EG28" s="145"/>
      <c r="EH28" s="145"/>
      <c r="EI28" s="145"/>
      <c r="EJ28" s="145"/>
      <c r="EK28" s="145"/>
      <c r="EL28" s="145"/>
      <c r="EM28" s="145"/>
      <c r="EN28" s="145"/>
      <c r="EO28" s="145"/>
      <c r="EP28" s="145"/>
      <c r="EQ28" s="145"/>
      <c r="ER28" s="145"/>
      <c r="ES28" s="145"/>
      <c r="ET28" s="145"/>
      <c r="EU28" s="145"/>
      <c r="EV28" s="145"/>
      <c r="EW28" s="145"/>
      <c r="EX28" s="145"/>
      <c r="EY28" s="145"/>
      <c r="EZ28" s="145"/>
      <c r="FA28" s="145"/>
      <c r="FB28" s="145"/>
      <c r="FC28" s="145"/>
      <c r="FD28" s="145"/>
      <c r="FE28" s="145"/>
      <c r="FF28" s="145"/>
      <c r="FG28" s="145"/>
      <c r="FH28" s="145"/>
      <c r="FI28" s="145"/>
      <c r="FJ28" s="145"/>
      <c r="FK28" s="145"/>
      <c r="FL28" s="145"/>
      <c r="FM28" s="145"/>
      <c r="FN28" s="145"/>
      <c r="FO28" s="145"/>
      <c r="FP28" s="145"/>
      <c r="FQ28" s="145"/>
      <c r="FR28" s="145"/>
      <c r="FS28" s="145"/>
      <c r="FT28" s="145"/>
      <c r="FU28" s="145"/>
      <c r="FV28" s="145"/>
      <c r="FW28" s="145"/>
      <c r="FX28" s="145"/>
      <c r="FY28" s="145"/>
      <c r="FZ28" s="145"/>
      <c r="GA28" s="145"/>
      <c r="GB28" s="145"/>
      <c r="GC28" s="145"/>
      <c r="GD28" s="145"/>
      <c r="GE28" s="145"/>
      <c r="GF28" s="145"/>
      <c r="GG28" s="145"/>
      <c r="GH28" s="145"/>
      <c r="GI28" s="145"/>
      <c r="GJ28" s="145"/>
      <c r="GK28" s="145"/>
      <c r="GL28" s="145"/>
      <c r="GM28" s="145"/>
      <c r="GN28" s="145"/>
      <c r="GO28" s="145"/>
      <c r="GP28" s="145"/>
      <c r="GQ28" s="145"/>
      <c r="GR28" s="145"/>
      <c r="GS28" s="145"/>
      <c r="GT28" s="145"/>
      <c r="GU28" s="145"/>
      <c r="GV28" s="145"/>
      <c r="GW28" s="145"/>
      <c r="GX28" s="145"/>
      <c r="GY28" s="145"/>
      <c r="GZ28" s="145"/>
      <c r="HA28" s="145"/>
      <c r="HB28" s="145"/>
      <c r="HC28" s="145"/>
      <c r="HD28" s="145"/>
      <c r="HE28" s="145"/>
      <c r="HF28" s="145"/>
      <c r="HG28" s="145"/>
      <c r="HH28" s="145"/>
      <c r="HI28" s="145"/>
      <c r="HJ28" s="145"/>
      <c r="HK28" s="145"/>
      <c r="HL28" s="145"/>
      <c r="HM28" s="145"/>
      <c r="HN28" s="145"/>
      <c r="HO28" s="145"/>
      <c r="HP28" s="145"/>
      <c r="HQ28" s="145"/>
      <c r="HR28" s="145"/>
      <c r="HS28" s="145"/>
      <c r="HT28" s="145"/>
      <c r="HU28" s="145"/>
      <c r="HV28" s="145"/>
      <c r="HW28" s="145"/>
      <c r="HX28" s="145"/>
      <c r="HY28" s="145"/>
      <c r="HZ28" s="145"/>
      <c r="IA28" s="145"/>
      <c r="IB28" s="145"/>
      <c r="IC28" s="145"/>
      <c r="ID28" s="145"/>
      <c r="IE28" s="145"/>
      <c r="IF28" s="145"/>
      <c r="IG28" s="145"/>
      <c r="IH28" s="145"/>
      <c r="II28" s="145"/>
      <c r="IJ28" s="145"/>
      <c r="IK28" s="145"/>
      <c r="IL28" s="145"/>
      <c r="IM28" s="145"/>
      <c r="IN28" s="145"/>
      <c r="IO28" s="145"/>
      <c r="IP28" s="145"/>
      <c r="IQ28" s="145"/>
      <c r="IR28" s="145"/>
      <c r="IS28" s="145"/>
      <c r="IT28" s="145"/>
      <c r="IU28" s="145"/>
      <c r="IV28" s="145"/>
      <c r="IW28" s="145"/>
      <c r="IX28" s="145"/>
      <c r="IY28" s="145"/>
      <c r="IZ28" s="145"/>
      <c r="JA28" s="145"/>
      <c r="JB28" s="145"/>
      <c r="JC28" s="145"/>
      <c r="JD28" s="145"/>
      <c r="JE28" s="145"/>
      <c r="JF28" s="145"/>
      <c r="JG28" s="145"/>
      <c r="JH28" s="145"/>
      <c r="JI28" s="145"/>
      <c r="JJ28" s="145"/>
      <c r="JK28" s="145"/>
      <c r="JL28" s="145"/>
      <c r="JM28" s="145"/>
      <c r="JN28" s="145"/>
      <c r="JO28" s="145"/>
      <c r="JP28" s="145"/>
      <c r="JQ28" s="145"/>
      <c r="JR28" s="145"/>
      <c r="JS28" s="145"/>
      <c r="JT28" s="145"/>
      <c r="JU28" s="145"/>
      <c r="JV28" s="145"/>
    </row>
    <row r="29" spans="1:282" s="6" customFormat="1" ht="47.25" x14ac:dyDescent="0.25">
      <c r="A29" s="27">
        <f t="shared" si="3"/>
        <v>19</v>
      </c>
      <c r="B29" s="3">
        <v>2.1</v>
      </c>
      <c r="C29" s="4" t="s">
        <v>50</v>
      </c>
      <c r="D29" s="29" t="s">
        <v>56</v>
      </c>
      <c r="E29" s="5">
        <v>-3108</v>
      </c>
      <c r="F29" s="5">
        <v>0</v>
      </c>
      <c r="G29" s="71">
        <v>-3108.1011318611827</v>
      </c>
      <c r="H29" s="71">
        <v>0</v>
      </c>
      <c r="I29" s="71">
        <v>-3108</v>
      </c>
      <c r="J29" s="71">
        <v>0</v>
      </c>
      <c r="K29" s="71"/>
      <c r="L29" s="71"/>
      <c r="M29" s="50">
        <f>+INDEX('[2]Exh. No. BGM-13R'!$T:$T,MATCH($B29,'[2]Exh. No. BGM-13R'!$D:$D,1))</f>
        <v>-3108.1011318611827</v>
      </c>
      <c r="N29" s="50">
        <f>+INDEX('[2]Exh. No. BGM-13R'!$P:$P,MATCH($B29,'[2]Exh. No. BGM-13R'!$D:$D,1))</f>
        <v>1926.6000000000001</v>
      </c>
      <c r="O29" s="50">
        <f>+INDEX('[2]Exh. No. BGM-13R'!$R:$R,MATCH($B29,'[2]Exh. No. BGM-13R'!$D:$D,1))</f>
        <v>0</v>
      </c>
      <c r="S29" s="53"/>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c r="IN29" s="145"/>
      <c r="IO29" s="145"/>
      <c r="IP29" s="145"/>
      <c r="IQ29" s="145"/>
      <c r="IR29" s="145"/>
      <c r="IS29" s="145"/>
      <c r="IT29" s="145"/>
      <c r="IU29" s="145"/>
      <c r="IV29" s="145"/>
      <c r="IW29" s="145"/>
      <c r="IX29" s="145"/>
      <c r="IY29" s="145"/>
      <c r="IZ29" s="145"/>
      <c r="JA29" s="145"/>
      <c r="JB29" s="145"/>
      <c r="JC29" s="145"/>
      <c r="JD29" s="145"/>
      <c r="JE29" s="145"/>
      <c r="JF29" s="145"/>
      <c r="JG29" s="145"/>
      <c r="JH29" s="145"/>
      <c r="JI29" s="145"/>
      <c r="JJ29" s="145"/>
      <c r="JK29" s="145"/>
      <c r="JL29" s="145"/>
      <c r="JM29" s="145"/>
      <c r="JN29" s="145"/>
      <c r="JO29" s="145"/>
      <c r="JP29" s="145"/>
      <c r="JQ29" s="145"/>
      <c r="JR29" s="145"/>
      <c r="JS29" s="145"/>
      <c r="JT29" s="145"/>
      <c r="JU29" s="145"/>
      <c r="JV29" s="145"/>
    </row>
    <row r="30" spans="1:282" s="6" customFormat="1" ht="128.25" customHeight="1" x14ac:dyDescent="0.25">
      <c r="A30" s="27">
        <f t="shared" si="3"/>
        <v>20</v>
      </c>
      <c r="B30" s="3">
        <v>2.11</v>
      </c>
      <c r="C30" s="4" t="s">
        <v>51</v>
      </c>
      <c r="D30" s="29" t="s">
        <v>52</v>
      </c>
      <c r="E30" s="5">
        <v>0</v>
      </c>
      <c r="F30" s="5">
        <v>0</v>
      </c>
      <c r="G30" s="71">
        <v>0</v>
      </c>
      <c r="H30" s="71">
        <v>0</v>
      </c>
      <c r="I30" s="71">
        <v>0</v>
      </c>
      <c r="J30" s="71">
        <v>0</v>
      </c>
      <c r="K30" s="71"/>
      <c r="L30" s="71"/>
      <c r="M30" s="50">
        <f>+INDEX('[2]Exh. No. BGM-13R'!$T:$T,MATCH($B30,'[2]Exh. No. BGM-13R'!$D:$D,1))</f>
        <v>0</v>
      </c>
      <c r="N30" s="50">
        <f>+INDEX('[2]Exh. No. BGM-13R'!$P:$P,MATCH($B30,'[2]Exh. No. BGM-13R'!$D:$D,1))</f>
        <v>0</v>
      </c>
      <c r="O30" s="50">
        <f>+INDEX('[2]Exh. No. BGM-13R'!$R:$R,MATCH($B30,'[2]Exh. No. BGM-13R'!$D:$D,1))</f>
        <v>0</v>
      </c>
      <c r="S30" s="53"/>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c r="GT30" s="145"/>
      <c r="GU30" s="145"/>
      <c r="GV30" s="145"/>
      <c r="GW30" s="145"/>
      <c r="GX30" s="145"/>
      <c r="GY30" s="145"/>
      <c r="GZ30" s="145"/>
      <c r="HA30" s="145"/>
      <c r="HB30" s="145"/>
      <c r="HC30" s="145"/>
      <c r="HD30" s="145"/>
      <c r="HE30" s="145"/>
      <c r="HF30" s="145"/>
      <c r="HG30" s="145"/>
      <c r="HH30" s="145"/>
      <c r="HI30" s="145"/>
      <c r="HJ30" s="145"/>
      <c r="HK30" s="145"/>
      <c r="HL30" s="145"/>
      <c r="HM30" s="145"/>
      <c r="HN30" s="145"/>
      <c r="HO30" s="145"/>
      <c r="HP30" s="145"/>
      <c r="HQ30" s="145"/>
      <c r="HR30" s="145"/>
      <c r="HS30" s="145"/>
      <c r="HT30" s="145"/>
      <c r="HU30" s="145"/>
      <c r="HV30" s="145"/>
      <c r="HW30" s="145"/>
      <c r="HX30" s="145"/>
      <c r="HY30" s="145"/>
      <c r="HZ30" s="145"/>
      <c r="IA30" s="145"/>
      <c r="IB30" s="145"/>
      <c r="IC30" s="145"/>
      <c r="ID30" s="145"/>
      <c r="IE30" s="145"/>
      <c r="IF30" s="145"/>
      <c r="IG30" s="145"/>
      <c r="IH30" s="145"/>
      <c r="II30" s="145"/>
      <c r="IJ30" s="145"/>
      <c r="IK30" s="145"/>
      <c r="IL30" s="145"/>
      <c r="IM30" s="145"/>
      <c r="IN30" s="145"/>
      <c r="IO30" s="145"/>
      <c r="IP30" s="145"/>
      <c r="IQ30" s="145"/>
      <c r="IR30" s="145"/>
      <c r="IS30" s="145"/>
      <c r="IT30" s="145"/>
      <c r="IU30" s="145"/>
      <c r="IV30" s="145"/>
      <c r="IW30" s="145"/>
      <c r="IX30" s="145"/>
      <c r="IY30" s="145"/>
      <c r="IZ30" s="145"/>
      <c r="JA30" s="145"/>
      <c r="JB30" s="145"/>
      <c r="JC30" s="145"/>
      <c r="JD30" s="145"/>
      <c r="JE30" s="145"/>
      <c r="JF30" s="145"/>
      <c r="JG30" s="145"/>
      <c r="JH30" s="145"/>
      <c r="JI30" s="145"/>
      <c r="JJ30" s="145"/>
      <c r="JK30" s="145"/>
      <c r="JL30" s="145"/>
      <c r="JM30" s="145"/>
      <c r="JN30" s="145"/>
      <c r="JO30" s="145"/>
      <c r="JP30" s="145"/>
      <c r="JQ30" s="145"/>
      <c r="JR30" s="145"/>
      <c r="JS30" s="145"/>
      <c r="JT30" s="145"/>
      <c r="JU30" s="145"/>
      <c r="JV30" s="145"/>
    </row>
    <row r="31" spans="1:282" s="6" customFormat="1" ht="174.75" customHeight="1" x14ac:dyDescent="0.25">
      <c r="A31" s="27">
        <f t="shared" si="3"/>
        <v>21</v>
      </c>
      <c r="B31" s="3">
        <v>2.12</v>
      </c>
      <c r="C31" s="4" t="s">
        <v>77</v>
      </c>
      <c r="D31" s="29" t="s">
        <v>102</v>
      </c>
      <c r="E31" s="5">
        <v>-858</v>
      </c>
      <c r="F31" s="5">
        <v>0</v>
      </c>
      <c r="G31" s="71">
        <v>-857.7688008982617</v>
      </c>
      <c r="H31" s="71">
        <v>0</v>
      </c>
      <c r="I31" s="71">
        <v>-858</v>
      </c>
      <c r="J31" s="71">
        <v>0</v>
      </c>
      <c r="K31" s="71"/>
      <c r="L31" s="71"/>
      <c r="M31" s="50">
        <f>+INDEX('[2]Exh. No. BGM-13R'!$T:$T,MATCH($B31,'[2]Exh. No. BGM-13R'!$D:$D,1))</f>
        <v>-1204.3084450782753</v>
      </c>
      <c r="N31" s="50">
        <f>+INDEX('[2]Exh. No. BGM-13R'!$P:$P,MATCH($B31,'[2]Exh. No. BGM-13R'!$D:$D,1))</f>
        <v>746.50745000000006</v>
      </c>
      <c r="O31" s="50">
        <f>+INDEX('[2]Exh. No. BGM-13R'!$R:$R,MATCH($B31,'[2]Exh. No. BGM-13R'!$D:$D,1))</f>
        <v>0</v>
      </c>
      <c r="S31" s="53"/>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c r="GT31" s="145"/>
      <c r="GU31" s="145"/>
      <c r="GV31" s="145"/>
      <c r="GW31" s="145"/>
      <c r="GX31" s="145"/>
      <c r="GY31" s="145"/>
      <c r="GZ31" s="145"/>
      <c r="HA31" s="145"/>
      <c r="HB31" s="145"/>
      <c r="HC31" s="145"/>
      <c r="HD31" s="145"/>
      <c r="HE31" s="145"/>
      <c r="HF31" s="145"/>
      <c r="HG31" s="145"/>
      <c r="HH31" s="145"/>
      <c r="HI31" s="145"/>
      <c r="HJ31" s="145"/>
      <c r="HK31" s="145"/>
      <c r="HL31" s="145"/>
      <c r="HM31" s="145"/>
      <c r="HN31" s="145"/>
      <c r="HO31" s="145"/>
      <c r="HP31" s="145"/>
      <c r="HQ31" s="145"/>
      <c r="HR31" s="145"/>
      <c r="HS31" s="145"/>
      <c r="HT31" s="145"/>
      <c r="HU31" s="145"/>
      <c r="HV31" s="145"/>
      <c r="HW31" s="145"/>
      <c r="HX31" s="145"/>
      <c r="HY31" s="145"/>
      <c r="HZ31" s="145"/>
      <c r="IA31" s="145"/>
      <c r="IB31" s="145"/>
      <c r="IC31" s="145"/>
      <c r="ID31" s="145"/>
      <c r="IE31" s="145"/>
      <c r="IF31" s="145"/>
      <c r="IG31" s="145"/>
      <c r="IH31" s="145"/>
      <c r="II31" s="145"/>
      <c r="IJ31" s="145"/>
      <c r="IK31" s="145"/>
      <c r="IL31" s="145"/>
      <c r="IM31" s="145"/>
      <c r="IN31" s="145"/>
      <c r="IO31" s="145"/>
      <c r="IP31" s="145"/>
      <c r="IQ31" s="145"/>
      <c r="IR31" s="145"/>
      <c r="IS31" s="145"/>
      <c r="IT31" s="145"/>
      <c r="IU31" s="145"/>
      <c r="IV31" s="145"/>
      <c r="IW31" s="145"/>
      <c r="IX31" s="145"/>
      <c r="IY31" s="145"/>
      <c r="IZ31" s="145"/>
      <c r="JA31" s="145"/>
      <c r="JB31" s="145"/>
      <c r="JC31" s="145"/>
      <c r="JD31" s="145"/>
      <c r="JE31" s="145"/>
      <c r="JF31" s="145"/>
      <c r="JG31" s="145"/>
      <c r="JH31" s="145"/>
      <c r="JI31" s="145"/>
      <c r="JJ31" s="145"/>
      <c r="JK31" s="145"/>
      <c r="JL31" s="145"/>
      <c r="JM31" s="145"/>
      <c r="JN31" s="145"/>
      <c r="JO31" s="145"/>
      <c r="JP31" s="145"/>
      <c r="JQ31" s="145"/>
      <c r="JR31" s="145"/>
      <c r="JS31" s="145"/>
      <c r="JT31" s="145"/>
      <c r="JU31" s="145"/>
      <c r="JV31" s="145"/>
    </row>
    <row r="32" spans="1:282" s="6" customFormat="1" ht="31.5" x14ac:dyDescent="0.25">
      <c r="A32" s="27">
        <f t="shared" si="3"/>
        <v>22</v>
      </c>
      <c r="B32" s="3">
        <v>2.13</v>
      </c>
      <c r="C32" s="4" t="s">
        <v>78</v>
      </c>
      <c r="D32" s="29" t="s">
        <v>53</v>
      </c>
      <c r="E32" s="5">
        <v>-8121</v>
      </c>
      <c r="F32" s="5">
        <v>0</v>
      </c>
      <c r="G32" s="71">
        <v>-8121.1362492417693</v>
      </c>
      <c r="H32" s="71">
        <v>0</v>
      </c>
      <c r="I32" s="71">
        <v>-8121</v>
      </c>
      <c r="J32" s="71">
        <v>0</v>
      </c>
      <c r="K32" s="71"/>
      <c r="L32" s="71"/>
      <c r="M32" s="50">
        <f>+INDEX('[2]Exh. No. BGM-13R'!$T:$T,MATCH($B32,'[2]Exh. No. BGM-13R'!$D:$D,1))</f>
        <v>-8121.1362492417693</v>
      </c>
      <c r="N32" s="50">
        <f>+INDEX('[2]Exh. No. BGM-13R'!$P:$P,MATCH($B32,'[2]Exh. No. BGM-13R'!$D:$D,1))</f>
        <v>5034</v>
      </c>
      <c r="O32" s="50">
        <f>+INDEX('[2]Exh. No. BGM-13R'!$R:$R,MATCH($B32,'[2]Exh. No. BGM-13R'!$D:$D,1))</f>
        <v>0</v>
      </c>
      <c r="S32" s="53"/>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c r="GT32" s="145"/>
      <c r="GU32" s="145"/>
      <c r="GV32" s="145"/>
      <c r="GW32" s="145"/>
      <c r="GX32" s="145"/>
      <c r="GY32" s="145"/>
      <c r="GZ32" s="145"/>
      <c r="HA32" s="145"/>
      <c r="HB32" s="145"/>
      <c r="HC32" s="145"/>
      <c r="HD32" s="145"/>
      <c r="HE32" s="145"/>
      <c r="HF32" s="145"/>
      <c r="HG32" s="145"/>
      <c r="HH32" s="145"/>
      <c r="HI32" s="145"/>
      <c r="HJ32" s="145"/>
      <c r="HK32" s="145"/>
      <c r="HL32" s="145"/>
      <c r="HM32" s="145"/>
      <c r="HN32" s="145"/>
      <c r="HO32" s="145"/>
      <c r="HP32" s="145"/>
      <c r="HQ32" s="145"/>
      <c r="HR32" s="145"/>
      <c r="HS32" s="145"/>
      <c r="HT32" s="145"/>
      <c r="HU32" s="145"/>
      <c r="HV32" s="145"/>
      <c r="HW32" s="145"/>
      <c r="HX32" s="145"/>
      <c r="HY32" s="145"/>
      <c r="HZ32" s="145"/>
      <c r="IA32" s="145"/>
      <c r="IB32" s="145"/>
      <c r="IC32" s="145"/>
      <c r="ID32" s="145"/>
      <c r="IE32" s="145"/>
      <c r="IF32" s="145"/>
      <c r="IG32" s="145"/>
      <c r="IH32" s="145"/>
      <c r="II32" s="145"/>
      <c r="IJ32" s="145"/>
      <c r="IK32" s="145"/>
      <c r="IL32" s="145"/>
      <c r="IM32" s="145"/>
      <c r="IN32" s="145"/>
      <c r="IO32" s="145"/>
      <c r="IP32" s="145"/>
      <c r="IQ32" s="145"/>
      <c r="IR32" s="145"/>
      <c r="IS32" s="145"/>
      <c r="IT32" s="145"/>
      <c r="IU32" s="145"/>
      <c r="IV32" s="145"/>
      <c r="IW32" s="145"/>
      <c r="IX32" s="145"/>
      <c r="IY32" s="145"/>
      <c r="IZ32" s="145"/>
      <c r="JA32" s="145"/>
      <c r="JB32" s="145"/>
      <c r="JC32" s="145"/>
      <c r="JD32" s="145"/>
      <c r="JE32" s="145"/>
      <c r="JF32" s="145"/>
      <c r="JG32" s="145"/>
      <c r="JH32" s="145"/>
      <c r="JI32" s="145"/>
      <c r="JJ32" s="145"/>
      <c r="JK32" s="145"/>
      <c r="JL32" s="145"/>
      <c r="JM32" s="145"/>
      <c r="JN32" s="145"/>
      <c r="JO32" s="145"/>
      <c r="JP32" s="145"/>
      <c r="JQ32" s="145"/>
      <c r="JR32" s="145"/>
      <c r="JS32" s="145"/>
      <c r="JT32" s="145"/>
      <c r="JU32" s="145"/>
      <c r="JV32" s="145"/>
    </row>
    <row r="33" spans="1:282" s="6" customFormat="1" ht="63" x14ac:dyDescent="0.25">
      <c r="A33" s="27">
        <f t="shared" si="3"/>
        <v>23</v>
      </c>
      <c r="B33" s="3">
        <v>2.14</v>
      </c>
      <c r="C33" s="4" t="s">
        <v>10</v>
      </c>
      <c r="D33" s="29" t="s">
        <v>42</v>
      </c>
      <c r="E33" s="5">
        <v>-9</v>
      </c>
      <c r="F33" s="5">
        <v>0</v>
      </c>
      <c r="G33" s="71">
        <v>-9.4375540441129022</v>
      </c>
      <c r="H33" s="71">
        <v>0</v>
      </c>
      <c r="I33" s="71">
        <v>-9</v>
      </c>
      <c r="J33" s="71">
        <v>0</v>
      </c>
      <c r="K33" s="71"/>
      <c r="L33" s="71"/>
      <c r="M33" s="50">
        <f>+INDEX('[2]Exh. No. BGM-13R'!$T:$T,MATCH($B33,'[2]Exh. No. BGM-13R'!$D:$D,1))</f>
        <v>-9.4375540441129022</v>
      </c>
      <c r="N33" s="50">
        <f>+INDEX('[2]Exh. No. BGM-13R'!$P:$P,MATCH($B33,'[2]Exh. No. BGM-13R'!$D:$D,1))</f>
        <v>5.85</v>
      </c>
      <c r="O33" s="50">
        <f>+INDEX('[2]Exh. No. BGM-13R'!$R:$R,MATCH($B33,'[2]Exh. No. BGM-13R'!$D:$D,1))</f>
        <v>0</v>
      </c>
      <c r="S33" s="53"/>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c r="GT33" s="145"/>
      <c r="GU33" s="145"/>
      <c r="GV33" s="145"/>
      <c r="GW33" s="145"/>
      <c r="GX33" s="145"/>
      <c r="GY33" s="145"/>
      <c r="GZ33" s="145"/>
      <c r="HA33" s="145"/>
      <c r="HB33" s="145"/>
      <c r="HC33" s="145"/>
      <c r="HD33" s="145"/>
      <c r="HE33" s="145"/>
      <c r="HF33" s="145"/>
      <c r="HG33" s="145"/>
      <c r="HH33" s="145"/>
      <c r="HI33" s="145"/>
      <c r="HJ33" s="145"/>
      <c r="HK33" s="145"/>
      <c r="HL33" s="145"/>
      <c r="HM33" s="145"/>
      <c r="HN33" s="145"/>
      <c r="HO33" s="145"/>
      <c r="HP33" s="145"/>
      <c r="HQ33" s="145"/>
      <c r="HR33" s="145"/>
      <c r="HS33" s="145"/>
      <c r="HT33" s="145"/>
      <c r="HU33" s="145"/>
      <c r="HV33" s="145"/>
      <c r="HW33" s="145"/>
      <c r="HX33" s="145"/>
      <c r="HY33" s="145"/>
      <c r="HZ33" s="145"/>
      <c r="IA33" s="145"/>
      <c r="IB33" s="145"/>
      <c r="IC33" s="145"/>
      <c r="ID33" s="145"/>
      <c r="IE33" s="145"/>
      <c r="IF33" s="145"/>
      <c r="IG33" s="145"/>
      <c r="IH33" s="145"/>
      <c r="II33" s="145"/>
      <c r="IJ33" s="145"/>
      <c r="IK33" s="145"/>
      <c r="IL33" s="145"/>
      <c r="IM33" s="145"/>
      <c r="IN33" s="145"/>
      <c r="IO33" s="145"/>
      <c r="IP33" s="145"/>
      <c r="IQ33" s="145"/>
      <c r="IR33" s="145"/>
      <c r="IS33" s="145"/>
      <c r="IT33" s="145"/>
      <c r="IU33" s="145"/>
      <c r="IV33" s="145"/>
      <c r="IW33" s="145"/>
      <c r="IX33" s="145"/>
      <c r="IY33" s="145"/>
      <c r="IZ33" s="145"/>
      <c r="JA33" s="145"/>
      <c r="JB33" s="145"/>
      <c r="JC33" s="145"/>
      <c r="JD33" s="145"/>
      <c r="JE33" s="145"/>
      <c r="JF33" s="145"/>
      <c r="JG33" s="145"/>
      <c r="JH33" s="145"/>
      <c r="JI33" s="145"/>
      <c r="JJ33" s="145"/>
      <c r="JK33" s="145"/>
      <c r="JL33" s="145"/>
      <c r="JM33" s="145"/>
      <c r="JN33" s="145"/>
      <c r="JO33" s="145"/>
      <c r="JP33" s="145"/>
      <c r="JQ33" s="145"/>
      <c r="JR33" s="145"/>
      <c r="JS33" s="145"/>
      <c r="JT33" s="145"/>
      <c r="JU33" s="145"/>
      <c r="JV33" s="145"/>
    </row>
    <row r="34" spans="1:282" s="6" customFormat="1" ht="31.5" x14ac:dyDescent="0.25">
      <c r="A34" s="27">
        <f t="shared" si="3"/>
        <v>24</v>
      </c>
      <c r="B34" s="3">
        <v>2.15</v>
      </c>
      <c r="C34" s="4" t="s">
        <v>13</v>
      </c>
      <c r="D34" s="26" t="s">
        <v>39</v>
      </c>
      <c r="E34" s="5">
        <v>-702</v>
      </c>
      <c r="F34" s="5">
        <v>0</v>
      </c>
      <c r="G34" s="71">
        <v>-998.60614586425413</v>
      </c>
      <c r="H34" s="71">
        <v>0</v>
      </c>
      <c r="I34" s="71">
        <v>-694</v>
      </c>
      <c r="J34" s="71">
        <v>0</v>
      </c>
      <c r="K34" s="71"/>
      <c r="L34" s="71"/>
      <c r="M34" s="50">
        <f>+INDEX('[2]Exh. No. BGM-13R'!$T:$T,MATCH($B34,'[2]Exh. No. BGM-13R'!$D:$D,1))</f>
        <v>-252.95755197914383</v>
      </c>
      <c r="N34" s="50">
        <f>+INDEX('[2]Exh. No. BGM-13R'!$P:$P,MATCH($B34,'[2]Exh. No. BGM-13R'!$D:$D,1))</f>
        <v>156.79928000000001</v>
      </c>
      <c r="O34" s="50">
        <f>+INDEX('[2]Exh. No. BGM-13R'!$R:$R,MATCH($B34,'[2]Exh. No. BGM-13R'!$D:$D,1))</f>
        <v>0</v>
      </c>
      <c r="S34" s="53"/>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c r="GT34" s="145"/>
      <c r="GU34" s="145"/>
      <c r="GV34" s="145"/>
      <c r="GW34" s="145"/>
      <c r="GX34" s="145"/>
      <c r="GY34" s="145"/>
      <c r="GZ34" s="145"/>
      <c r="HA34" s="145"/>
      <c r="HB34" s="145"/>
      <c r="HC34" s="145"/>
      <c r="HD34" s="145"/>
      <c r="HE34" s="145"/>
      <c r="HF34" s="145"/>
      <c r="HG34" s="145"/>
      <c r="HH34" s="145"/>
      <c r="HI34" s="145"/>
      <c r="HJ34" s="145"/>
      <c r="HK34" s="145"/>
      <c r="HL34" s="145"/>
      <c r="HM34" s="145"/>
      <c r="HN34" s="145"/>
      <c r="HO34" s="145"/>
      <c r="HP34" s="145"/>
      <c r="HQ34" s="145"/>
      <c r="HR34" s="145"/>
      <c r="HS34" s="145"/>
      <c r="HT34" s="145"/>
      <c r="HU34" s="145"/>
      <c r="HV34" s="145"/>
      <c r="HW34" s="145"/>
      <c r="HX34" s="145"/>
      <c r="HY34" s="145"/>
      <c r="HZ34" s="145"/>
      <c r="IA34" s="145"/>
      <c r="IB34" s="145"/>
      <c r="IC34" s="145"/>
      <c r="ID34" s="145"/>
      <c r="IE34" s="145"/>
      <c r="IF34" s="145"/>
      <c r="IG34" s="145"/>
      <c r="IH34" s="145"/>
      <c r="II34" s="145"/>
      <c r="IJ34" s="145"/>
      <c r="IK34" s="145"/>
      <c r="IL34" s="145"/>
      <c r="IM34" s="145"/>
      <c r="IN34" s="145"/>
      <c r="IO34" s="145"/>
      <c r="IP34" s="145"/>
      <c r="IQ34" s="145"/>
      <c r="IR34" s="145"/>
      <c r="IS34" s="145"/>
      <c r="IT34" s="145"/>
      <c r="IU34" s="145"/>
      <c r="IV34" s="145"/>
      <c r="IW34" s="145"/>
      <c r="IX34" s="145"/>
      <c r="IY34" s="145"/>
      <c r="IZ34" s="145"/>
      <c r="JA34" s="145"/>
      <c r="JB34" s="145"/>
      <c r="JC34" s="145"/>
      <c r="JD34" s="145"/>
      <c r="JE34" s="145"/>
      <c r="JF34" s="145"/>
      <c r="JG34" s="145"/>
      <c r="JH34" s="145"/>
      <c r="JI34" s="145"/>
      <c r="JJ34" s="145"/>
      <c r="JK34" s="145"/>
      <c r="JL34" s="145"/>
      <c r="JM34" s="145"/>
      <c r="JN34" s="145"/>
      <c r="JO34" s="145"/>
      <c r="JP34" s="145"/>
      <c r="JQ34" s="145"/>
      <c r="JR34" s="145"/>
      <c r="JS34" s="145"/>
      <c r="JT34" s="145"/>
      <c r="JU34" s="145"/>
      <c r="JV34" s="145"/>
    </row>
    <row r="35" spans="1:282" s="6" customFormat="1" ht="53.25" customHeight="1" x14ac:dyDescent="0.25">
      <c r="A35" s="27">
        <f t="shared" si="3"/>
        <v>25</v>
      </c>
      <c r="B35" s="3">
        <v>2.16</v>
      </c>
      <c r="C35" s="4" t="s">
        <v>79</v>
      </c>
      <c r="D35" s="33" t="s">
        <v>103</v>
      </c>
      <c r="E35" s="5">
        <v>-1291</v>
      </c>
      <c r="F35" s="5">
        <v>0</v>
      </c>
      <c r="G35" s="71">
        <v>777.02528296529567</v>
      </c>
      <c r="H35" s="71">
        <v>0</v>
      </c>
      <c r="I35" s="71">
        <v>903</v>
      </c>
      <c r="J35" s="71">
        <v>0</v>
      </c>
      <c r="K35" s="71"/>
      <c r="L35" s="71"/>
      <c r="M35" s="50">
        <f>+INDEX('[2]Exh. No. BGM-13R'!$T:$T,MATCH($B35,'[2]Exh. No. BGM-13R'!$D:$D,1))</f>
        <v>903.34331401726843</v>
      </c>
      <c r="N35" s="50">
        <f>+INDEX('[2]Exh. No. BGM-13R'!$P:$P,MATCH($B35,'[2]Exh. No. BGM-13R'!$D:$D,1))</f>
        <v>-559.95000000000005</v>
      </c>
      <c r="O35" s="50">
        <f>+INDEX('[2]Exh. No. BGM-13R'!$R:$R,MATCH($B35,'[2]Exh. No. BGM-13R'!$D:$D,1))</f>
        <v>0</v>
      </c>
      <c r="S35" s="53"/>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c r="EA35" s="145"/>
      <c r="EB35" s="145"/>
      <c r="EC35" s="145"/>
      <c r="ED35" s="145"/>
      <c r="EE35" s="145"/>
      <c r="EF35" s="145"/>
      <c r="EG35" s="145"/>
      <c r="EH35" s="145"/>
      <c r="EI35" s="145"/>
      <c r="EJ35" s="145"/>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145"/>
      <c r="FL35" s="145"/>
      <c r="FM35" s="145"/>
      <c r="FN35" s="145"/>
      <c r="FO35" s="145"/>
      <c r="FP35" s="145"/>
      <c r="FQ35" s="145"/>
      <c r="FR35" s="145"/>
      <c r="FS35" s="145"/>
      <c r="FT35" s="145"/>
      <c r="FU35" s="145"/>
      <c r="FV35" s="145"/>
      <c r="FW35" s="145"/>
      <c r="FX35" s="145"/>
      <c r="FY35" s="145"/>
      <c r="FZ35" s="145"/>
      <c r="GA35" s="145"/>
      <c r="GB35" s="145"/>
      <c r="GC35" s="145"/>
      <c r="GD35" s="145"/>
      <c r="GE35" s="145"/>
      <c r="GF35" s="145"/>
      <c r="GG35" s="145"/>
      <c r="GH35" s="145"/>
      <c r="GI35" s="145"/>
      <c r="GJ35" s="145"/>
      <c r="GK35" s="145"/>
      <c r="GL35" s="145"/>
      <c r="GM35" s="145"/>
      <c r="GN35" s="145"/>
      <c r="GO35" s="145"/>
      <c r="GP35" s="145"/>
      <c r="GQ35" s="145"/>
      <c r="GR35" s="145"/>
      <c r="GS35" s="145"/>
      <c r="GT35" s="145"/>
      <c r="GU35" s="145"/>
      <c r="GV35" s="145"/>
      <c r="GW35" s="145"/>
      <c r="GX35" s="145"/>
      <c r="GY35" s="145"/>
      <c r="GZ35" s="145"/>
      <c r="HA35" s="145"/>
      <c r="HB35" s="145"/>
      <c r="HC35" s="145"/>
      <c r="HD35" s="145"/>
      <c r="HE35" s="145"/>
      <c r="HF35" s="145"/>
      <c r="HG35" s="145"/>
      <c r="HH35" s="145"/>
      <c r="HI35" s="145"/>
      <c r="HJ35" s="145"/>
      <c r="HK35" s="145"/>
      <c r="HL35" s="145"/>
      <c r="HM35" s="145"/>
      <c r="HN35" s="145"/>
      <c r="HO35" s="145"/>
      <c r="HP35" s="145"/>
      <c r="HQ35" s="145"/>
      <c r="HR35" s="145"/>
      <c r="HS35" s="145"/>
      <c r="HT35" s="145"/>
      <c r="HU35" s="145"/>
      <c r="HV35" s="145"/>
      <c r="HW35" s="145"/>
      <c r="HX35" s="145"/>
      <c r="HY35" s="145"/>
      <c r="HZ35" s="145"/>
      <c r="IA35" s="145"/>
      <c r="IB35" s="145"/>
      <c r="IC35" s="145"/>
      <c r="ID35" s="145"/>
      <c r="IE35" s="145"/>
      <c r="IF35" s="145"/>
      <c r="IG35" s="145"/>
      <c r="IH35" s="145"/>
      <c r="II35" s="145"/>
      <c r="IJ35" s="145"/>
      <c r="IK35" s="145"/>
      <c r="IL35" s="145"/>
      <c r="IM35" s="145"/>
      <c r="IN35" s="145"/>
      <c r="IO35" s="145"/>
      <c r="IP35" s="145"/>
      <c r="IQ35" s="145"/>
      <c r="IR35" s="145"/>
      <c r="IS35" s="145"/>
      <c r="IT35" s="145"/>
      <c r="IU35" s="145"/>
      <c r="IV35" s="145"/>
      <c r="IW35" s="145"/>
      <c r="IX35" s="145"/>
      <c r="IY35" s="145"/>
      <c r="IZ35" s="145"/>
      <c r="JA35" s="145"/>
      <c r="JB35" s="145"/>
      <c r="JC35" s="145"/>
      <c r="JD35" s="145"/>
      <c r="JE35" s="145"/>
      <c r="JF35" s="145"/>
      <c r="JG35" s="145"/>
      <c r="JH35" s="145"/>
      <c r="JI35" s="145"/>
      <c r="JJ35" s="145"/>
      <c r="JK35" s="145"/>
      <c r="JL35" s="145"/>
      <c r="JM35" s="145"/>
      <c r="JN35" s="145"/>
      <c r="JO35" s="145"/>
      <c r="JP35" s="145"/>
      <c r="JQ35" s="145"/>
      <c r="JR35" s="145"/>
      <c r="JS35" s="145"/>
      <c r="JT35" s="145"/>
      <c r="JU35" s="145"/>
      <c r="JV35" s="145"/>
    </row>
    <row r="36" spans="1:282" s="6" customFormat="1" ht="63" x14ac:dyDescent="0.25">
      <c r="A36" s="31">
        <f t="shared" si="3"/>
        <v>26</v>
      </c>
      <c r="B36" s="3">
        <v>3</v>
      </c>
      <c r="C36" s="4" t="s">
        <v>80</v>
      </c>
      <c r="D36" s="29" t="s">
        <v>104</v>
      </c>
      <c r="E36" s="5">
        <v>5795</v>
      </c>
      <c r="F36" s="5">
        <v>0</v>
      </c>
      <c r="G36" s="71">
        <v>7499.7096137217204</v>
      </c>
      <c r="H36" s="71">
        <v>0</v>
      </c>
      <c r="I36" s="71">
        <v>5224</v>
      </c>
      <c r="J36" s="71">
        <v>0</v>
      </c>
      <c r="K36" s="71"/>
      <c r="L36" s="71"/>
      <c r="M36" s="50">
        <f>+INDEX('[2]Exh. No. BGM-13R'!$T:$T,MATCH($B36,'[2]Exh. No. BGM-13R'!$D:$D,1))</f>
        <v>4481.9814642970068</v>
      </c>
      <c r="N36" s="50">
        <f>+INDEX('[2]Exh. No. BGM-13R'!$P:$P,MATCH($B36,'[2]Exh. No. BGM-13R'!$D:$D,1))</f>
        <v>-2778.218958385</v>
      </c>
      <c r="O36" s="50">
        <f>+INDEX('[2]Exh. No. BGM-13R'!$R:$R,MATCH($B36,'[2]Exh. No. BGM-13R'!$D:$D,1))</f>
        <v>0</v>
      </c>
      <c r="S36" s="53"/>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5"/>
      <c r="FB36" s="145"/>
      <c r="FC36" s="145"/>
      <c r="FD36" s="145"/>
      <c r="FE36" s="145"/>
      <c r="FF36" s="145"/>
      <c r="FG36" s="145"/>
      <c r="FH36" s="145"/>
      <c r="FI36" s="145"/>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45"/>
      <c r="GM36" s="145"/>
      <c r="GN36" s="145"/>
      <c r="GO36" s="145"/>
      <c r="GP36" s="145"/>
      <c r="GQ36" s="145"/>
      <c r="GR36" s="145"/>
      <c r="GS36" s="145"/>
      <c r="GT36" s="145"/>
      <c r="GU36" s="145"/>
      <c r="GV36" s="145"/>
      <c r="GW36" s="145"/>
      <c r="GX36" s="145"/>
      <c r="GY36" s="145"/>
      <c r="GZ36" s="145"/>
      <c r="HA36" s="145"/>
      <c r="HB36" s="145"/>
      <c r="HC36" s="145"/>
      <c r="HD36" s="145"/>
      <c r="HE36" s="145"/>
      <c r="HF36" s="145"/>
      <c r="HG36" s="145"/>
      <c r="HH36" s="145"/>
      <c r="HI36" s="145"/>
      <c r="HJ36" s="145"/>
      <c r="HK36" s="145"/>
      <c r="HL36" s="145"/>
      <c r="HM36" s="145"/>
      <c r="HN36" s="145"/>
      <c r="HO36" s="145"/>
      <c r="HP36" s="145"/>
      <c r="HQ36" s="145"/>
      <c r="HR36" s="145"/>
      <c r="HS36" s="145"/>
      <c r="HT36" s="145"/>
      <c r="HU36" s="145"/>
      <c r="HV36" s="145"/>
      <c r="HW36" s="145"/>
      <c r="HX36" s="145"/>
      <c r="HY36" s="145"/>
      <c r="HZ36" s="145"/>
      <c r="IA36" s="145"/>
      <c r="IB36" s="145"/>
      <c r="IC36" s="145"/>
      <c r="ID36" s="145"/>
      <c r="IE36" s="145"/>
      <c r="IF36" s="145"/>
      <c r="IG36" s="145"/>
      <c r="IH36" s="145"/>
      <c r="II36" s="145"/>
      <c r="IJ36" s="145"/>
      <c r="IK36" s="145"/>
      <c r="IL36" s="145"/>
      <c r="IM36" s="145"/>
      <c r="IN36" s="145"/>
      <c r="IO36" s="145"/>
      <c r="IP36" s="145"/>
      <c r="IQ36" s="145"/>
      <c r="IR36" s="145"/>
      <c r="IS36" s="145"/>
      <c r="IT36" s="145"/>
      <c r="IU36" s="145"/>
      <c r="IV36" s="145"/>
      <c r="IW36" s="145"/>
      <c r="IX36" s="145"/>
      <c r="IY36" s="145"/>
      <c r="IZ36" s="145"/>
      <c r="JA36" s="145"/>
      <c r="JB36" s="145"/>
      <c r="JC36" s="145"/>
      <c r="JD36" s="145"/>
      <c r="JE36" s="145"/>
      <c r="JF36" s="145"/>
      <c r="JG36" s="145"/>
      <c r="JH36" s="145"/>
      <c r="JI36" s="145"/>
      <c r="JJ36" s="145"/>
      <c r="JK36" s="145"/>
      <c r="JL36" s="145"/>
      <c r="JM36" s="145"/>
      <c r="JN36" s="145"/>
      <c r="JO36" s="145"/>
      <c r="JP36" s="145"/>
      <c r="JQ36" s="145"/>
      <c r="JR36" s="145"/>
      <c r="JS36" s="145"/>
      <c r="JT36" s="145"/>
      <c r="JU36" s="145"/>
      <c r="JV36" s="145"/>
    </row>
    <row r="37" spans="1:282" s="6" customFormat="1" ht="47.25" x14ac:dyDescent="0.25">
      <c r="A37" s="27">
        <f t="shared" si="3"/>
        <v>27</v>
      </c>
      <c r="B37" s="3">
        <v>3.01</v>
      </c>
      <c r="C37" s="4" t="s">
        <v>84</v>
      </c>
      <c r="D37" s="26" t="s">
        <v>105</v>
      </c>
      <c r="E37" s="5">
        <v>596</v>
      </c>
      <c r="F37" s="5">
        <v>0</v>
      </c>
      <c r="G37" s="71">
        <v>595.61452189512545</v>
      </c>
      <c r="H37" s="71">
        <v>0</v>
      </c>
      <c r="I37" s="71">
        <v>411</v>
      </c>
      <c r="J37" s="71">
        <v>0</v>
      </c>
      <c r="K37" s="71"/>
      <c r="L37" s="71"/>
      <c r="M37" s="50">
        <f>+INDEX('[2]Exh. No. BGM-13R'!$T:$T,MATCH($B37,'[2]Exh. No. BGM-13R'!$D:$D,1))</f>
        <v>-349.42157485351623</v>
      </c>
      <c r="N37" s="50">
        <f>+INDEX('[2]Exh. No. BGM-13R'!$P:$P,MATCH($B37,'[2]Exh. No. BGM-13R'!$D:$D,1))</f>
        <v>216.59385507499996</v>
      </c>
      <c r="O37" s="50">
        <f>+INDEX('[2]Exh. No. BGM-13R'!$R:$R,MATCH($B37,'[2]Exh. No. BGM-13R'!$D:$D,1))</f>
        <v>0</v>
      </c>
      <c r="S37" s="53"/>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c r="EA37" s="145"/>
      <c r="EB37" s="145"/>
      <c r="EC37" s="145"/>
      <c r="ED37" s="145"/>
      <c r="EE37" s="145"/>
      <c r="EF37" s="145"/>
      <c r="EG37" s="145"/>
      <c r="EH37" s="145"/>
      <c r="EI37" s="145"/>
      <c r="EJ37" s="145"/>
      <c r="EK37" s="145"/>
      <c r="EL37" s="145"/>
      <c r="EM37" s="145"/>
      <c r="EN37" s="145"/>
      <c r="EO37" s="145"/>
      <c r="EP37" s="145"/>
      <c r="EQ37" s="145"/>
      <c r="ER37" s="145"/>
      <c r="ES37" s="145"/>
      <c r="ET37" s="145"/>
      <c r="EU37" s="145"/>
      <c r="EV37" s="145"/>
      <c r="EW37" s="145"/>
      <c r="EX37" s="145"/>
      <c r="EY37" s="145"/>
      <c r="EZ37" s="145"/>
      <c r="FA37" s="145"/>
      <c r="FB37" s="145"/>
      <c r="FC37" s="145"/>
      <c r="FD37" s="145"/>
      <c r="FE37" s="145"/>
      <c r="FF37" s="145"/>
      <c r="FG37" s="145"/>
      <c r="FH37" s="145"/>
      <c r="FI37" s="145"/>
      <c r="FJ37" s="145"/>
      <c r="FK37" s="145"/>
      <c r="FL37" s="145"/>
      <c r="FM37" s="145"/>
      <c r="FN37" s="145"/>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45"/>
      <c r="GM37" s="145"/>
      <c r="GN37" s="145"/>
      <c r="GO37" s="145"/>
      <c r="GP37" s="145"/>
      <c r="GQ37" s="145"/>
      <c r="GR37" s="145"/>
      <c r="GS37" s="145"/>
      <c r="GT37" s="145"/>
      <c r="GU37" s="145"/>
      <c r="GV37" s="145"/>
      <c r="GW37" s="145"/>
      <c r="GX37" s="145"/>
      <c r="GY37" s="145"/>
      <c r="GZ37" s="145"/>
      <c r="HA37" s="145"/>
      <c r="HB37" s="145"/>
      <c r="HC37" s="145"/>
      <c r="HD37" s="145"/>
      <c r="HE37" s="145"/>
      <c r="HF37" s="145"/>
      <c r="HG37" s="145"/>
      <c r="HH37" s="145"/>
      <c r="HI37" s="145"/>
      <c r="HJ37" s="145"/>
      <c r="HK37" s="145"/>
      <c r="HL37" s="145"/>
      <c r="HM37" s="145"/>
      <c r="HN37" s="145"/>
      <c r="HO37" s="145"/>
      <c r="HP37" s="145"/>
      <c r="HQ37" s="145"/>
      <c r="HR37" s="145"/>
      <c r="HS37" s="145"/>
      <c r="HT37" s="145"/>
      <c r="HU37" s="145"/>
      <c r="HV37" s="145"/>
      <c r="HW37" s="145"/>
      <c r="HX37" s="145"/>
      <c r="HY37" s="145"/>
      <c r="HZ37" s="145"/>
      <c r="IA37" s="145"/>
      <c r="IB37" s="145"/>
      <c r="IC37" s="145"/>
      <c r="ID37" s="145"/>
      <c r="IE37" s="145"/>
      <c r="IF37" s="145"/>
      <c r="IG37" s="145"/>
      <c r="IH37" s="145"/>
      <c r="II37" s="145"/>
      <c r="IJ37" s="145"/>
      <c r="IK37" s="145"/>
      <c r="IL37" s="145"/>
      <c r="IM37" s="145"/>
      <c r="IN37" s="145"/>
      <c r="IO37" s="145"/>
      <c r="IP37" s="145"/>
      <c r="IQ37" s="145"/>
      <c r="IR37" s="145"/>
      <c r="IS37" s="145"/>
      <c r="IT37" s="145"/>
      <c r="IU37" s="145"/>
      <c r="IV37" s="145"/>
      <c r="IW37" s="145"/>
      <c r="IX37" s="145"/>
      <c r="IY37" s="145"/>
      <c r="IZ37" s="145"/>
      <c r="JA37" s="145"/>
      <c r="JB37" s="145"/>
      <c r="JC37" s="145"/>
      <c r="JD37" s="145"/>
      <c r="JE37" s="145"/>
      <c r="JF37" s="145"/>
      <c r="JG37" s="145"/>
      <c r="JH37" s="145"/>
      <c r="JI37" s="145"/>
      <c r="JJ37" s="145"/>
      <c r="JK37" s="145"/>
      <c r="JL37" s="145"/>
      <c r="JM37" s="145"/>
      <c r="JN37" s="145"/>
      <c r="JO37" s="145"/>
      <c r="JP37" s="145"/>
      <c r="JQ37" s="145"/>
      <c r="JR37" s="145"/>
      <c r="JS37" s="145"/>
      <c r="JT37" s="145"/>
      <c r="JU37" s="145"/>
      <c r="JV37" s="145"/>
    </row>
    <row r="38" spans="1:282" s="6" customFormat="1" ht="63" x14ac:dyDescent="0.25">
      <c r="A38" s="27">
        <f t="shared" si="3"/>
        <v>28</v>
      </c>
      <c r="B38" s="3">
        <v>3.0199999999999996</v>
      </c>
      <c r="C38" s="4" t="s">
        <v>61</v>
      </c>
      <c r="D38" s="29" t="s">
        <v>106</v>
      </c>
      <c r="E38" s="5">
        <v>2176</v>
      </c>
      <c r="F38" s="5">
        <v>0</v>
      </c>
      <c r="G38" s="71">
        <v>2176.0954822348126</v>
      </c>
      <c r="H38" s="71">
        <v>0</v>
      </c>
      <c r="I38" s="71">
        <v>2176</v>
      </c>
      <c r="J38" s="71">
        <v>0</v>
      </c>
      <c r="K38" s="71"/>
      <c r="L38" s="71"/>
      <c r="M38" s="50">
        <f>+INDEX('[2]Exh. No. BGM-13R'!$T:$T,MATCH($B38,'[2]Exh. No. BGM-13R'!$D:$D,1))</f>
        <v>1295.1239304105416</v>
      </c>
      <c r="N38" s="50">
        <f>+INDEX('[2]Exh. No. BGM-13R'!$P:$P,MATCH($B38,'[2]Exh. No. BGM-13R'!$D:$D,1))</f>
        <v>-802.80069999999989</v>
      </c>
      <c r="O38" s="50">
        <f>+INDEX('[2]Exh. No. BGM-13R'!$R:$R,MATCH($B38,'[2]Exh. No. BGM-13R'!$D:$D,1))</f>
        <v>0</v>
      </c>
      <c r="S38" s="53"/>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c r="GT38" s="145"/>
      <c r="GU38" s="145"/>
      <c r="GV38" s="145"/>
      <c r="GW38" s="145"/>
      <c r="GX38" s="145"/>
      <c r="GY38" s="145"/>
      <c r="GZ38" s="145"/>
      <c r="HA38" s="145"/>
      <c r="HB38" s="145"/>
      <c r="HC38" s="145"/>
      <c r="HD38" s="145"/>
      <c r="HE38" s="145"/>
      <c r="HF38" s="145"/>
      <c r="HG38" s="145"/>
      <c r="HH38" s="145"/>
      <c r="HI38" s="145"/>
      <c r="HJ38" s="145"/>
      <c r="HK38" s="145"/>
      <c r="HL38" s="145"/>
      <c r="HM38" s="145"/>
      <c r="HN38" s="145"/>
      <c r="HO38" s="145"/>
      <c r="HP38" s="145"/>
      <c r="HQ38" s="145"/>
      <c r="HR38" s="145"/>
      <c r="HS38" s="145"/>
      <c r="HT38" s="145"/>
      <c r="HU38" s="145"/>
      <c r="HV38" s="145"/>
      <c r="HW38" s="145"/>
      <c r="HX38" s="145"/>
      <c r="HY38" s="145"/>
      <c r="HZ38" s="145"/>
      <c r="IA38" s="145"/>
      <c r="IB38" s="145"/>
      <c r="IC38" s="145"/>
      <c r="ID38" s="145"/>
      <c r="IE38" s="145"/>
      <c r="IF38" s="145"/>
      <c r="IG38" s="145"/>
      <c r="IH38" s="145"/>
      <c r="II38" s="145"/>
      <c r="IJ38" s="145"/>
      <c r="IK38" s="145"/>
      <c r="IL38" s="145"/>
      <c r="IM38" s="145"/>
      <c r="IN38" s="145"/>
      <c r="IO38" s="145"/>
      <c r="IP38" s="145"/>
      <c r="IQ38" s="145"/>
      <c r="IR38" s="145"/>
      <c r="IS38" s="145"/>
      <c r="IT38" s="145"/>
      <c r="IU38" s="145"/>
      <c r="IV38" s="145"/>
      <c r="IW38" s="145"/>
      <c r="IX38" s="145"/>
      <c r="IY38" s="145"/>
      <c r="IZ38" s="145"/>
      <c r="JA38" s="145"/>
      <c r="JB38" s="145"/>
      <c r="JC38" s="145"/>
      <c r="JD38" s="145"/>
      <c r="JE38" s="145"/>
      <c r="JF38" s="145"/>
      <c r="JG38" s="145"/>
      <c r="JH38" s="145"/>
      <c r="JI38" s="145"/>
      <c r="JJ38" s="145"/>
      <c r="JK38" s="145"/>
      <c r="JL38" s="145"/>
      <c r="JM38" s="145"/>
      <c r="JN38" s="145"/>
      <c r="JO38" s="145"/>
      <c r="JP38" s="145"/>
      <c r="JQ38" s="145"/>
      <c r="JR38" s="145"/>
      <c r="JS38" s="145"/>
      <c r="JT38" s="145"/>
      <c r="JU38" s="145"/>
      <c r="JV38" s="145"/>
    </row>
    <row r="39" spans="1:282" s="6" customFormat="1" ht="93.75" customHeight="1" x14ac:dyDescent="0.25">
      <c r="A39" s="27">
        <f t="shared" si="3"/>
        <v>29</v>
      </c>
      <c r="B39" s="3">
        <v>3.0299999999999994</v>
      </c>
      <c r="C39" s="4" t="s">
        <v>62</v>
      </c>
      <c r="D39" s="29" t="s">
        <v>143</v>
      </c>
      <c r="E39" s="5">
        <v>57</v>
      </c>
      <c r="F39" s="5">
        <v>0</v>
      </c>
      <c r="G39" s="71">
        <v>56.625324264677417</v>
      </c>
      <c r="H39" s="71">
        <v>0</v>
      </c>
      <c r="I39" s="71">
        <v>57</v>
      </c>
      <c r="J39" s="71">
        <v>0</v>
      </c>
      <c r="K39" s="71"/>
      <c r="L39" s="71"/>
      <c r="M39" s="50">
        <f>+INDEX('[2]Exh. No. BGM-13R'!$T:$T,MATCH($B39,'[2]Exh. No. BGM-13R'!$D:$D,1))</f>
        <v>56.625324264677417</v>
      </c>
      <c r="N39" s="50">
        <f>+INDEX('[2]Exh. No. BGM-13R'!$P:$P,MATCH($B39,'[2]Exh. No. BGM-13R'!$D:$D,1))</f>
        <v>-35.1</v>
      </c>
      <c r="O39" s="50">
        <f>+INDEX('[2]Exh. No. BGM-13R'!$R:$R,MATCH($B39,'[2]Exh. No. BGM-13R'!$D:$D,1))</f>
        <v>0</v>
      </c>
      <c r="S39" s="53"/>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c r="DC39" s="145"/>
      <c r="DD39" s="145"/>
      <c r="DE39" s="145"/>
      <c r="DF39" s="145"/>
      <c r="DG39" s="145"/>
      <c r="DH39" s="145"/>
      <c r="DI39" s="145"/>
      <c r="DJ39" s="145"/>
      <c r="DK39" s="145"/>
      <c r="DL39" s="145"/>
      <c r="DM39" s="145"/>
      <c r="DN39" s="145"/>
      <c r="DO39" s="145"/>
      <c r="DP39" s="145"/>
      <c r="DQ39" s="145"/>
      <c r="DR39" s="145"/>
      <c r="DS39" s="145"/>
      <c r="DT39" s="145"/>
      <c r="DU39" s="145"/>
      <c r="DV39" s="145"/>
      <c r="DW39" s="145"/>
      <c r="DX39" s="145"/>
      <c r="DY39" s="145"/>
      <c r="DZ39" s="145"/>
      <c r="EA39" s="145"/>
      <c r="EB39" s="145"/>
      <c r="EC39" s="145"/>
      <c r="ED39" s="145"/>
      <c r="EE39" s="145"/>
      <c r="EF39" s="145"/>
      <c r="EG39" s="145"/>
      <c r="EH39" s="145"/>
      <c r="EI39" s="145"/>
      <c r="EJ39" s="145"/>
      <c r="EK39" s="145"/>
      <c r="EL39" s="145"/>
      <c r="EM39" s="145"/>
      <c r="EN39" s="145"/>
      <c r="EO39" s="145"/>
      <c r="EP39" s="145"/>
      <c r="EQ39" s="145"/>
      <c r="ER39" s="145"/>
      <c r="ES39" s="145"/>
      <c r="ET39" s="145"/>
      <c r="EU39" s="145"/>
      <c r="EV39" s="145"/>
      <c r="EW39" s="145"/>
      <c r="EX39" s="145"/>
      <c r="EY39" s="145"/>
      <c r="EZ39" s="145"/>
      <c r="FA39" s="145"/>
      <c r="FB39" s="145"/>
      <c r="FC39" s="145"/>
      <c r="FD39" s="145"/>
      <c r="FE39" s="145"/>
      <c r="FF39" s="145"/>
      <c r="FG39" s="145"/>
      <c r="FH39" s="145"/>
      <c r="FI39" s="145"/>
      <c r="FJ39" s="145"/>
      <c r="FK39" s="145"/>
      <c r="FL39" s="145"/>
      <c r="FM39" s="145"/>
      <c r="FN39" s="145"/>
      <c r="FO39" s="145"/>
      <c r="FP39" s="145"/>
      <c r="FQ39" s="145"/>
      <c r="FR39" s="145"/>
      <c r="FS39" s="145"/>
      <c r="FT39" s="145"/>
      <c r="FU39" s="145"/>
      <c r="FV39" s="145"/>
      <c r="FW39" s="145"/>
      <c r="FX39" s="145"/>
      <c r="FY39" s="145"/>
      <c r="FZ39" s="145"/>
      <c r="GA39" s="145"/>
      <c r="GB39" s="145"/>
      <c r="GC39" s="145"/>
      <c r="GD39" s="145"/>
      <c r="GE39" s="145"/>
      <c r="GF39" s="145"/>
      <c r="GG39" s="145"/>
      <c r="GH39" s="145"/>
      <c r="GI39" s="145"/>
      <c r="GJ39" s="145"/>
      <c r="GK39" s="145"/>
      <c r="GL39" s="145"/>
      <c r="GM39" s="145"/>
      <c r="GN39" s="145"/>
      <c r="GO39" s="145"/>
      <c r="GP39" s="145"/>
      <c r="GQ39" s="145"/>
      <c r="GR39" s="145"/>
      <c r="GS39" s="145"/>
      <c r="GT39" s="145"/>
      <c r="GU39" s="145"/>
      <c r="GV39" s="145"/>
      <c r="GW39" s="145"/>
      <c r="GX39" s="145"/>
      <c r="GY39" s="145"/>
      <c r="GZ39" s="145"/>
      <c r="HA39" s="145"/>
      <c r="HB39" s="145"/>
      <c r="HC39" s="145"/>
      <c r="HD39" s="145"/>
      <c r="HE39" s="145"/>
      <c r="HF39" s="145"/>
      <c r="HG39" s="145"/>
      <c r="HH39" s="145"/>
      <c r="HI39" s="145"/>
      <c r="HJ39" s="145"/>
      <c r="HK39" s="145"/>
      <c r="HL39" s="145"/>
      <c r="HM39" s="145"/>
      <c r="HN39" s="145"/>
      <c r="HO39" s="145"/>
      <c r="HP39" s="145"/>
      <c r="HQ39" s="145"/>
      <c r="HR39" s="145"/>
      <c r="HS39" s="145"/>
      <c r="HT39" s="145"/>
      <c r="HU39" s="145"/>
      <c r="HV39" s="145"/>
      <c r="HW39" s="145"/>
      <c r="HX39" s="145"/>
      <c r="HY39" s="145"/>
      <c r="HZ39" s="145"/>
      <c r="IA39" s="145"/>
      <c r="IB39" s="145"/>
      <c r="IC39" s="145"/>
      <c r="ID39" s="145"/>
      <c r="IE39" s="145"/>
      <c r="IF39" s="145"/>
      <c r="IG39" s="145"/>
      <c r="IH39" s="145"/>
      <c r="II39" s="145"/>
      <c r="IJ39" s="145"/>
      <c r="IK39" s="145"/>
      <c r="IL39" s="145"/>
      <c r="IM39" s="145"/>
      <c r="IN39" s="145"/>
      <c r="IO39" s="145"/>
      <c r="IP39" s="145"/>
      <c r="IQ39" s="145"/>
      <c r="IR39" s="145"/>
      <c r="IS39" s="145"/>
      <c r="IT39" s="145"/>
      <c r="IU39" s="145"/>
      <c r="IV39" s="145"/>
      <c r="IW39" s="145"/>
      <c r="IX39" s="145"/>
      <c r="IY39" s="145"/>
      <c r="IZ39" s="145"/>
      <c r="JA39" s="145"/>
      <c r="JB39" s="145"/>
      <c r="JC39" s="145"/>
      <c r="JD39" s="145"/>
      <c r="JE39" s="145"/>
      <c r="JF39" s="145"/>
      <c r="JG39" s="145"/>
      <c r="JH39" s="145"/>
      <c r="JI39" s="145"/>
      <c r="JJ39" s="145"/>
      <c r="JK39" s="145"/>
      <c r="JL39" s="145"/>
      <c r="JM39" s="145"/>
      <c r="JN39" s="145"/>
      <c r="JO39" s="145"/>
      <c r="JP39" s="145"/>
      <c r="JQ39" s="145"/>
      <c r="JR39" s="145"/>
      <c r="JS39" s="145"/>
      <c r="JT39" s="145"/>
      <c r="JU39" s="145"/>
      <c r="JV39" s="145"/>
    </row>
    <row r="40" spans="1:282" s="6" customFormat="1" ht="39" customHeight="1" x14ac:dyDescent="0.25">
      <c r="A40" s="27">
        <f t="shared" si="3"/>
        <v>30</v>
      </c>
      <c r="B40" s="3">
        <v>3.0399999999999991</v>
      </c>
      <c r="C40" s="4" t="s">
        <v>63</v>
      </c>
      <c r="D40" s="29" t="s">
        <v>40</v>
      </c>
      <c r="E40" s="5">
        <v>1210</v>
      </c>
      <c r="F40" s="5">
        <v>0</v>
      </c>
      <c r="G40" s="71">
        <v>3870.4457752023027</v>
      </c>
      <c r="H40" s="71">
        <v>0</v>
      </c>
      <c r="I40" s="71">
        <v>1405</v>
      </c>
      <c r="J40" s="71">
        <v>0</v>
      </c>
      <c r="K40" s="71"/>
      <c r="L40" s="71"/>
      <c r="M40" s="50">
        <f>+INDEX('[2]Exh. No. BGM-13R'!$T:$T,MATCH($B40,'[2]Exh. No. BGM-13R'!$D:$D,1))</f>
        <v>1210.1041518784766</v>
      </c>
      <c r="N40" s="50">
        <f>+INDEX('[2]Exh. No. BGM-13R'!$P:$P,MATCH($B40,'[2]Exh. No. BGM-13R'!$D:$D,1))</f>
        <v>-750.1</v>
      </c>
      <c r="O40" s="50">
        <f>+INDEX('[2]Exh. No. BGM-13R'!$R:$R,MATCH($B40,'[2]Exh. No. BGM-13R'!$D:$D,1))</f>
        <v>0</v>
      </c>
      <c r="S40" s="53"/>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c r="DC40" s="145"/>
      <c r="DD40" s="145"/>
      <c r="DE40" s="145"/>
      <c r="DF40" s="145"/>
      <c r="DG40" s="145"/>
      <c r="DH40" s="145"/>
      <c r="DI40" s="145"/>
      <c r="DJ40" s="145"/>
      <c r="DK40" s="145"/>
      <c r="DL40" s="145"/>
      <c r="DM40" s="145"/>
      <c r="DN40" s="145"/>
      <c r="DO40" s="145"/>
      <c r="DP40" s="145"/>
      <c r="DQ40" s="145"/>
      <c r="DR40" s="145"/>
      <c r="DS40" s="145"/>
      <c r="DT40" s="145"/>
      <c r="DU40" s="145"/>
      <c r="DV40" s="145"/>
      <c r="DW40" s="145"/>
      <c r="DX40" s="145"/>
      <c r="DY40" s="145"/>
      <c r="DZ40" s="145"/>
      <c r="EA40" s="145"/>
      <c r="EB40" s="145"/>
      <c r="EC40" s="145"/>
      <c r="ED40" s="145"/>
      <c r="EE40" s="145"/>
      <c r="EF40" s="145"/>
      <c r="EG40" s="145"/>
      <c r="EH40" s="145"/>
      <c r="EI40" s="145"/>
      <c r="EJ40" s="145"/>
      <c r="EK40" s="145"/>
      <c r="EL40" s="145"/>
      <c r="EM40" s="145"/>
      <c r="EN40" s="145"/>
      <c r="EO40" s="145"/>
      <c r="EP40" s="145"/>
      <c r="EQ40" s="145"/>
      <c r="ER40" s="145"/>
      <c r="ES40" s="145"/>
      <c r="ET40" s="145"/>
      <c r="EU40" s="145"/>
      <c r="EV40" s="145"/>
      <c r="EW40" s="145"/>
      <c r="EX40" s="145"/>
      <c r="EY40" s="145"/>
      <c r="EZ40" s="145"/>
      <c r="FA40" s="145"/>
      <c r="FB40" s="145"/>
      <c r="FC40" s="145"/>
      <c r="FD40" s="145"/>
      <c r="FE40" s="145"/>
      <c r="FF40" s="145"/>
      <c r="FG40" s="145"/>
      <c r="FH40" s="145"/>
      <c r="FI40" s="145"/>
      <c r="FJ40" s="145"/>
      <c r="FK40" s="145"/>
      <c r="FL40" s="145"/>
      <c r="FM40" s="145"/>
      <c r="FN40" s="145"/>
      <c r="FO40" s="145"/>
      <c r="FP40" s="145"/>
      <c r="FQ40" s="145"/>
      <c r="FR40" s="145"/>
      <c r="FS40" s="145"/>
      <c r="FT40" s="145"/>
      <c r="FU40" s="145"/>
      <c r="FV40" s="145"/>
      <c r="FW40" s="145"/>
      <c r="FX40" s="145"/>
      <c r="FY40" s="145"/>
      <c r="FZ40" s="145"/>
      <c r="GA40" s="145"/>
      <c r="GB40" s="145"/>
      <c r="GC40" s="145"/>
      <c r="GD40" s="145"/>
      <c r="GE40" s="145"/>
      <c r="GF40" s="145"/>
      <c r="GG40" s="145"/>
      <c r="GH40" s="145"/>
      <c r="GI40" s="145"/>
      <c r="GJ40" s="145"/>
      <c r="GK40" s="145"/>
      <c r="GL40" s="145"/>
      <c r="GM40" s="145"/>
      <c r="GN40" s="145"/>
      <c r="GO40" s="145"/>
      <c r="GP40" s="145"/>
      <c r="GQ40" s="145"/>
      <c r="GR40" s="145"/>
      <c r="GS40" s="145"/>
      <c r="GT40" s="145"/>
      <c r="GU40" s="145"/>
      <c r="GV40" s="145"/>
      <c r="GW40" s="145"/>
      <c r="GX40" s="145"/>
      <c r="GY40" s="145"/>
      <c r="GZ40" s="145"/>
      <c r="HA40" s="145"/>
      <c r="HB40" s="145"/>
      <c r="HC40" s="145"/>
      <c r="HD40" s="145"/>
      <c r="HE40" s="145"/>
      <c r="HF40" s="145"/>
      <c r="HG40" s="145"/>
      <c r="HH40" s="145"/>
      <c r="HI40" s="145"/>
      <c r="HJ40" s="145"/>
      <c r="HK40" s="145"/>
      <c r="HL40" s="145"/>
      <c r="HM40" s="145"/>
      <c r="HN40" s="145"/>
      <c r="HO40" s="145"/>
      <c r="HP40" s="145"/>
      <c r="HQ40" s="145"/>
      <c r="HR40" s="145"/>
      <c r="HS40" s="145"/>
      <c r="HT40" s="145"/>
      <c r="HU40" s="145"/>
      <c r="HV40" s="145"/>
      <c r="HW40" s="145"/>
      <c r="HX40" s="145"/>
      <c r="HY40" s="145"/>
      <c r="HZ40" s="145"/>
      <c r="IA40" s="145"/>
      <c r="IB40" s="145"/>
      <c r="IC40" s="145"/>
      <c r="ID40" s="145"/>
      <c r="IE40" s="145"/>
      <c r="IF40" s="145"/>
      <c r="IG40" s="145"/>
      <c r="IH40" s="145"/>
      <c r="II40" s="145"/>
      <c r="IJ40" s="145"/>
      <c r="IK40" s="145"/>
      <c r="IL40" s="145"/>
      <c r="IM40" s="145"/>
      <c r="IN40" s="145"/>
      <c r="IO40" s="145"/>
      <c r="IP40" s="145"/>
      <c r="IQ40" s="145"/>
      <c r="IR40" s="145"/>
      <c r="IS40" s="145"/>
      <c r="IT40" s="145"/>
      <c r="IU40" s="145"/>
      <c r="IV40" s="145"/>
      <c r="IW40" s="145"/>
      <c r="IX40" s="145"/>
      <c r="IY40" s="145"/>
      <c r="IZ40" s="145"/>
      <c r="JA40" s="145"/>
      <c r="JB40" s="145"/>
      <c r="JC40" s="145"/>
      <c r="JD40" s="145"/>
      <c r="JE40" s="145"/>
      <c r="JF40" s="145"/>
      <c r="JG40" s="145"/>
      <c r="JH40" s="145"/>
      <c r="JI40" s="145"/>
      <c r="JJ40" s="145"/>
      <c r="JK40" s="145"/>
      <c r="JL40" s="145"/>
      <c r="JM40" s="145"/>
      <c r="JN40" s="145"/>
      <c r="JO40" s="145"/>
      <c r="JP40" s="145"/>
      <c r="JQ40" s="145"/>
      <c r="JR40" s="145"/>
      <c r="JS40" s="145"/>
      <c r="JT40" s="145"/>
      <c r="JU40" s="145"/>
      <c r="JV40" s="145"/>
    </row>
    <row r="41" spans="1:282" s="6" customFormat="1" ht="141.75" x14ac:dyDescent="0.25">
      <c r="A41" s="27">
        <f t="shared" si="3"/>
        <v>31</v>
      </c>
      <c r="B41" s="3">
        <v>3.05</v>
      </c>
      <c r="C41" s="4" t="s">
        <v>81</v>
      </c>
      <c r="D41" s="29" t="s">
        <v>108</v>
      </c>
      <c r="E41" s="5">
        <v>-412</v>
      </c>
      <c r="F41" s="5">
        <v>0</v>
      </c>
      <c r="G41" s="71">
        <v>-1787.8921828013888</v>
      </c>
      <c r="H41" s="71">
        <v>0</v>
      </c>
      <c r="I41" s="71">
        <v>-1788</v>
      </c>
      <c r="J41" s="71">
        <v>0</v>
      </c>
      <c r="K41" s="71"/>
      <c r="L41" s="71"/>
      <c r="M41" s="50">
        <f>+INDEX('[2]Exh. No. BGM-13R'!$T:$T,MATCH($B41,'[2]Exh. No. BGM-13R'!$D:$D,1))</f>
        <v>-1787.8921828013888</v>
      </c>
      <c r="N41" s="50">
        <f>+INDEX('[2]Exh. No. BGM-13R'!$P:$P,MATCH($B41,'[2]Exh. No. BGM-13R'!$D:$D,1))</f>
        <v>1108.25</v>
      </c>
      <c r="O41" s="50">
        <f>+INDEX('[2]Exh. No. BGM-13R'!$R:$R,MATCH($B41,'[2]Exh. No. BGM-13R'!$D:$D,1))</f>
        <v>0</v>
      </c>
      <c r="S41" s="53"/>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c r="DC41" s="145"/>
      <c r="DD41" s="145"/>
      <c r="DE41" s="145"/>
      <c r="DF41" s="145"/>
      <c r="DG41" s="145"/>
      <c r="DH41" s="145"/>
      <c r="DI41" s="145"/>
      <c r="DJ41" s="145"/>
      <c r="DK41" s="145"/>
      <c r="DL41" s="145"/>
      <c r="DM41" s="145"/>
      <c r="DN41" s="145"/>
      <c r="DO41" s="145"/>
      <c r="DP41" s="145"/>
      <c r="DQ41" s="145"/>
      <c r="DR41" s="145"/>
      <c r="DS41" s="145"/>
      <c r="DT41" s="145"/>
      <c r="DU41" s="145"/>
      <c r="DV41" s="145"/>
      <c r="DW41" s="145"/>
      <c r="DX41" s="145"/>
      <c r="DY41" s="145"/>
      <c r="DZ41" s="145"/>
      <c r="EA41" s="145"/>
      <c r="EB41" s="145"/>
      <c r="EC41" s="145"/>
      <c r="ED41" s="145"/>
      <c r="EE41" s="145"/>
      <c r="EF41" s="145"/>
      <c r="EG41" s="145"/>
      <c r="EH41" s="145"/>
      <c r="EI41" s="145"/>
      <c r="EJ41" s="145"/>
      <c r="EK41" s="145"/>
      <c r="EL41" s="145"/>
      <c r="EM41" s="145"/>
      <c r="EN41" s="145"/>
      <c r="EO41" s="145"/>
      <c r="EP41" s="145"/>
      <c r="EQ41" s="145"/>
      <c r="ER41" s="145"/>
      <c r="ES41" s="145"/>
      <c r="ET41" s="145"/>
      <c r="EU41" s="145"/>
      <c r="EV41" s="145"/>
      <c r="EW41" s="145"/>
      <c r="EX41" s="145"/>
      <c r="EY41" s="145"/>
      <c r="EZ41" s="145"/>
      <c r="FA41" s="145"/>
      <c r="FB41" s="145"/>
      <c r="FC41" s="145"/>
      <c r="FD41" s="145"/>
      <c r="FE41" s="145"/>
      <c r="FF41" s="145"/>
      <c r="FG41" s="145"/>
      <c r="FH41" s="145"/>
      <c r="FI41" s="145"/>
      <c r="FJ41" s="145"/>
      <c r="FK41" s="145"/>
      <c r="FL41" s="145"/>
      <c r="FM41" s="145"/>
      <c r="FN41" s="145"/>
      <c r="FO41" s="145"/>
      <c r="FP41" s="145"/>
      <c r="FQ41" s="145"/>
      <c r="FR41" s="145"/>
      <c r="FS41" s="145"/>
      <c r="FT41" s="145"/>
      <c r="FU41" s="145"/>
      <c r="FV41" s="145"/>
      <c r="FW41" s="145"/>
      <c r="FX41" s="145"/>
      <c r="FY41" s="145"/>
      <c r="FZ41" s="145"/>
      <c r="GA41" s="145"/>
      <c r="GB41" s="145"/>
      <c r="GC41" s="145"/>
      <c r="GD41" s="145"/>
      <c r="GE41" s="145"/>
      <c r="GF41" s="145"/>
      <c r="GG41" s="145"/>
      <c r="GH41" s="145"/>
      <c r="GI41" s="145"/>
      <c r="GJ41" s="145"/>
      <c r="GK41" s="145"/>
      <c r="GL41" s="145"/>
      <c r="GM41" s="145"/>
      <c r="GN41" s="145"/>
      <c r="GO41" s="145"/>
      <c r="GP41" s="145"/>
      <c r="GQ41" s="145"/>
      <c r="GR41" s="145"/>
      <c r="GS41" s="145"/>
      <c r="GT41" s="145"/>
      <c r="GU41" s="145"/>
      <c r="GV41" s="145"/>
      <c r="GW41" s="145"/>
      <c r="GX41" s="145"/>
      <c r="GY41" s="145"/>
      <c r="GZ41" s="145"/>
      <c r="HA41" s="145"/>
      <c r="HB41" s="145"/>
      <c r="HC41" s="145"/>
      <c r="HD41" s="145"/>
      <c r="HE41" s="145"/>
      <c r="HF41" s="145"/>
      <c r="HG41" s="145"/>
      <c r="HH41" s="145"/>
      <c r="HI41" s="145"/>
      <c r="HJ41" s="145"/>
      <c r="HK41" s="145"/>
      <c r="HL41" s="145"/>
      <c r="HM41" s="145"/>
      <c r="HN41" s="145"/>
      <c r="HO41" s="145"/>
      <c r="HP41" s="145"/>
      <c r="HQ41" s="145"/>
      <c r="HR41" s="145"/>
      <c r="HS41" s="145"/>
      <c r="HT41" s="145"/>
      <c r="HU41" s="145"/>
      <c r="HV41" s="145"/>
      <c r="HW41" s="145"/>
      <c r="HX41" s="145"/>
      <c r="HY41" s="145"/>
      <c r="HZ41" s="145"/>
      <c r="IA41" s="145"/>
      <c r="IB41" s="145"/>
      <c r="IC41" s="145"/>
      <c r="ID41" s="145"/>
      <c r="IE41" s="145"/>
      <c r="IF41" s="145"/>
      <c r="IG41" s="145"/>
      <c r="IH41" s="145"/>
      <c r="II41" s="145"/>
      <c r="IJ41" s="145"/>
      <c r="IK41" s="145"/>
      <c r="IL41" s="145"/>
      <c r="IM41" s="145"/>
      <c r="IN41" s="145"/>
      <c r="IO41" s="145"/>
      <c r="IP41" s="145"/>
      <c r="IQ41" s="145"/>
      <c r="IR41" s="145"/>
      <c r="IS41" s="145"/>
      <c r="IT41" s="145"/>
      <c r="IU41" s="145"/>
      <c r="IV41" s="145"/>
      <c r="IW41" s="145"/>
      <c r="IX41" s="145"/>
      <c r="IY41" s="145"/>
      <c r="IZ41" s="145"/>
      <c r="JA41" s="145"/>
      <c r="JB41" s="145"/>
      <c r="JC41" s="145"/>
      <c r="JD41" s="145"/>
      <c r="JE41" s="145"/>
      <c r="JF41" s="145"/>
      <c r="JG41" s="145"/>
      <c r="JH41" s="145"/>
      <c r="JI41" s="145"/>
      <c r="JJ41" s="145"/>
      <c r="JK41" s="145"/>
      <c r="JL41" s="145"/>
      <c r="JM41" s="145"/>
      <c r="JN41" s="145"/>
      <c r="JO41" s="145"/>
      <c r="JP41" s="145"/>
      <c r="JQ41" s="145"/>
      <c r="JR41" s="145"/>
      <c r="JS41" s="145"/>
      <c r="JT41" s="145"/>
      <c r="JU41" s="145"/>
      <c r="JV41" s="145"/>
    </row>
    <row r="42" spans="1:282" s="6" customFormat="1" ht="94.5" customHeight="1" x14ac:dyDescent="0.25">
      <c r="A42" s="27">
        <f t="shared" si="3"/>
        <v>32</v>
      </c>
      <c r="B42" s="3">
        <v>3.06</v>
      </c>
      <c r="C42" s="4" t="s">
        <v>85</v>
      </c>
      <c r="D42" s="26" t="s">
        <v>109</v>
      </c>
      <c r="E42" s="5">
        <v>1136</v>
      </c>
      <c r="F42" s="5">
        <v>0</v>
      </c>
      <c r="G42" s="71">
        <v>1296.0907553915054</v>
      </c>
      <c r="H42" s="71">
        <v>0</v>
      </c>
      <c r="I42" s="71">
        <v>1095</v>
      </c>
      <c r="J42" s="71">
        <v>0</v>
      </c>
      <c r="K42" s="71"/>
      <c r="L42" s="71"/>
      <c r="M42" s="50">
        <f>+INDEX('[2]Exh. No. BGM-13R'!$T:$T,MATCH($B42,'[2]Exh. No. BGM-13R'!$D:$D,1))</f>
        <v>1094.7562691170967</v>
      </c>
      <c r="N42" s="50">
        <f>+INDEX('[2]Exh. No. BGM-13R'!$P:$P,MATCH($B42,'[2]Exh. No. BGM-13R'!$D:$D,1))</f>
        <v>-678.6</v>
      </c>
      <c r="O42" s="50">
        <f>+INDEX('[2]Exh. No. BGM-13R'!$R:$R,MATCH($B42,'[2]Exh. No. BGM-13R'!$D:$D,1))</f>
        <v>0</v>
      </c>
      <c r="S42" s="53"/>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c r="DC42" s="145"/>
      <c r="DD42" s="145"/>
      <c r="DE42" s="145"/>
      <c r="DF42" s="145"/>
      <c r="DG42" s="145"/>
      <c r="DH42" s="145"/>
      <c r="DI42" s="145"/>
      <c r="DJ42" s="145"/>
      <c r="DK42" s="145"/>
      <c r="DL42" s="145"/>
      <c r="DM42" s="145"/>
      <c r="DN42" s="145"/>
      <c r="DO42" s="145"/>
      <c r="DP42" s="145"/>
      <c r="DQ42" s="145"/>
      <c r="DR42" s="145"/>
      <c r="DS42" s="145"/>
      <c r="DT42" s="145"/>
      <c r="DU42" s="145"/>
      <c r="DV42" s="145"/>
      <c r="DW42" s="145"/>
      <c r="DX42" s="145"/>
      <c r="DY42" s="145"/>
      <c r="DZ42" s="145"/>
      <c r="EA42" s="145"/>
      <c r="EB42" s="145"/>
      <c r="EC42" s="145"/>
      <c r="ED42" s="145"/>
      <c r="EE42" s="145"/>
      <c r="EF42" s="145"/>
      <c r="EG42" s="145"/>
      <c r="EH42" s="145"/>
      <c r="EI42" s="145"/>
      <c r="EJ42" s="145"/>
      <c r="EK42" s="145"/>
      <c r="EL42" s="145"/>
      <c r="EM42" s="145"/>
      <c r="EN42" s="145"/>
      <c r="EO42" s="145"/>
      <c r="EP42" s="145"/>
      <c r="EQ42" s="145"/>
      <c r="ER42" s="145"/>
      <c r="ES42" s="145"/>
      <c r="ET42" s="145"/>
      <c r="EU42" s="145"/>
      <c r="EV42" s="145"/>
      <c r="EW42" s="145"/>
      <c r="EX42" s="145"/>
      <c r="EY42" s="145"/>
      <c r="EZ42" s="145"/>
      <c r="FA42" s="145"/>
      <c r="FB42" s="145"/>
      <c r="FC42" s="145"/>
      <c r="FD42" s="145"/>
      <c r="FE42" s="145"/>
      <c r="FF42" s="145"/>
      <c r="FG42" s="145"/>
      <c r="FH42" s="145"/>
      <c r="FI42" s="145"/>
      <c r="FJ42" s="145"/>
      <c r="FK42" s="145"/>
      <c r="FL42" s="145"/>
      <c r="FM42" s="145"/>
      <c r="FN42" s="145"/>
      <c r="FO42" s="145"/>
      <c r="FP42" s="145"/>
      <c r="FQ42" s="145"/>
      <c r="FR42" s="145"/>
      <c r="FS42" s="145"/>
      <c r="FT42" s="145"/>
      <c r="FU42" s="145"/>
      <c r="FV42" s="145"/>
      <c r="FW42" s="145"/>
      <c r="FX42" s="145"/>
      <c r="FY42" s="145"/>
      <c r="FZ42" s="145"/>
      <c r="GA42" s="145"/>
      <c r="GB42" s="145"/>
      <c r="GC42" s="145"/>
      <c r="GD42" s="145"/>
      <c r="GE42" s="145"/>
      <c r="GF42" s="145"/>
      <c r="GG42" s="145"/>
      <c r="GH42" s="145"/>
      <c r="GI42" s="145"/>
      <c r="GJ42" s="145"/>
      <c r="GK42" s="145"/>
      <c r="GL42" s="145"/>
      <c r="GM42" s="145"/>
      <c r="GN42" s="145"/>
      <c r="GO42" s="145"/>
      <c r="GP42" s="145"/>
      <c r="GQ42" s="145"/>
      <c r="GR42" s="145"/>
      <c r="GS42" s="145"/>
      <c r="GT42" s="145"/>
      <c r="GU42" s="145"/>
      <c r="GV42" s="145"/>
      <c r="GW42" s="145"/>
      <c r="GX42" s="145"/>
      <c r="GY42" s="145"/>
      <c r="GZ42" s="145"/>
      <c r="HA42" s="145"/>
      <c r="HB42" s="145"/>
      <c r="HC42" s="145"/>
      <c r="HD42" s="145"/>
      <c r="HE42" s="145"/>
      <c r="HF42" s="145"/>
      <c r="HG42" s="145"/>
      <c r="HH42" s="145"/>
      <c r="HI42" s="145"/>
      <c r="HJ42" s="145"/>
      <c r="HK42" s="145"/>
      <c r="HL42" s="145"/>
      <c r="HM42" s="145"/>
      <c r="HN42" s="145"/>
      <c r="HO42" s="145"/>
      <c r="HP42" s="145"/>
      <c r="HQ42" s="145"/>
      <c r="HR42" s="145"/>
      <c r="HS42" s="145"/>
      <c r="HT42" s="145"/>
      <c r="HU42" s="145"/>
      <c r="HV42" s="145"/>
      <c r="HW42" s="145"/>
      <c r="HX42" s="145"/>
      <c r="HY42" s="145"/>
      <c r="HZ42" s="145"/>
      <c r="IA42" s="145"/>
      <c r="IB42" s="145"/>
      <c r="IC42" s="145"/>
      <c r="ID42" s="145"/>
      <c r="IE42" s="145"/>
      <c r="IF42" s="145"/>
      <c r="IG42" s="145"/>
      <c r="IH42" s="145"/>
      <c r="II42" s="145"/>
      <c r="IJ42" s="145"/>
      <c r="IK42" s="145"/>
      <c r="IL42" s="145"/>
      <c r="IM42" s="145"/>
      <c r="IN42" s="145"/>
      <c r="IO42" s="145"/>
      <c r="IP42" s="145"/>
      <c r="IQ42" s="145"/>
      <c r="IR42" s="145"/>
      <c r="IS42" s="145"/>
      <c r="IT42" s="145"/>
      <c r="IU42" s="145"/>
      <c r="IV42" s="145"/>
      <c r="IW42" s="145"/>
      <c r="IX42" s="145"/>
      <c r="IY42" s="145"/>
      <c r="IZ42" s="145"/>
      <c r="JA42" s="145"/>
      <c r="JB42" s="145"/>
      <c r="JC42" s="145"/>
      <c r="JD42" s="145"/>
      <c r="JE42" s="145"/>
      <c r="JF42" s="145"/>
      <c r="JG42" s="145"/>
      <c r="JH42" s="145"/>
      <c r="JI42" s="145"/>
      <c r="JJ42" s="145"/>
      <c r="JK42" s="145"/>
      <c r="JL42" s="145"/>
      <c r="JM42" s="145"/>
      <c r="JN42" s="145"/>
      <c r="JO42" s="145"/>
      <c r="JP42" s="145"/>
      <c r="JQ42" s="145"/>
      <c r="JR42" s="145"/>
      <c r="JS42" s="145"/>
      <c r="JT42" s="145"/>
      <c r="JU42" s="145"/>
      <c r="JV42" s="145"/>
    </row>
    <row r="43" spans="1:282" s="6" customFormat="1" ht="181.5" customHeight="1" x14ac:dyDescent="0.25">
      <c r="A43" s="27">
        <f t="shared" si="3"/>
        <v>33</v>
      </c>
      <c r="B43" s="3">
        <v>3.07</v>
      </c>
      <c r="C43" s="4" t="s">
        <v>82</v>
      </c>
      <c r="D43" s="29" t="s">
        <v>110</v>
      </c>
      <c r="E43" s="5">
        <v>1209</v>
      </c>
      <c r="F43" s="5">
        <v>0</v>
      </c>
      <c r="G43" s="71">
        <v>0</v>
      </c>
      <c r="H43" s="71">
        <v>0</v>
      </c>
      <c r="I43" s="71">
        <v>0</v>
      </c>
      <c r="J43" s="71">
        <v>0</v>
      </c>
      <c r="K43" s="71"/>
      <c r="L43" s="71"/>
      <c r="M43" s="50">
        <f>+INDEX('[2]Exh. No. BGM-13R'!$T:$T,MATCH($B43,'[2]Exh. No. BGM-13R'!$D:$D,1))</f>
        <v>0</v>
      </c>
      <c r="N43" s="50">
        <f>+INDEX('[2]Exh. No. BGM-13R'!$P:$P,MATCH($B43,'[2]Exh. No. BGM-13R'!$D:$D,1))</f>
        <v>0</v>
      </c>
      <c r="O43" s="50">
        <f>+INDEX('[2]Exh. No. BGM-13R'!$R:$R,MATCH($B43,'[2]Exh. No. BGM-13R'!$D:$D,1))</f>
        <v>0</v>
      </c>
      <c r="S43" s="53"/>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5"/>
      <c r="FG43" s="145"/>
      <c r="FH43" s="145"/>
      <c r="FI43" s="145"/>
      <c r="FJ43" s="145"/>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45"/>
      <c r="GM43" s="145"/>
      <c r="GN43" s="145"/>
      <c r="GO43" s="145"/>
      <c r="GP43" s="145"/>
      <c r="GQ43" s="145"/>
      <c r="GR43" s="145"/>
      <c r="GS43" s="145"/>
      <c r="GT43" s="145"/>
      <c r="GU43" s="145"/>
      <c r="GV43" s="145"/>
      <c r="GW43" s="145"/>
      <c r="GX43" s="145"/>
      <c r="GY43" s="145"/>
      <c r="GZ43" s="145"/>
      <c r="HA43" s="145"/>
      <c r="HB43" s="145"/>
      <c r="HC43" s="145"/>
      <c r="HD43" s="145"/>
      <c r="HE43" s="145"/>
      <c r="HF43" s="145"/>
      <c r="HG43" s="145"/>
      <c r="HH43" s="145"/>
      <c r="HI43" s="145"/>
      <c r="HJ43" s="145"/>
      <c r="HK43" s="145"/>
      <c r="HL43" s="145"/>
      <c r="HM43" s="145"/>
      <c r="HN43" s="145"/>
      <c r="HO43" s="145"/>
      <c r="HP43" s="145"/>
      <c r="HQ43" s="145"/>
      <c r="HR43" s="145"/>
      <c r="HS43" s="145"/>
      <c r="HT43" s="145"/>
      <c r="HU43" s="145"/>
      <c r="HV43" s="145"/>
      <c r="HW43" s="145"/>
      <c r="HX43" s="145"/>
      <c r="HY43" s="145"/>
      <c r="HZ43" s="145"/>
      <c r="IA43" s="145"/>
      <c r="IB43" s="145"/>
      <c r="IC43" s="145"/>
      <c r="ID43" s="145"/>
      <c r="IE43" s="145"/>
      <c r="IF43" s="145"/>
      <c r="IG43" s="145"/>
      <c r="IH43" s="145"/>
      <c r="II43" s="145"/>
      <c r="IJ43" s="145"/>
      <c r="IK43" s="145"/>
      <c r="IL43" s="145"/>
      <c r="IM43" s="145"/>
      <c r="IN43" s="145"/>
      <c r="IO43" s="145"/>
      <c r="IP43" s="145"/>
      <c r="IQ43" s="145"/>
      <c r="IR43" s="145"/>
      <c r="IS43" s="145"/>
      <c r="IT43" s="145"/>
      <c r="IU43" s="145"/>
      <c r="IV43" s="145"/>
      <c r="IW43" s="145"/>
      <c r="IX43" s="145"/>
      <c r="IY43" s="145"/>
      <c r="IZ43" s="145"/>
      <c r="JA43" s="145"/>
      <c r="JB43" s="145"/>
      <c r="JC43" s="145"/>
      <c r="JD43" s="145"/>
      <c r="JE43" s="145"/>
      <c r="JF43" s="145"/>
      <c r="JG43" s="145"/>
      <c r="JH43" s="145"/>
      <c r="JI43" s="145"/>
      <c r="JJ43" s="145"/>
      <c r="JK43" s="145"/>
      <c r="JL43" s="145"/>
      <c r="JM43" s="145"/>
      <c r="JN43" s="145"/>
      <c r="JO43" s="145"/>
      <c r="JP43" s="145"/>
      <c r="JQ43" s="145"/>
      <c r="JR43" s="145"/>
      <c r="JS43" s="145"/>
      <c r="JT43" s="145"/>
      <c r="JU43" s="145"/>
      <c r="JV43" s="145"/>
    </row>
    <row r="44" spans="1:282" s="6" customFormat="1" ht="31.5" x14ac:dyDescent="0.25">
      <c r="A44" s="27">
        <f t="shared" si="3"/>
        <v>34</v>
      </c>
      <c r="B44" s="3">
        <v>3.08</v>
      </c>
      <c r="C44" s="4" t="s">
        <v>64</v>
      </c>
      <c r="D44" s="2" t="s">
        <v>111</v>
      </c>
      <c r="E44" s="5">
        <v>3207</v>
      </c>
      <c r="F44" s="5">
        <v>0</v>
      </c>
      <c r="G44" s="71">
        <v>3206.671140766362</v>
      </c>
      <c r="H44" s="71">
        <v>0</v>
      </c>
      <c r="I44" s="71">
        <v>3207</v>
      </c>
      <c r="J44" s="71">
        <v>0</v>
      </c>
      <c r="K44" s="71"/>
      <c r="L44" s="71"/>
      <c r="M44" s="50">
        <f>+INDEX('[2]Exh. No. BGM-13R'!$T:$T,MATCH($B44,'[2]Exh. No. BGM-13R'!$D:$D,1))</f>
        <v>3206.671140766362</v>
      </c>
      <c r="N44" s="50">
        <f>+INDEX('[2]Exh. No. BGM-13R'!$P:$P,MATCH($B44,'[2]Exh. No. BGM-13R'!$D:$D,1))</f>
        <v>-1987.7</v>
      </c>
      <c r="O44" s="50">
        <f>+INDEX('[2]Exh. No. BGM-13R'!$R:$R,MATCH($B44,'[2]Exh. No. BGM-13R'!$D:$D,1))</f>
        <v>0</v>
      </c>
      <c r="S44" s="53"/>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c r="DC44" s="145"/>
      <c r="DD44" s="145"/>
      <c r="DE44" s="145"/>
      <c r="DF44" s="145"/>
      <c r="DG44" s="145"/>
      <c r="DH44" s="145"/>
      <c r="DI44" s="145"/>
      <c r="DJ44" s="145"/>
      <c r="DK44" s="145"/>
      <c r="DL44" s="145"/>
      <c r="DM44" s="145"/>
      <c r="DN44" s="145"/>
      <c r="DO44" s="145"/>
      <c r="DP44" s="145"/>
      <c r="DQ44" s="145"/>
      <c r="DR44" s="145"/>
      <c r="DS44" s="145"/>
      <c r="DT44" s="145"/>
      <c r="DU44" s="145"/>
      <c r="DV44" s="145"/>
      <c r="DW44" s="145"/>
      <c r="DX44" s="145"/>
      <c r="DY44" s="145"/>
      <c r="DZ44" s="145"/>
      <c r="EA44" s="145"/>
      <c r="EB44" s="145"/>
      <c r="EC44" s="145"/>
      <c r="ED44" s="145"/>
      <c r="EE44" s="145"/>
      <c r="EF44" s="145"/>
      <c r="EG44" s="145"/>
      <c r="EH44" s="145"/>
      <c r="EI44" s="145"/>
      <c r="EJ44" s="145"/>
      <c r="EK44" s="145"/>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5"/>
      <c r="FI44" s="145"/>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45"/>
      <c r="GM44" s="145"/>
      <c r="GN44" s="145"/>
      <c r="GO44" s="145"/>
      <c r="GP44" s="145"/>
      <c r="GQ44" s="145"/>
      <c r="GR44" s="145"/>
      <c r="GS44" s="145"/>
      <c r="GT44" s="145"/>
      <c r="GU44" s="145"/>
      <c r="GV44" s="145"/>
      <c r="GW44" s="145"/>
      <c r="GX44" s="145"/>
      <c r="GY44" s="145"/>
      <c r="GZ44" s="145"/>
      <c r="HA44" s="145"/>
      <c r="HB44" s="145"/>
      <c r="HC44" s="145"/>
      <c r="HD44" s="145"/>
      <c r="HE44" s="145"/>
      <c r="HF44" s="145"/>
      <c r="HG44" s="145"/>
      <c r="HH44" s="145"/>
      <c r="HI44" s="145"/>
      <c r="HJ44" s="145"/>
      <c r="HK44" s="145"/>
      <c r="HL44" s="145"/>
      <c r="HM44" s="145"/>
      <c r="HN44" s="145"/>
      <c r="HO44" s="145"/>
      <c r="HP44" s="145"/>
      <c r="HQ44" s="145"/>
      <c r="HR44" s="145"/>
      <c r="HS44" s="145"/>
      <c r="HT44" s="145"/>
      <c r="HU44" s="145"/>
      <c r="HV44" s="145"/>
      <c r="HW44" s="145"/>
      <c r="HX44" s="145"/>
      <c r="HY44" s="145"/>
      <c r="HZ44" s="145"/>
      <c r="IA44" s="145"/>
      <c r="IB44" s="145"/>
      <c r="IC44" s="145"/>
      <c r="ID44" s="145"/>
      <c r="IE44" s="145"/>
      <c r="IF44" s="145"/>
      <c r="IG44" s="145"/>
      <c r="IH44" s="145"/>
      <c r="II44" s="145"/>
      <c r="IJ44" s="145"/>
      <c r="IK44" s="145"/>
      <c r="IL44" s="145"/>
      <c r="IM44" s="145"/>
      <c r="IN44" s="145"/>
      <c r="IO44" s="145"/>
      <c r="IP44" s="145"/>
      <c r="IQ44" s="145"/>
      <c r="IR44" s="145"/>
      <c r="IS44" s="145"/>
      <c r="IT44" s="145"/>
      <c r="IU44" s="145"/>
      <c r="IV44" s="145"/>
      <c r="IW44" s="145"/>
      <c r="IX44" s="145"/>
      <c r="IY44" s="145"/>
      <c r="IZ44" s="145"/>
      <c r="JA44" s="145"/>
      <c r="JB44" s="145"/>
      <c r="JC44" s="145"/>
      <c r="JD44" s="145"/>
      <c r="JE44" s="145"/>
      <c r="JF44" s="145"/>
      <c r="JG44" s="145"/>
      <c r="JH44" s="145"/>
      <c r="JI44" s="145"/>
      <c r="JJ44" s="145"/>
      <c r="JK44" s="145"/>
      <c r="JL44" s="145"/>
      <c r="JM44" s="145"/>
      <c r="JN44" s="145"/>
      <c r="JO44" s="145"/>
      <c r="JP44" s="145"/>
      <c r="JQ44" s="145"/>
      <c r="JR44" s="145"/>
      <c r="JS44" s="145"/>
      <c r="JT44" s="145"/>
      <c r="JU44" s="145"/>
      <c r="JV44" s="145"/>
    </row>
    <row r="45" spans="1:282" s="6" customFormat="1" ht="86.25" customHeight="1" x14ac:dyDescent="0.25">
      <c r="A45" s="27">
        <f t="shared" si="3"/>
        <v>35</v>
      </c>
      <c r="B45" s="3">
        <v>3.09</v>
      </c>
      <c r="C45" s="32" t="s">
        <v>95</v>
      </c>
      <c r="D45" s="26" t="s">
        <v>112</v>
      </c>
      <c r="E45" s="5">
        <v>3970</v>
      </c>
      <c r="F45" s="5">
        <v>18307</v>
      </c>
      <c r="G45" s="71">
        <v>3977.554818476312</v>
      </c>
      <c r="H45" s="71">
        <v>18307</v>
      </c>
      <c r="I45" s="71">
        <v>4538</v>
      </c>
      <c r="J45" s="71">
        <v>21609</v>
      </c>
      <c r="K45" s="71"/>
      <c r="L45" s="71"/>
      <c r="M45" s="50">
        <f>+INDEX('[2]Exh. No. BGM-13R'!$T:$T,MATCH($B45,'[2]Exh. No. BGM-13R'!$D:$D,1))</f>
        <v>4520.5061291386501</v>
      </c>
      <c r="N45" s="50">
        <f>+INDEX('[2]Exh. No. BGM-13R'!$P:$P,MATCH($B45,'[2]Exh. No. BGM-13R'!$D:$D,1))</f>
        <v>-1235.4465112324001</v>
      </c>
      <c r="O45" s="50">
        <f>+INDEX('[2]Exh. No. BGM-13R'!$R:$R,MATCH($B45,'[2]Exh. No. BGM-13R'!$D:$D,1))</f>
        <v>21609</v>
      </c>
      <c r="S45" s="53"/>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5"/>
      <c r="DU45" s="145"/>
      <c r="DV45" s="145"/>
      <c r="DW45" s="145"/>
      <c r="DX45" s="145"/>
      <c r="DY45" s="145"/>
      <c r="DZ45" s="145"/>
      <c r="EA45" s="145"/>
      <c r="EB45" s="145"/>
      <c r="EC45" s="145"/>
      <c r="ED45" s="145"/>
      <c r="EE45" s="145"/>
      <c r="EF45" s="145"/>
      <c r="EG45" s="145"/>
      <c r="EH45" s="145"/>
      <c r="EI45" s="145"/>
      <c r="EJ45" s="145"/>
      <c r="EK45" s="145"/>
      <c r="EL45" s="145"/>
      <c r="EM45" s="145"/>
      <c r="EN45" s="145"/>
      <c r="EO45" s="145"/>
      <c r="EP45" s="145"/>
      <c r="EQ45" s="145"/>
      <c r="ER45" s="145"/>
      <c r="ES45" s="145"/>
      <c r="ET45" s="145"/>
      <c r="EU45" s="145"/>
      <c r="EV45" s="145"/>
      <c r="EW45" s="145"/>
      <c r="EX45" s="145"/>
      <c r="EY45" s="145"/>
      <c r="EZ45" s="145"/>
      <c r="FA45" s="145"/>
      <c r="FB45" s="145"/>
      <c r="FC45" s="145"/>
      <c r="FD45" s="145"/>
      <c r="FE45" s="145"/>
      <c r="FF45" s="145"/>
      <c r="FG45" s="145"/>
      <c r="FH45" s="145"/>
      <c r="FI45" s="145"/>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45"/>
      <c r="GM45" s="145"/>
      <c r="GN45" s="145"/>
      <c r="GO45" s="145"/>
      <c r="GP45" s="145"/>
      <c r="GQ45" s="145"/>
      <c r="GR45" s="145"/>
      <c r="GS45" s="145"/>
      <c r="GT45" s="145"/>
      <c r="GU45" s="145"/>
      <c r="GV45" s="145"/>
      <c r="GW45" s="145"/>
      <c r="GX45" s="145"/>
      <c r="GY45" s="145"/>
      <c r="GZ45" s="145"/>
      <c r="HA45" s="145"/>
      <c r="HB45" s="145"/>
      <c r="HC45" s="145"/>
      <c r="HD45" s="145"/>
      <c r="HE45" s="145"/>
      <c r="HF45" s="145"/>
      <c r="HG45" s="145"/>
      <c r="HH45" s="145"/>
      <c r="HI45" s="145"/>
      <c r="HJ45" s="145"/>
      <c r="HK45" s="145"/>
      <c r="HL45" s="145"/>
      <c r="HM45" s="145"/>
      <c r="HN45" s="145"/>
      <c r="HO45" s="145"/>
      <c r="HP45" s="145"/>
      <c r="HQ45" s="145"/>
      <c r="HR45" s="145"/>
      <c r="HS45" s="145"/>
      <c r="HT45" s="145"/>
      <c r="HU45" s="145"/>
      <c r="HV45" s="145"/>
      <c r="HW45" s="145"/>
      <c r="HX45" s="145"/>
      <c r="HY45" s="145"/>
      <c r="HZ45" s="145"/>
      <c r="IA45" s="145"/>
      <c r="IB45" s="145"/>
      <c r="IC45" s="145"/>
      <c r="ID45" s="145"/>
      <c r="IE45" s="145"/>
      <c r="IF45" s="145"/>
      <c r="IG45" s="145"/>
      <c r="IH45" s="145"/>
      <c r="II45" s="145"/>
      <c r="IJ45" s="145"/>
      <c r="IK45" s="145"/>
      <c r="IL45" s="145"/>
      <c r="IM45" s="145"/>
      <c r="IN45" s="145"/>
      <c r="IO45" s="145"/>
      <c r="IP45" s="145"/>
      <c r="IQ45" s="145"/>
      <c r="IR45" s="145"/>
      <c r="IS45" s="145"/>
      <c r="IT45" s="145"/>
      <c r="IU45" s="145"/>
      <c r="IV45" s="145"/>
      <c r="IW45" s="145"/>
      <c r="IX45" s="145"/>
      <c r="IY45" s="145"/>
      <c r="IZ45" s="145"/>
      <c r="JA45" s="145"/>
      <c r="JB45" s="145"/>
      <c r="JC45" s="145"/>
      <c r="JD45" s="145"/>
      <c r="JE45" s="145"/>
      <c r="JF45" s="145"/>
      <c r="JG45" s="145"/>
      <c r="JH45" s="145"/>
      <c r="JI45" s="145"/>
      <c r="JJ45" s="145"/>
      <c r="JK45" s="145"/>
      <c r="JL45" s="145"/>
      <c r="JM45" s="145"/>
      <c r="JN45" s="145"/>
      <c r="JO45" s="145"/>
      <c r="JP45" s="145"/>
      <c r="JQ45" s="145"/>
      <c r="JR45" s="145"/>
      <c r="JS45" s="145"/>
      <c r="JT45" s="145"/>
      <c r="JU45" s="145"/>
      <c r="JV45" s="145"/>
    </row>
    <row r="46" spans="1:282" s="84" customFormat="1" ht="47.25" x14ac:dyDescent="0.25">
      <c r="A46" s="95"/>
      <c r="B46" s="60" t="s">
        <v>172</v>
      </c>
      <c r="C46" s="96" t="s">
        <v>250</v>
      </c>
      <c r="D46" s="26" t="s">
        <v>248</v>
      </c>
      <c r="E46" s="71">
        <v>0</v>
      </c>
      <c r="F46" s="71">
        <v>0</v>
      </c>
      <c r="G46" s="71">
        <v>687.82739439619024</v>
      </c>
      <c r="H46" s="71">
        <v>3302</v>
      </c>
      <c r="I46" s="71"/>
      <c r="J46" s="71"/>
      <c r="K46" s="71"/>
      <c r="L46" s="71"/>
      <c r="M46" s="224"/>
      <c r="N46" s="225"/>
      <c r="O46" s="226"/>
      <c r="S46" s="53"/>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c r="GS46" s="145"/>
      <c r="GT46" s="145"/>
      <c r="GU46" s="145"/>
      <c r="GV46" s="145"/>
      <c r="GW46" s="145"/>
      <c r="GX46" s="145"/>
      <c r="GY46" s="145"/>
      <c r="GZ46" s="145"/>
      <c r="HA46" s="145"/>
      <c r="HB46" s="145"/>
      <c r="HC46" s="145"/>
      <c r="HD46" s="145"/>
      <c r="HE46" s="145"/>
      <c r="HF46" s="145"/>
      <c r="HG46" s="145"/>
      <c r="HH46" s="145"/>
      <c r="HI46" s="145"/>
      <c r="HJ46" s="145"/>
      <c r="HK46" s="145"/>
      <c r="HL46" s="145"/>
      <c r="HM46" s="145"/>
      <c r="HN46" s="145"/>
      <c r="HO46" s="145"/>
      <c r="HP46" s="145"/>
      <c r="HQ46" s="145"/>
      <c r="HR46" s="145"/>
      <c r="HS46" s="145"/>
      <c r="HT46" s="145"/>
      <c r="HU46" s="145"/>
      <c r="HV46" s="145"/>
      <c r="HW46" s="145"/>
      <c r="HX46" s="145"/>
      <c r="HY46" s="145"/>
      <c r="HZ46" s="145"/>
      <c r="IA46" s="145"/>
      <c r="IB46" s="145"/>
      <c r="IC46" s="145"/>
      <c r="ID46" s="145"/>
      <c r="IE46" s="145"/>
      <c r="IF46" s="145"/>
      <c r="IG46" s="145"/>
      <c r="IH46" s="145"/>
      <c r="II46" s="145"/>
      <c r="IJ46" s="145"/>
      <c r="IK46" s="145"/>
      <c r="IL46" s="145"/>
      <c r="IM46" s="145"/>
      <c r="IN46" s="145"/>
      <c r="IO46" s="145"/>
      <c r="IP46" s="145"/>
      <c r="IQ46" s="145"/>
      <c r="IR46" s="145"/>
      <c r="IS46" s="145"/>
      <c r="IT46" s="145"/>
      <c r="IU46" s="145"/>
      <c r="IV46" s="145"/>
      <c r="IW46" s="145"/>
      <c r="IX46" s="145"/>
      <c r="IY46" s="145"/>
      <c r="IZ46" s="145"/>
      <c r="JA46" s="145"/>
      <c r="JB46" s="145"/>
      <c r="JC46" s="145"/>
      <c r="JD46" s="145"/>
      <c r="JE46" s="145"/>
      <c r="JF46" s="145"/>
      <c r="JG46" s="145"/>
      <c r="JH46" s="145"/>
      <c r="JI46" s="145"/>
      <c r="JJ46" s="145"/>
      <c r="JK46" s="145"/>
      <c r="JL46" s="145"/>
      <c r="JM46" s="145"/>
      <c r="JN46" s="145"/>
      <c r="JO46" s="145"/>
      <c r="JP46" s="145"/>
      <c r="JQ46" s="145"/>
      <c r="JR46" s="145"/>
      <c r="JS46" s="145"/>
      <c r="JT46" s="145"/>
      <c r="JU46" s="145"/>
      <c r="JV46" s="145"/>
    </row>
    <row r="47" spans="1:282" s="6" customFormat="1" ht="131.25" customHeight="1" x14ac:dyDescent="0.25">
      <c r="A47" s="27">
        <f>1+A45</f>
        <v>36</v>
      </c>
      <c r="B47" s="3">
        <v>3.1</v>
      </c>
      <c r="C47" s="4" t="s">
        <v>86</v>
      </c>
      <c r="D47" s="2" t="s">
        <v>146</v>
      </c>
      <c r="E47" s="5">
        <v>11244</v>
      </c>
      <c r="F47" s="5">
        <v>86690</v>
      </c>
      <c r="G47" s="71">
        <v>11459.460010582969</v>
      </c>
      <c r="H47" s="71">
        <v>86376</v>
      </c>
      <c r="I47" s="71">
        <v>7107</v>
      </c>
      <c r="J47" s="71">
        <v>60831</v>
      </c>
      <c r="K47" s="71"/>
      <c r="L47" s="71"/>
      <c r="M47" s="50">
        <f>+INDEX('[2]Exh. No. BGM-13R'!$T:$T,MATCH($B47,'[2]Exh. No. BGM-13R'!$D:$D,1))</f>
        <v>7058.3880269730153</v>
      </c>
      <c r="N47" s="50">
        <f>+INDEX('[2]Exh. No. BGM-13R'!$P:$P,MATCH($B47,'[2]Exh. No. BGM-13R'!$D:$D,1))</f>
        <v>35.006864048399848</v>
      </c>
      <c r="O47" s="50">
        <f>+INDEX('[2]Exh. No. BGM-13R'!$R:$R,MATCH($B47,'[2]Exh. No. BGM-13R'!$D:$D,1))</f>
        <v>60831</v>
      </c>
      <c r="S47" s="53"/>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c r="GS47" s="145"/>
      <c r="GT47" s="145"/>
      <c r="GU47" s="145"/>
      <c r="GV47" s="145"/>
      <c r="GW47" s="145"/>
      <c r="GX47" s="145"/>
      <c r="GY47" s="145"/>
      <c r="GZ47" s="145"/>
      <c r="HA47" s="145"/>
      <c r="HB47" s="145"/>
      <c r="HC47" s="145"/>
      <c r="HD47" s="145"/>
      <c r="HE47" s="145"/>
      <c r="HF47" s="145"/>
      <c r="HG47" s="145"/>
      <c r="HH47" s="145"/>
      <c r="HI47" s="145"/>
      <c r="HJ47" s="145"/>
      <c r="HK47" s="145"/>
      <c r="HL47" s="145"/>
      <c r="HM47" s="145"/>
      <c r="HN47" s="145"/>
      <c r="HO47" s="145"/>
      <c r="HP47" s="145"/>
      <c r="HQ47" s="145"/>
      <c r="HR47" s="145"/>
      <c r="HS47" s="145"/>
      <c r="HT47" s="145"/>
      <c r="HU47" s="145"/>
      <c r="HV47" s="145"/>
      <c r="HW47" s="145"/>
      <c r="HX47" s="145"/>
      <c r="HY47" s="145"/>
      <c r="HZ47" s="145"/>
      <c r="IA47" s="145"/>
      <c r="IB47" s="145"/>
      <c r="IC47" s="145"/>
      <c r="ID47" s="145"/>
      <c r="IE47" s="145"/>
      <c r="IF47" s="145"/>
      <c r="IG47" s="145"/>
      <c r="IH47" s="145"/>
      <c r="II47" s="145"/>
      <c r="IJ47" s="145"/>
      <c r="IK47" s="145"/>
      <c r="IL47" s="145"/>
      <c r="IM47" s="145"/>
      <c r="IN47" s="145"/>
      <c r="IO47" s="145"/>
      <c r="IP47" s="145"/>
      <c r="IQ47" s="145"/>
      <c r="IR47" s="145"/>
      <c r="IS47" s="145"/>
      <c r="IT47" s="145"/>
      <c r="IU47" s="145"/>
      <c r="IV47" s="145"/>
      <c r="IW47" s="145"/>
      <c r="IX47" s="145"/>
      <c r="IY47" s="145"/>
      <c r="IZ47" s="145"/>
      <c r="JA47" s="145"/>
      <c r="JB47" s="145"/>
      <c r="JC47" s="145"/>
      <c r="JD47" s="145"/>
      <c r="JE47" s="145"/>
      <c r="JF47" s="145"/>
      <c r="JG47" s="145"/>
      <c r="JH47" s="145"/>
      <c r="JI47" s="145"/>
      <c r="JJ47" s="145"/>
      <c r="JK47" s="145"/>
      <c r="JL47" s="145"/>
      <c r="JM47" s="145"/>
      <c r="JN47" s="145"/>
      <c r="JO47" s="145"/>
      <c r="JP47" s="145"/>
      <c r="JQ47" s="145"/>
      <c r="JR47" s="145"/>
      <c r="JS47" s="145"/>
      <c r="JT47" s="145"/>
      <c r="JU47" s="145"/>
      <c r="JV47" s="145"/>
    </row>
    <row r="48" spans="1:282" s="6" customFormat="1" ht="123" customHeight="1" x14ac:dyDescent="0.25">
      <c r="A48" s="27">
        <f t="shared" si="3"/>
        <v>37</v>
      </c>
      <c r="B48" s="3">
        <v>3.11</v>
      </c>
      <c r="C48" s="4" t="s">
        <v>66</v>
      </c>
      <c r="D48" s="2" t="s">
        <v>113</v>
      </c>
      <c r="E48" s="5">
        <v>-214</v>
      </c>
      <c r="F48" s="5">
        <v>0</v>
      </c>
      <c r="G48" s="71">
        <v>-213.91789166655917</v>
      </c>
      <c r="H48" s="71">
        <v>0</v>
      </c>
      <c r="I48" s="71">
        <v>0</v>
      </c>
      <c r="J48" s="71">
        <v>0</v>
      </c>
      <c r="K48" s="71"/>
      <c r="L48" s="71"/>
      <c r="M48" s="50">
        <f>+INDEX('[2]Exh. No. BGM-13R'!$T:$T,MATCH($B48,'[2]Exh. No. BGM-13R'!$D:$D,1))</f>
        <v>0</v>
      </c>
      <c r="N48" s="50">
        <f>+INDEX('[2]Exh. No. BGM-13R'!$P:$P,MATCH($B48,'[2]Exh. No. BGM-13R'!$D:$D,1))</f>
        <v>0</v>
      </c>
      <c r="O48" s="50">
        <f>+INDEX('[2]Exh. No. BGM-13R'!$R:$R,MATCH($B48,'[2]Exh. No. BGM-13R'!$D:$D,1))</f>
        <v>0</v>
      </c>
      <c r="S48" s="53"/>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145"/>
      <c r="FM48" s="145"/>
      <c r="FN48" s="145"/>
      <c r="FO48" s="145"/>
      <c r="FP48" s="145"/>
      <c r="FQ48" s="145"/>
      <c r="FR48" s="145"/>
      <c r="FS48" s="145"/>
      <c r="FT48" s="145"/>
      <c r="FU48" s="145"/>
      <c r="FV48" s="145"/>
      <c r="FW48" s="145"/>
      <c r="FX48" s="145"/>
      <c r="FY48" s="145"/>
      <c r="FZ48" s="145"/>
      <c r="GA48" s="145"/>
      <c r="GB48" s="145"/>
      <c r="GC48" s="145"/>
      <c r="GD48" s="145"/>
      <c r="GE48" s="145"/>
      <c r="GF48" s="145"/>
      <c r="GG48" s="145"/>
      <c r="GH48" s="145"/>
      <c r="GI48" s="145"/>
      <c r="GJ48" s="145"/>
      <c r="GK48" s="145"/>
      <c r="GL48" s="145"/>
      <c r="GM48" s="145"/>
      <c r="GN48" s="145"/>
      <c r="GO48" s="145"/>
      <c r="GP48" s="145"/>
      <c r="GQ48" s="145"/>
      <c r="GR48" s="145"/>
      <c r="GS48" s="145"/>
      <c r="GT48" s="145"/>
      <c r="GU48" s="145"/>
      <c r="GV48" s="145"/>
      <c r="GW48" s="145"/>
      <c r="GX48" s="145"/>
      <c r="GY48" s="145"/>
      <c r="GZ48" s="145"/>
      <c r="HA48" s="145"/>
      <c r="HB48" s="145"/>
      <c r="HC48" s="145"/>
      <c r="HD48" s="145"/>
      <c r="HE48" s="145"/>
      <c r="HF48" s="145"/>
      <c r="HG48" s="145"/>
      <c r="HH48" s="145"/>
      <c r="HI48" s="145"/>
      <c r="HJ48" s="145"/>
      <c r="HK48" s="145"/>
      <c r="HL48" s="145"/>
      <c r="HM48" s="145"/>
      <c r="HN48" s="145"/>
      <c r="HO48" s="145"/>
      <c r="HP48" s="145"/>
      <c r="HQ48" s="145"/>
      <c r="HR48" s="145"/>
      <c r="HS48" s="145"/>
      <c r="HT48" s="145"/>
      <c r="HU48" s="145"/>
      <c r="HV48" s="145"/>
      <c r="HW48" s="145"/>
      <c r="HX48" s="145"/>
      <c r="HY48" s="145"/>
      <c r="HZ48" s="145"/>
      <c r="IA48" s="145"/>
      <c r="IB48" s="145"/>
      <c r="IC48" s="145"/>
      <c r="ID48" s="145"/>
      <c r="IE48" s="145"/>
      <c r="IF48" s="145"/>
      <c r="IG48" s="145"/>
      <c r="IH48" s="145"/>
      <c r="II48" s="145"/>
      <c r="IJ48" s="145"/>
      <c r="IK48" s="145"/>
      <c r="IL48" s="145"/>
      <c r="IM48" s="145"/>
      <c r="IN48" s="145"/>
      <c r="IO48" s="145"/>
      <c r="IP48" s="145"/>
      <c r="IQ48" s="145"/>
      <c r="IR48" s="145"/>
      <c r="IS48" s="145"/>
      <c r="IT48" s="145"/>
      <c r="IU48" s="145"/>
      <c r="IV48" s="145"/>
      <c r="IW48" s="145"/>
      <c r="IX48" s="145"/>
      <c r="IY48" s="145"/>
      <c r="IZ48" s="145"/>
      <c r="JA48" s="145"/>
      <c r="JB48" s="145"/>
      <c r="JC48" s="145"/>
      <c r="JD48" s="145"/>
      <c r="JE48" s="145"/>
      <c r="JF48" s="145"/>
      <c r="JG48" s="145"/>
      <c r="JH48" s="145"/>
      <c r="JI48" s="145"/>
      <c r="JJ48" s="145"/>
      <c r="JK48" s="145"/>
      <c r="JL48" s="145"/>
      <c r="JM48" s="145"/>
      <c r="JN48" s="145"/>
      <c r="JO48" s="145"/>
      <c r="JP48" s="145"/>
      <c r="JQ48" s="145"/>
      <c r="JR48" s="145"/>
      <c r="JS48" s="145"/>
      <c r="JT48" s="145"/>
      <c r="JU48" s="145"/>
      <c r="JV48" s="145"/>
    </row>
    <row r="49" spans="1:282" s="6" customFormat="1" ht="126" x14ac:dyDescent="0.25">
      <c r="A49" s="27">
        <f t="shared" si="3"/>
        <v>38</v>
      </c>
      <c r="B49" s="3">
        <v>3.12</v>
      </c>
      <c r="C49" s="4" t="s">
        <v>83</v>
      </c>
      <c r="D49" s="26" t="s">
        <v>114</v>
      </c>
      <c r="E49" s="5">
        <v>862</v>
      </c>
      <c r="F49" s="5">
        <v>0</v>
      </c>
      <c r="G49" s="71">
        <v>861.96326936231173</v>
      </c>
      <c r="H49" s="71">
        <v>0</v>
      </c>
      <c r="I49" s="71">
        <v>862</v>
      </c>
      <c r="J49" s="71">
        <v>0</v>
      </c>
      <c r="K49" s="71"/>
      <c r="L49" s="71"/>
      <c r="M49" s="50">
        <f>+INDEX('[2]Exh. No. BGM-13R'!$T:$T,MATCH($B49,'[2]Exh. No. BGM-13R'!$D:$D,1))</f>
        <v>861.96326936231173</v>
      </c>
      <c r="N49" s="50">
        <f>+INDEX('[2]Exh. No. BGM-13R'!$P:$P,MATCH($B49,'[2]Exh. No. BGM-13R'!$D:$D,1))</f>
        <v>-534.29999999999995</v>
      </c>
      <c r="O49" s="50">
        <f>+INDEX('[2]Exh. No. BGM-13R'!$R:$R,MATCH($B49,'[2]Exh. No. BGM-13R'!$D:$D,1))</f>
        <v>0</v>
      </c>
      <c r="P49" s="84"/>
      <c r="Q49" s="84"/>
      <c r="S49" s="53"/>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c r="DJ49" s="145"/>
      <c r="DK49" s="145"/>
      <c r="DL49" s="145"/>
      <c r="DM49" s="145"/>
      <c r="DN49" s="145"/>
      <c r="DO49" s="145"/>
      <c r="DP49" s="145"/>
      <c r="DQ49" s="145"/>
      <c r="DR49" s="145"/>
      <c r="DS49" s="145"/>
      <c r="DT49" s="145"/>
      <c r="DU49" s="145"/>
      <c r="DV49" s="145"/>
      <c r="DW49" s="145"/>
      <c r="DX49" s="145"/>
      <c r="DY49" s="145"/>
      <c r="DZ49" s="145"/>
      <c r="EA49" s="145"/>
      <c r="EB49" s="145"/>
      <c r="EC49" s="145"/>
      <c r="ED49" s="145"/>
      <c r="EE49" s="145"/>
      <c r="EF49" s="145"/>
      <c r="EG49" s="145"/>
      <c r="EH49" s="145"/>
      <c r="EI49" s="145"/>
      <c r="EJ49" s="145"/>
      <c r="EK49" s="145"/>
      <c r="EL49" s="145"/>
      <c r="EM49" s="145"/>
      <c r="EN49" s="145"/>
      <c r="EO49" s="145"/>
      <c r="EP49" s="145"/>
      <c r="EQ49" s="145"/>
      <c r="ER49" s="145"/>
      <c r="ES49" s="145"/>
      <c r="ET49" s="145"/>
      <c r="EU49" s="145"/>
      <c r="EV49" s="145"/>
      <c r="EW49" s="145"/>
      <c r="EX49" s="145"/>
      <c r="EY49" s="145"/>
      <c r="EZ49" s="145"/>
      <c r="FA49" s="145"/>
      <c r="FB49" s="145"/>
      <c r="FC49" s="145"/>
      <c r="FD49" s="145"/>
      <c r="FE49" s="145"/>
      <c r="FF49" s="145"/>
      <c r="FG49" s="145"/>
      <c r="FH49" s="145"/>
      <c r="FI49" s="145"/>
      <c r="FJ49" s="145"/>
      <c r="FK49" s="145"/>
      <c r="FL49" s="145"/>
      <c r="FM49" s="145"/>
      <c r="FN49" s="145"/>
      <c r="FO49" s="145"/>
      <c r="FP49" s="145"/>
      <c r="FQ49" s="145"/>
      <c r="FR49" s="145"/>
      <c r="FS49" s="145"/>
      <c r="FT49" s="145"/>
      <c r="FU49" s="145"/>
      <c r="FV49" s="145"/>
      <c r="FW49" s="145"/>
      <c r="FX49" s="145"/>
      <c r="FY49" s="145"/>
      <c r="FZ49" s="145"/>
      <c r="GA49" s="145"/>
      <c r="GB49" s="145"/>
      <c r="GC49" s="145"/>
      <c r="GD49" s="145"/>
      <c r="GE49" s="145"/>
      <c r="GF49" s="145"/>
      <c r="GG49" s="145"/>
      <c r="GH49" s="145"/>
      <c r="GI49" s="145"/>
      <c r="GJ49" s="145"/>
      <c r="GK49" s="145"/>
      <c r="GL49" s="145"/>
      <c r="GM49" s="145"/>
      <c r="GN49" s="145"/>
      <c r="GO49" s="145"/>
      <c r="GP49" s="145"/>
      <c r="GQ49" s="145"/>
      <c r="GR49" s="145"/>
      <c r="GS49" s="145"/>
      <c r="GT49" s="145"/>
      <c r="GU49" s="145"/>
      <c r="GV49" s="145"/>
      <c r="GW49" s="145"/>
      <c r="GX49" s="145"/>
      <c r="GY49" s="145"/>
      <c r="GZ49" s="145"/>
      <c r="HA49" s="145"/>
      <c r="HB49" s="145"/>
      <c r="HC49" s="145"/>
      <c r="HD49" s="145"/>
      <c r="HE49" s="145"/>
      <c r="HF49" s="145"/>
      <c r="HG49" s="145"/>
      <c r="HH49" s="145"/>
      <c r="HI49" s="145"/>
      <c r="HJ49" s="145"/>
      <c r="HK49" s="145"/>
      <c r="HL49" s="145"/>
      <c r="HM49" s="145"/>
      <c r="HN49" s="145"/>
      <c r="HO49" s="145"/>
      <c r="HP49" s="145"/>
      <c r="HQ49" s="145"/>
      <c r="HR49" s="145"/>
      <c r="HS49" s="145"/>
      <c r="HT49" s="145"/>
      <c r="HU49" s="145"/>
      <c r="HV49" s="145"/>
      <c r="HW49" s="145"/>
      <c r="HX49" s="145"/>
      <c r="HY49" s="145"/>
      <c r="HZ49" s="145"/>
      <c r="IA49" s="145"/>
      <c r="IB49" s="145"/>
      <c r="IC49" s="145"/>
      <c r="ID49" s="145"/>
      <c r="IE49" s="145"/>
      <c r="IF49" s="145"/>
      <c r="IG49" s="145"/>
      <c r="IH49" s="145"/>
      <c r="II49" s="145"/>
      <c r="IJ49" s="145"/>
      <c r="IK49" s="145"/>
      <c r="IL49" s="145"/>
      <c r="IM49" s="145"/>
      <c r="IN49" s="145"/>
      <c r="IO49" s="145"/>
      <c r="IP49" s="145"/>
      <c r="IQ49" s="145"/>
      <c r="IR49" s="145"/>
      <c r="IS49" s="145"/>
      <c r="IT49" s="145"/>
      <c r="IU49" s="145"/>
      <c r="IV49" s="145"/>
      <c r="IW49" s="145"/>
      <c r="IX49" s="145"/>
      <c r="IY49" s="145"/>
      <c r="IZ49" s="145"/>
      <c r="JA49" s="145"/>
      <c r="JB49" s="145"/>
      <c r="JC49" s="145"/>
      <c r="JD49" s="145"/>
      <c r="JE49" s="145"/>
      <c r="JF49" s="145"/>
      <c r="JG49" s="145"/>
      <c r="JH49" s="145"/>
      <c r="JI49" s="145"/>
      <c r="JJ49" s="145"/>
      <c r="JK49" s="145"/>
      <c r="JL49" s="145"/>
      <c r="JM49" s="145"/>
      <c r="JN49" s="145"/>
      <c r="JO49" s="145"/>
      <c r="JP49" s="145"/>
      <c r="JQ49" s="145"/>
      <c r="JR49" s="145"/>
      <c r="JS49" s="145"/>
      <c r="JT49" s="145"/>
      <c r="JU49" s="145"/>
      <c r="JV49" s="145"/>
    </row>
    <row r="50" spans="1:282" s="84" customFormat="1" x14ac:dyDescent="0.25">
      <c r="A50" s="85"/>
      <c r="B50" s="86"/>
      <c r="C50" s="87"/>
      <c r="D50" s="81" t="s">
        <v>94</v>
      </c>
      <c r="E50" s="89"/>
      <c r="F50" s="89"/>
      <c r="G50" s="50"/>
      <c r="H50" s="50"/>
      <c r="I50" s="71"/>
      <c r="J50" s="71"/>
      <c r="K50" s="71"/>
      <c r="L50" s="71"/>
      <c r="M50" s="50"/>
      <c r="N50" s="50"/>
      <c r="O50" s="50"/>
      <c r="S50" s="53"/>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145"/>
      <c r="BV50" s="145"/>
      <c r="BW50" s="145"/>
      <c r="BX50" s="145"/>
      <c r="BY50" s="145"/>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c r="DC50" s="145"/>
      <c r="DD50" s="145"/>
      <c r="DE50" s="145"/>
      <c r="DF50" s="145"/>
      <c r="DG50" s="145"/>
      <c r="DH50" s="145"/>
      <c r="DI50" s="145"/>
      <c r="DJ50" s="145"/>
      <c r="DK50" s="145"/>
      <c r="DL50" s="145"/>
      <c r="DM50" s="145"/>
      <c r="DN50" s="145"/>
      <c r="DO50" s="145"/>
      <c r="DP50" s="145"/>
      <c r="DQ50" s="145"/>
      <c r="DR50" s="145"/>
      <c r="DS50" s="145"/>
      <c r="DT50" s="145"/>
      <c r="DU50" s="145"/>
      <c r="DV50" s="145"/>
      <c r="DW50" s="145"/>
      <c r="DX50" s="145"/>
      <c r="DY50" s="145"/>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c r="FO50" s="145"/>
      <c r="FP50" s="145"/>
      <c r="FQ50" s="145"/>
      <c r="FR50" s="145"/>
      <c r="FS50" s="145"/>
      <c r="FT50" s="145"/>
      <c r="FU50" s="145"/>
      <c r="FV50" s="145"/>
      <c r="FW50" s="145"/>
      <c r="FX50" s="145"/>
      <c r="FY50" s="145"/>
      <c r="FZ50" s="145"/>
      <c r="GA50" s="145"/>
      <c r="GB50" s="145"/>
      <c r="GC50" s="145"/>
      <c r="GD50" s="145"/>
      <c r="GE50" s="145"/>
      <c r="GF50" s="145"/>
      <c r="GG50" s="145"/>
      <c r="GH50" s="145"/>
      <c r="GI50" s="145"/>
      <c r="GJ50" s="145"/>
      <c r="GK50" s="145"/>
      <c r="GL50" s="145"/>
      <c r="GM50" s="145"/>
      <c r="GN50" s="145"/>
      <c r="GO50" s="145"/>
      <c r="GP50" s="145"/>
      <c r="GQ50" s="145"/>
      <c r="GR50" s="145"/>
      <c r="GS50" s="145"/>
      <c r="GT50" s="145"/>
      <c r="GU50" s="145"/>
      <c r="GV50" s="145"/>
      <c r="GW50" s="145"/>
      <c r="GX50" s="145"/>
      <c r="GY50" s="145"/>
      <c r="GZ50" s="145"/>
      <c r="HA50" s="145"/>
      <c r="HB50" s="145"/>
      <c r="HC50" s="145"/>
      <c r="HD50" s="145"/>
      <c r="HE50" s="145"/>
      <c r="HF50" s="145"/>
      <c r="HG50" s="145"/>
      <c r="HH50" s="145"/>
      <c r="HI50" s="145"/>
      <c r="HJ50" s="145"/>
      <c r="HK50" s="145"/>
      <c r="HL50" s="145"/>
      <c r="HM50" s="145"/>
      <c r="HN50" s="145"/>
      <c r="HO50" s="145"/>
      <c r="HP50" s="145"/>
      <c r="HQ50" s="145"/>
      <c r="HR50" s="145"/>
      <c r="HS50" s="145"/>
      <c r="HT50" s="145"/>
      <c r="HU50" s="145"/>
      <c r="HV50" s="145"/>
      <c r="HW50" s="145"/>
      <c r="HX50" s="145"/>
      <c r="HY50" s="145"/>
      <c r="HZ50" s="145"/>
      <c r="IA50" s="145"/>
      <c r="IB50" s="145"/>
      <c r="IC50" s="145"/>
      <c r="ID50" s="145"/>
      <c r="IE50" s="145"/>
      <c r="IF50" s="145"/>
      <c r="IG50" s="145"/>
      <c r="IH50" s="145"/>
      <c r="II50" s="145"/>
      <c r="IJ50" s="145"/>
      <c r="IK50" s="145"/>
      <c r="IL50" s="145"/>
      <c r="IM50" s="145"/>
      <c r="IN50" s="145"/>
      <c r="IO50" s="145"/>
      <c r="IP50" s="145"/>
      <c r="IQ50" s="145"/>
      <c r="IR50" s="145"/>
      <c r="IS50" s="145"/>
      <c r="IT50" s="145"/>
      <c r="IU50" s="145"/>
      <c r="IV50" s="145"/>
      <c r="IW50" s="145"/>
      <c r="IX50" s="145"/>
      <c r="IY50" s="145"/>
      <c r="IZ50" s="145"/>
      <c r="JA50" s="145"/>
      <c r="JB50" s="145"/>
      <c r="JC50" s="145"/>
      <c r="JD50" s="145"/>
      <c r="JE50" s="145"/>
      <c r="JF50" s="145"/>
      <c r="JG50" s="145"/>
      <c r="JH50" s="145"/>
      <c r="JI50" s="145"/>
      <c r="JJ50" s="145"/>
      <c r="JK50" s="145"/>
      <c r="JL50" s="145"/>
      <c r="JM50" s="145"/>
      <c r="JN50" s="145"/>
      <c r="JO50" s="145"/>
      <c r="JP50" s="145"/>
      <c r="JQ50" s="145"/>
      <c r="JR50" s="145"/>
      <c r="JS50" s="145"/>
      <c r="JT50" s="145"/>
      <c r="JU50" s="145"/>
      <c r="JV50" s="145"/>
    </row>
    <row r="51" spans="1:282" s="84" customFormat="1" ht="15.75" customHeight="1" x14ac:dyDescent="0.25">
      <c r="A51" s="85"/>
      <c r="B51" s="86"/>
      <c r="C51" s="87"/>
      <c r="D51" s="88"/>
      <c r="E51" s="89"/>
      <c r="F51" s="89"/>
      <c r="G51" s="50"/>
      <c r="H51" s="50"/>
      <c r="I51" s="71"/>
      <c r="J51" s="71"/>
      <c r="K51" s="71"/>
      <c r="L51" s="71"/>
      <c r="M51" s="50">
        <f>SUM(M15:M50)</f>
        <v>-8142.3753896228754</v>
      </c>
      <c r="N51" s="50">
        <f>SUM(N15:N50)</f>
        <v>105324.0178785132</v>
      </c>
      <c r="O51" s="50">
        <f>SUM(O15:O49)</f>
        <v>1383129</v>
      </c>
      <c r="S51" s="53"/>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c r="EA51" s="145"/>
      <c r="EB51" s="145"/>
      <c r="EC51" s="145"/>
      <c r="ED51" s="145"/>
      <c r="EE51" s="145"/>
      <c r="EF51" s="145"/>
      <c r="EG51" s="145"/>
      <c r="EH51" s="145"/>
      <c r="EI51" s="145"/>
      <c r="EJ51" s="145"/>
      <c r="EK51" s="145"/>
      <c r="EL51" s="145"/>
      <c r="EM51" s="145"/>
      <c r="EN51" s="145"/>
      <c r="EO51" s="145"/>
      <c r="EP51" s="145"/>
      <c r="EQ51" s="145"/>
      <c r="ER51" s="145"/>
      <c r="ES51" s="145"/>
      <c r="ET51" s="145"/>
      <c r="EU51" s="145"/>
      <c r="EV51" s="145"/>
      <c r="EW51" s="145"/>
      <c r="EX51" s="145"/>
      <c r="EY51" s="145"/>
      <c r="EZ51" s="145"/>
      <c r="FA51" s="145"/>
      <c r="FB51" s="145"/>
      <c r="FC51" s="145"/>
      <c r="FD51" s="145"/>
      <c r="FE51" s="145"/>
      <c r="FF51" s="145"/>
      <c r="FG51" s="145"/>
      <c r="FH51" s="145"/>
      <c r="FI51" s="145"/>
      <c r="FJ51" s="145"/>
      <c r="FK51" s="145"/>
      <c r="FL51" s="145"/>
      <c r="FM51" s="145"/>
      <c r="FN51" s="145"/>
      <c r="FO51" s="145"/>
      <c r="FP51" s="145"/>
      <c r="FQ51" s="145"/>
      <c r="FR51" s="145"/>
      <c r="FS51" s="145"/>
      <c r="FT51" s="145"/>
      <c r="FU51" s="145"/>
      <c r="FV51" s="145"/>
      <c r="FW51" s="145"/>
      <c r="FX51" s="145"/>
      <c r="FY51" s="145"/>
      <c r="FZ51" s="145"/>
      <c r="GA51" s="145"/>
      <c r="GB51" s="145"/>
      <c r="GC51" s="145"/>
      <c r="GD51" s="145"/>
      <c r="GE51" s="145"/>
      <c r="GF51" s="145"/>
      <c r="GG51" s="145"/>
      <c r="GH51" s="145"/>
      <c r="GI51" s="145"/>
      <c r="GJ51" s="145"/>
      <c r="GK51" s="145"/>
      <c r="GL51" s="145"/>
      <c r="GM51" s="145"/>
      <c r="GN51" s="145"/>
      <c r="GO51" s="145"/>
      <c r="GP51" s="145"/>
      <c r="GQ51" s="145"/>
      <c r="GR51" s="145"/>
      <c r="GS51" s="145"/>
      <c r="GT51" s="145"/>
      <c r="GU51" s="145"/>
      <c r="GV51" s="145"/>
      <c r="GW51" s="145"/>
      <c r="GX51" s="145"/>
      <c r="GY51" s="145"/>
      <c r="GZ51" s="145"/>
      <c r="HA51" s="145"/>
      <c r="HB51" s="145"/>
      <c r="HC51" s="145"/>
      <c r="HD51" s="145"/>
      <c r="HE51" s="145"/>
      <c r="HF51" s="145"/>
      <c r="HG51" s="145"/>
      <c r="HH51" s="145"/>
      <c r="HI51" s="145"/>
      <c r="HJ51" s="145"/>
      <c r="HK51" s="145"/>
      <c r="HL51" s="145"/>
      <c r="HM51" s="145"/>
      <c r="HN51" s="145"/>
      <c r="HO51" s="145"/>
      <c r="HP51" s="145"/>
      <c r="HQ51" s="145"/>
      <c r="HR51" s="145"/>
      <c r="HS51" s="145"/>
      <c r="HT51" s="145"/>
      <c r="HU51" s="145"/>
      <c r="HV51" s="145"/>
      <c r="HW51" s="145"/>
      <c r="HX51" s="145"/>
      <c r="HY51" s="145"/>
      <c r="HZ51" s="145"/>
      <c r="IA51" s="145"/>
      <c r="IB51" s="145"/>
      <c r="IC51" s="145"/>
      <c r="ID51" s="145"/>
      <c r="IE51" s="145"/>
      <c r="IF51" s="145"/>
      <c r="IG51" s="145"/>
      <c r="IH51" s="145"/>
      <c r="II51" s="145"/>
      <c r="IJ51" s="145"/>
      <c r="IK51" s="145"/>
      <c r="IL51" s="145"/>
      <c r="IM51" s="145"/>
      <c r="IN51" s="145"/>
      <c r="IO51" s="145"/>
      <c r="IP51" s="145"/>
      <c r="IQ51" s="145"/>
      <c r="IR51" s="145"/>
      <c r="IS51" s="145"/>
      <c r="IT51" s="145"/>
      <c r="IU51" s="145"/>
      <c r="IV51" s="145"/>
      <c r="IW51" s="145"/>
      <c r="IX51" s="145"/>
      <c r="IY51" s="145"/>
      <c r="IZ51" s="145"/>
      <c r="JA51" s="145"/>
      <c r="JB51" s="145"/>
      <c r="JC51" s="145"/>
      <c r="JD51" s="145"/>
      <c r="JE51" s="145"/>
      <c r="JF51" s="145"/>
      <c r="JG51" s="145"/>
      <c r="JH51" s="145"/>
      <c r="JI51" s="145"/>
      <c r="JJ51" s="145"/>
      <c r="JK51" s="145"/>
      <c r="JL51" s="145"/>
      <c r="JM51" s="145"/>
      <c r="JN51" s="145"/>
      <c r="JO51" s="145"/>
      <c r="JP51" s="145"/>
      <c r="JQ51" s="145"/>
      <c r="JR51" s="145"/>
      <c r="JS51" s="145"/>
      <c r="JT51" s="145"/>
      <c r="JU51" s="145"/>
      <c r="JV51" s="145"/>
    </row>
    <row r="52" spans="1:282" s="6" customFormat="1" ht="26.25" customHeight="1" x14ac:dyDescent="0.25">
      <c r="A52" s="230" t="s">
        <v>140</v>
      </c>
      <c r="B52" s="231"/>
      <c r="C52" s="231"/>
      <c r="D52" s="231"/>
      <c r="E52" s="231"/>
      <c r="F52" s="231"/>
      <c r="G52" s="94"/>
      <c r="H52" s="94"/>
      <c r="I52" s="74"/>
      <c r="J52" s="74"/>
      <c r="K52" s="74"/>
      <c r="L52" s="74"/>
      <c r="P52" s="84"/>
      <c r="Q52" s="84"/>
      <c r="S52" s="53"/>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c r="BT52" s="145"/>
      <c r="BU52" s="145"/>
      <c r="BV52" s="145"/>
      <c r="BW52" s="145"/>
      <c r="BX52" s="145"/>
      <c r="BY52" s="145"/>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c r="DC52" s="145"/>
      <c r="DD52" s="145"/>
      <c r="DE52" s="145"/>
      <c r="DF52" s="145"/>
      <c r="DG52" s="145"/>
      <c r="DH52" s="145"/>
      <c r="DI52" s="145"/>
      <c r="DJ52" s="145"/>
      <c r="DK52" s="145"/>
      <c r="DL52" s="145"/>
      <c r="DM52" s="145"/>
      <c r="DN52" s="145"/>
      <c r="DO52" s="145"/>
      <c r="DP52" s="145"/>
      <c r="DQ52" s="145"/>
      <c r="DR52" s="145"/>
      <c r="DS52" s="145"/>
      <c r="DT52" s="145"/>
      <c r="DU52" s="145"/>
      <c r="DV52" s="145"/>
      <c r="DW52" s="145"/>
      <c r="DX52" s="145"/>
      <c r="DY52" s="145"/>
      <c r="DZ52" s="145"/>
      <c r="EA52" s="145"/>
      <c r="EB52" s="145"/>
      <c r="EC52" s="145"/>
      <c r="ED52" s="145"/>
      <c r="EE52" s="145"/>
      <c r="EF52" s="145"/>
      <c r="EG52" s="145"/>
      <c r="EH52" s="145"/>
      <c r="EI52" s="145"/>
      <c r="EJ52" s="145"/>
      <c r="EK52" s="145"/>
      <c r="EL52" s="145"/>
      <c r="EM52" s="145"/>
      <c r="EN52" s="145"/>
      <c r="EO52" s="145"/>
      <c r="EP52" s="145"/>
      <c r="EQ52" s="145"/>
      <c r="ER52" s="145"/>
      <c r="ES52" s="145"/>
      <c r="ET52" s="145"/>
      <c r="EU52" s="145"/>
      <c r="EV52" s="145"/>
      <c r="EW52" s="145"/>
      <c r="EX52" s="145"/>
      <c r="EY52" s="145"/>
      <c r="EZ52" s="145"/>
      <c r="FA52" s="145"/>
      <c r="FB52" s="145"/>
      <c r="FC52" s="145"/>
      <c r="FD52" s="145"/>
      <c r="FE52" s="145"/>
      <c r="FF52" s="145"/>
      <c r="FG52" s="145"/>
      <c r="FH52" s="145"/>
      <c r="FI52" s="145"/>
      <c r="FJ52" s="145"/>
      <c r="FK52" s="145"/>
      <c r="FL52" s="145"/>
      <c r="FM52" s="145"/>
      <c r="FN52" s="145"/>
      <c r="FO52" s="145"/>
      <c r="FP52" s="145"/>
      <c r="FQ52" s="145"/>
      <c r="FR52" s="145"/>
      <c r="FS52" s="145"/>
      <c r="FT52" s="145"/>
      <c r="FU52" s="145"/>
      <c r="FV52" s="145"/>
      <c r="FW52" s="145"/>
      <c r="FX52" s="145"/>
      <c r="FY52" s="145"/>
      <c r="FZ52" s="145"/>
      <c r="GA52" s="145"/>
      <c r="GB52" s="145"/>
      <c r="GC52" s="145"/>
      <c r="GD52" s="145"/>
      <c r="GE52" s="145"/>
      <c r="GF52" s="145"/>
      <c r="GG52" s="145"/>
      <c r="GH52" s="145"/>
      <c r="GI52" s="145"/>
      <c r="GJ52" s="145"/>
      <c r="GK52" s="145"/>
      <c r="GL52" s="145"/>
      <c r="GM52" s="145"/>
      <c r="GN52" s="145"/>
      <c r="GO52" s="145"/>
      <c r="GP52" s="145"/>
      <c r="GQ52" s="145"/>
      <c r="GR52" s="145"/>
      <c r="GS52" s="145"/>
      <c r="GT52" s="145"/>
      <c r="GU52" s="145"/>
      <c r="GV52" s="145"/>
      <c r="GW52" s="145"/>
      <c r="GX52" s="145"/>
      <c r="GY52" s="145"/>
      <c r="GZ52" s="145"/>
      <c r="HA52" s="145"/>
      <c r="HB52" s="145"/>
      <c r="HC52" s="145"/>
      <c r="HD52" s="145"/>
      <c r="HE52" s="145"/>
      <c r="HF52" s="145"/>
      <c r="HG52" s="145"/>
      <c r="HH52" s="145"/>
      <c r="HI52" s="145"/>
      <c r="HJ52" s="145"/>
      <c r="HK52" s="145"/>
      <c r="HL52" s="145"/>
      <c r="HM52" s="145"/>
      <c r="HN52" s="145"/>
      <c r="HO52" s="145"/>
      <c r="HP52" s="145"/>
      <c r="HQ52" s="145"/>
      <c r="HR52" s="145"/>
      <c r="HS52" s="145"/>
      <c r="HT52" s="145"/>
      <c r="HU52" s="145"/>
      <c r="HV52" s="145"/>
      <c r="HW52" s="145"/>
      <c r="HX52" s="145"/>
      <c r="HY52" s="145"/>
      <c r="HZ52" s="145"/>
      <c r="IA52" s="145"/>
      <c r="IB52" s="145"/>
      <c r="IC52" s="145"/>
      <c r="ID52" s="145"/>
      <c r="IE52" s="145"/>
      <c r="IF52" s="145"/>
      <c r="IG52" s="145"/>
      <c r="IH52" s="145"/>
      <c r="II52" s="145"/>
      <c r="IJ52" s="145"/>
      <c r="IK52" s="145"/>
      <c r="IL52" s="145"/>
      <c r="IM52" s="145"/>
      <c r="IN52" s="145"/>
      <c r="IO52" s="145"/>
      <c r="IP52" s="145"/>
      <c r="IQ52" s="145"/>
      <c r="IR52" s="145"/>
      <c r="IS52" s="145"/>
      <c r="IT52" s="145"/>
      <c r="IU52" s="145"/>
      <c r="IV52" s="145"/>
      <c r="IW52" s="145"/>
      <c r="IX52" s="145"/>
      <c r="IY52" s="145"/>
      <c r="IZ52" s="145"/>
      <c r="JA52" s="145"/>
      <c r="JB52" s="145"/>
      <c r="JC52" s="145"/>
      <c r="JD52" s="145"/>
      <c r="JE52" s="145"/>
      <c r="JF52" s="145"/>
      <c r="JG52" s="145"/>
      <c r="JH52" s="145"/>
      <c r="JI52" s="145"/>
      <c r="JJ52" s="145"/>
      <c r="JK52" s="145"/>
      <c r="JL52" s="145"/>
      <c r="JM52" s="145"/>
      <c r="JN52" s="145"/>
      <c r="JO52" s="145"/>
      <c r="JP52" s="145"/>
      <c r="JQ52" s="145"/>
      <c r="JR52" s="145"/>
      <c r="JS52" s="145"/>
      <c r="JT52" s="145"/>
      <c r="JU52" s="145"/>
      <c r="JV52" s="145"/>
    </row>
    <row r="53" spans="1:282" s="6" customFormat="1" ht="33.75" customHeight="1" x14ac:dyDescent="0.25">
      <c r="A53" s="31"/>
      <c r="B53" s="227" t="s">
        <v>117</v>
      </c>
      <c r="C53" s="228"/>
      <c r="D53" s="228"/>
      <c r="E53" s="228"/>
      <c r="F53" s="229"/>
      <c r="G53" s="93"/>
      <c r="H53" s="93"/>
      <c r="I53" s="71"/>
      <c r="J53" s="71"/>
      <c r="K53" s="71"/>
      <c r="L53" s="71"/>
      <c r="M53" s="213" t="s">
        <v>154</v>
      </c>
      <c r="N53" s="214"/>
      <c r="O53" s="215"/>
      <c r="P53" s="84"/>
      <c r="Q53" s="84"/>
      <c r="S53" s="53"/>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c r="DC53" s="145"/>
      <c r="DD53" s="145"/>
      <c r="DE53" s="145"/>
      <c r="DF53" s="145"/>
      <c r="DG53" s="145"/>
      <c r="DH53" s="145"/>
      <c r="DI53" s="145"/>
      <c r="DJ53" s="145"/>
      <c r="DK53" s="145"/>
      <c r="DL53" s="145"/>
      <c r="DM53" s="145"/>
      <c r="DN53" s="145"/>
      <c r="DO53" s="145"/>
      <c r="DP53" s="145"/>
      <c r="DQ53" s="145"/>
      <c r="DR53" s="145"/>
      <c r="DS53" s="145"/>
      <c r="DT53" s="145"/>
      <c r="DU53" s="145"/>
      <c r="DV53" s="145"/>
      <c r="DW53" s="145"/>
      <c r="DX53" s="145"/>
      <c r="DY53" s="145"/>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c r="FO53" s="145"/>
      <c r="FP53" s="145"/>
      <c r="FQ53" s="145"/>
      <c r="FR53" s="145"/>
      <c r="FS53" s="145"/>
      <c r="FT53" s="145"/>
      <c r="FU53" s="145"/>
      <c r="FV53" s="145"/>
      <c r="FW53" s="145"/>
      <c r="FX53" s="145"/>
      <c r="FY53" s="145"/>
      <c r="FZ53" s="145"/>
      <c r="GA53" s="145"/>
      <c r="GB53" s="145"/>
      <c r="GC53" s="145"/>
      <c r="GD53" s="145"/>
      <c r="GE53" s="145"/>
      <c r="GF53" s="145"/>
      <c r="GG53" s="145"/>
      <c r="GH53" s="145"/>
      <c r="GI53" s="145"/>
      <c r="GJ53" s="145"/>
      <c r="GK53" s="145"/>
      <c r="GL53" s="145"/>
      <c r="GM53" s="145"/>
      <c r="GN53" s="145"/>
      <c r="GO53" s="145"/>
      <c r="GP53" s="145"/>
      <c r="GQ53" s="145"/>
      <c r="GR53" s="145"/>
      <c r="GS53" s="145"/>
      <c r="GT53" s="145"/>
      <c r="GU53" s="145"/>
      <c r="GV53" s="145"/>
      <c r="GW53" s="145"/>
      <c r="GX53" s="145"/>
      <c r="GY53" s="145"/>
      <c r="GZ53" s="145"/>
      <c r="HA53" s="145"/>
      <c r="HB53" s="145"/>
      <c r="HC53" s="145"/>
      <c r="HD53" s="145"/>
      <c r="HE53" s="145"/>
      <c r="HF53" s="145"/>
      <c r="HG53" s="145"/>
      <c r="HH53" s="145"/>
      <c r="HI53" s="145"/>
      <c r="HJ53" s="145"/>
      <c r="HK53" s="145"/>
      <c r="HL53" s="145"/>
      <c r="HM53" s="145"/>
      <c r="HN53" s="145"/>
      <c r="HO53" s="145"/>
      <c r="HP53" s="145"/>
      <c r="HQ53" s="145"/>
      <c r="HR53" s="145"/>
      <c r="HS53" s="145"/>
      <c r="HT53" s="145"/>
      <c r="HU53" s="145"/>
      <c r="HV53" s="145"/>
      <c r="HW53" s="145"/>
      <c r="HX53" s="145"/>
      <c r="HY53" s="145"/>
      <c r="HZ53" s="145"/>
      <c r="IA53" s="145"/>
      <c r="IB53" s="145"/>
      <c r="IC53" s="145"/>
      <c r="ID53" s="145"/>
      <c r="IE53" s="145"/>
      <c r="IF53" s="145"/>
      <c r="IG53" s="145"/>
      <c r="IH53" s="145"/>
      <c r="II53" s="145"/>
      <c r="IJ53" s="145"/>
      <c r="IK53" s="145"/>
      <c r="IL53" s="145"/>
      <c r="IM53" s="145"/>
      <c r="IN53" s="145"/>
      <c r="IO53" s="145"/>
      <c r="IP53" s="145"/>
      <c r="IQ53" s="145"/>
      <c r="IR53" s="145"/>
      <c r="IS53" s="145"/>
      <c r="IT53" s="145"/>
      <c r="IU53" s="145"/>
      <c r="IV53" s="145"/>
      <c r="IW53" s="145"/>
      <c r="IX53" s="145"/>
      <c r="IY53" s="145"/>
      <c r="IZ53" s="145"/>
      <c r="JA53" s="145"/>
      <c r="JB53" s="145"/>
      <c r="JC53" s="145"/>
      <c r="JD53" s="145"/>
      <c r="JE53" s="145"/>
      <c r="JF53" s="145"/>
      <c r="JG53" s="145"/>
      <c r="JH53" s="145"/>
      <c r="JI53" s="145"/>
      <c r="JJ53" s="145"/>
      <c r="JK53" s="145"/>
      <c r="JL53" s="145"/>
      <c r="JM53" s="145"/>
      <c r="JN53" s="145"/>
      <c r="JO53" s="145"/>
      <c r="JP53" s="145"/>
      <c r="JQ53" s="145"/>
      <c r="JR53" s="145"/>
      <c r="JS53" s="145"/>
      <c r="JT53" s="145"/>
      <c r="JU53" s="145"/>
      <c r="JV53" s="145"/>
    </row>
    <row r="54" spans="1:282" s="6" customFormat="1" ht="94.5" customHeight="1" x14ac:dyDescent="0.25">
      <c r="A54" s="31">
        <f>1+A49</f>
        <v>39</v>
      </c>
      <c r="B54" s="3">
        <v>4</v>
      </c>
      <c r="C54" s="32" t="s">
        <v>87</v>
      </c>
      <c r="D54" s="2" t="s">
        <v>116</v>
      </c>
      <c r="E54" s="5">
        <v>7053</v>
      </c>
      <c r="F54" s="5">
        <v>2234</v>
      </c>
      <c r="G54" s="71">
        <v>6221.8111069524939</v>
      </c>
      <c r="H54" s="71">
        <v>18626</v>
      </c>
      <c r="I54" s="71">
        <v>0</v>
      </c>
      <c r="J54" s="71">
        <v>0</v>
      </c>
      <c r="K54" s="71"/>
      <c r="L54" s="71"/>
      <c r="M54" s="216"/>
      <c r="N54" s="217"/>
      <c r="O54" s="218"/>
      <c r="P54" s="84"/>
      <c r="Q54" s="84"/>
      <c r="S54" s="53"/>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c r="DC54" s="145"/>
      <c r="DD54" s="145"/>
      <c r="DE54" s="145"/>
      <c r="DF54" s="145"/>
      <c r="DG54" s="145"/>
      <c r="DH54" s="145"/>
      <c r="DI54" s="145"/>
      <c r="DJ54" s="145"/>
      <c r="DK54" s="145"/>
      <c r="DL54" s="145"/>
      <c r="DM54" s="145"/>
      <c r="DN54" s="145"/>
      <c r="DO54" s="145"/>
      <c r="DP54" s="145"/>
      <c r="DQ54" s="145"/>
      <c r="DR54" s="145"/>
      <c r="DS54" s="145"/>
      <c r="DT54" s="145"/>
      <c r="DU54" s="145"/>
      <c r="DV54" s="145"/>
      <c r="DW54" s="145"/>
      <c r="DX54" s="145"/>
      <c r="DY54" s="145"/>
      <c r="DZ54" s="145"/>
      <c r="EA54" s="145"/>
      <c r="EB54" s="145"/>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5"/>
      <c r="FF54" s="145"/>
      <c r="FG54" s="145"/>
      <c r="FH54" s="145"/>
      <c r="FI54" s="145"/>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145"/>
      <c r="GK54" s="145"/>
      <c r="GL54" s="145"/>
      <c r="GM54" s="145"/>
      <c r="GN54" s="145"/>
      <c r="GO54" s="145"/>
      <c r="GP54" s="145"/>
      <c r="GQ54" s="145"/>
      <c r="GR54" s="145"/>
      <c r="GS54" s="145"/>
      <c r="GT54" s="145"/>
      <c r="GU54" s="145"/>
      <c r="GV54" s="145"/>
      <c r="GW54" s="145"/>
      <c r="GX54" s="145"/>
      <c r="GY54" s="145"/>
      <c r="GZ54" s="145"/>
      <c r="HA54" s="145"/>
      <c r="HB54" s="145"/>
      <c r="HC54" s="145"/>
      <c r="HD54" s="145"/>
      <c r="HE54" s="145"/>
      <c r="HF54" s="145"/>
      <c r="HG54" s="145"/>
      <c r="HH54" s="145"/>
      <c r="HI54" s="145"/>
      <c r="HJ54" s="145"/>
      <c r="HK54" s="145"/>
      <c r="HL54" s="145"/>
      <c r="HM54" s="145"/>
      <c r="HN54" s="145"/>
      <c r="HO54" s="145"/>
      <c r="HP54" s="145"/>
      <c r="HQ54" s="145"/>
      <c r="HR54" s="145"/>
      <c r="HS54" s="145"/>
      <c r="HT54" s="145"/>
      <c r="HU54" s="145"/>
      <c r="HV54" s="145"/>
      <c r="HW54" s="145"/>
      <c r="HX54" s="145"/>
      <c r="HY54" s="145"/>
      <c r="HZ54" s="145"/>
      <c r="IA54" s="145"/>
      <c r="IB54" s="145"/>
      <c r="IC54" s="145"/>
      <c r="ID54" s="145"/>
      <c r="IE54" s="145"/>
      <c r="IF54" s="145"/>
      <c r="IG54" s="145"/>
      <c r="IH54" s="145"/>
      <c r="II54" s="145"/>
      <c r="IJ54" s="145"/>
      <c r="IK54" s="145"/>
      <c r="IL54" s="145"/>
      <c r="IM54" s="145"/>
      <c r="IN54" s="145"/>
      <c r="IO54" s="145"/>
      <c r="IP54" s="145"/>
      <c r="IQ54" s="145"/>
      <c r="IR54" s="145"/>
      <c r="IS54" s="145"/>
      <c r="IT54" s="145"/>
      <c r="IU54" s="145"/>
      <c r="IV54" s="145"/>
      <c r="IW54" s="145"/>
      <c r="IX54" s="145"/>
      <c r="IY54" s="145"/>
      <c r="IZ54" s="145"/>
      <c r="JA54" s="145"/>
      <c r="JB54" s="145"/>
      <c r="JC54" s="145"/>
      <c r="JD54" s="145"/>
      <c r="JE54" s="145"/>
      <c r="JF54" s="145"/>
      <c r="JG54" s="145"/>
      <c r="JH54" s="145"/>
      <c r="JI54" s="145"/>
      <c r="JJ54" s="145"/>
      <c r="JK54" s="145"/>
      <c r="JL54" s="145"/>
      <c r="JM54" s="145"/>
      <c r="JN54" s="145"/>
      <c r="JO54" s="145"/>
      <c r="JP54" s="145"/>
      <c r="JQ54" s="145"/>
      <c r="JR54" s="145"/>
      <c r="JS54" s="145"/>
      <c r="JT54" s="145"/>
      <c r="JU54" s="145"/>
      <c r="JV54" s="145"/>
    </row>
    <row r="55" spans="1:282" s="6" customFormat="1" ht="99.75" customHeight="1" x14ac:dyDescent="0.25">
      <c r="A55" s="27">
        <f t="shared" si="3"/>
        <v>40</v>
      </c>
      <c r="B55" s="3">
        <v>4.01</v>
      </c>
      <c r="C55" s="32" t="s">
        <v>88</v>
      </c>
      <c r="D55" s="2" t="s">
        <v>115</v>
      </c>
      <c r="E55" s="5">
        <v>14901</v>
      </c>
      <c r="F55" s="5">
        <v>69281</v>
      </c>
      <c r="G55" s="71">
        <v>16341.404178981196</v>
      </c>
      <c r="H55" s="71">
        <v>69028</v>
      </c>
      <c r="I55" s="71">
        <v>0</v>
      </c>
      <c r="J55" s="71">
        <v>0</v>
      </c>
      <c r="K55" s="71"/>
      <c r="L55" s="71"/>
      <c r="M55" s="216"/>
      <c r="N55" s="217"/>
      <c r="O55" s="218"/>
      <c r="P55" s="84"/>
      <c r="Q55" s="84"/>
      <c r="S55" s="53"/>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5"/>
      <c r="DF55" s="145"/>
      <c r="DG55" s="145"/>
      <c r="DH55" s="145"/>
      <c r="DI55" s="145"/>
      <c r="DJ55" s="145"/>
      <c r="DK55" s="145"/>
      <c r="DL55" s="145"/>
      <c r="DM55" s="145"/>
      <c r="DN55" s="145"/>
      <c r="DO55" s="145"/>
      <c r="DP55" s="145"/>
      <c r="DQ55" s="145"/>
      <c r="DR55" s="145"/>
      <c r="DS55" s="145"/>
      <c r="DT55" s="145"/>
      <c r="DU55" s="145"/>
      <c r="DV55" s="145"/>
      <c r="DW55" s="145"/>
      <c r="DX55" s="145"/>
      <c r="DY55" s="145"/>
      <c r="DZ55" s="145"/>
      <c r="EA55" s="145"/>
      <c r="EB55" s="145"/>
      <c r="EC55" s="145"/>
      <c r="ED55" s="145"/>
      <c r="EE55" s="145"/>
      <c r="EF55" s="145"/>
      <c r="EG55" s="145"/>
      <c r="EH55" s="145"/>
      <c r="EI55" s="145"/>
      <c r="EJ55" s="145"/>
      <c r="EK55" s="145"/>
      <c r="EL55" s="145"/>
      <c r="EM55" s="145"/>
      <c r="EN55" s="145"/>
      <c r="EO55" s="145"/>
      <c r="EP55" s="145"/>
      <c r="EQ55" s="145"/>
      <c r="ER55" s="145"/>
      <c r="ES55" s="145"/>
      <c r="ET55" s="145"/>
      <c r="EU55" s="145"/>
      <c r="EV55" s="145"/>
      <c r="EW55" s="145"/>
      <c r="EX55" s="145"/>
      <c r="EY55" s="145"/>
      <c r="EZ55" s="145"/>
      <c r="FA55" s="145"/>
      <c r="FB55" s="145"/>
      <c r="FC55" s="145"/>
      <c r="FD55" s="145"/>
      <c r="FE55" s="145"/>
      <c r="FF55" s="145"/>
      <c r="FG55" s="145"/>
      <c r="FH55" s="145"/>
      <c r="FI55" s="145"/>
      <c r="FJ55" s="145"/>
      <c r="FK55" s="145"/>
      <c r="FL55" s="145"/>
      <c r="FM55" s="145"/>
      <c r="FN55" s="145"/>
      <c r="FO55" s="145"/>
      <c r="FP55" s="145"/>
      <c r="FQ55" s="145"/>
      <c r="FR55" s="145"/>
      <c r="FS55" s="145"/>
      <c r="FT55" s="145"/>
      <c r="FU55" s="145"/>
      <c r="FV55" s="145"/>
      <c r="FW55" s="145"/>
      <c r="FX55" s="145"/>
      <c r="FY55" s="145"/>
      <c r="FZ55" s="145"/>
      <c r="GA55" s="145"/>
      <c r="GB55" s="145"/>
      <c r="GC55" s="145"/>
      <c r="GD55" s="145"/>
      <c r="GE55" s="145"/>
      <c r="GF55" s="145"/>
      <c r="GG55" s="145"/>
      <c r="GH55" s="145"/>
      <c r="GI55" s="145"/>
      <c r="GJ55" s="145"/>
      <c r="GK55" s="145"/>
      <c r="GL55" s="145"/>
      <c r="GM55" s="145"/>
      <c r="GN55" s="145"/>
      <c r="GO55" s="145"/>
      <c r="GP55" s="145"/>
      <c r="GQ55" s="145"/>
      <c r="GR55" s="145"/>
      <c r="GS55" s="145"/>
      <c r="GT55" s="145"/>
      <c r="GU55" s="145"/>
      <c r="GV55" s="145"/>
      <c r="GW55" s="145"/>
      <c r="GX55" s="145"/>
      <c r="GY55" s="145"/>
      <c r="GZ55" s="145"/>
      <c r="HA55" s="145"/>
      <c r="HB55" s="145"/>
      <c r="HC55" s="145"/>
      <c r="HD55" s="145"/>
      <c r="HE55" s="145"/>
      <c r="HF55" s="145"/>
      <c r="HG55" s="145"/>
      <c r="HH55" s="145"/>
      <c r="HI55" s="145"/>
      <c r="HJ55" s="145"/>
      <c r="HK55" s="145"/>
      <c r="HL55" s="145"/>
      <c r="HM55" s="145"/>
      <c r="HN55" s="145"/>
      <c r="HO55" s="145"/>
      <c r="HP55" s="145"/>
      <c r="HQ55" s="145"/>
      <c r="HR55" s="145"/>
      <c r="HS55" s="145"/>
      <c r="HT55" s="145"/>
      <c r="HU55" s="145"/>
      <c r="HV55" s="145"/>
      <c r="HW55" s="145"/>
      <c r="HX55" s="145"/>
      <c r="HY55" s="145"/>
      <c r="HZ55" s="145"/>
      <c r="IA55" s="145"/>
      <c r="IB55" s="145"/>
      <c r="IC55" s="145"/>
      <c r="ID55" s="145"/>
      <c r="IE55" s="145"/>
      <c r="IF55" s="145"/>
      <c r="IG55" s="145"/>
      <c r="IH55" s="145"/>
      <c r="II55" s="145"/>
      <c r="IJ55" s="145"/>
      <c r="IK55" s="145"/>
      <c r="IL55" s="145"/>
      <c r="IM55" s="145"/>
      <c r="IN55" s="145"/>
      <c r="IO55" s="145"/>
      <c r="IP55" s="145"/>
      <c r="IQ55" s="145"/>
      <c r="IR55" s="145"/>
      <c r="IS55" s="145"/>
      <c r="IT55" s="145"/>
      <c r="IU55" s="145"/>
      <c r="IV55" s="145"/>
      <c r="IW55" s="145"/>
      <c r="IX55" s="145"/>
      <c r="IY55" s="145"/>
      <c r="IZ55" s="145"/>
      <c r="JA55" s="145"/>
      <c r="JB55" s="145"/>
      <c r="JC55" s="145"/>
      <c r="JD55" s="145"/>
      <c r="JE55" s="145"/>
      <c r="JF55" s="145"/>
      <c r="JG55" s="145"/>
      <c r="JH55" s="145"/>
      <c r="JI55" s="145"/>
      <c r="JJ55" s="145"/>
      <c r="JK55" s="145"/>
      <c r="JL55" s="145"/>
      <c r="JM55" s="145"/>
      <c r="JN55" s="145"/>
      <c r="JO55" s="145"/>
      <c r="JP55" s="145"/>
      <c r="JQ55" s="145"/>
      <c r="JR55" s="145"/>
      <c r="JS55" s="145"/>
      <c r="JT55" s="145"/>
      <c r="JU55" s="145"/>
      <c r="JV55" s="145"/>
    </row>
    <row r="56" spans="1:282" s="6" customFormat="1" ht="56.25" customHeight="1" x14ac:dyDescent="0.25">
      <c r="A56" s="27">
        <f t="shared" si="3"/>
        <v>41</v>
      </c>
      <c r="B56" s="3">
        <v>4.0199999999999996</v>
      </c>
      <c r="C56" s="4" t="s">
        <v>89</v>
      </c>
      <c r="D56" s="2" t="s">
        <v>118</v>
      </c>
      <c r="E56" s="5">
        <v>681</v>
      </c>
      <c r="F56" s="5">
        <v>0</v>
      </c>
      <c r="G56" s="71">
        <v>680.55250829214162</v>
      </c>
      <c r="H56" s="71">
        <v>0</v>
      </c>
      <c r="I56" s="71">
        <v>0</v>
      </c>
      <c r="J56" s="71">
        <v>0</v>
      </c>
      <c r="K56" s="71"/>
      <c r="L56" s="71"/>
      <c r="M56" s="216"/>
      <c r="N56" s="217"/>
      <c r="O56" s="218"/>
      <c r="P56" s="84"/>
      <c r="Q56" s="84"/>
      <c r="S56" s="53"/>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c r="DC56" s="145"/>
      <c r="DD56" s="145"/>
      <c r="DE56" s="145"/>
      <c r="DF56" s="145"/>
      <c r="DG56" s="145"/>
      <c r="DH56" s="145"/>
      <c r="DI56" s="145"/>
      <c r="DJ56" s="145"/>
      <c r="DK56" s="145"/>
      <c r="DL56" s="145"/>
      <c r="DM56" s="145"/>
      <c r="DN56" s="145"/>
      <c r="DO56" s="145"/>
      <c r="DP56" s="145"/>
      <c r="DQ56" s="145"/>
      <c r="DR56" s="145"/>
      <c r="DS56" s="145"/>
      <c r="DT56" s="145"/>
      <c r="DU56" s="145"/>
      <c r="DV56" s="145"/>
      <c r="DW56" s="145"/>
      <c r="DX56" s="145"/>
      <c r="DY56" s="145"/>
      <c r="DZ56" s="145"/>
      <c r="EA56" s="145"/>
      <c r="EB56" s="145"/>
      <c r="EC56" s="145"/>
      <c r="ED56" s="145"/>
      <c r="EE56" s="145"/>
      <c r="EF56" s="145"/>
      <c r="EG56" s="145"/>
      <c r="EH56" s="145"/>
      <c r="EI56" s="145"/>
      <c r="EJ56" s="145"/>
      <c r="EK56" s="145"/>
      <c r="EL56" s="145"/>
      <c r="EM56" s="145"/>
      <c r="EN56" s="145"/>
      <c r="EO56" s="145"/>
      <c r="EP56" s="145"/>
      <c r="EQ56" s="145"/>
      <c r="ER56" s="145"/>
      <c r="ES56" s="145"/>
      <c r="ET56" s="145"/>
      <c r="EU56" s="145"/>
      <c r="EV56" s="145"/>
      <c r="EW56" s="145"/>
      <c r="EX56" s="145"/>
      <c r="EY56" s="145"/>
      <c r="EZ56" s="145"/>
      <c r="FA56" s="145"/>
      <c r="FB56" s="145"/>
      <c r="FC56" s="145"/>
      <c r="FD56" s="145"/>
      <c r="FE56" s="145"/>
      <c r="FF56" s="145"/>
      <c r="FG56" s="145"/>
      <c r="FH56" s="145"/>
      <c r="FI56" s="145"/>
      <c r="FJ56" s="145"/>
      <c r="FK56" s="145"/>
      <c r="FL56" s="145"/>
      <c r="FM56" s="145"/>
      <c r="FN56" s="145"/>
      <c r="FO56" s="145"/>
      <c r="FP56" s="145"/>
      <c r="FQ56" s="145"/>
      <c r="FR56" s="145"/>
      <c r="FS56" s="145"/>
      <c r="FT56" s="145"/>
      <c r="FU56" s="145"/>
      <c r="FV56" s="145"/>
      <c r="FW56" s="145"/>
      <c r="FX56" s="145"/>
      <c r="FY56" s="145"/>
      <c r="FZ56" s="145"/>
      <c r="GA56" s="145"/>
      <c r="GB56" s="145"/>
      <c r="GC56" s="145"/>
      <c r="GD56" s="145"/>
      <c r="GE56" s="145"/>
      <c r="GF56" s="145"/>
      <c r="GG56" s="145"/>
      <c r="GH56" s="145"/>
      <c r="GI56" s="145"/>
      <c r="GJ56" s="145"/>
      <c r="GK56" s="145"/>
      <c r="GL56" s="145"/>
      <c r="GM56" s="145"/>
      <c r="GN56" s="145"/>
      <c r="GO56" s="145"/>
      <c r="GP56" s="145"/>
      <c r="GQ56" s="145"/>
      <c r="GR56" s="145"/>
      <c r="GS56" s="145"/>
      <c r="GT56" s="145"/>
      <c r="GU56" s="145"/>
      <c r="GV56" s="145"/>
      <c r="GW56" s="145"/>
      <c r="GX56" s="145"/>
      <c r="GY56" s="145"/>
      <c r="GZ56" s="145"/>
      <c r="HA56" s="145"/>
      <c r="HB56" s="145"/>
      <c r="HC56" s="145"/>
      <c r="HD56" s="145"/>
      <c r="HE56" s="145"/>
      <c r="HF56" s="145"/>
      <c r="HG56" s="145"/>
      <c r="HH56" s="145"/>
      <c r="HI56" s="145"/>
      <c r="HJ56" s="145"/>
      <c r="HK56" s="145"/>
      <c r="HL56" s="145"/>
      <c r="HM56" s="145"/>
      <c r="HN56" s="145"/>
      <c r="HO56" s="145"/>
      <c r="HP56" s="145"/>
      <c r="HQ56" s="145"/>
      <c r="HR56" s="145"/>
      <c r="HS56" s="145"/>
      <c r="HT56" s="145"/>
      <c r="HU56" s="145"/>
      <c r="HV56" s="145"/>
      <c r="HW56" s="145"/>
      <c r="HX56" s="145"/>
      <c r="HY56" s="145"/>
      <c r="HZ56" s="145"/>
      <c r="IA56" s="145"/>
      <c r="IB56" s="145"/>
      <c r="IC56" s="145"/>
      <c r="ID56" s="145"/>
      <c r="IE56" s="145"/>
      <c r="IF56" s="145"/>
      <c r="IG56" s="145"/>
      <c r="IH56" s="145"/>
      <c r="II56" s="145"/>
      <c r="IJ56" s="145"/>
      <c r="IK56" s="145"/>
      <c r="IL56" s="145"/>
      <c r="IM56" s="145"/>
      <c r="IN56" s="145"/>
      <c r="IO56" s="145"/>
      <c r="IP56" s="145"/>
      <c r="IQ56" s="145"/>
      <c r="IR56" s="145"/>
      <c r="IS56" s="145"/>
      <c r="IT56" s="145"/>
      <c r="IU56" s="145"/>
      <c r="IV56" s="145"/>
      <c r="IW56" s="145"/>
      <c r="IX56" s="145"/>
      <c r="IY56" s="145"/>
      <c r="IZ56" s="145"/>
      <c r="JA56" s="145"/>
      <c r="JB56" s="145"/>
      <c r="JC56" s="145"/>
      <c r="JD56" s="145"/>
      <c r="JE56" s="145"/>
      <c r="JF56" s="145"/>
      <c r="JG56" s="145"/>
      <c r="JH56" s="145"/>
      <c r="JI56" s="145"/>
      <c r="JJ56" s="145"/>
      <c r="JK56" s="145"/>
      <c r="JL56" s="145"/>
      <c r="JM56" s="145"/>
      <c r="JN56" s="145"/>
      <c r="JO56" s="145"/>
      <c r="JP56" s="145"/>
      <c r="JQ56" s="145"/>
      <c r="JR56" s="145"/>
      <c r="JS56" s="145"/>
      <c r="JT56" s="145"/>
      <c r="JU56" s="145"/>
      <c r="JV56" s="145"/>
    </row>
    <row r="57" spans="1:282" s="6" customFormat="1" ht="236.45" customHeight="1" x14ac:dyDescent="0.25">
      <c r="A57" s="27">
        <f t="shared" si="3"/>
        <v>42</v>
      </c>
      <c r="B57" s="3">
        <v>4.03</v>
      </c>
      <c r="C57" s="4" t="s">
        <v>65</v>
      </c>
      <c r="D57" s="2" t="s">
        <v>119</v>
      </c>
      <c r="E57" s="5">
        <v>5659</v>
      </c>
      <c r="F57" s="5">
        <v>20703</v>
      </c>
      <c r="G57" s="71">
        <v>3790.189848095712</v>
      </c>
      <c r="H57" s="71">
        <v>8792</v>
      </c>
      <c r="I57" s="71">
        <v>0</v>
      </c>
      <c r="J57" s="71">
        <v>0</v>
      </c>
      <c r="K57" s="204" t="s">
        <v>149</v>
      </c>
      <c r="L57" s="193"/>
      <c r="M57" s="216"/>
      <c r="N57" s="217"/>
      <c r="O57" s="218"/>
      <c r="P57" s="84"/>
      <c r="Q57" s="84"/>
      <c r="S57" s="53"/>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5"/>
      <c r="BR57" s="145"/>
      <c r="BS57" s="145"/>
      <c r="BT57" s="145"/>
      <c r="BU57" s="145"/>
      <c r="BV57" s="145"/>
      <c r="BW57" s="145"/>
      <c r="BX57" s="145"/>
      <c r="BY57" s="145"/>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c r="DC57" s="145"/>
      <c r="DD57" s="145"/>
      <c r="DE57" s="145"/>
      <c r="DF57" s="145"/>
      <c r="DG57" s="145"/>
      <c r="DH57" s="145"/>
      <c r="DI57" s="145"/>
      <c r="DJ57" s="145"/>
      <c r="DK57" s="145"/>
      <c r="DL57" s="145"/>
      <c r="DM57" s="145"/>
      <c r="DN57" s="145"/>
      <c r="DO57" s="145"/>
      <c r="DP57" s="145"/>
      <c r="DQ57" s="145"/>
      <c r="DR57" s="145"/>
      <c r="DS57" s="145"/>
      <c r="DT57" s="145"/>
      <c r="DU57" s="145"/>
      <c r="DV57" s="145"/>
      <c r="DW57" s="145"/>
      <c r="DX57" s="145"/>
      <c r="DY57" s="145"/>
      <c r="DZ57" s="145"/>
      <c r="EA57" s="145"/>
      <c r="EB57" s="145"/>
      <c r="EC57" s="145"/>
      <c r="ED57" s="145"/>
      <c r="EE57" s="145"/>
      <c r="EF57" s="145"/>
      <c r="EG57" s="145"/>
      <c r="EH57" s="145"/>
      <c r="EI57" s="145"/>
      <c r="EJ57" s="145"/>
      <c r="EK57" s="145"/>
      <c r="EL57" s="145"/>
      <c r="EM57" s="145"/>
      <c r="EN57" s="145"/>
      <c r="EO57" s="145"/>
      <c r="EP57" s="145"/>
      <c r="EQ57" s="145"/>
      <c r="ER57" s="145"/>
      <c r="ES57" s="145"/>
      <c r="ET57" s="145"/>
      <c r="EU57" s="145"/>
      <c r="EV57" s="145"/>
      <c r="EW57" s="145"/>
      <c r="EX57" s="145"/>
      <c r="EY57" s="145"/>
      <c r="EZ57" s="145"/>
      <c r="FA57" s="145"/>
      <c r="FB57" s="145"/>
      <c r="FC57" s="145"/>
      <c r="FD57" s="145"/>
      <c r="FE57" s="145"/>
      <c r="FF57" s="145"/>
      <c r="FG57" s="145"/>
      <c r="FH57" s="145"/>
      <c r="FI57" s="145"/>
      <c r="FJ57" s="145"/>
      <c r="FK57" s="145"/>
      <c r="FL57" s="145"/>
      <c r="FM57" s="145"/>
      <c r="FN57" s="145"/>
      <c r="FO57" s="145"/>
      <c r="FP57" s="145"/>
      <c r="FQ57" s="145"/>
      <c r="FR57" s="145"/>
      <c r="FS57" s="145"/>
      <c r="FT57" s="145"/>
      <c r="FU57" s="145"/>
      <c r="FV57" s="145"/>
      <c r="FW57" s="145"/>
      <c r="FX57" s="145"/>
      <c r="FY57" s="145"/>
      <c r="FZ57" s="145"/>
      <c r="GA57" s="145"/>
      <c r="GB57" s="145"/>
      <c r="GC57" s="145"/>
      <c r="GD57" s="145"/>
      <c r="GE57" s="145"/>
      <c r="GF57" s="145"/>
      <c r="GG57" s="145"/>
      <c r="GH57" s="145"/>
      <c r="GI57" s="145"/>
      <c r="GJ57" s="145"/>
      <c r="GK57" s="145"/>
      <c r="GL57" s="145"/>
      <c r="GM57" s="145"/>
      <c r="GN57" s="145"/>
      <c r="GO57" s="145"/>
      <c r="GP57" s="145"/>
      <c r="GQ57" s="145"/>
      <c r="GR57" s="145"/>
      <c r="GS57" s="145"/>
      <c r="GT57" s="145"/>
      <c r="GU57" s="145"/>
      <c r="GV57" s="145"/>
      <c r="GW57" s="145"/>
      <c r="GX57" s="145"/>
      <c r="GY57" s="145"/>
      <c r="GZ57" s="145"/>
      <c r="HA57" s="145"/>
      <c r="HB57" s="145"/>
      <c r="HC57" s="145"/>
      <c r="HD57" s="145"/>
      <c r="HE57" s="145"/>
      <c r="HF57" s="145"/>
      <c r="HG57" s="145"/>
      <c r="HH57" s="145"/>
      <c r="HI57" s="145"/>
      <c r="HJ57" s="145"/>
      <c r="HK57" s="145"/>
      <c r="HL57" s="145"/>
      <c r="HM57" s="145"/>
      <c r="HN57" s="145"/>
      <c r="HO57" s="145"/>
      <c r="HP57" s="145"/>
      <c r="HQ57" s="145"/>
      <c r="HR57" s="145"/>
      <c r="HS57" s="145"/>
      <c r="HT57" s="145"/>
      <c r="HU57" s="145"/>
      <c r="HV57" s="145"/>
      <c r="HW57" s="145"/>
      <c r="HX57" s="145"/>
      <c r="HY57" s="145"/>
      <c r="HZ57" s="145"/>
      <c r="IA57" s="145"/>
      <c r="IB57" s="145"/>
      <c r="IC57" s="145"/>
      <c r="ID57" s="145"/>
      <c r="IE57" s="145"/>
      <c r="IF57" s="145"/>
      <c r="IG57" s="145"/>
      <c r="IH57" s="145"/>
      <c r="II57" s="145"/>
      <c r="IJ57" s="145"/>
      <c r="IK57" s="145"/>
      <c r="IL57" s="145"/>
      <c r="IM57" s="145"/>
      <c r="IN57" s="145"/>
      <c r="IO57" s="145"/>
      <c r="IP57" s="145"/>
      <c r="IQ57" s="145"/>
      <c r="IR57" s="145"/>
      <c r="IS57" s="145"/>
      <c r="IT57" s="145"/>
      <c r="IU57" s="145"/>
      <c r="IV57" s="145"/>
      <c r="IW57" s="145"/>
      <c r="IX57" s="145"/>
      <c r="IY57" s="145"/>
      <c r="IZ57" s="145"/>
      <c r="JA57" s="145"/>
      <c r="JB57" s="145"/>
      <c r="JC57" s="145"/>
      <c r="JD57" s="145"/>
      <c r="JE57" s="145"/>
      <c r="JF57" s="145"/>
      <c r="JG57" s="145"/>
      <c r="JH57" s="145"/>
      <c r="JI57" s="145"/>
      <c r="JJ57" s="145"/>
      <c r="JK57" s="145"/>
      <c r="JL57" s="145"/>
      <c r="JM57" s="145"/>
      <c r="JN57" s="145"/>
      <c r="JO57" s="145"/>
      <c r="JP57" s="145"/>
      <c r="JQ57" s="145"/>
      <c r="JR57" s="145"/>
      <c r="JS57" s="145"/>
      <c r="JT57" s="145"/>
      <c r="JU57" s="145"/>
      <c r="JV57" s="145"/>
    </row>
    <row r="58" spans="1:282" s="6" customFormat="1" ht="81" customHeight="1" x14ac:dyDescent="0.25">
      <c r="A58" s="27">
        <f t="shared" si="3"/>
        <v>43</v>
      </c>
      <c r="B58" s="3">
        <v>4.04</v>
      </c>
      <c r="C58" s="32" t="s">
        <v>90</v>
      </c>
      <c r="D58" s="29" t="s">
        <v>41</v>
      </c>
      <c r="E58" s="5">
        <v>1957</v>
      </c>
      <c r="F58" s="5">
        <v>0</v>
      </c>
      <c r="G58" s="71">
        <v>1956.7195384794086</v>
      </c>
      <c r="H58" s="71">
        <v>0</v>
      </c>
      <c r="I58" s="71">
        <v>0</v>
      </c>
      <c r="J58" s="71">
        <v>0</v>
      </c>
      <c r="K58" s="71"/>
      <c r="L58" s="71"/>
      <c r="M58" s="216"/>
      <c r="N58" s="217"/>
      <c r="O58" s="218"/>
      <c r="P58" s="84"/>
      <c r="Q58" s="84"/>
      <c r="S58" s="53"/>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c r="DB58" s="145"/>
      <c r="DC58" s="145"/>
      <c r="DD58" s="145"/>
      <c r="DE58" s="145"/>
      <c r="DF58" s="145"/>
      <c r="DG58" s="145"/>
      <c r="DH58" s="145"/>
      <c r="DI58" s="145"/>
      <c r="DJ58" s="145"/>
      <c r="DK58" s="145"/>
      <c r="DL58" s="145"/>
      <c r="DM58" s="145"/>
      <c r="DN58" s="145"/>
      <c r="DO58" s="145"/>
      <c r="DP58" s="145"/>
      <c r="DQ58" s="145"/>
      <c r="DR58" s="145"/>
      <c r="DS58" s="145"/>
      <c r="DT58" s="145"/>
      <c r="DU58" s="145"/>
      <c r="DV58" s="145"/>
      <c r="DW58" s="145"/>
      <c r="DX58" s="145"/>
      <c r="DY58" s="145"/>
      <c r="DZ58" s="145"/>
      <c r="EA58" s="145"/>
      <c r="EB58" s="145"/>
      <c r="EC58" s="145"/>
      <c r="ED58" s="145"/>
      <c r="EE58" s="145"/>
      <c r="EF58" s="145"/>
      <c r="EG58" s="145"/>
      <c r="EH58" s="145"/>
      <c r="EI58" s="145"/>
      <c r="EJ58" s="145"/>
      <c r="EK58" s="145"/>
      <c r="EL58" s="145"/>
      <c r="EM58" s="145"/>
      <c r="EN58" s="145"/>
      <c r="EO58" s="145"/>
      <c r="EP58" s="145"/>
      <c r="EQ58" s="145"/>
      <c r="ER58" s="145"/>
      <c r="ES58" s="145"/>
      <c r="ET58" s="145"/>
      <c r="EU58" s="145"/>
      <c r="EV58" s="145"/>
      <c r="EW58" s="145"/>
      <c r="EX58" s="145"/>
      <c r="EY58" s="145"/>
      <c r="EZ58" s="145"/>
      <c r="FA58" s="145"/>
      <c r="FB58" s="145"/>
      <c r="FC58" s="145"/>
      <c r="FD58" s="145"/>
      <c r="FE58" s="145"/>
      <c r="FF58" s="145"/>
      <c r="FG58" s="145"/>
      <c r="FH58" s="145"/>
      <c r="FI58" s="145"/>
      <c r="FJ58" s="145"/>
      <c r="FK58" s="145"/>
      <c r="FL58" s="145"/>
      <c r="FM58" s="145"/>
      <c r="FN58" s="145"/>
      <c r="FO58" s="145"/>
      <c r="FP58" s="145"/>
      <c r="FQ58" s="145"/>
      <c r="FR58" s="145"/>
      <c r="FS58" s="145"/>
      <c r="FT58" s="145"/>
      <c r="FU58" s="145"/>
      <c r="FV58" s="145"/>
      <c r="FW58" s="145"/>
      <c r="FX58" s="145"/>
      <c r="FY58" s="145"/>
      <c r="FZ58" s="145"/>
      <c r="GA58" s="145"/>
      <c r="GB58" s="145"/>
      <c r="GC58" s="145"/>
      <c r="GD58" s="145"/>
      <c r="GE58" s="145"/>
      <c r="GF58" s="145"/>
      <c r="GG58" s="145"/>
      <c r="GH58" s="145"/>
      <c r="GI58" s="145"/>
      <c r="GJ58" s="145"/>
      <c r="GK58" s="145"/>
      <c r="GL58" s="145"/>
      <c r="GM58" s="145"/>
      <c r="GN58" s="145"/>
      <c r="GO58" s="145"/>
      <c r="GP58" s="145"/>
      <c r="GQ58" s="145"/>
      <c r="GR58" s="145"/>
      <c r="GS58" s="145"/>
      <c r="GT58" s="145"/>
      <c r="GU58" s="145"/>
      <c r="GV58" s="145"/>
      <c r="GW58" s="145"/>
      <c r="GX58" s="145"/>
      <c r="GY58" s="145"/>
      <c r="GZ58" s="145"/>
      <c r="HA58" s="145"/>
      <c r="HB58" s="145"/>
      <c r="HC58" s="145"/>
      <c r="HD58" s="145"/>
      <c r="HE58" s="145"/>
      <c r="HF58" s="145"/>
      <c r="HG58" s="145"/>
      <c r="HH58" s="145"/>
      <c r="HI58" s="145"/>
      <c r="HJ58" s="145"/>
      <c r="HK58" s="145"/>
      <c r="HL58" s="145"/>
      <c r="HM58" s="145"/>
      <c r="HN58" s="145"/>
      <c r="HO58" s="145"/>
      <c r="HP58" s="145"/>
      <c r="HQ58" s="145"/>
      <c r="HR58" s="145"/>
      <c r="HS58" s="145"/>
      <c r="HT58" s="145"/>
      <c r="HU58" s="145"/>
      <c r="HV58" s="145"/>
      <c r="HW58" s="145"/>
      <c r="HX58" s="145"/>
      <c r="HY58" s="145"/>
      <c r="HZ58" s="145"/>
      <c r="IA58" s="145"/>
      <c r="IB58" s="145"/>
      <c r="IC58" s="145"/>
      <c r="ID58" s="145"/>
      <c r="IE58" s="145"/>
      <c r="IF58" s="145"/>
      <c r="IG58" s="145"/>
      <c r="IH58" s="145"/>
      <c r="II58" s="145"/>
      <c r="IJ58" s="145"/>
      <c r="IK58" s="145"/>
      <c r="IL58" s="145"/>
      <c r="IM58" s="145"/>
      <c r="IN58" s="145"/>
      <c r="IO58" s="145"/>
      <c r="IP58" s="145"/>
      <c r="IQ58" s="145"/>
      <c r="IR58" s="145"/>
      <c r="IS58" s="145"/>
      <c r="IT58" s="145"/>
      <c r="IU58" s="145"/>
      <c r="IV58" s="145"/>
      <c r="IW58" s="145"/>
      <c r="IX58" s="145"/>
      <c r="IY58" s="145"/>
      <c r="IZ58" s="145"/>
      <c r="JA58" s="145"/>
      <c r="JB58" s="145"/>
      <c r="JC58" s="145"/>
      <c r="JD58" s="145"/>
      <c r="JE58" s="145"/>
      <c r="JF58" s="145"/>
      <c r="JG58" s="145"/>
      <c r="JH58" s="145"/>
      <c r="JI58" s="145"/>
      <c r="JJ58" s="145"/>
      <c r="JK58" s="145"/>
      <c r="JL58" s="145"/>
      <c r="JM58" s="145"/>
      <c r="JN58" s="145"/>
      <c r="JO58" s="145"/>
      <c r="JP58" s="145"/>
      <c r="JQ58" s="145"/>
      <c r="JR58" s="145"/>
      <c r="JS58" s="145"/>
      <c r="JT58" s="145"/>
      <c r="JU58" s="145"/>
      <c r="JV58" s="145"/>
    </row>
    <row r="59" spans="1:282" s="6" customFormat="1" ht="78.75" x14ac:dyDescent="0.25">
      <c r="A59" s="27">
        <f t="shared" si="3"/>
        <v>44</v>
      </c>
      <c r="B59" s="3">
        <v>4.05</v>
      </c>
      <c r="C59" s="4" t="s">
        <v>91</v>
      </c>
      <c r="D59" s="2" t="s">
        <v>120</v>
      </c>
      <c r="E59" s="5">
        <v>1301</v>
      </c>
      <c r="F59" s="5">
        <v>0</v>
      </c>
      <c r="G59" s="71">
        <v>1484.8418362737634</v>
      </c>
      <c r="H59" s="71">
        <v>0</v>
      </c>
      <c r="I59" s="71">
        <v>0</v>
      </c>
      <c r="J59" s="71">
        <v>0</v>
      </c>
      <c r="K59" s="71"/>
      <c r="L59" s="71"/>
      <c r="M59" s="216"/>
      <c r="N59" s="217"/>
      <c r="O59" s="218"/>
      <c r="P59" s="71"/>
      <c r="Q59" s="71"/>
      <c r="R59" s="5"/>
      <c r="S59" s="171"/>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c r="DB59" s="145"/>
      <c r="DC59" s="145"/>
      <c r="DD59" s="145"/>
      <c r="DE59" s="145"/>
      <c r="DF59" s="145"/>
      <c r="DG59" s="145"/>
      <c r="DH59" s="145"/>
      <c r="DI59" s="145"/>
      <c r="DJ59" s="145"/>
      <c r="DK59" s="145"/>
      <c r="DL59" s="145"/>
      <c r="DM59" s="145"/>
      <c r="DN59" s="145"/>
      <c r="DO59" s="145"/>
      <c r="DP59" s="145"/>
      <c r="DQ59" s="145"/>
      <c r="DR59" s="145"/>
      <c r="DS59" s="145"/>
      <c r="DT59" s="145"/>
      <c r="DU59" s="145"/>
      <c r="DV59" s="145"/>
      <c r="DW59" s="145"/>
      <c r="DX59" s="145"/>
      <c r="DY59" s="145"/>
      <c r="DZ59" s="145"/>
      <c r="EA59" s="145"/>
      <c r="EB59" s="145"/>
      <c r="EC59" s="145"/>
      <c r="ED59" s="145"/>
      <c r="EE59" s="145"/>
      <c r="EF59" s="145"/>
      <c r="EG59" s="145"/>
      <c r="EH59" s="145"/>
      <c r="EI59" s="145"/>
      <c r="EJ59" s="145"/>
      <c r="EK59" s="145"/>
      <c r="EL59" s="145"/>
      <c r="EM59" s="145"/>
      <c r="EN59" s="145"/>
      <c r="EO59" s="145"/>
      <c r="EP59" s="145"/>
      <c r="EQ59" s="145"/>
      <c r="ER59" s="145"/>
      <c r="ES59" s="145"/>
      <c r="ET59" s="145"/>
      <c r="EU59" s="145"/>
      <c r="EV59" s="145"/>
      <c r="EW59" s="145"/>
      <c r="EX59" s="145"/>
      <c r="EY59" s="145"/>
      <c r="EZ59" s="145"/>
      <c r="FA59" s="145"/>
      <c r="FB59" s="145"/>
      <c r="FC59" s="145"/>
      <c r="FD59" s="145"/>
      <c r="FE59" s="145"/>
      <c r="FF59" s="145"/>
      <c r="FG59" s="145"/>
      <c r="FH59" s="145"/>
      <c r="FI59" s="145"/>
      <c r="FJ59" s="145"/>
      <c r="FK59" s="145"/>
      <c r="FL59" s="145"/>
      <c r="FM59" s="145"/>
      <c r="FN59" s="145"/>
      <c r="FO59" s="145"/>
      <c r="FP59" s="145"/>
      <c r="FQ59" s="145"/>
      <c r="FR59" s="145"/>
      <c r="FS59" s="145"/>
      <c r="FT59" s="145"/>
      <c r="FU59" s="145"/>
      <c r="FV59" s="145"/>
      <c r="FW59" s="145"/>
      <c r="FX59" s="145"/>
      <c r="FY59" s="145"/>
      <c r="FZ59" s="145"/>
      <c r="GA59" s="145"/>
      <c r="GB59" s="145"/>
      <c r="GC59" s="145"/>
      <c r="GD59" s="145"/>
      <c r="GE59" s="145"/>
      <c r="GF59" s="145"/>
      <c r="GG59" s="145"/>
      <c r="GH59" s="145"/>
      <c r="GI59" s="145"/>
      <c r="GJ59" s="145"/>
      <c r="GK59" s="145"/>
      <c r="GL59" s="145"/>
      <c r="GM59" s="145"/>
      <c r="GN59" s="145"/>
      <c r="GO59" s="145"/>
      <c r="GP59" s="145"/>
      <c r="GQ59" s="145"/>
      <c r="GR59" s="145"/>
      <c r="GS59" s="145"/>
      <c r="GT59" s="145"/>
      <c r="GU59" s="145"/>
      <c r="GV59" s="145"/>
      <c r="GW59" s="145"/>
      <c r="GX59" s="145"/>
      <c r="GY59" s="145"/>
      <c r="GZ59" s="145"/>
      <c r="HA59" s="145"/>
      <c r="HB59" s="145"/>
      <c r="HC59" s="145"/>
      <c r="HD59" s="145"/>
      <c r="HE59" s="145"/>
      <c r="HF59" s="145"/>
      <c r="HG59" s="145"/>
      <c r="HH59" s="145"/>
      <c r="HI59" s="145"/>
      <c r="HJ59" s="145"/>
      <c r="HK59" s="145"/>
      <c r="HL59" s="145"/>
      <c r="HM59" s="145"/>
      <c r="HN59" s="145"/>
      <c r="HO59" s="145"/>
      <c r="HP59" s="145"/>
      <c r="HQ59" s="145"/>
      <c r="HR59" s="145"/>
      <c r="HS59" s="145"/>
      <c r="HT59" s="145"/>
      <c r="HU59" s="145"/>
      <c r="HV59" s="145"/>
      <c r="HW59" s="145"/>
      <c r="HX59" s="145"/>
      <c r="HY59" s="145"/>
      <c r="HZ59" s="145"/>
      <c r="IA59" s="145"/>
      <c r="IB59" s="145"/>
      <c r="IC59" s="145"/>
      <c r="ID59" s="145"/>
      <c r="IE59" s="145"/>
      <c r="IF59" s="145"/>
      <c r="IG59" s="145"/>
      <c r="IH59" s="145"/>
      <c r="II59" s="145"/>
      <c r="IJ59" s="145"/>
      <c r="IK59" s="145"/>
      <c r="IL59" s="145"/>
      <c r="IM59" s="145"/>
      <c r="IN59" s="145"/>
      <c r="IO59" s="145"/>
      <c r="IP59" s="145"/>
      <c r="IQ59" s="145"/>
      <c r="IR59" s="145"/>
      <c r="IS59" s="145"/>
      <c r="IT59" s="145"/>
      <c r="IU59" s="145"/>
      <c r="IV59" s="145"/>
      <c r="IW59" s="145"/>
      <c r="IX59" s="145"/>
      <c r="IY59" s="145"/>
      <c r="IZ59" s="145"/>
      <c r="JA59" s="145"/>
      <c r="JB59" s="145"/>
      <c r="JC59" s="145"/>
      <c r="JD59" s="145"/>
      <c r="JE59" s="145"/>
      <c r="JF59" s="145"/>
      <c r="JG59" s="145"/>
      <c r="JH59" s="145"/>
      <c r="JI59" s="145"/>
      <c r="JJ59" s="145"/>
      <c r="JK59" s="145"/>
      <c r="JL59" s="145"/>
      <c r="JM59" s="145"/>
      <c r="JN59" s="145"/>
      <c r="JO59" s="145"/>
      <c r="JP59" s="145"/>
      <c r="JQ59" s="145"/>
      <c r="JR59" s="145"/>
      <c r="JS59" s="145"/>
      <c r="JT59" s="145"/>
      <c r="JU59" s="145"/>
      <c r="JV59" s="145"/>
    </row>
    <row r="60" spans="1:282" s="6" customFormat="1" ht="75" customHeight="1" x14ac:dyDescent="0.25">
      <c r="A60" s="27">
        <f t="shared" si="3"/>
        <v>45</v>
      </c>
      <c r="B60" s="3">
        <v>4.0599999999999996</v>
      </c>
      <c r="C60" s="4" t="s">
        <v>92</v>
      </c>
      <c r="D60" s="29" t="s">
        <v>121</v>
      </c>
      <c r="E60" s="22">
        <v>80</v>
      </c>
      <c r="F60" s="22">
        <v>0</v>
      </c>
      <c r="G60" s="71">
        <v>79.694900816953407</v>
      </c>
      <c r="H60" s="71">
        <v>0</v>
      </c>
      <c r="I60" s="77">
        <v>0</v>
      </c>
      <c r="J60" s="77">
        <v>0</v>
      </c>
      <c r="K60" s="77"/>
      <c r="L60" s="77"/>
      <c r="M60" s="216"/>
      <c r="N60" s="217"/>
      <c r="O60" s="218"/>
      <c r="P60" s="77"/>
      <c r="Q60" s="77"/>
      <c r="R60" s="22"/>
      <c r="S60" s="172"/>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45"/>
      <c r="DO60" s="145"/>
      <c r="DP60" s="145"/>
      <c r="DQ60" s="145"/>
      <c r="DR60" s="145"/>
      <c r="DS60" s="145"/>
      <c r="DT60" s="145"/>
      <c r="DU60" s="145"/>
      <c r="DV60" s="145"/>
      <c r="DW60" s="145"/>
      <c r="DX60" s="145"/>
      <c r="DY60" s="145"/>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c r="GT60" s="145"/>
      <c r="GU60" s="145"/>
      <c r="GV60" s="145"/>
      <c r="GW60" s="145"/>
      <c r="GX60" s="145"/>
      <c r="GY60" s="145"/>
      <c r="GZ60" s="145"/>
      <c r="HA60" s="145"/>
      <c r="HB60" s="145"/>
      <c r="HC60" s="145"/>
      <c r="HD60" s="145"/>
      <c r="HE60" s="145"/>
      <c r="HF60" s="145"/>
      <c r="HG60" s="145"/>
      <c r="HH60" s="145"/>
      <c r="HI60" s="145"/>
      <c r="HJ60" s="145"/>
      <c r="HK60" s="145"/>
      <c r="HL60" s="145"/>
      <c r="HM60" s="145"/>
      <c r="HN60" s="145"/>
      <c r="HO60" s="145"/>
      <c r="HP60" s="145"/>
      <c r="HQ60" s="145"/>
      <c r="HR60" s="145"/>
      <c r="HS60" s="145"/>
      <c r="HT60" s="145"/>
      <c r="HU60" s="145"/>
      <c r="HV60" s="145"/>
      <c r="HW60" s="145"/>
      <c r="HX60" s="145"/>
      <c r="HY60" s="145"/>
      <c r="HZ60" s="145"/>
      <c r="IA60" s="145"/>
      <c r="IB60" s="145"/>
      <c r="IC60" s="145"/>
      <c r="ID60" s="145"/>
      <c r="IE60" s="145"/>
      <c r="IF60" s="145"/>
      <c r="IG60" s="145"/>
      <c r="IH60" s="145"/>
      <c r="II60" s="145"/>
      <c r="IJ60" s="145"/>
      <c r="IK60" s="145"/>
      <c r="IL60" s="145"/>
      <c r="IM60" s="145"/>
      <c r="IN60" s="145"/>
      <c r="IO60" s="145"/>
      <c r="IP60" s="145"/>
      <c r="IQ60" s="145"/>
      <c r="IR60" s="145"/>
      <c r="IS60" s="145"/>
      <c r="IT60" s="145"/>
      <c r="IU60" s="145"/>
      <c r="IV60" s="145"/>
      <c r="IW60" s="145"/>
      <c r="IX60" s="145"/>
      <c r="IY60" s="145"/>
      <c r="IZ60" s="145"/>
      <c r="JA60" s="145"/>
      <c r="JB60" s="145"/>
      <c r="JC60" s="145"/>
      <c r="JD60" s="145"/>
      <c r="JE60" s="145"/>
      <c r="JF60" s="145"/>
      <c r="JG60" s="145"/>
      <c r="JH60" s="145"/>
      <c r="JI60" s="145"/>
      <c r="JJ60" s="145"/>
      <c r="JK60" s="145"/>
      <c r="JL60" s="145"/>
      <c r="JM60" s="145"/>
      <c r="JN60" s="145"/>
      <c r="JO60" s="145"/>
      <c r="JP60" s="145"/>
      <c r="JQ60" s="145"/>
      <c r="JR60" s="145"/>
      <c r="JS60" s="145"/>
      <c r="JT60" s="145"/>
      <c r="JU60" s="145"/>
      <c r="JV60" s="145"/>
    </row>
    <row r="61" spans="1:282" s="84" customFormat="1" ht="75" customHeight="1" x14ac:dyDescent="0.25">
      <c r="A61" s="95"/>
      <c r="B61" s="60">
        <v>4.07</v>
      </c>
      <c r="C61" s="57" t="s">
        <v>173</v>
      </c>
      <c r="D61" s="80" t="s">
        <v>249</v>
      </c>
      <c r="E61" s="77"/>
      <c r="F61" s="77"/>
      <c r="G61" s="71">
        <v>855.67156666623669</v>
      </c>
      <c r="H61" s="71">
        <v>0</v>
      </c>
      <c r="I61" s="77"/>
      <c r="J61" s="77"/>
      <c r="K61" s="77"/>
      <c r="L61" s="77"/>
      <c r="M61" s="216"/>
      <c r="N61" s="217"/>
      <c r="O61" s="218"/>
      <c r="P61" s="77"/>
      <c r="Q61" s="77"/>
      <c r="R61" s="77"/>
      <c r="S61" s="172"/>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c r="CN61" s="145"/>
      <c r="CO61" s="145"/>
      <c r="CP61" s="145"/>
      <c r="CQ61" s="145"/>
      <c r="CR61" s="145"/>
      <c r="CS61" s="145"/>
      <c r="CT61" s="145"/>
      <c r="CU61" s="145"/>
      <c r="CV61" s="145"/>
      <c r="CW61" s="145"/>
      <c r="CX61" s="145"/>
      <c r="CY61" s="145"/>
      <c r="CZ61" s="145"/>
      <c r="DA61" s="145"/>
      <c r="DB61" s="145"/>
      <c r="DC61" s="145"/>
      <c r="DD61" s="145"/>
      <c r="DE61" s="145"/>
      <c r="DF61" s="145"/>
      <c r="DG61" s="145"/>
      <c r="DH61" s="145"/>
      <c r="DI61" s="145"/>
      <c r="DJ61" s="145"/>
      <c r="DK61" s="145"/>
      <c r="DL61" s="145"/>
      <c r="DM61" s="145"/>
      <c r="DN61" s="145"/>
      <c r="DO61" s="145"/>
      <c r="DP61" s="145"/>
      <c r="DQ61" s="145"/>
      <c r="DR61" s="145"/>
      <c r="DS61" s="145"/>
      <c r="DT61" s="145"/>
      <c r="DU61" s="145"/>
      <c r="DV61" s="145"/>
      <c r="DW61" s="145"/>
      <c r="DX61" s="145"/>
      <c r="DY61" s="145"/>
      <c r="DZ61" s="145"/>
      <c r="EA61" s="145"/>
      <c r="EB61" s="145"/>
      <c r="EC61" s="145"/>
      <c r="ED61" s="145"/>
      <c r="EE61" s="145"/>
      <c r="EF61" s="145"/>
      <c r="EG61" s="145"/>
      <c r="EH61" s="145"/>
      <c r="EI61" s="145"/>
      <c r="EJ61" s="145"/>
      <c r="EK61" s="145"/>
      <c r="EL61" s="145"/>
      <c r="EM61" s="145"/>
      <c r="EN61" s="145"/>
      <c r="EO61" s="145"/>
      <c r="EP61" s="145"/>
      <c r="EQ61" s="145"/>
      <c r="ER61" s="145"/>
      <c r="ES61" s="145"/>
      <c r="ET61" s="145"/>
      <c r="EU61" s="145"/>
      <c r="EV61" s="145"/>
      <c r="EW61" s="145"/>
      <c r="EX61" s="145"/>
      <c r="EY61" s="145"/>
      <c r="EZ61" s="145"/>
      <c r="FA61" s="145"/>
      <c r="FB61" s="145"/>
      <c r="FC61" s="145"/>
      <c r="FD61" s="145"/>
      <c r="FE61" s="145"/>
      <c r="FF61" s="145"/>
      <c r="FG61" s="145"/>
      <c r="FH61" s="145"/>
      <c r="FI61" s="145"/>
      <c r="FJ61" s="145"/>
      <c r="FK61" s="145"/>
      <c r="FL61" s="145"/>
      <c r="FM61" s="145"/>
      <c r="FN61" s="145"/>
      <c r="FO61" s="145"/>
      <c r="FP61" s="145"/>
      <c r="FQ61" s="145"/>
      <c r="FR61" s="145"/>
      <c r="FS61" s="145"/>
      <c r="FT61" s="145"/>
      <c r="FU61" s="145"/>
      <c r="FV61" s="145"/>
      <c r="FW61" s="145"/>
      <c r="FX61" s="145"/>
      <c r="FY61" s="145"/>
      <c r="FZ61" s="145"/>
      <c r="GA61" s="145"/>
      <c r="GB61" s="145"/>
      <c r="GC61" s="145"/>
      <c r="GD61" s="145"/>
      <c r="GE61" s="145"/>
      <c r="GF61" s="145"/>
      <c r="GG61" s="145"/>
      <c r="GH61" s="145"/>
      <c r="GI61" s="145"/>
      <c r="GJ61" s="145"/>
      <c r="GK61" s="145"/>
      <c r="GL61" s="145"/>
      <c r="GM61" s="145"/>
      <c r="GN61" s="145"/>
      <c r="GO61" s="145"/>
      <c r="GP61" s="145"/>
      <c r="GQ61" s="145"/>
      <c r="GR61" s="145"/>
      <c r="GS61" s="145"/>
      <c r="GT61" s="145"/>
      <c r="GU61" s="145"/>
      <c r="GV61" s="145"/>
      <c r="GW61" s="145"/>
      <c r="GX61" s="145"/>
      <c r="GY61" s="145"/>
      <c r="GZ61" s="145"/>
      <c r="HA61" s="145"/>
      <c r="HB61" s="145"/>
      <c r="HC61" s="145"/>
      <c r="HD61" s="145"/>
      <c r="HE61" s="145"/>
      <c r="HF61" s="145"/>
      <c r="HG61" s="145"/>
      <c r="HH61" s="145"/>
      <c r="HI61" s="145"/>
      <c r="HJ61" s="145"/>
      <c r="HK61" s="145"/>
      <c r="HL61" s="145"/>
      <c r="HM61" s="145"/>
      <c r="HN61" s="145"/>
      <c r="HO61" s="145"/>
      <c r="HP61" s="145"/>
      <c r="HQ61" s="145"/>
      <c r="HR61" s="145"/>
      <c r="HS61" s="145"/>
      <c r="HT61" s="145"/>
      <c r="HU61" s="145"/>
      <c r="HV61" s="145"/>
      <c r="HW61" s="145"/>
      <c r="HX61" s="145"/>
      <c r="HY61" s="145"/>
      <c r="HZ61" s="145"/>
      <c r="IA61" s="145"/>
      <c r="IB61" s="145"/>
      <c r="IC61" s="145"/>
      <c r="ID61" s="145"/>
      <c r="IE61" s="145"/>
      <c r="IF61" s="145"/>
      <c r="IG61" s="145"/>
      <c r="IH61" s="145"/>
      <c r="II61" s="145"/>
      <c r="IJ61" s="145"/>
      <c r="IK61" s="145"/>
      <c r="IL61" s="145"/>
      <c r="IM61" s="145"/>
      <c r="IN61" s="145"/>
      <c r="IO61" s="145"/>
      <c r="IP61" s="145"/>
      <c r="IQ61" s="145"/>
      <c r="IR61" s="145"/>
      <c r="IS61" s="145"/>
      <c r="IT61" s="145"/>
      <c r="IU61" s="145"/>
      <c r="IV61" s="145"/>
      <c r="IW61" s="145"/>
      <c r="IX61" s="145"/>
      <c r="IY61" s="145"/>
      <c r="IZ61" s="145"/>
      <c r="JA61" s="145"/>
      <c r="JB61" s="145"/>
      <c r="JC61" s="145"/>
      <c r="JD61" s="145"/>
      <c r="JE61" s="145"/>
      <c r="JF61" s="145"/>
      <c r="JG61" s="145"/>
      <c r="JH61" s="145"/>
      <c r="JI61" s="145"/>
      <c r="JJ61" s="145"/>
      <c r="JK61" s="145"/>
      <c r="JL61" s="145"/>
      <c r="JM61" s="145"/>
      <c r="JN61" s="145"/>
      <c r="JO61" s="145"/>
      <c r="JP61" s="145"/>
      <c r="JQ61" s="145"/>
      <c r="JR61" s="145"/>
      <c r="JS61" s="145"/>
      <c r="JT61" s="145"/>
      <c r="JU61" s="145"/>
      <c r="JV61" s="145"/>
    </row>
    <row r="62" spans="1:282" s="6" customFormat="1" ht="44.25" customHeight="1" thickBot="1" x14ac:dyDescent="0.3">
      <c r="A62" s="27">
        <f>1+A60</f>
        <v>46</v>
      </c>
      <c r="B62" s="3">
        <v>4.08</v>
      </c>
      <c r="C62" s="4" t="s">
        <v>93</v>
      </c>
      <c r="D62" s="2" t="s">
        <v>122</v>
      </c>
      <c r="E62" s="7">
        <v>-4906</v>
      </c>
      <c r="F62" s="7">
        <v>-27863</v>
      </c>
      <c r="G62" s="72">
        <v>-8175.6690499851584</v>
      </c>
      <c r="H62" s="72">
        <v>-42711</v>
      </c>
      <c r="I62" s="72">
        <v>0</v>
      </c>
      <c r="J62" s="72">
        <v>0</v>
      </c>
      <c r="K62" s="72"/>
      <c r="L62" s="72"/>
      <c r="M62" s="216"/>
      <c r="N62" s="217"/>
      <c r="O62" s="218"/>
      <c r="P62" s="72"/>
      <c r="Q62" s="72"/>
      <c r="R62" s="7"/>
      <c r="S62" s="173"/>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5"/>
      <c r="BW62" s="145"/>
      <c r="BX62" s="145"/>
      <c r="BY62" s="145"/>
      <c r="BZ62" s="145"/>
      <c r="CA62" s="145"/>
      <c r="CB62" s="145"/>
      <c r="CC62" s="145"/>
      <c r="CD62" s="145"/>
      <c r="CE62" s="145"/>
      <c r="CF62" s="145"/>
      <c r="CG62" s="145"/>
      <c r="CH62" s="145"/>
      <c r="CI62" s="145"/>
      <c r="CJ62" s="145"/>
      <c r="CK62" s="145"/>
      <c r="CL62" s="145"/>
      <c r="CM62" s="145"/>
      <c r="CN62" s="145"/>
      <c r="CO62" s="145"/>
      <c r="CP62" s="145"/>
      <c r="CQ62" s="145"/>
      <c r="CR62" s="145"/>
      <c r="CS62" s="145"/>
      <c r="CT62" s="145"/>
      <c r="CU62" s="145"/>
      <c r="CV62" s="145"/>
      <c r="CW62" s="145"/>
      <c r="CX62" s="145"/>
      <c r="CY62" s="145"/>
      <c r="CZ62" s="145"/>
      <c r="DA62" s="145"/>
      <c r="DB62" s="145"/>
      <c r="DC62" s="145"/>
      <c r="DD62" s="145"/>
      <c r="DE62" s="145"/>
      <c r="DF62" s="145"/>
      <c r="DG62" s="145"/>
      <c r="DH62" s="145"/>
      <c r="DI62" s="145"/>
      <c r="DJ62" s="145"/>
      <c r="DK62" s="145"/>
      <c r="DL62" s="145"/>
      <c r="DM62" s="145"/>
      <c r="DN62" s="145"/>
      <c r="DO62" s="145"/>
      <c r="DP62" s="145"/>
      <c r="DQ62" s="145"/>
      <c r="DR62" s="145"/>
      <c r="DS62" s="145"/>
      <c r="DT62" s="145"/>
      <c r="DU62" s="145"/>
      <c r="DV62" s="145"/>
      <c r="DW62" s="145"/>
      <c r="DX62" s="145"/>
      <c r="DY62" s="145"/>
      <c r="DZ62" s="145"/>
      <c r="EA62" s="145"/>
      <c r="EB62" s="145"/>
      <c r="EC62" s="145"/>
      <c r="ED62" s="145"/>
      <c r="EE62" s="145"/>
      <c r="EF62" s="145"/>
      <c r="EG62" s="145"/>
      <c r="EH62" s="145"/>
      <c r="EI62" s="145"/>
      <c r="EJ62" s="145"/>
      <c r="EK62" s="145"/>
      <c r="EL62" s="145"/>
      <c r="EM62" s="145"/>
      <c r="EN62" s="145"/>
      <c r="EO62" s="145"/>
      <c r="EP62" s="145"/>
      <c r="EQ62" s="145"/>
      <c r="ER62" s="145"/>
      <c r="ES62" s="145"/>
      <c r="ET62" s="145"/>
      <c r="EU62" s="145"/>
      <c r="EV62" s="145"/>
      <c r="EW62" s="145"/>
      <c r="EX62" s="145"/>
      <c r="EY62" s="145"/>
      <c r="EZ62" s="145"/>
      <c r="FA62" s="145"/>
      <c r="FB62" s="145"/>
      <c r="FC62" s="145"/>
      <c r="FD62" s="145"/>
      <c r="FE62" s="145"/>
      <c r="FF62" s="145"/>
      <c r="FG62" s="145"/>
      <c r="FH62" s="145"/>
      <c r="FI62" s="145"/>
      <c r="FJ62" s="145"/>
      <c r="FK62" s="145"/>
      <c r="FL62" s="145"/>
      <c r="FM62" s="145"/>
      <c r="FN62" s="145"/>
      <c r="FO62" s="145"/>
      <c r="FP62" s="145"/>
      <c r="FQ62" s="145"/>
      <c r="FR62" s="145"/>
      <c r="FS62" s="145"/>
      <c r="FT62" s="145"/>
      <c r="FU62" s="145"/>
      <c r="FV62" s="145"/>
      <c r="FW62" s="145"/>
      <c r="FX62" s="145"/>
      <c r="FY62" s="145"/>
      <c r="FZ62" s="145"/>
      <c r="GA62" s="145"/>
      <c r="GB62" s="145"/>
      <c r="GC62" s="145"/>
      <c r="GD62" s="145"/>
      <c r="GE62" s="145"/>
      <c r="GF62" s="145"/>
      <c r="GG62" s="145"/>
      <c r="GH62" s="145"/>
      <c r="GI62" s="145"/>
      <c r="GJ62" s="145"/>
      <c r="GK62" s="145"/>
      <c r="GL62" s="145"/>
      <c r="GM62" s="145"/>
      <c r="GN62" s="145"/>
      <c r="GO62" s="145"/>
      <c r="GP62" s="145"/>
      <c r="GQ62" s="145"/>
      <c r="GR62" s="145"/>
      <c r="GS62" s="145"/>
      <c r="GT62" s="145"/>
      <c r="GU62" s="145"/>
      <c r="GV62" s="145"/>
      <c r="GW62" s="145"/>
      <c r="GX62" s="145"/>
      <c r="GY62" s="145"/>
      <c r="GZ62" s="145"/>
      <c r="HA62" s="145"/>
      <c r="HB62" s="145"/>
      <c r="HC62" s="145"/>
      <c r="HD62" s="145"/>
      <c r="HE62" s="145"/>
      <c r="HF62" s="145"/>
      <c r="HG62" s="145"/>
      <c r="HH62" s="145"/>
      <c r="HI62" s="145"/>
      <c r="HJ62" s="145"/>
      <c r="HK62" s="145"/>
      <c r="HL62" s="145"/>
      <c r="HM62" s="145"/>
      <c r="HN62" s="145"/>
      <c r="HO62" s="145"/>
      <c r="HP62" s="145"/>
      <c r="HQ62" s="145"/>
      <c r="HR62" s="145"/>
      <c r="HS62" s="145"/>
      <c r="HT62" s="145"/>
      <c r="HU62" s="145"/>
      <c r="HV62" s="145"/>
      <c r="HW62" s="145"/>
      <c r="HX62" s="145"/>
      <c r="HY62" s="145"/>
      <c r="HZ62" s="145"/>
      <c r="IA62" s="145"/>
      <c r="IB62" s="145"/>
      <c r="IC62" s="145"/>
      <c r="ID62" s="145"/>
      <c r="IE62" s="145"/>
      <c r="IF62" s="145"/>
      <c r="IG62" s="145"/>
      <c r="IH62" s="145"/>
      <c r="II62" s="145"/>
      <c r="IJ62" s="145"/>
      <c r="IK62" s="145"/>
      <c r="IL62" s="145"/>
      <c r="IM62" s="145"/>
      <c r="IN62" s="145"/>
      <c r="IO62" s="145"/>
      <c r="IP62" s="145"/>
      <c r="IQ62" s="145"/>
      <c r="IR62" s="145"/>
      <c r="IS62" s="145"/>
      <c r="IT62" s="145"/>
      <c r="IU62" s="145"/>
      <c r="IV62" s="145"/>
      <c r="IW62" s="145"/>
      <c r="IX62" s="145"/>
      <c r="IY62" s="145"/>
      <c r="IZ62" s="145"/>
      <c r="JA62" s="145"/>
      <c r="JB62" s="145"/>
      <c r="JC62" s="145"/>
      <c r="JD62" s="145"/>
      <c r="JE62" s="145"/>
      <c r="JF62" s="145"/>
      <c r="JG62" s="145"/>
      <c r="JH62" s="145"/>
      <c r="JI62" s="145"/>
      <c r="JJ62" s="145"/>
      <c r="JK62" s="145"/>
      <c r="JL62" s="145"/>
      <c r="JM62" s="145"/>
      <c r="JN62" s="145"/>
      <c r="JO62" s="145"/>
      <c r="JP62" s="145"/>
      <c r="JQ62" s="145"/>
      <c r="JR62" s="145"/>
      <c r="JS62" s="145"/>
      <c r="JT62" s="145"/>
      <c r="JU62" s="145"/>
      <c r="JV62" s="145"/>
    </row>
    <row r="63" spans="1:282" s="40" customFormat="1" ht="44.25" customHeight="1" x14ac:dyDescent="0.25">
      <c r="A63" s="83">
        <f t="shared" si="3"/>
        <v>47</v>
      </c>
      <c r="B63" s="39">
        <v>4.09</v>
      </c>
      <c r="C63" s="57" t="s">
        <v>161</v>
      </c>
      <c r="D63" s="56" t="s">
        <v>162</v>
      </c>
      <c r="E63" s="59">
        <v>0</v>
      </c>
      <c r="F63" s="59">
        <v>0</v>
      </c>
      <c r="G63" s="71">
        <v>0</v>
      </c>
      <c r="H63" s="71">
        <v>0</v>
      </c>
      <c r="I63" s="77">
        <v>30112.227933658589</v>
      </c>
      <c r="J63" s="77">
        <v>70184.498224010153</v>
      </c>
      <c r="K63" s="77"/>
      <c r="L63" s="77"/>
      <c r="M63" s="216"/>
      <c r="N63" s="217"/>
      <c r="O63" s="218"/>
      <c r="P63" s="77"/>
      <c r="Q63" s="77"/>
      <c r="R63" s="22"/>
      <c r="S63" s="172"/>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5"/>
      <c r="CN63" s="145"/>
      <c r="CO63" s="145"/>
      <c r="CP63" s="145"/>
      <c r="CQ63" s="145"/>
      <c r="CR63" s="145"/>
      <c r="CS63" s="145"/>
      <c r="CT63" s="145"/>
      <c r="CU63" s="145"/>
      <c r="CV63" s="145"/>
      <c r="CW63" s="145"/>
      <c r="CX63" s="145"/>
      <c r="CY63" s="145"/>
      <c r="CZ63" s="145"/>
      <c r="DA63" s="145"/>
      <c r="DB63" s="145"/>
      <c r="DC63" s="145"/>
      <c r="DD63" s="145"/>
      <c r="DE63" s="145"/>
      <c r="DF63" s="145"/>
      <c r="DG63" s="145"/>
      <c r="DH63" s="145"/>
      <c r="DI63" s="145"/>
      <c r="DJ63" s="145"/>
      <c r="DK63" s="145"/>
      <c r="DL63" s="145"/>
      <c r="DM63" s="145"/>
      <c r="DN63" s="145"/>
      <c r="DO63" s="145"/>
      <c r="DP63" s="145"/>
      <c r="DQ63" s="145"/>
      <c r="DR63" s="145"/>
      <c r="DS63" s="145"/>
      <c r="DT63" s="145"/>
      <c r="DU63" s="145"/>
      <c r="DV63" s="145"/>
      <c r="DW63" s="145"/>
      <c r="DX63" s="145"/>
      <c r="DY63" s="145"/>
      <c r="DZ63" s="145"/>
      <c r="EA63" s="145"/>
      <c r="EB63" s="145"/>
      <c r="EC63" s="145"/>
      <c r="ED63" s="145"/>
      <c r="EE63" s="145"/>
      <c r="EF63" s="145"/>
      <c r="EG63" s="145"/>
      <c r="EH63" s="145"/>
      <c r="EI63" s="145"/>
      <c r="EJ63" s="145"/>
      <c r="EK63" s="145"/>
      <c r="EL63" s="145"/>
      <c r="EM63" s="145"/>
      <c r="EN63" s="145"/>
      <c r="EO63" s="145"/>
      <c r="EP63" s="145"/>
      <c r="EQ63" s="145"/>
      <c r="ER63" s="145"/>
      <c r="ES63" s="145"/>
      <c r="ET63" s="145"/>
      <c r="EU63" s="145"/>
      <c r="EV63" s="145"/>
      <c r="EW63" s="145"/>
      <c r="EX63" s="145"/>
      <c r="EY63" s="145"/>
      <c r="EZ63" s="145"/>
      <c r="FA63" s="145"/>
      <c r="FB63" s="145"/>
      <c r="FC63" s="145"/>
      <c r="FD63" s="145"/>
      <c r="FE63" s="145"/>
      <c r="FF63" s="145"/>
      <c r="FG63" s="145"/>
      <c r="FH63" s="145"/>
      <c r="FI63" s="145"/>
      <c r="FJ63" s="145"/>
      <c r="FK63" s="145"/>
      <c r="FL63" s="145"/>
      <c r="FM63" s="145"/>
      <c r="FN63" s="145"/>
      <c r="FO63" s="145"/>
      <c r="FP63" s="145"/>
      <c r="FQ63" s="145"/>
      <c r="FR63" s="145"/>
      <c r="FS63" s="145"/>
      <c r="FT63" s="145"/>
      <c r="FU63" s="145"/>
      <c r="FV63" s="145"/>
      <c r="FW63" s="145"/>
      <c r="FX63" s="145"/>
      <c r="FY63" s="145"/>
      <c r="FZ63" s="145"/>
      <c r="GA63" s="145"/>
      <c r="GB63" s="145"/>
      <c r="GC63" s="145"/>
      <c r="GD63" s="145"/>
      <c r="GE63" s="145"/>
      <c r="GF63" s="145"/>
      <c r="GG63" s="145"/>
      <c r="GH63" s="145"/>
      <c r="GI63" s="145"/>
      <c r="GJ63" s="145"/>
      <c r="GK63" s="145"/>
      <c r="GL63" s="145"/>
      <c r="GM63" s="145"/>
      <c r="GN63" s="145"/>
      <c r="GO63" s="145"/>
      <c r="GP63" s="145"/>
      <c r="GQ63" s="145"/>
      <c r="GR63" s="145"/>
      <c r="GS63" s="145"/>
      <c r="GT63" s="145"/>
      <c r="GU63" s="145"/>
      <c r="GV63" s="145"/>
      <c r="GW63" s="145"/>
      <c r="GX63" s="145"/>
      <c r="GY63" s="145"/>
      <c r="GZ63" s="145"/>
      <c r="HA63" s="145"/>
      <c r="HB63" s="145"/>
      <c r="HC63" s="145"/>
      <c r="HD63" s="145"/>
      <c r="HE63" s="145"/>
      <c r="HF63" s="145"/>
      <c r="HG63" s="145"/>
      <c r="HH63" s="145"/>
      <c r="HI63" s="145"/>
      <c r="HJ63" s="145"/>
      <c r="HK63" s="145"/>
      <c r="HL63" s="145"/>
      <c r="HM63" s="145"/>
      <c r="HN63" s="145"/>
      <c r="HO63" s="145"/>
      <c r="HP63" s="145"/>
      <c r="HQ63" s="145"/>
      <c r="HR63" s="145"/>
      <c r="HS63" s="145"/>
      <c r="HT63" s="145"/>
      <c r="HU63" s="145"/>
      <c r="HV63" s="145"/>
      <c r="HW63" s="145"/>
      <c r="HX63" s="145"/>
      <c r="HY63" s="145"/>
      <c r="HZ63" s="145"/>
      <c r="IA63" s="145"/>
      <c r="IB63" s="145"/>
      <c r="IC63" s="145"/>
      <c r="ID63" s="145"/>
      <c r="IE63" s="145"/>
      <c r="IF63" s="145"/>
      <c r="IG63" s="145"/>
      <c r="IH63" s="145"/>
      <c r="II63" s="145"/>
      <c r="IJ63" s="145"/>
      <c r="IK63" s="145"/>
      <c r="IL63" s="145"/>
      <c r="IM63" s="145"/>
      <c r="IN63" s="145"/>
      <c r="IO63" s="145"/>
      <c r="IP63" s="145"/>
      <c r="IQ63" s="145"/>
      <c r="IR63" s="145"/>
      <c r="IS63" s="145"/>
      <c r="IT63" s="145"/>
      <c r="IU63" s="145"/>
      <c r="IV63" s="145"/>
      <c r="IW63" s="145"/>
      <c r="IX63" s="145"/>
      <c r="IY63" s="145"/>
      <c r="IZ63" s="145"/>
      <c r="JA63" s="145"/>
      <c r="JB63" s="145"/>
      <c r="JC63" s="145"/>
      <c r="JD63" s="145"/>
      <c r="JE63" s="145"/>
      <c r="JF63" s="145"/>
      <c r="JG63" s="145"/>
      <c r="JH63" s="145"/>
      <c r="JI63" s="145"/>
      <c r="JJ63" s="145"/>
      <c r="JK63" s="145"/>
      <c r="JL63" s="145"/>
      <c r="JM63" s="145"/>
      <c r="JN63" s="145"/>
      <c r="JO63" s="145"/>
      <c r="JP63" s="145"/>
      <c r="JQ63" s="145"/>
      <c r="JR63" s="145"/>
      <c r="JS63" s="145"/>
      <c r="JT63" s="145"/>
      <c r="JU63" s="145"/>
      <c r="JV63" s="145"/>
    </row>
    <row r="64" spans="1:282" s="6" customFormat="1" ht="26.25" customHeight="1" x14ac:dyDescent="0.25">
      <c r="A64" s="27"/>
      <c r="B64" s="3"/>
      <c r="C64" s="4"/>
      <c r="D64" s="2" t="s">
        <v>94</v>
      </c>
      <c r="E64" s="22">
        <v>-3</v>
      </c>
      <c r="F64" s="14"/>
      <c r="G64" s="71"/>
      <c r="H64" s="71"/>
      <c r="I64" s="73"/>
      <c r="J64" s="73"/>
      <c r="K64" s="73"/>
      <c r="L64" s="73"/>
      <c r="M64" s="216"/>
      <c r="N64" s="217"/>
      <c r="O64" s="218"/>
      <c r="P64" s="84"/>
      <c r="Q64" s="84"/>
      <c r="S64" s="53"/>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c r="CW64" s="145"/>
      <c r="CX64" s="145"/>
      <c r="CY64" s="145"/>
      <c r="CZ64" s="145"/>
      <c r="DA64" s="145"/>
      <c r="DB64" s="145"/>
      <c r="DC64" s="145"/>
      <c r="DD64" s="145"/>
      <c r="DE64" s="145"/>
      <c r="DF64" s="145"/>
      <c r="DG64" s="145"/>
      <c r="DH64" s="145"/>
      <c r="DI64" s="145"/>
      <c r="DJ64" s="145"/>
      <c r="DK64" s="145"/>
      <c r="DL64" s="145"/>
      <c r="DM64" s="145"/>
      <c r="DN64" s="145"/>
      <c r="DO64" s="145"/>
      <c r="DP64" s="145"/>
      <c r="DQ64" s="145"/>
      <c r="DR64" s="145"/>
      <c r="DS64" s="145"/>
      <c r="DT64" s="145"/>
      <c r="DU64" s="145"/>
      <c r="DV64" s="145"/>
      <c r="DW64" s="145"/>
      <c r="DX64" s="145"/>
      <c r="DY64" s="145"/>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45"/>
      <c r="GM64" s="145"/>
      <c r="GN64" s="145"/>
      <c r="GO64" s="145"/>
      <c r="GP64" s="145"/>
      <c r="GQ64" s="145"/>
      <c r="GR64" s="145"/>
      <c r="GS64" s="145"/>
      <c r="GT64" s="145"/>
      <c r="GU64" s="145"/>
      <c r="GV64" s="145"/>
      <c r="GW64" s="145"/>
      <c r="GX64" s="145"/>
      <c r="GY64" s="145"/>
      <c r="GZ64" s="145"/>
      <c r="HA64" s="145"/>
      <c r="HB64" s="145"/>
      <c r="HC64" s="145"/>
      <c r="HD64" s="145"/>
      <c r="HE64" s="145"/>
      <c r="HF64" s="145"/>
      <c r="HG64" s="145"/>
      <c r="HH64" s="145"/>
      <c r="HI64" s="145"/>
      <c r="HJ64" s="145"/>
      <c r="HK64" s="145"/>
      <c r="HL64" s="145"/>
      <c r="HM64" s="145"/>
      <c r="HN64" s="145"/>
      <c r="HO64" s="145"/>
      <c r="HP64" s="145"/>
      <c r="HQ64" s="145"/>
      <c r="HR64" s="145"/>
      <c r="HS64" s="145"/>
      <c r="HT64" s="145"/>
      <c r="HU64" s="145"/>
      <c r="HV64" s="145"/>
      <c r="HW64" s="145"/>
      <c r="HX64" s="145"/>
      <c r="HY64" s="145"/>
      <c r="HZ64" s="145"/>
      <c r="IA64" s="145"/>
      <c r="IB64" s="145"/>
      <c r="IC64" s="145"/>
      <c r="ID64" s="145"/>
      <c r="IE64" s="145"/>
      <c r="IF64" s="145"/>
      <c r="IG64" s="145"/>
      <c r="IH64" s="145"/>
      <c r="II64" s="145"/>
      <c r="IJ64" s="145"/>
      <c r="IK64" s="145"/>
      <c r="IL64" s="145"/>
      <c r="IM64" s="145"/>
      <c r="IN64" s="145"/>
      <c r="IO64" s="145"/>
      <c r="IP64" s="145"/>
      <c r="IQ64" s="145"/>
      <c r="IR64" s="145"/>
      <c r="IS64" s="145"/>
      <c r="IT64" s="145"/>
      <c r="IU64" s="145"/>
      <c r="IV64" s="145"/>
      <c r="IW64" s="145"/>
      <c r="IX64" s="145"/>
      <c r="IY64" s="145"/>
      <c r="IZ64" s="145"/>
      <c r="JA64" s="145"/>
      <c r="JB64" s="145"/>
      <c r="JC64" s="145"/>
      <c r="JD64" s="145"/>
      <c r="JE64" s="145"/>
      <c r="JF64" s="145"/>
      <c r="JG64" s="145"/>
      <c r="JH64" s="145"/>
      <c r="JI64" s="145"/>
      <c r="JJ64" s="145"/>
      <c r="JK64" s="145"/>
      <c r="JL64" s="145"/>
      <c r="JM64" s="145"/>
      <c r="JN64" s="145"/>
      <c r="JO64" s="145"/>
      <c r="JP64" s="145"/>
      <c r="JQ64" s="145"/>
      <c r="JR64" s="145"/>
      <c r="JS64" s="145"/>
      <c r="JT64" s="145"/>
      <c r="JU64" s="145"/>
      <c r="JV64" s="145"/>
    </row>
    <row r="65" spans="1:282" s="6" customFormat="1" ht="26.25" customHeight="1" x14ac:dyDescent="0.25">
      <c r="A65" s="27">
        <f>1+A63</f>
        <v>48</v>
      </c>
      <c r="B65" s="3"/>
      <c r="C65" s="15"/>
      <c r="D65" s="16" t="s">
        <v>73</v>
      </c>
      <c r="E65" s="17">
        <f t="shared" ref="E65:J65" si="4">SUM(E15:E64)</f>
        <v>38568</v>
      </c>
      <c r="F65" s="17">
        <f t="shared" si="4"/>
        <v>1475472</v>
      </c>
      <c r="G65" s="74">
        <f t="shared" si="4"/>
        <v>40100.999590232706</v>
      </c>
      <c r="H65" s="74">
        <f t="shared" si="4"/>
        <v>1466978</v>
      </c>
      <c r="I65" s="74">
        <f t="shared" si="4"/>
        <v>25570.227933658589</v>
      </c>
      <c r="J65" s="74">
        <f t="shared" si="4"/>
        <v>1453313.4982240102</v>
      </c>
      <c r="K65" s="74"/>
      <c r="L65" s="74"/>
      <c r="M65" s="216"/>
      <c r="N65" s="217"/>
      <c r="O65" s="218"/>
      <c r="P65" s="84"/>
      <c r="Q65" s="84"/>
      <c r="S65" s="53"/>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145"/>
      <c r="CM65" s="145"/>
      <c r="CN65" s="145"/>
      <c r="CO65" s="145"/>
      <c r="CP65" s="145"/>
      <c r="CQ65" s="145"/>
      <c r="CR65" s="145"/>
      <c r="CS65" s="145"/>
      <c r="CT65" s="145"/>
      <c r="CU65" s="145"/>
      <c r="CV65" s="145"/>
      <c r="CW65" s="145"/>
      <c r="CX65" s="145"/>
      <c r="CY65" s="145"/>
      <c r="CZ65" s="145"/>
      <c r="DA65" s="145"/>
      <c r="DB65" s="145"/>
      <c r="DC65" s="145"/>
      <c r="DD65" s="145"/>
      <c r="DE65" s="145"/>
      <c r="DF65" s="145"/>
      <c r="DG65" s="145"/>
      <c r="DH65" s="145"/>
      <c r="DI65" s="145"/>
      <c r="DJ65" s="145"/>
      <c r="DK65" s="145"/>
      <c r="DL65" s="145"/>
      <c r="DM65" s="145"/>
      <c r="DN65" s="145"/>
      <c r="DO65" s="145"/>
      <c r="DP65" s="145"/>
      <c r="DQ65" s="145"/>
      <c r="DR65" s="145"/>
      <c r="DS65" s="145"/>
      <c r="DT65" s="145"/>
      <c r="DU65" s="145"/>
      <c r="DV65" s="145"/>
      <c r="DW65" s="145"/>
      <c r="DX65" s="145"/>
      <c r="DY65" s="145"/>
      <c r="DZ65" s="145"/>
      <c r="EA65" s="145"/>
      <c r="EB65" s="145"/>
      <c r="EC65" s="145"/>
      <c r="ED65" s="145"/>
      <c r="EE65" s="145"/>
      <c r="EF65" s="145"/>
      <c r="EG65" s="145"/>
      <c r="EH65" s="145"/>
      <c r="EI65" s="145"/>
      <c r="EJ65" s="145"/>
      <c r="EK65" s="145"/>
      <c r="EL65" s="145"/>
      <c r="EM65" s="145"/>
      <c r="EN65" s="145"/>
      <c r="EO65" s="145"/>
      <c r="EP65" s="145"/>
      <c r="EQ65" s="145"/>
      <c r="ER65" s="145"/>
      <c r="ES65" s="145"/>
      <c r="ET65" s="145"/>
      <c r="EU65" s="145"/>
      <c r="EV65" s="145"/>
      <c r="EW65" s="145"/>
      <c r="EX65" s="145"/>
      <c r="EY65" s="145"/>
      <c r="EZ65" s="145"/>
      <c r="FA65" s="145"/>
      <c r="FB65" s="145"/>
      <c r="FC65" s="145"/>
      <c r="FD65" s="145"/>
      <c r="FE65" s="145"/>
      <c r="FF65" s="145"/>
      <c r="FG65" s="145"/>
      <c r="FH65" s="145"/>
      <c r="FI65" s="145"/>
      <c r="FJ65" s="145"/>
      <c r="FK65" s="145"/>
      <c r="FL65" s="145"/>
      <c r="FM65" s="145"/>
      <c r="FN65" s="145"/>
      <c r="FO65" s="145"/>
      <c r="FP65" s="145"/>
      <c r="FQ65" s="145"/>
      <c r="FR65" s="145"/>
      <c r="FS65" s="145"/>
      <c r="FT65" s="145"/>
      <c r="FU65" s="145"/>
      <c r="FV65" s="145"/>
      <c r="FW65" s="145"/>
      <c r="FX65" s="145"/>
      <c r="FY65" s="145"/>
      <c r="FZ65" s="145"/>
      <c r="GA65" s="145"/>
      <c r="GB65" s="145"/>
      <c r="GC65" s="145"/>
      <c r="GD65" s="145"/>
      <c r="GE65" s="145"/>
      <c r="GF65" s="145"/>
      <c r="GG65" s="145"/>
      <c r="GH65" s="145"/>
      <c r="GI65" s="145"/>
      <c r="GJ65" s="145"/>
      <c r="GK65" s="145"/>
      <c r="GL65" s="145"/>
      <c r="GM65" s="145"/>
      <c r="GN65" s="145"/>
      <c r="GO65" s="145"/>
      <c r="GP65" s="145"/>
      <c r="GQ65" s="145"/>
      <c r="GR65" s="145"/>
      <c r="GS65" s="145"/>
      <c r="GT65" s="145"/>
      <c r="GU65" s="145"/>
      <c r="GV65" s="145"/>
      <c r="GW65" s="145"/>
      <c r="GX65" s="145"/>
      <c r="GY65" s="145"/>
      <c r="GZ65" s="145"/>
      <c r="HA65" s="145"/>
      <c r="HB65" s="145"/>
      <c r="HC65" s="145"/>
      <c r="HD65" s="145"/>
      <c r="HE65" s="145"/>
      <c r="HF65" s="145"/>
      <c r="HG65" s="145"/>
      <c r="HH65" s="145"/>
      <c r="HI65" s="145"/>
      <c r="HJ65" s="145"/>
      <c r="HK65" s="145"/>
      <c r="HL65" s="145"/>
      <c r="HM65" s="145"/>
      <c r="HN65" s="145"/>
      <c r="HO65" s="145"/>
      <c r="HP65" s="145"/>
      <c r="HQ65" s="145"/>
      <c r="HR65" s="145"/>
      <c r="HS65" s="145"/>
      <c r="HT65" s="145"/>
      <c r="HU65" s="145"/>
      <c r="HV65" s="145"/>
      <c r="HW65" s="145"/>
      <c r="HX65" s="145"/>
      <c r="HY65" s="145"/>
      <c r="HZ65" s="145"/>
      <c r="IA65" s="145"/>
      <c r="IB65" s="145"/>
      <c r="IC65" s="145"/>
      <c r="ID65" s="145"/>
      <c r="IE65" s="145"/>
      <c r="IF65" s="145"/>
      <c r="IG65" s="145"/>
      <c r="IH65" s="145"/>
      <c r="II65" s="145"/>
      <c r="IJ65" s="145"/>
      <c r="IK65" s="145"/>
      <c r="IL65" s="145"/>
      <c r="IM65" s="145"/>
      <c r="IN65" s="145"/>
      <c r="IO65" s="145"/>
      <c r="IP65" s="145"/>
      <c r="IQ65" s="145"/>
      <c r="IR65" s="145"/>
      <c r="IS65" s="145"/>
      <c r="IT65" s="145"/>
      <c r="IU65" s="145"/>
      <c r="IV65" s="145"/>
      <c r="IW65" s="145"/>
      <c r="IX65" s="145"/>
      <c r="IY65" s="145"/>
      <c r="IZ65" s="145"/>
      <c r="JA65" s="145"/>
      <c r="JB65" s="145"/>
      <c r="JC65" s="145"/>
      <c r="JD65" s="145"/>
      <c r="JE65" s="145"/>
      <c r="JF65" s="145"/>
      <c r="JG65" s="145"/>
      <c r="JH65" s="145"/>
      <c r="JI65" s="145"/>
      <c r="JJ65" s="145"/>
      <c r="JK65" s="145"/>
      <c r="JL65" s="145"/>
      <c r="JM65" s="145"/>
      <c r="JN65" s="145"/>
      <c r="JO65" s="145"/>
      <c r="JP65" s="145"/>
      <c r="JQ65" s="145"/>
      <c r="JR65" s="145"/>
      <c r="JS65" s="145"/>
      <c r="JT65" s="145"/>
      <c r="JU65" s="145"/>
      <c r="JV65" s="145"/>
    </row>
    <row r="66" spans="1:282" s="6" customFormat="1" ht="26.25" customHeight="1" x14ac:dyDescent="0.25">
      <c r="A66" s="230" t="s">
        <v>141</v>
      </c>
      <c r="B66" s="231"/>
      <c r="C66" s="231"/>
      <c r="D66" s="231"/>
      <c r="E66" s="231"/>
      <c r="F66" s="231"/>
      <c r="G66" s="94"/>
      <c r="H66" s="94"/>
      <c r="I66" s="74"/>
      <c r="J66" s="74"/>
      <c r="K66" s="74"/>
      <c r="L66" s="74"/>
      <c r="M66" s="216"/>
      <c r="N66" s="217"/>
      <c r="O66" s="218"/>
      <c r="P66" s="84"/>
      <c r="Q66" s="84"/>
      <c r="S66" s="53"/>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c r="CN66" s="145"/>
      <c r="CO66" s="145"/>
      <c r="CP66" s="145"/>
      <c r="CQ66" s="145"/>
      <c r="CR66" s="145"/>
      <c r="CS66" s="145"/>
      <c r="CT66" s="145"/>
      <c r="CU66" s="145"/>
      <c r="CV66" s="145"/>
      <c r="CW66" s="145"/>
      <c r="CX66" s="145"/>
      <c r="CY66" s="145"/>
      <c r="CZ66" s="145"/>
      <c r="DA66" s="145"/>
      <c r="DB66" s="145"/>
      <c r="DC66" s="145"/>
      <c r="DD66" s="145"/>
      <c r="DE66" s="145"/>
      <c r="DF66" s="145"/>
      <c r="DG66" s="145"/>
      <c r="DH66" s="145"/>
      <c r="DI66" s="145"/>
      <c r="DJ66" s="145"/>
      <c r="DK66" s="145"/>
      <c r="DL66" s="145"/>
      <c r="DM66" s="145"/>
      <c r="DN66" s="145"/>
      <c r="DO66" s="145"/>
      <c r="DP66" s="145"/>
      <c r="DQ66" s="145"/>
      <c r="DR66" s="145"/>
      <c r="DS66" s="145"/>
      <c r="DT66" s="145"/>
      <c r="DU66" s="145"/>
      <c r="DV66" s="145"/>
      <c r="DW66" s="145"/>
      <c r="DX66" s="145"/>
      <c r="DY66" s="145"/>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5"/>
      <c r="FF66" s="145"/>
      <c r="FG66" s="145"/>
      <c r="FH66" s="145"/>
      <c r="FI66" s="145"/>
      <c r="FJ66" s="145"/>
      <c r="FK66" s="145"/>
      <c r="FL66" s="145"/>
      <c r="FM66" s="145"/>
      <c r="FN66" s="145"/>
      <c r="FO66" s="145"/>
      <c r="FP66" s="145"/>
      <c r="FQ66" s="145"/>
      <c r="FR66" s="145"/>
      <c r="FS66" s="145"/>
      <c r="FT66" s="145"/>
      <c r="FU66" s="145"/>
      <c r="FV66" s="145"/>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c r="GT66" s="145"/>
      <c r="GU66" s="145"/>
      <c r="GV66" s="145"/>
      <c r="GW66" s="145"/>
      <c r="GX66" s="145"/>
      <c r="GY66" s="145"/>
      <c r="GZ66" s="145"/>
      <c r="HA66" s="145"/>
      <c r="HB66" s="145"/>
      <c r="HC66" s="145"/>
      <c r="HD66" s="145"/>
      <c r="HE66" s="145"/>
      <c r="HF66" s="145"/>
      <c r="HG66" s="145"/>
      <c r="HH66" s="145"/>
      <c r="HI66" s="145"/>
      <c r="HJ66" s="145"/>
      <c r="HK66" s="145"/>
      <c r="HL66" s="145"/>
      <c r="HM66" s="145"/>
      <c r="HN66" s="145"/>
      <c r="HO66" s="145"/>
      <c r="HP66" s="145"/>
      <c r="HQ66" s="145"/>
      <c r="HR66" s="145"/>
      <c r="HS66" s="145"/>
      <c r="HT66" s="145"/>
      <c r="HU66" s="145"/>
      <c r="HV66" s="145"/>
      <c r="HW66" s="145"/>
      <c r="HX66" s="145"/>
      <c r="HY66" s="145"/>
      <c r="HZ66" s="145"/>
      <c r="IA66" s="145"/>
      <c r="IB66" s="145"/>
      <c r="IC66" s="145"/>
      <c r="ID66" s="145"/>
      <c r="IE66" s="145"/>
      <c r="IF66" s="145"/>
      <c r="IG66" s="145"/>
      <c r="IH66" s="145"/>
      <c r="II66" s="145"/>
      <c r="IJ66" s="145"/>
      <c r="IK66" s="145"/>
      <c r="IL66" s="145"/>
      <c r="IM66" s="145"/>
      <c r="IN66" s="145"/>
      <c r="IO66" s="145"/>
      <c r="IP66" s="145"/>
      <c r="IQ66" s="145"/>
      <c r="IR66" s="145"/>
      <c r="IS66" s="145"/>
      <c r="IT66" s="145"/>
      <c r="IU66" s="145"/>
      <c r="IV66" s="145"/>
      <c r="IW66" s="145"/>
      <c r="IX66" s="145"/>
      <c r="IY66" s="145"/>
      <c r="IZ66" s="145"/>
      <c r="JA66" s="145"/>
      <c r="JB66" s="145"/>
      <c r="JC66" s="145"/>
      <c r="JD66" s="145"/>
      <c r="JE66" s="145"/>
      <c r="JF66" s="145"/>
      <c r="JG66" s="145"/>
      <c r="JH66" s="145"/>
      <c r="JI66" s="145"/>
      <c r="JJ66" s="145"/>
      <c r="JK66" s="145"/>
      <c r="JL66" s="145"/>
      <c r="JM66" s="145"/>
      <c r="JN66" s="145"/>
      <c r="JO66" s="145"/>
      <c r="JP66" s="145"/>
      <c r="JQ66" s="145"/>
      <c r="JR66" s="145"/>
      <c r="JS66" s="145"/>
      <c r="JT66" s="145"/>
      <c r="JU66" s="145"/>
      <c r="JV66" s="145"/>
    </row>
    <row r="67" spans="1:282" s="6" customFormat="1" ht="36" customHeight="1" x14ac:dyDescent="0.25">
      <c r="A67" s="31">
        <f>1+A65</f>
        <v>49</v>
      </c>
      <c r="B67" s="227" t="s">
        <v>123</v>
      </c>
      <c r="C67" s="228"/>
      <c r="D67" s="228"/>
      <c r="E67" s="228"/>
      <c r="F67" s="229"/>
      <c r="G67" s="93"/>
      <c r="H67" s="93"/>
      <c r="I67" s="74"/>
      <c r="J67" s="74"/>
      <c r="K67" s="74"/>
      <c r="L67" s="74"/>
      <c r="M67" s="216"/>
      <c r="N67" s="217"/>
      <c r="O67" s="218"/>
      <c r="P67" s="84"/>
      <c r="Q67" s="84"/>
      <c r="S67" s="53"/>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c r="CW67" s="145"/>
      <c r="CX67" s="145"/>
      <c r="CY67" s="145"/>
      <c r="CZ67" s="145"/>
      <c r="DA67" s="145"/>
      <c r="DB67" s="145"/>
      <c r="DC67" s="145"/>
      <c r="DD67" s="145"/>
      <c r="DE67" s="145"/>
      <c r="DF67" s="145"/>
      <c r="DG67" s="145"/>
      <c r="DH67" s="145"/>
      <c r="DI67" s="145"/>
      <c r="DJ67" s="145"/>
      <c r="DK67" s="145"/>
      <c r="DL67" s="145"/>
      <c r="DM67" s="145"/>
      <c r="DN67" s="145"/>
      <c r="DO67" s="145"/>
      <c r="DP67" s="145"/>
      <c r="DQ67" s="145"/>
      <c r="DR67" s="145"/>
      <c r="DS67" s="145"/>
      <c r="DT67" s="145"/>
      <c r="DU67" s="145"/>
      <c r="DV67" s="145"/>
      <c r="DW67" s="145"/>
      <c r="DX67" s="145"/>
      <c r="DY67" s="145"/>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5"/>
      <c r="FF67" s="145"/>
      <c r="FG67" s="145"/>
      <c r="FH67" s="145"/>
      <c r="FI67" s="145"/>
      <c r="FJ67" s="145"/>
      <c r="FK67" s="145"/>
      <c r="FL67" s="145"/>
      <c r="FM67" s="145"/>
      <c r="FN67" s="145"/>
      <c r="FO67" s="145"/>
      <c r="FP67" s="145"/>
      <c r="FQ67" s="145"/>
      <c r="FR67" s="145"/>
      <c r="FS67" s="145"/>
      <c r="FT67" s="145"/>
      <c r="FU67" s="145"/>
      <c r="FV67" s="145"/>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c r="GT67" s="145"/>
      <c r="GU67" s="145"/>
      <c r="GV67" s="145"/>
      <c r="GW67" s="145"/>
      <c r="GX67" s="145"/>
      <c r="GY67" s="145"/>
      <c r="GZ67" s="145"/>
      <c r="HA67" s="145"/>
      <c r="HB67" s="145"/>
      <c r="HC67" s="145"/>
      <c r="HD67" s="145"/>
      <c r="HE67" s="145"/>
      <c r="HF67" s="145"/>
      <c r="HG67" s="145"/>
      <c r="HH67" s="145"/>
      <c r="HI67" s="145"/>
      <c r="HJ67" s="145"/>
      <c r="HK67" s="145"/>
      <c r="HL67" s="145"/>
      <c r="HM67" s="145"/>
      <c r="HN67" s="145"/>
      <c r="HO67" s="145"/>
      <c r="HP67" s="145"/>
      <c r="HQ67" s="145"/>
      <c r="HR67" s="145"/>
      <c r="HS67" s="145"/>
      <c r="HT67" s="145"/>
      <c r="HU67" s="145"/>
      <c r="HV67" s="145"/>
      <c r="HW67" s="145"/>
      <c r="HX67" s="145"/>
      <c r="HY67" s="145"/>
      <c r="HZ67" s="145"/>
      <c r="IA67" s="145"/>
      <c r="IB67" s="145"/>
      <c r="IC67" s="145"/>
      <c r="ID67" s="145"/>
      <c r="IE67" s="145"/>
      <c r="IF67" s="145"/>
      <c r="IG67" s="145"/>
      <c r="IH67" s="145"/>
      <c r="II67" s="145"/>
      <c r="IJ67" s="145"/>
      <c r="IK67" s="145"/>
      <c r="IL67" s="145"/>
      <c r="IM67" s="145"/>
      <c r="IN67" s="145"/>
      <c r="IO67" s="145"/>
      <c r="IP67" s="145"/>
      <c r="IQ67" s="145"/>
      <c r="IR67" s="145"/>
      <c r="IS67" s="145"/>
      <c r="IT67" s="145"/>
      <c r="IU67" s="145"/>
      <c r="IV67" s="145"/>
      <c r="IW67" s="145"/>
      <c r="IX67" s="145"/>
      <c r="IY67" s="145"/>
      <c r="IZ67" s="145"/>
      <c r="JA67" s="145"/>
      <c r="JB67" s="145"/>
      <c r="JC67" s="145"/>
      <c r="JD67" s="145"/>
      <c r="JE67" s="145"/>
      <c r="JF67" s="145"/>
      <c r="JG67" s="145"/>
      <c r="JH67" s="145"/>
      <c r="JI67" s="145"/>
      <c r="JJ67" s="145"/>
      <c r="JK67" s="145"/>
      <c r="JL67" s="145"/>
      <c r="JM67" s="145"/>
      <c r="JN67" s="145"/>
      <c r="JO67" s="145"/>
      <c r="JP67" s="145"/>
      <c r="JQ67" s="145"/>
      <c r="JR67" s="145"/>
      <c r="JS67" s="145"/>
      <c r="JT67" s="145"/>
      <c r="JU67" s="145"/>
      <c r="JV67" s="145"/>
    </row>
    <row r="68" spans="1:282" s="6" customFormat="1" ht="78.75" x14ac:dyDescent="0.25">
      <c r="A68" s="31">
        <f t="shared" si="3"/>
        <v>50</v>
      </c>
      <c r="B68" s="3">
        <v>18.010000000000002</v>
      </c>
      <c r="C68" s="4" t="s">
        <v>124</v>
      </c>
      <c r="D68" s="29" t="s">
        <v>127</v>
      </c>
      <c r="E68" s="5">
        <v>2921</v>
      </c>
      <c r="F68" s="5">
        <v>0</v>
      </c>
      <c r="G68" s="71">
        <v>2962.3433527354387</v>
      </c>
      <c r="H68" s="71">
        <v>0</v>
      </c>
      <c r="I68" s="71">
        <v>0</v>
      </c>
      <c r="J68" s="71">
        <v>0</v>
      </c>
      <c r="K68" s="71"/>
      <c r="L68" s="71"/>
      <c r="M68" s="216"/>
      <c r="N68" s="217"/>
      <c r="O68" s="218"/>
      <c r="P68" s="84"/>
      <c r="Q68" s="84"/>
      <c r="S68" s="53"/>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c r="CW68" s="145"/>
      <c r="CX68" s="145"/>
      <c r="CY68" s="145"/>
      <c r="CZ68" s="145"/>
      <c r="DA68" s="145"/>
      <c r="DB68" s="145"/>
      <c r="DC68" s="145"/>
      <c r="DD68" s="145"/>
      <c r="DE68" s="145"/>
      <c r="DF68" s="145"/>
      <c r="DG68" s="145"/>
      <c r="DH68" s="145"/>
      <c r="DI68" s="145"/>
      <c r="DJ68" s="145"/>
      <c r="DK68" s="145"/>
      <c r="DL68" s="145"/>
      <c r="DM68" s="145"/>
      <c r="DN68" s="145"/>
      <c r="DO68" s="145"/>
      <c r="DP68" s="145"/>
      <c r="DQ68" s="145"/>
      <c r="DR68" s="145"/>
      <c r="DS68" s="145"/>
      <c r="DT68" s="145"/>
      <c r="DU68" s="145"/>
      <c r="DV68" s="145"/>
      <c r="DW68" s="145"/>
      <c r="DX68" s="145"/>
      <c r="DY68" s="145"/>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5"/>
      <c r="FF68" s="145"/>
      <c r="FG68" s="145"/>
      <c r="FH68" s="145"/>
      <c r="FI68" s="145"/>
      <c r="FJ68" s="145"/>
      <c r="FK68" s="145"/>
      <c r="FL68" s="145"/>
      <c r="FM68" s="145"/>
      <c r="FN68" s="145"/>
      <c r="FO68" s="145"/>
      <c r="FP68" s="145"/>
      <c r="FQ68" s="145"/>
      <c r="FR68" s="145"/>
      <c r="FS68" s="145"/>
      <c r="FT68" s="145"/>
      <c r="FU68" s="145"/>
      <c r="FV68" s="145"/>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c r="GT68" s="145"/>
      <c r="GU68" s="145"/>
      <c r="GV68" s="145"/>
      <c r="GW68" s="145"/>
      <c r="GX68" s="145"/>
      <c r="GY68" s="145"/>
      <c r="GZ68" s="145"/>
      <c r="HA68" s="145"/>
      <c r="HB68" s="145"/>
      <c r="HC68" s="145"/>
      <c r="HD68" s="145"/>
      <c r="HE68" s="145"/>
      <c r="HF68" s="145"/>
      <c r="HG68" s="145"/>
      <c r="HH68" s="145"/>
      <c r="HI68" s="145"/>
      <c r="HJ68" s="145"/>
      <c r="HK68" s="145"/>
      <c r="HL68" s="145"/>
      <c r="HM68" s="145"/>
      <c r="HN68" s="145"/>
      <c r="HO68" s="145"/>
      <c r="HP68" s="145"/>
      <c r="HQ68" s="145"/>
      <c r="HR68" s="145"/>
      <c r="HS68" s="145"/>
      <c r="HT68" s="145"/>
      <c r="HU68" s="145"/>
      <c r="HV68" s="145"/>
      <c r="HW68" s="145"/>
      <c r="HX68" s="145"/>
      <c r="HY68" s="145"/>
      <c r="HZ68" s="145"/>
      <c r="IA68" s="145"/>
      <c r="IB68" s="145"/>
      <c r="IC68" s="145"/>
      <c r="ID68" s="145"/>
      <c r="IE68" s="145"/>
      <c r="IF68" s="145"/>
      <c r="IG68" s="145"/>
      <c r="IH68" s="145"/>
      <c r="II68" s="145"/>
      <c r="IJ68" s="145"/>
      <c r="IK68" s="145"/>
      <c r="IL68" s="145"/>
      <c r="IM68" s="145"/>
      <c r="IN68" s="145"/>
      <c r="IO68" s="145"/>
      <c r="IP68" s="145"/>
      <c r="IQ68" s="145"/>
      <c r="IR68" s="145"/>
      <c r="IS68" s="145"/>
      <c r="IT68" s="145"/>
      <c r="IU68" s="145"/>
      <c r="IV68" s="145"/>
      <c r="IW68" s="145"/>
      <c r="IX68" s="145"/>
      <c r="IY68" s="145"/>
      <c r="IZ68" s="145"/>
      <c r="JA68" s="145"/>
      <c r="JB68" s="145"/>
      <c r="JC68" s="145"/>
      <c r="JD68" s="145"/>
      <c r="JE68" s="145"/>
      <c r="JF68" s="145"/>
      <c r="JG68" s="145"/>
      <c r="JH68" s="145"/>
      <c r="JI68" s="145"/>
      <c r="JJ68" s="145"/>
      <c r="JK68" s="145"/>
      <c r="JL68" s="145"/>
      <c r="JM68" s="145"/>
      <c r="JN68" s="145"/>
      <c r="JO68" s="145"/>
      <c r="JP68" s="145"/>
      <c r="JQ68" s="145"/>
      <c r="JR68" s="145"/>
      <c r="JS68" s="145"/>
      <c r="JT68" s="145"/>
      <c r="JU68" s="145"/>
      <c r="JV68" s="145"/>
    </row>
    <row r="69" spans="1:282" s="6" customFormat="1" ht="94.5" x14ac:dyDescent="0.25">
      <c r="A69" s="31">
        <f t="shared" si="3"/>
        <v>51</v>
      </c>
      <c r="B69" s="3">
        <v>18.02</v>
      </c>
      <c r="C69" s="4" t="s">
        <v>125</v>
      </c>
      <c r="D69" s="26" t="s">
        <v>128</v>
      </c>
      <c r="E69" s="5">
        <v>203</v>
      </c>
      <c r="F69" s="5">
        <v>0</v>
      </c>
      <c r="G69" s="71">
        <v>203.43172050643369</v>
      </c>
      <c r="H69" s="71">
        <v>0</v>
      </c>
      <c r="I69" s="71">
        <v>0</v>
      </c>
      <c r="J69" s="71">
        <v>0</v>
      </c>
      <c r="K69" s="71"/>
      <c r="L69" s="71"/>
      <c r="M69" s="216"/>
      <c r="N69" s="217"/>
      <c r="O69" s="218"/>
      <c r="P69" s="84"/>
      <c r="Q69" s="84"/>
      <c r="S69" s="53"/>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c r="CW69" s="145"/>
      <c r="CX69" s="145"/>
      <c r="CY69" s="145"/>
      <c r="CZ69" s="145"/>
      <c r="DA69" s="145"/>
      <c r="DB69" s="145"/>
      <c r="DC69" s="145"/>
      <c r="DD69" s="145"/>
      <c r="DE69" s="145"/>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145"/>
      <c r="FQ69" s="145"/>
      <c r="FR69" s="145"/>
      <c r="FS69" s="145"/>
      <c r="FT69" s="145"/>
      <c r="FU69" s="145"/>
      <c r="FV69" s="145"/>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c r="GT69" s="145"/>
      <c r="GU69" s="145"/>
      <c r="GV69" s="145"/>
      <c r="GW69" s="145"/>
      <c r="GX69" s="145"/>
      <c r="GY69" s="145"/>
      <c r="GZ69" s="145"/>
      <c r="HA69" s="145"/>
      <c r="HB69" s="145"/>
      <c r="HC69" s="145"/>
      <c r="HD69" s="145"/>
      <c r="HE69" s="145"/>
      <c r="HF69" s="145"/>
      <c r="HG69" s="145"/>
      <c r="HH69" s="145"/>
      <c r="HI69" s="145"/>
      <c r="HJ69" s="145"/>
      <c r="HK69" s="145"/>
      <c r="HL69" s="145"/>
      <c r="HM69" s="145"/>
      <c r="HN69" s="145"/>
      <c r="HO69" s="145"/>
      <c r="HP69" s="145"/>
      <c r="HQ69" s="145"/>
      <c r="HR69" s="145"/>
      <c r="HS69" s="145"/>
      <c r="HT69" s="145"/>
      <c r="HU69" s="145"/>
      <c r="HV69" s="145"/>
      <c r="HW69" s="145"/>
      <c r="HX69" s="145"/>
      <c r="HY69" s="145"/>
      <c r="HZ69" s="145"/>
      <c r="IA69" s="145"/>
      <c r="IB69" s="145"/>
      <c r="IC69" s="145"/>
      <c r="ID69" s="145"/>
      <c r="IE69" s="145"/>
      <c r="IF69" s="145"/>
      <c r="IG69" s="145"/>
      <c r="IH69" s="145"/>
      <c r="II69" s="145"/>
      <c r="IJ69" s="145"/>
      <c r="IK69" s="145"/>
      <c r="IL69" s="145"/>
      <c r="IM69" s="145"/>
      <c r="IN69" s="145"/>
      <c r="IO69" s="145"/>
      <c r="IP69" s="145"/>
      <c r="IQ69" s="145"/>
      <c r="IR69" s="145"/>
      <c r="IS69" s="145"/>
      <c r="IT69" s="145"/>
      <c r="IU69" s="145"/>
      <c r="IV69" s="145"/>
      <c r="IW69" s="145"/>
      <c r="IX69" s="145"/>
      <c r="IY69" s="145"/>
      <c r="IZ69" s="145"/>
      <c r="JA69" s="145"/>
      <c r="JB69" s="145"/>
      <c r="JC69" s="145"/>
      <c r="JD69" s="145"/>
      <c r="JE69" s="145"/>
      <c r="JF69" s="145"/>
      <c r="JG69" s="145"/>
      <c r="JH69" s="145"/>
      <c r="JI69" s="145"/>
      <c r="JJ69" s="145"/>
      <c r="JK69" s="145"/>
      <c r="JL69" s="145"/>
      <c r="JM69" s="145"/>
      <c r="JN69" s="145"/>
      <c r="JO69" s="145"/>
      <c r="JP69" s="145"/>
      <c r="JQ69" s="145"/>
      <c r="JR69" s="145"/>
      <c r="JS69" s="145"/>
      <c r="JT69" s="145"/>
      <c r="JU69" s="145"/>
      <c r="JV69" s="145"/>
    </row>
    <row r="70" spans="1:282" s="6" customFormat="1" ht="47.25" x14ac:dyDescent="0.25">
      <c r="A70" s="31">
        <f t="shared" si="3"/>
        <v>52</v>
      </c>
      <c r="B70" s="3">
        <v>18.03</v>
      </c>
      <c r="C70" s="4" t="s">
        <v>89</v>
      </c>
      <c r="D70" s="29" t="s">
        <v>129</v>
      </c>
      <c r="E70" s="5">
        <v>814</v>
      </c>
      <c r="F70" s="5">
        <v>0</v>
      </c>
      <c r="G70" s="71">
        <v>813.72688202573477</v>
      </c>
      <c r="H70" s="71">
        <v>0</v>
      </c>
      <c r="I70" s="71">
        <v>0</v>
      </c>
      <c r="J70" s="71">
        <v>0</v>
      </c>
      <c r="K70" s="71"/>
      <c r="L70" s="71"/>
      <c r="M70" s="216"/>
      <c r="N70" s="217"/>
      <c r="O70" s="218"/>
      <c r="P70" s="84"/>
      <c r="Q70" s="84"/>
      <c r="S70" s="53"/>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c r="CW70" s="145"/>
      <c r="CX70" s="145"/>
      <c r="CY70" s="145"/>
      <c r="CZ70" s="145"/>
      <c r="DA70" s="145"/>
      <c r="DB70" s="145"/>
      <c r="DC70" s="145"/>
      <c r="DD70" s="145"/>
      <c r="DE70" s="145"/>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145"/>
      <c r="FQ70" s="145"/>
      <c r="FR70" s="145"/>
      <c r="FS70" s="145"/>
      <c r="FT70" s="145"/>
      <c r="FU70" s="145"/>
      <c r="FV70" s="145"/>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c r="GT70" s="145"/>
      <c r="GU70" s="145"/>
      <c r="GV70" s="145"/>
      <c r="GW70" s="145"/>
      <c r="GX70" s="145"/>
      <c r="GY70" s="145"/>
      <c r="GZ70" s="145"/>
      <c r="HA70" s="145"/>
      <c r="HB70" s="145"/>
      <c r="HC70" s="145"/>
      <c r="HD70" s="145"/>
      <c r="HE70" s="145"/>
      <c r="HF70" s="145"/>
      <c r="HG70" s="145"/>
      <c r="HH70" s="145"/>
      <c r="HI70" s="145"/>
      <c r="HJ70" s="145"/>
      <c r="HK70" s="145"/>
      <c r="HL70" s="145"/>
      <c r="HM70" s="145"/>
      <c r="HN70" s="145"/>
      <c r="HO70" s="145"/>
      <c r="HP70" s="145"/>
      <c r="HQ70" s="145"/>
      <c r="HR70" s="145"/>
      <c r="HS70" s="145"/>
      <c r="HT70" s="145"/>
      <c r="HU70" s="145"/>
      <c r="HV70" s="145"/>
      <c r="HW70" s="145"/>
      <c r="HX70" s="145"/>
      <c r="HY70" s="145"/>
      <c r="HZ70" s="145"/>
      <c r="IA70" s="145"/>
      <c r="IB70" s="145"/>
      <c r="IC70" s="145"/>
      <c r="ID70" s="145"/>
      <c r="IE70" s="145"/>
      <c r="IF70" s="145"/>
      <c r="IG70" s="145"/>
      <c r="IH70" s="145"/>
      <c r="II70" s="145"/>
      <c r="IJ70" s="145"/>
      <c r="IK70" s="145"/>
      <c r="IL70" s="145"/>
      <c r="IM70" s="145"/>
      <c r="IN70" s="145"/>
      <c r="IO70" s="145"/>
      <c r="IP70" s="145"/>
      <c r="IQ70" s="145"/>
      <c r="IR70" s="145"/>
      <c r="IS70" s="145"/>
      <c r="IT70" s="145"/>
      <c r="IU70" s="145"/>
      <c r="IV70" s="145"/>
      <c r="IW70" s="145"/>
      <c r="IX70" s="145"/>
      <c r="IY70" s="145"/>
      <c r="IZ70" s="145"/>
      <c r="JA70" s="145"/>
      <c r="JB70" s="145"/>
      <c r="JC70" s="145"/>
      <c r="JD70" s="145"/>
      <c r="JE70" s="145"/>
      <c r="JF70" s="145"/>
      <c r="JG70" s="145"/>
      <c r="JH70" s="145"/>
      <c r="JI70" s="145"/>
      <c r="JJ70" s="145"/>
      <c r="JK70" s="145"/>
      <c r="JL70" s="145"/>
      <c r="JM70" s="145"/>
      <c r="JN70" s="145"/>
      <c r="JO70" s="145"/>
      <c r="JP70" s="145"/>
      <c r="JQ70" s="145"/>
      <c r="JR70" s="145"/>
      <c r="JS70" s="145"/>
      <c r="JT70" s="145"/>
      <c r="JU70" s="145"/>
      <c r="JV70" s="145"/>
    </row>
    <row r="71" spans="1:282" s="6" customFormat="1" ht="130.5" customHeight="1" x14ac:dyDescent="0.25">
      <c r="A71" s="31">
        <f t="shared" si="3"/>
        <v>53</v>
      </c>
      <c r="B71" s="3">
        <v>18.04</v>
      </c>
      <c r="C71" s="32" t="s">
        <v>126</v>
      </c>
      <c r="D71" s="2" t="s">
        <v>130</v>
      </c>
      <c r="E71" s="5">
        <v>3105</v>
      </c>
      <c r="F71" s="5">
        <v>-4895</v>
      </c>
      <c r="G71" s="71">
        <v>3278.6267955551539</v>
      </c>
      <c r="H71" s="71">
        <v>-2449</v>
      </c>
      <c r="I71" s="71">
        <v>0</v>
      </c>
      <c r="J71" s="71">
        <v>0</v>
      </c>
      <c r="K71" s="71"/>
      <c r="L71" s="71"/>
      <c r="M71" s="216"/>
      <c r="N71" s="217"/>
      <c r="O71" s="218"/>
      <c r="P71" s="84"/>
      <c r="Q71" s="84"/>
      <c r="S71" s="53"/>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c r="CW71" s="145"/>
      <c r="CX71" s="145"/>
      <c r="CY71" s="145"/>
      <c r="CZ71" s="145"/>
      <c r="DA71" s="145"/>
      <c r="DB71" s="145"/>
      <c r="DC71" s="145"/>
      <c r="DD71" s="145"/>
      <c r="DE71" s="145"/>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c r="FM71" s="145"/>
      <c r="FN71" s="145"/>
      <c r="FO71" s="145"/>
      <c r="FP71" s="145"/>
      <c r="FQ71" s="145"/>
      <c r="FR71" s="145"/>
      <c r="FS71" s="145"/>
      <c r="FT71" s="145"/>
      <c r="FU71" s="145"/>
      <c r="FV71" s="145"/>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c r="GT71" s="145"/>
      <c r="GU71" s="145"/>
      <c r="GV71" s="145"/>
      <c r="GW71" s="145"/>
      <c r="GX71" s="145"/>
      <c r="GY71" s="145"/>
      <c r="GZ71" s="145"/>
      <c r="HA71" s="145"/>
      <c r="HB71" s="145"/>
      <c r="HC71" s="145"/>
      <c r="HD71" s="145"/>
      <c r="HE71" s="145"/>
      <c r="HF71" s="145"/>
      <c r="HG71" s="145"/>
      <c r="HH71" s="145"/>
      <c r="HI71" s="145"/>
      <c r="HJ71" s="145"/>
      <c r="HK71" s="145"/>
      <c r="HL71" s="145"/>
      <c r="HM71" s="145"/>
      <c r="HN71" s="145"/>
      <c r="HO71" s="145"/>
      <c r="HP71" s="145"/>
      <c r="HQ71" s="145"/>
      <c r="HR71" s="145"/>
      <c r="HS71" s="145"/>
      <c r="HT71" s="145"/>
      <c r="HU71" s="145"/>
      <c r="HV71" s="145"/>
      <c r="HW71" s="145"/>
      <c r="HX71" s="145"/>
      <c r="HY71" s="145"/>
      <c r="HZ71" s="145"/>
      <c r="IA71" s="145"/>
      <c r="IB71" s="145"/>
      <c r="IC71" s="145"/>
      <c r="ID71" s="145"/>
      <c r="IE71" s="145"/>
      <c r="IF71" s="145"/>
      <c r="IG71" s="145"/>
      <c r="IH71" s="145"/>
      <c r="II71" s="145"/>
      <c r="IJ71" s="145"/>
      <c r="IK71" s="145"/>
      <c r="IL71" s="145"/>
      <c r="IM71" s="145"/>
      <c r="IN71" s="145"/>
      <c r="IO71" s="145"/>
      <c r="IP71" s="145"/>
      <c r="IQ71" s="145"/>
      <c r="IR71" s="145"/>
      <c r="IS71" s="145"/>
      <c r="IT71" s="145"/>
      <c r="IU71" s="145"/>
      <c r="IV71" s="145"/>
      <c r="IW71" s="145"/>
      <c r="IX71" s="145"/>
      <c r="IY71" s="145"/>
      <c r="IZ71" s="145"/>
      <c r="JA71" s="145"/>
      <c r="JB71" s="145"/>
      <c r="JC71" s="145"/>
      <c r="JD71" s="145"/>
      <c r="JE71" s="145"/>
      <c r="JF71" s="145"/>
      <c r="JG71" s="145"/>
      <c r="JH71" s="145"/>
      <c r="JI71" s="145"/>
      <c r="JJ71" s="145"/>
      <c r="JK71" s="145"/>
      <c r="JL71" s="145"/>
      <c r="JM71" s="145"/>
      <c r="JN71" s="145"/>
      <c r="JO71" s="145"/>
      <c r="JP71" s="145"/>
      <c r="JQ71" s="145"/>
      <c r="JR71" s="145"/>
      <c r="JS71" s="145"/>
      <c r="JT71" s="145"/>
      <c r="JU71" s="145"/>
      <c r="JV71" s="145"/>
    </row>
    <row r="72" spans="1:282" s="6" customFormat="1" ht="237.6" customHeight="1" x14ac:dyDescent="0.25">
      <c r="A72" s="31">
        <f t="shared" si="3"/>
        <v>54</v>
      </c>
      <c r="B72" s="3">
        <v>18.05</v>
      </c>
      <c r="C72" s="4" t="s">
        <v>131</v>
      </c>
      <c r="D72" s="2" t="s">
        <v>132</v>
      </c>
      <c r="E72" s="5">
        <v>4009</v>
      </c>
      <c r="F72" s="5">
        <v>17483</v>
      </c>
      <c r="G72" s="71">
        <v>4746.5441849863846</v>
      </c>
      <c r="H72" s="71">
        <v>15183.031544999998</v>
      </c>
      <c r="I72" s="71">
        <v>0</v>
      </c>
      <c r="J72" s="71">
        <v>0</v>
      </c>
      <c r="K72" s="204" t="s">
        <v>149</v>
      </c>
      <c r="L72" s="193"/>
      <c r="M72" s="216"/>
      <c r="N72" s="217"/>
      <c r="O72" s="218"/>
      <c r="P72" s="84"/>
      <c r="Q72" s="84"/>
      <c r="S72" s="53"/>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c r="DA72" s="145"/>
      <c r="DB72" s="145"/>
      <c r="DC72" s="145"/>
      <c r="DD72" s="145"/>
      <c r="DE72" s="145"/>
      <c r="DF72" s="145"/>
      <c r="DG72" s="145"/>
      <c r="DH72" s="145"/>
      <c r="DI72" s="145"/>
      <c r="DJ72" s="145"/>
      <c r="DK72" s="145"/>
      <c r="DL72" s="145"/>
      <c r="DM72" s="145"/>
      <c r="DN72" s="145"/>
      <c r="DO72" s="145"/>
      <c r="DP72" s="145"/>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145"/>
      <c r="FQ72" s="145"/>
      <c r="FR72" s="145"/>
      <c r="FS72" s="145"/>
      <c r="FT72" s="145"/>
      <c r="FU72" s="145"/>
      <c r="FV72" s="145"/>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c r="GT72" s="145"/>
      <c r="GU72" s="145"/>
      <c r="GV72" s="145"/>
      <c r="GW72" s="145"/>
      <c r="GX72" s="145"/>
      <c r="GY72" s="145"/>
      <c r="GZ72" s="145"/>
      <c r="HA72" s="145"/>
      <c r="HB72" s="145"/>
      <c r="HC72" s="145"/>
      <c r="HD72" s="145"/>
      <c r="HE72" s="145"/>
      <c r="HF72" s="145"/>
      <c r="HG72" s="145"/>
      <c r="HH72" s="145"/>
      <c r="HI72" s="145"/>
      <c r="HJ72" s="145"/>
      <c r="HK72" s="145"/>
      <c r="HL72" s="145"/>
      <c r="HM72" s="145"/>
      <c r="HN72" s="145"/>
      <c r="HO72" s="145"/>
      <c r="HP72" s="145"/>
      <c r="HQ72" s="145"/>
      <c r="HR72" s="145"/>
      <c r="HS72" s="145"/>
      <c r="HT72" s="145"/>
      <c r="HU72" s="145"/>
      <c r="HV72" s="145"/>
      <c r="HW72" s="145"/>
      <c r="HX72" s="145"/>
      <c r="HY72" s="145"/>
      <c r="HZ72" s="145"/>
      <c r="IA72" s="145"/>
      <c r="IB72" s="145"/>
      <c r="IC72" s="145"/>
      <c r="ID72" s="145"/>
      <c r="IE72" s="145"/>
      <c r="IF72" s="145"/>
      <c r="IG72" s="145"/>
      <c r="IH72" s="145"/>
      <c r="II72" s="145"/>
      <c r="IJ72" s="145"/>
      <c r="IK72" s="145"/>
      <c r="IL72" s="145"/>
      <c r="IM72" s="145"/>
      <c r="IN72" s="145"/>
      <c r="IO72" s="145"/>
      <c r="IP72" s="145"/>
      <c r="IQ72" s="145"/>
      <c r="IR72" s="145"/>
      <c r="IS72" s="145"/>
      <c r="IT72" s="145"/>
      <c r="IU72" s="145"/>
      <c r="IV72" s="145"/>
      <c r="IW72" s="145"/>
      <c r="IX72" s="145"/>
      <c r="IY72" s="145"/>
      <c r="IZ72" s="145"/>
      <c r="JA72" s="145"/>
      <c r="JB72" s="145"/>
      <c r="JC72" s="145"/>
      <c r="JD72" s="145"/>
      <c r="JE72" s="145"/>
      <c r="JF72" s="145"/>
      <c r="JG72" s="145"/>
      <c r="JH72" s="145"/>
      <c r="JI72" s="145"/>
      <c r="JJ72" s="145"/>
      <c r="JK72" s="145"/>
      <c r="JL72" s="145"/>
      <c r="JM72" s="145"/>
      <c r="JN72" s="145"/>
      <c r="JO72" s="145"/>
      <c r="JP72" s="145"/>
      <c r="JQ72" s="145"/>
      <c r="JR72" s="145"/>
      <c r="JS72" s="145"/>
      <c r="JT72" s="145"/>
      <c r="JU72" s="145"/>
      <c r="JV72" s="145"/>
    </row>
    <row r="73" spans="1:282" s="6" customFormat="1" ht="117.75" customHeight="1" x14ac:dyDescent="0.25">
      <c r="A73" s="31">
        <f t="shared" si="3"/>
        <v>55</v>
      </c>
      <c r="B73" s="3">
        <v>18.059999999999999</v>
      </c>
      <c r="C73" s="4" t="s">
        <v>92</v>
      </c>
      <c r="D73" s="29" t="s">
        <v>133</v>
      </c>
      <c r="E73" s="22">
        <v>69</v>
      </c>
      <c r="F73" s="22">
        <v>0</v>
      </c>
      <c r="G73" s="77">
        <v>69.208729656827956</v>
      </c>
      <c r="H73" s="77">
        <v>0</v>
      </c>
      <c r="I73" s="77">
        <v>0</v>
      </c>
      <c r="J73" s="77">
        <v>0</v>
      </c>
      <c r="K73" s="77"/>
      <c r="L73" s="77"/>
      <c r="M73" s="216"/>
      <c r="N73" s="217"/>
      <c r="O73" s="218"/>
      <c r="P73" s="77"/>
      <c r="Q73" s="77"/>
      <c r="R73" s="22"/>
      <c r="S73" s="172"/>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c r="DA73" s="145"/>
      <c r="DB73" s="145"/>
      <c r="DC73" s="145"/>
      <c r="DD73" s="145"/>
      <c r="DE73" s="145"/>
      <c r="DF73" s="145"/>
      <c r="DG73" s="145"/>
      <c r="DH73" s="145"/>
      <c r="DI73" s="145"/>
      <c r="DJ73" s="145"/>
      <c r="DK73" s="145"/>
      <c r="DL73" s="145"/>
      <c r="DM73" s="145"/>
      <c r="DN73" s="145"/>
      <c r="DO73" s="145"/>
      <c r="DP73" s="145"/>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5"/>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c r="GT73" s="145"/>
      <c r="GU73" s="145"/>
      <c r="GV73" s="145"/>
      <c r="GW73" s="145"/>
      <c r="GX73" s="145"/>
      <c r="GY73" s="145"/>
      <c r="GZ73" s="145"/>
      <c r="HA73" s="145"/>
      <c r="HB73" s="145"/>
      <c r="HC73" s="145"/>
      <c r="HD73" s="145"/>
      <c r="HE73" s="145"/>
      <c r="HF73" s="145"/>
      <c r="HG73" s="145"/>
      <c r="HH73" s="145"/>
      <c r="HI73" s="145"/>
      <c r="HJ73" s="145"/>
      <c r="HK73" s="145"/>
      <c r="HL73" s="145"/>
      <c r="HM73" s="145"/>
      <c r="HN73" s="145"/>
      <c r="HO73" s="145"/>
      <c r="HP73" s="145"/>
      <c r="HQ73" s="145"/>
      <c r="HR73" s="145"/>
      <c r="HS73" s="145"/>
      <c r="HT73" s="145"/>
      <c r="HU73" s="145"/>
      <c r="HV73" s="145"/>
      <c r="HW73" s="145"/>
      <c r="HX73" s="145"/>
      <c r="HY73" s="145"/>
      <c r="HZ73" s="145"/>
      <c r="IA73" s="145"/>
      <c r="IB73" s="145"/>
      <c r="IC73" s="145"/>
      <c r="ID73" s="145"/>
      <c r="IE73" s="145"/>
      <c r="IF73" s="145"/>
      <c r="IG73" s="145"/>
      <c r="IH73" s="145"/>
      <c r="II73" s="145"/>
      <c r="IJ73" s="145"/>
      <c r="IK73" s="145"/>
      <c r="IL73" s="145"/>
      <c r="IM73" s="145"/>
      <c r="IN73" s="145"/>
      <c r="IO73" s="145"/>
      <c r="IP73" s="145"/>
      <c r="IQ73" s="145"/>
      <c r="IR73" s="145"/>
      <c r="IS73" s="145"/>
      <c r="IT73" s="145"/>
      <c r="IU73" s="145"/>
      <c r="IV73" s="145"/>
      <c r="IW73" s="145"/>
      <c r="IX73" s="145"/>
      <c r="IY73" s="145"/>
      <c r="IZ73" s="145"/>
      <c r="JA73" s="145"/>
      <c r="JB73" s="145"/>
      <c r="JC73" s="145"/>
      <c r="JD73" s="145"/>
      <c r="JE73" s="145"/>
      <c r="JF73" s="145"/>
      <c r="JG73" s="145"/>
      <c r="JH73" s="145"/>
      <c r="JI73" s="145"/>
      <c r="JJ73" s="145"/>
      <c r="JK73" s="145"/>
      <c r="JL73" s="145"/>
      <c r="JM73" s="145"/>
      <c r="JN73" s="145"/>
      <c r="JO73" s="145"/>
      <c r="JP73" s="145"/>
      <c r="JQ73" s="145"/>
      <c r="JR73" s="145"/>
      <c r="JS73" s="145"/>
      <c r="JT73" s="145"/>
      <c r="JU73" s="145"/>
      <c r="JV73" s="145"/>
    </row>
    <row r="74" spans="1:282" s="6" customFormat="1" ht="88.5" customHeight="1" x14ac:dyDescent="0.25">
      <c r="A74" s="31">
        <f t="shared" si="3"/>
        <v>56</v>
      </c>
      <c r="B74" s="3">
        <v>18.07</v>
      </c>
      <c r="C74" s="32" t="s">
        <v>90</v>
      </c>
      <c r="D74" s="29" t="s">
        <v>134</v>
      </c>
      <c r="E74" s="5">
        <v>412</v>
      </c>
      <c r="F74" s="5">
        <v>0</v>
      </c>
      <c r="G74" s="71">
        <v>412.10652659293009</v>
      </c>
      <c r="H74" s="71">
        <v>0</v>
      </c>
      <c r="I74" s="71">
        <v>0</v>
      </c>
      <c r="J74" s="71">
        <v>0</v>
      </c>
      <c r="K74" s="71"/>
      <c r="L74" s="71"/>
      <c r="M74" s="216"/>
      <c r="N74" s="217"/>
      <c r="O74" s="218"/>
      <c r="P74" s="84"/>
      <c r="Q74" s="84"/>
      <c r="S74" s="53"/>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c r="CW74" s="145"/>
      <c r="CX74" s="145"/>
      <c r="CY74" s="145"/>
      <c r="CZ74" s="145"/>
      <c r="DA74" s="145"/>
      <c r="DB74" s="145"/>
      <c r="DC74" s="145"/>
      <c r="DD74" s="145"/>
      <c r="DE74" s="145"/>
      <c r="DF74" s="145"/>
      <c r="DG74" s="145"/>
      <c r="DH74" s="145"/>
      <c r="DI74" s="145"/>
      <c r="DJ74" s="145"/>
      <c r="DK74" s="145"/>
      <c r="DL74" s="145"/>
      <c r="DM74" s="145"/>
      <c r="DN74" s="145"/>
      <c r="DO74" s="145"/>
      <c r="DP74" s="145"/>
      <c r="DQ74" s="145"/>
      <c r="DR74" s="145"/>
      <c r="DS74" s="145"/>
      <c r="DT74" s="145"/>
      <c r="DU74" s="145"/>
      <c r="DV74" s="145"/>
      <c r="DW74" s="145"/>
      <c r="DX74" s="145"/>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c r="FM74" s="145"/>
      <c r="FN74" s="145"/>
      <c r="FO74" s="145"/>
      <c r="FP74" s="145"/>
      <c r="FQ74" s="145"/>
      <c r="FR74" s="145"/>
      <c r="FS74" s="145"/>
      <c r="FT74" s="145"/>
      <c r="FU74" s="145"/>
      <c r="FV74" s="145"/>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c r="GT74" s="145"/>
      <c r="GU74" s="145"/>
      <c r="GV74" s="145"/>
      <c r="GW74" s="145"/>
      <c r="GX74" s="145"/>
      <c r="GY74" s="145"/>
      <c r="GZ74" s="145"/>
      <c r="HA74" s="145"/>
      <c r="HB74" s="145"/>
      <c r="HC74" s="145"/>
      <c r="HD74" s="145"/>
      <c r="HE74" s="145"/>
      <c r="HF74" s="145"/>
      <c r="HG74" s="145"/>
      <c r="HH74" s="145"/>
      <c r="HI74" s="145"/>
      <c r="HJ74" s="145"/>
      <c r="HK74" s="145"/>
      <c r="HL74" s="145"/>
      <c r="HM74" s="145"/>
      <c r="HN74" s="145"/>
      <c r="HO74" s="145"/>
      <c r="HP74" s="145"/>
      <c r="HQ74" s="145"/>
      <c r="HR74" s="145"/>
      <c r="HS74" s="145"/>
      <c r="HT74" s="145"/>
      <c r="HU74" s="145"/>
      <c r="HV74" s="145"/>
      <c r="HW74" s="145"/>
      <c r="HX74" s="145"/>
      <c r="HY74" s="145"/>
      <c r="HZ74" s="145"/>
      <c r="IA74" s="145"/>
      <c r="IB74" s="145"/>
      <c r="IC74" s="145"/>
      <c r="ID74" s="145"/>
      <c r="IE74" s="145"/>
      <c r="IF74" s="145"/>
      <c r="IG74" s="145"/>
      <c r="IH74" s="145"/>
      <c r="II74" s="145"/>
      <c r="IJ74" s="145"/>
      <c r="IK74" s="145"/>
      <c r="IL74" s="145"/>
      <c r="IM74" s="145"/>
      <c r="IN74" s="145"/>
      <c r="IO74" s="145"/>
      <c r="IP74" s="145"/>
      <c r="IQ74" s="145"/>
      <c r="IR74" s="145"/>
      <c r="IS74" s="145"/>
      <c r="IT74" s="145"/>
      <c r="IU74" s="145"/>
      <c r="IV74" s="145"/>
      <c r="IW74" s="145"/>
      <c r="IX74" s="145"/>
      <c r="IY74" s="145"/>
      <c r="IZ74" s="145"/>
      <c r="JA74" s="145"/>
      <c r="JB74" s="145"/>
      <c r="JC74" s="145"/>
      <c r="JD74" s="145"/>
      <c r="JE74" s="145"/>
      <c r="JF74" s="145"/>
      <c r="JG74" s="145"/>
      <c r="JH74" s="145"/>
      <c r="JI74" s="145"/>
      <c r="JJ74" s="145"/>
      <c r="JK74" s="145"/>
      <c r="JL74" s="145"/>
      <c r="JM74" s="145"/>
      <c r="JN74" s="145"/>
      <c r="JO74" s="145"/>
      <c r="JP74" s="145"/>
      <c r="JQ74" s="145"/>
      <c r="JR74" s="145"/>
      <c r="JS74" s="145"/>
      <c r="JT74" s="145"/>
      <c r="JU74" s="145"/>
      <c r="JV74" s="145"/>
    </row>
    <row r="75" spans="1:282" s="6" customFormat="1" ht="59.25" customHeight="1" thickBot="1" x14ac:dyDescent="0.3">
      <c r="A75" s="31">
        <f t="shared" si="3"/>
        <v>57</v>
      </c>
      <c r="B75" s="3">
        <v>18.079999999999998</v>
      </c>
      <c r="C75" s="4" t="s">
        <v>135</v>
      </c>
      <c r="D75" s="2" t="s">
        <v>136</v>
      </c>
      <c r="E75" s="7">
        <v>-1234</v>
      </c>
      <c r="F75" s="7">
        <v>6530</v>
      </c>
      <c r="G75" s="72">
        <v>-2001.0639753236198</v>
      </c>
      <c r="H75" s="72">
        <v>7109</v>
      </c>
      <c r="I75" s="72">
        <v>0</v>
      </c>
      <c r="J75" s="72">
        <v>0</v>
      </c>
      <c r="K75" s="72"/>
      <c r="L75" s="72"/>
      <c r="M75" s="216"/>
      <c r="N75" s="217"/>
      <c r="O75" s="218"/>
      <c r="P75" s="72"/>
      <c r="Q75" s="72"/>
      <c r="R75" s="7"/>
      <c r="S75" s="173"/>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c r="CN75" s="145"/>
      <c r="CO75" s="145"/>
      <c r="CP75" s="145"/>
      <c r="CQ75" s="145"/>
      <c r="CR75" s="145"/>
      <c r="CS75" s="145"/>
      <c r="CT75" s="145"/>
      <c r="CU75" s="145"/>
      <c r="CV75" s="145"/>
      <c r="CW75" s="145"/>
      <c r="CX75" s="145"/>
      <c r="CY75" s="145"/>
      <c r="CZ75" s="145"/>
      <c r="DA75" s="145"/>
      <c r="DB75" s="145"/>
      <c r="DC75" s="145"/>
      <c r="DD75" s="145"/>
      <c r="DE75" s="145"/>
      <c r="DF75" s="145"/>
      <c r="DG75" s="145"/>
      <c r="DH75" s="145"/>
      <c r="DI75" s="145"/>
      <c r="DJ75" s="145"/>
      <c r="DK75" s="145"/>
      <c r="DL75" s="145"/>
      <c r="DM75" s="145"/>
      <c r="DN75" s="145"/>
      <c r="DO75" s="145"/>
      <c r="DP75" s="145"/>
      <c r="DQ75" s="145"/>
      <c r="DR75" s="145"/>
      <c r="DS75" s="145"/>
      <c r="DT75" s="145"/>
      <c r="DU75" s="145"/>
      <c r="DV75" s="145"/>
      <c r="DW75" s="145"/>
      <c r="DX75" s="145"/>
      <c r="DY75" s="145"/>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5"/>
      <c r="FF75" s="145"/>
      <c r="FG75" s="145"/>
      <c r="FH75" s="145"/>
      <c r="FI75" s="145"/>
      <c r="FJ75" s="145"/>
      <c r="FK75" s="145"/>
      <c r="FL75" s="145"/>
      <c r="FM75" s="145"/>
      <c r="FN75" s="145"/>
      <c r="FO75" s="145"/>
      <c r="FP75" s="145"/>
      <c r="FQ75" s="145"/>
      <c r="FR75" s="145"/>
      <c r="FS75" s="145"/>
      <c r="FT75" s="145"/>
      <c r="FU75" s="145"/>
      <c r="FV75" s="145"/>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c r="GT75" s="145"/>
      <c r="GU75" s="145"/>
      <c r="GV75" s="145"/>
      <c r="GW75" s="145"/>
      <c r="GX75" s="145"/>
      <c r="GY75" s="145"/>
      <c r="GZ75" s="145"/>
      <c r="HA75" s="145"/>
      <c r="HB75" s="145"/>
      <c r="HC75" s="145"/>
      <c r="HD75" s="145"/>
      <c r="HE75" s="145"/>
      <c r="HF75" s="145"/>
      <c r="HG75" s="145"/>
      <c r="HH75" s="145"/>
      <c r="HI75" s="145"/>
      <c r="HJ75" s="145"/>
      <c r="HK75" s="145"/>
      <c r="HL75" s="145"/>
      <c r="HM75" s="145"/>
      <c r="HN75" s="145"/>
      <c r="HO75" s="145"/>
      <c r="HP75" s="145"/>
      <c r="HQ75" s="145"/>
      <c r="HR75" s="145"/>
      <c r="HS75" s="145"/>
      <c r="HT75" s="145"/>
      <c r="HU75" s="145"/>
      <c r="HV75" s="145"/>
      <c r="HW75" s="145"/>
      <c r="HX75" s="145"/>
      <c r="HY75" s="145"/>
      <c r="HZ75" s="145"/>
      <c r="IA75" s="145"/>
      <c r="IB75" s="145"/>
      <c r="IC75" s="145"/>
      <c r="ID75" s="145"/>
      <c r="IE75" s="145"/>
      <c r="IF75" s="145"/>
      <c r="IG75" s="145"/>
      <c r="IH75" s="145"/>
      <c r="II75" s="145"/>
      <c r="IJ75" s="145"/>
      <c r="IK75" s="145"/>
      <c r="IL75" s="145"/>
      <c r="IM75" s="145"/>
      <c r="IN75" s="145"/>
      <c r="IO75" s="145"/>
      <c r="IP75" s="145"/>
      <c r="IQ75" s="145"/>
      <c r="IR75" s="145"/>
      <c r="IS75" s="145"/>
      <c r="IT75" s="145"/>
      <c r="IU75" s="145"/>
      <c r="IV75" s="145"/>
      <c r="IW75" s="145"/>
      <c r="IX75" s="145"/>
      <c r="IY75" s="145"/>
      <c r="IZ75" s="145"/>
      <c r="JA75" s="145"/>
      <c r="JB75" s="145"/>
      <c r="JC75" s="145"/>
      <c r="JD75" s="145"/>
      <c r="JE75" s="145"/>
      <c r="JF75" s="145"/>
      <c r="JG75" s="145"/>
      <c r="JH75" s="145"/>
      <c r="JI75" s="145"/>
      <c r="JJ75" s="145"/>
      <c r="JK75" s="145"/>
      <c r="JL75" s="145"/>
      <c r="JM75" s="145"/>
      <c r="JN75" s="145"/>
      <c r="JO75" s="145"/>
      <c r="JP75" s="145"/>
      <c r="JQ75" s="145"/>
      <c r="JR75" s="145"/>
      <c r="JS75" s="145"/>
      <c r="JT75" s="145"/>
      <c r="JU75" s="145"/>
      <c r="JV75" s="145"/>
    </row>
    <row r="76" spans="1:282" s="6" customFormat="1" x14ac:dyDescent="0.25">
      <c r="A76" s="31">
        <f t="shared" si="3"/>
        <v>58</v>
      </c>
      <c r="B76" s="3"/>
      <c r="C76" s="4"/>
      <c r="D76" s="2" t="s">
        <v>94</v>
      </c>
      <c r="E76" s="22">
        <v>2</v>
      </c>
      <c r="F76" s="14"/>
      <c r="G76" s="73"/>
      <c r="H76" s="73"/>
      <c r="I76" s="73"/>
      <c r="J76" s="73"/>
      <c r="K76" s="73"/>
      <c r="L76" s="73"/>
      <c r="M76" s="216"/>
      <c r="N76" s="217"/>
      <c r="O76" s="218"/>
      <c r="P76" s="84"/>
      <c r="Q76" s="84"/>
      <c r="S76" s="53"/>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c r="CW76" s="145"/>
      <c r="CX76" s="145"/>
      <c r="CY76" s="145"/>
      <c r="CZ76" s="145"/>
      <c r="DA76" s="145"/>
      <c r="DB76" s="145"/>
      <c r="DC76" s="145"/>
      <c r="DD76" s="145"/>
      <c r="DE76" s="145"/>
      <c r="DF76" s="145"/>
      <c r="DG76" s="145"/>
      <c r="DH76" s="145"/>
      <c r="DI76" s="145"/>
      <c r="DJ76" s="145"/>
      <c r="DK76" s="145"/>
      <c r="DL76" s="145"/>
      <c r="DM76" s="145"/>
      <c r="DN76" s="145"/>
      <c r="DO76" s="145"/>
      <c r="DP76" s="145"/>
      <c r="DQ76" s="145"/>
      <c r="DR76" s="145"/>
      <c r="DS76" s="145"/>
      <c r="DT76" s="145"/>
      <c r="DU76" s="145"/>
      <c r="DV76" s="145"/>
      <c r="DW76" s="145"/>
      <c r="DX76" s="145"/>
      <c r="DY76" s="145"/>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5"/>
      <c r="FF76" s="145"/>
      <c r="FG76" s="145"/>
      <c r="FH76" s="145"/>
      <c r="FI76" s="145"/>
      <c r="FJ76" s="145"/>
      <c r="FK76" s="145"/>
      <c r="FL76" s="145"/>
      <c r="FM76" s="145"/>
      <c r="FN76" s="145"/>
      <c r="FO76" s="145"/>
      <c r="FP76" s="145"/>
      <c r="FQ76" s="145"/>
      <c r="FR76" s="145"/>
      <c r="FS76" s="145"/>
      <c r="FT76" s="145"/>
      <c r="FU76" s="145"/>
      <c r="FV76" s="145"/>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c r="GT76" s="145"/>
      <c r="GU76" s="145"/>
      <c r="GV76" s="145"/>
      <c r="GW76" s="145"/>
      <c r="GX76" s="145"/>
      <c r="GY76" s="145"/>
      <c r="GZ76" s="145"/>
      <c r="HA76" s="145"/>
      <c r="HB76" s="145"/>
      <c r="HC76" s="145"/>
      <c r="HD76" s="145"/>
      <c r="HE76" s="145"/>
      <c r="HF76" s="145"/>
      <c r="HG76" s="145"/>
      <c r="HH76" s="145"/>
      <c r="HI76" s="145"/>
      <c r="HJ76" s="145"/>
      <c r="HK76" s="145"/>
      <c r="HL76" s="145"/>
      <c r="HM76" s="145"/>
      <c r="HN76" s="145"/>
      <c r="HO76" s="145"/>
      <c r="HP76" s="145"/>
      <c r="HQ76" s="145"/>
      <c r="HR76" s="145"/>
      <c r="HS76" s="145"/>
      <c r="HT76" s="145"/>
      <c r="HU76" s="145"/>
      <c r="HV76" s="145"/>
      <c r="HW76" s="145"/>
      <c r="HX76" s="145"/>
      <c r="HY76" s="145"/>
      <c r="HZ76" s="145"/>
      <c r="IA76" s="145"/>
      <c r="IB76" s="145"/>
      <c r="IC76" s="145"/>
      <c r="ID76" s="145"/>
      <c r="IE76" s="145"/>
      <c r="IF76" s="145"/>
      <c r="IG76" s="145"/>
      <c r="IH76" s="145"/>
      <c r="II76" s="145"/>
      <c r="IJ76" s="145"/>
      <c r="IK76" s="145"/>
      <c r="IL76" s="145"/>
      <c r="IM76" s="145"/>
      <c r="IN76" s="145"/>
      <c r="IO76" s="145"/>
      <c r="IP76" s="145"/>
      <c r="IQ76" s="145"/>
      <c r="IR76" s="145"/>
      <c r="IS76" s="145"/>
      <c r="IT76" s="145"/>
      <c r="IU76" s="145"/>
      <c r="IV76" s="145"/>
      <c r="IW76" s="145"/>
      <c r="IX76" s="145"/>
      <c r="IY76" s="145"/>
      <c r="IZ76" s="145"/>
      <c r="JA76" s="145"/>
      <c r="JB76" s="145"/>
      <c r="JC76" s="145"/>
      <c r="JD76" s="145"/>
      <c r="JE76" s="145"/>
      <c r="JF76" s="145"/>
      <c r="JG76" s="145"/>
      <c r="JH76" s="145"/>
      <c r="JI76" s="145"/>
      <c r="JJ76" s="145"/>
      <c r="JK76" s="145"/>
      <c r="JL76" s="145"/>
      <c r="JM76" s="145"/>
      <c r="JN76" s="145"/>
      <c r="JO76" s="145"/>
      <c r="JP76" s="145"/>
      <c r="JQ76" s="145"/>
      <c r="JR76" s="145"/>
      <c r="JS76" s="145"/>
      <c r="JT76" s="145"/>
      <c r="JU76" s="145"/>
      <c r="JV76" s="145"/>
    </row>
    <row r="77" spans="1:282" s="6" customFormat="1" ht="26.25" customHeight="1" x14ac:dyDescent="0.25">
      <c r="A77" s="31">
        <f t="shared" si="3"/>
        <v>59</v>
      </c>
      <c r="B77" s="3"/>
      <c r="C77" s="15"/>
      <c r="D77" s="16" t="s">
        <v>73</v>
      </c>
      <c r="E77" s="17">
        <f>SUM(E65:E76)</f>
        <v>48869</v>
      </c>
      <c r="F77" s="17">
        <f>SUM(F65:F76)</f>
        <v>1494590</v>
      </c>
      <c r="G77" s="74">
        <f>SUM(G65:G76)</f>
        <v>50585.923806967992</v>
      </c>
      <c r="H77" s="74">
        <f>SUM(H65:H76)</f>
        <v>1486821.0315449999</v>
      </c>
      <c r="I77" s="74"/>
      <c r="J77" s="74"/>
      <c r="K77" s="74"/>
      <c r="L77" s="74"/>
      <c r="M77" s="221"/>
      <c r="N77" s="222"/>
      <c r="O77" s="223"/>
      <c r="P77" s="84"/>
      <c r="Q77" s="84"/>
      <c r="S77" s="53"/>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c r="DA77" s="145"/>
      <c r="DB77" s="145"/>
      <c r="DC77" s="145"/>
      <c r="DD77" s="145"/>
      <c r="DE77" s="145"/>
      <c r="DF77" s="145"/>
      <c r="DG77" s="145"/>
      <c r="DH77" s="145"/>
      <c r="DI77" s="145"/>
      <c r="DJ77" s="145"/>
      <c r="DK77" s="145"/>
      <c r="DL77" s="145"/>
      <c r="DM77" s="145"/>
      <c r="DN77" s="145"/>
      <c r="DO77" s="145"/>
      <c r="DP77" s="145"/>
      <c r="DQ77" s="145"/>
      <c r="DR77" s="145"/>
      <c r="DS77" s="145"/>
      <c r="DT77" s="145"/>
      <c r="DU77" s="145"/>
      <c r="DV77" s="145"/>
      <c r="DW77" s="145"/>
      <c r="DX77" s="145"/>
      <c r="DY77" s="145"/>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5"/>
      <c r="FF77" s="145"/>
      <c r="FG77" s="145"/>
      <c r="FH77" s="145"/>
      <c r="FI77" s="145"/>
      <c r="FJ77" s="145"/>
      <c r="FK77" s="145"/>
      <c r="FL77" s="145"/>
      <c r="FM77" s="145"/>
      <c r="FN77" s="145"/>
      <c r="FO77" s="145"/>
      <c r="FP77" s="145"/>
      <c r="FQ77" s="145"/>
      <c r="FR77" s="145"/>
      <c r="FS77" s="145"/>
      <c r="FT77" s="145"/>
      <c r="FU77" s="145"/>
      <c r="FV77" s="145"/>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c r="GT77" s="145"/>
      <c r="GU77" s="145"/>
      <c r="GV77" s="145"/>
      <c r="GW77" s="145"/>
      <c r="GX77" s="145"/>
      <c r="GY77" s="145"/>
      <c r="GZ77" s="145"/>
      <c r="HA77" s="145"/>
      <c r="HB77" s="145"/>
      <c r="HC77" s="145"/>
      <c r="HD77" s="145"/>
      <c r="HE77" s="145"/>
      <c r="HF77" s="145"/>
      <c r="HG77" s="145"/>
      <c r="HH77" s="145"/>
      <c r="HI77" s="145"/>
      <c r="HJ77" s="145"/>
      <c r="HK77" s="145"/>
      <c r="HL77" s="145"/>
      <c r="HM77" s="145"/>
      <c r="HN77" s="145"/>
      <c r="HO77" s="145"/>
      <c r="HP77" s="145"/>
      <c r="HQ77" s="145"/>
      <c r="HR77" s="145"/>
      <c r="HS77" s="145"/>
      <c r="HT77" s="145"/>
      <c r="HU77" s="145"/>
      <c r="HV77" s="145"/>
      <c r="HW77" s="145"/>
      <c r="HX77" s="145"/>
      <c r="HY77" s="145"/>
      <c r="HZ77" s="145"/>
      <c r="IA77" s="145"/>
      <c r="IB77" s="145"/>
      <c r="IC77" s="145"/>
      <c r="ID77" s="145"/>
      <c r="IE77" s="145"/>
      <c r="IF77" s="145"/>
      <c r="IG77" s="145"/>
      <c r="IH77" s="145"/>
      <c r="II77" s="145"/>
      <c r="IJ77" s="145"/>
      <c r="IK77" s="145"/>
      <c r="IL77" s="145"/>
      <c r="IM77" s="145"/>
      <c r="IN77" s="145"/>
      <c r="IO77" s="145"/>
      <c r="IP77" s="145"/>
      <c r="IQ77" s="145"/>
      <c r="IR77" s="145"/>
      <c r="IS77" s="145"/>
      <c r="IT77" s="145"/>
      <c r="IU77" s="145"/>
      <c r="IV77" s="145"/>
      <c r="IW77" s="145"/>
      <c r="IX77" s="145"/>
      <c r="IY77" s="145"/>
      <c r="IZ77" s="145"/>
      <c r="JA77" s="145"/>
      <c r="JB77" s="145"/>
      <c r="JC77" s="145"/>
      <c r="JD77" s="145"/>
      <c r="JE77" s="145"/>
      <c r="JF77" s="145"/>
      <c r="JG77" s="145"/>
      <c r="JH77" s="145"/>
      <c r="JI77" s="145"/>
      <c r="JJ77" s="145"/>
      <c r="JK77" s="145"/>
      <c r="JL77" s="145"/>
      <c r="JM77" s="145"/>
      <c r="JN77" s="145"/>
      <c r="JO77" s="145"/>
      <c r="JP77" s="145"/>
      <c r="JQ77" s="145"/>
      <c r="JR77" s="145"/>
      <c r="JS77" s="145"/>
      <c r="JT77" s="145"/>
      <c r="JU77" s="145"/>
      <c r="JV77" s="145"/>
    </row>
    <row r="78" spans="1:282" s="6" customFormat="1" x14ac:dyDescent="0.25">
      <c r="A78" s="31">
        <f t="shared" si="3"/>
        <v>60</v>
      </c>
      <c r="B78" s="3"/>
      <c r="C78" s="15"/>
      <c r="D78" s="16" t="s">
        <v>137</v>
      </c>
      <c r="E78" s="34">
        <f>E77-E65</f>
        <v>10301</v>
      </c>
      <c r="F78" s="34">
        <f>F77-F65</f>
        <v>19118</v>
      </c>
      <c r="G78" s="79">
        <f>G77-G65</f>
        <v>10484.924216735286</v>
      </c>
      <c r="H78" s="79">
        <f>H77-H65</f>
        <v>19843.031544999918</v>
      </c>
      <c r="I78" s="167"/>
      <c r="J78" s="167"/>
      <c r="K78" s="83"/>
      <c r="L78" s="83"/>
      <c r="M78" s="31"/>
      <c r="N78" s="38"/>
      <c r="O78" s="31"/>
      <c r="P78" s="121"/>
      <c r="Q78" s="121"/>
      <c r="R78" s="31"/>
      <c r="S78" s="169"/>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145"/>
      <c r="BZ78" s="145"/>
      <c r="CA78" s="145"/>
      <c r="CB78" s="145"/>
      <c r="CC78" s="145"/>
      <c r="CD78" s="145"/>
      <c r="CE78" s="145"/>
      <c r="CF78" s="145"/>
      <c r="CG78" s="145"/>
      <c r="CH78" s="145"/>
      <c r="CI78" s="145"/>
      <c r="CJ78" s="145"/>
      <c r="CK78" s="145"/>
      <c r="CL78" s="145"/>
      <c r="CM78" s="145"/>
      <c r="CN78" s="145"/>
      <c r="CO78" s="145"/>
      <c r="CP78" s="145"/>
      <c r="CQ78" s="145"/>
      <c r="CR78" s="145"/>
      <c r="CS78" s="145"/>
      <c r="CT78" s="145"/>
      <c r="CU78" s="145"/>
      <c r="CV78" s="145"/>
      <c r="CW78" s="145"/>
      <c r="CX78" s="145"/>
      <c r="CY78" s="145"/>
      <c r="CZ78" s="145"/>
      <c r="DA78" s="145"/>
      <c r="DB78" s="145"/>
      <c r="DC78" s="145"/>
      <c r="DD78" s="145"/>
      <c r="DE78" s="145"/>
      <c r="DF78" s="145"/>
      <c r="DG78" s="145"/>
      <c r="DH78" s="145"/>
      <c r="DI78" s="145"/>
      <c r="DJ78" s="145"/>
      <c r="DK78" s="145"/>
      <c r="DL78" s="145"/>
      <c r="DM78" s="145"/>
      <c r="DN78" s="145"/>
      <c r="DO78" s="145"/>
      <c r="DP78" s="145"/>
      <c r="DQ78" s="145"/>
      <c r="DR78" s="145"/>
      <c r="DS78" s="145"/>
      <c r="DT78" s="145"/>
      <c r="DU78" s="145"/>
      <c r="DV78" s="145"/>
      <c r="DW78" s="145"/>
      <c r="DX78" s="145"/>
      <c r="DY78" s="145"/>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5"/>
      <c r="FF78" s="145"/>
      <c r="FG78" s="145"/>
      <c r="FH78" s="145"/>
      <c r="FI78" s="145"/>
      <c r="FJ78" s="145"/>
      <c r="FK78" s="145"/>
      <c r="FL78" s="145"/>
      <c r="FM78" s="145"/>
      <c r="FN78" s="145"/>
      <c r="FO78" s="145"/>
      <c r="FP78" s="145"/>
      <c r="FQ78" s="145"/>
      <c r="FR78" s="145"/>
      <c r="FS78" s="145"/>
      <c r="FT78" s="145"/>
      <c r="FU78" s="145"/>
      <c r="FV78" s="145"/>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c r="GT78" s="145"/>
      <c r="GU78" s="145"/>
      <c r="GV78" s="145"/>
      <c r="GW78" s="145"/>
      <c r="GX78" s="145"/>
      <c r="GY78" s="145"/>
      <c r="GZ78" s="145"/>
      <c r="HA78" s="145"/>
      <c r="HB78" s="145"/>
      <c r="HC78" s="145"/>
      <c r="HD78" s="145"/>
      <c r="HE78" s="145"/>
      <c r="HF78" s="145"/>
      <c r="HG78" s="145"/>
      <c r="HH78" s="145"/>
      <c r="HI78" s="145"/>
      <c r="HJ78" s="145"/>
      <c r="HK78" s="145"/>
      <c r="HL78" s="145"/>
      <c r="HM78" s="145"/>
      <c r="HN78" s="145"/>
      <c r="HO78" s="145"/>
      <c r="HP78" s="145"/>
      <c r="HQ78" s="145"/>
      <c r="HR78" s="145"/>
      <c r="HS78" s="145"/>
      <c r="HT78" s="145"/>
      <c r="HU78" s="145"/>
      <c r="HV78" s="145"/>
      <c r="HW78" s="145"/>
      <c r="HX78" s="145"/>
      <c r="HY78" s="145"/>
      <c r="HZ78" s="145"/>
      <c r="IA78" s="145"/>
      <c r="IB78" s="145"/>
      <c r="IC78" s="145"/>
      <c r="ID78" s="145"/>
      <c r="IE78" s="145"/>
      <c r="IF78" s="145"/>
      <c r="IG78" s="145"/>
      <c r="IH78" s="145"/>
      <c r="II78" s="145"/>
      <c r="IJ78" s="145"/>
      <c r="IK78" s="145"/>
      <c r="IL78" s="145"/>
      <c r="IM78" s="145"/>
      <c r="IN78" s="145"/>
      <c r="IO78" s="145"/>
      <c r="IP78" s="145"/>
      <c r="IQ78" s="145"/>
      <c r="IR78" s="145"/>
      <c r="IS78" s="145"/>
      <c r="IT78" s="145"/>
      <c r="IU78" s="145"/>
      <c r="IV78" s="145"/>
      <c r="IW78" s="145"/>
      <c r="IX78" s="145"/>
      <c r="IY78" s="145"/>
      <c r="IZ78" s="145"/>
      <c r="JA78" s="145"/>
      <c r="JB78" s="145"/>
      <c r="JC78" s="145"/>
      <c r="JD78" s="145"/>
      <c r="JE78" s="145"/>
      <c r="JF78" s="145"/>
      <c r="JG78" s="145"/>
      <c r="JH78" s="145"/>
      <c r="JI78" s="145"/>
      <c r="JJ78" s="145"/>
      <c r="JK78" s="145"/>
      <c r="JL78" s="145"/>
      <c r="JM78" s="145"/>
      <c r="JN78" s="145"/>
      <c r="JO78" s="145"/>
      <c r="JP78" s="145"/>
      <c r="JQ78" s="145"/>
      <c r="JR78" s="145"/>
      <c r="JS78" s="145"/>
      <c r="JT78" s="145"/>
      <c r="JU78" s="145"/>
      <c r="JV78" s="145"/>
    </row>
    <row r="79" spans="1:282" s="6" customFormat="1" x14ac:dyDescent="0.25">
      <c r="A79" s="31">
        <f t="shared" si="3"/>
        <v>61</v>
      </c>
      <c r="B79" s="3"/>
      <c r="C79" s="15"/>
      <c r="D79" s="16"/>
      <c r="E79" s="34"/>
      <c r="F79" s="34"/>
      <c r="G79" s="79"/>
      <c r="H79" s="79"/>
      <c r="I79" s="167"/>
      <c r="J79" s="167"/>
      <c r="K79" s="83"/>
      <c r="L79" s="83"/>
      <c r="M79" s="31"/>
      <c r="N79" s="38"/>
      <c r="O79" s="31"/>
      <c r="P79" s="121"/>
      <c r="Q79" s="121"/>
      <c r="R79" s="31"/>
      <c r="S79" s="169"/>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c r="BF79" s="145"/>
      <c r="BG79" s="145"/>
      <c r="BH79" s="145"/>
      <c r="BI79" s="145"/>
      <c r="BJ79" s="145"/>
      <c r="BK79" s="145"/>
      <c r="BL79" s="145"/>
      <c r="BM79" s="145"/>
      <c r="BN79" s="145"/>
      <c r="BO79" s="145"/>
      <c r="BP79" s="145"/>
      <c r="BQ79" s="145"/>
      <c r="BR79" s="145"/>
      <c r="BS79" s="145"/>
      <c r="BT79" s="145"/>
      <c r="BU79" s="145"/>
      <c r="BV79" s="145"/>
      <c r="BW79" s="145"/>
      <c r="BX79" s="145"/>
      <c r="BY79" s="145"/>
      <c r="BZ79" s="145"/>
      <c r="CA79" s="145"/>
      <c r="CB79" s="145"/>
      <c r="CC79" s="145"/>
      <c r="CD79" s="145"/>
      <c r="CE79" s="145"/>
      <c r="CF79" s="145"/>
      <c r="CG79" s="145"/>
      <c r="CH79" s="145"/>
      <c r="CI79" s="145"/>
      <c r="CJ79" s="145"/>
      <c r="CK79" s="145"/>
      <c r="CL79" s="145"/>
      <c r="CM79" s="145"/>
      <c r="CN79" s="145"/>
      <c r="CO79" s="145"/>
      <c r="CP79" s="145"/>
      <c r="CQ79" s="145"/>
      <c r="CR79" s="145"/>
      <c r="CS79" s="145"/>
      <c r="CT79" s="145"/>
      <c r="CU79" s="145"/>
      <c r="CV79" s="145"/>
      <c r="CW79" s="145"/>
      <c r="CX79" s="145"/>
      <c r="CY79" s="145"/>
      <c r="CZ79" s="145"/>
      <c r="DA79" s="145"/>
      <c r="DB79" s="145"/>
      <c r="DC79" s="145"/>
      <c r="DD79" s="145"/>
      <c r="DE79" s="145"/>
      <c r="DF79" s="145"/>
      <c r="DG79" s="145"/>
      <c r="DH79" s="145"/>
      <c r="DI79" s="145"/>
      <c r="DJ79" s="145"/>
      <c r="DK79" s="145"/>
      <c r="DL79" s="145"/>
      <c r="DM79" s="145"/>
      <c r="DN79" s="145"/>
      <c r="DO79" s="145"/>
      <c r="DP79" s="145"/>
      <c r="DQ79" s="145"/>
      <c r="DR79" s="145"/>
      <c r="DS79" s="145"/>
      <c r="DT79" s="145"/>
      <c r="DU79" s="145"/>
      <c r="DV79" s="145"/>
      <c r="DW79" s="145"/>
      <c r="DX79" s="145"/>
      <c r="DY79" s="145"/>
      <c r="DZ79" s="145"/>
      <c r="EA79" s="145"/>
      <c r="EB79" s="145"/>
      <c r="EC79" s="145"/>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5"/>
      <c r="FD79" s="145"/>
      <c r="FE79" s="145"/>
      <c r="FF79" s="145"/>
      <c r="FG79" s="145"/>
      <c r="FH79" s="145"/>
      <c r="FI79" s="145"/>
      <c r="FJ79" s="145"/>
      <c r="FK79" s="145"/>
      <c r="FL79" s="145"/>
      <c r="FM79" s="145"/>
      <c r="FN79" s="145"/>
      <c r="FO79" s="145"/>
      <c r="FP79" s="145"/>
      <c r="FQ79" s="145"/>
      <c r="FR79" s="145"/>
      <c r="FS79" s="145"/>
      <c r="FT79" s="145"/>
      <c r="FU79" s="145"/>
      <c r="FV79" s="145"/>
      <c r="FW79" s="145"/>
      <c r="FX79" s="145"/>
      <c r="FY79" s="145"/>
      <c r="FZ79" s="145"/>
      <c r="GA79" s="145"/>
      <c r="GB79" s="145"/>
      <c r="GC79" s="145"/>
      <c r="GD79" s="145"/>
      <c r="GE79" s="145"/>
      <c r="GF79" s="145"/>
      <c r="GG79" s="145"/>
      <c r="GH79" s="145"/>
      <c r="GI79" s="145"/>
      <c r="GJ79" s="145"/>
      <c r="GK79" s="145"/>
      <c r="GL79" s="145"/>
      <c r="GM79" s="145"/>
      <c r="GN79" s="145"/>
      <c r="GO79" s="145"/>
      <c r="GP79" s="145"/>
      <c r="GQ79" s="145"/>
      <c r="GR79" s="145"/>
      <c r="GS79" s="145"/>
      <c r="GT79" s="145"/>
      <c r="GU79" s="145"/>
      <c r="GV79" s="145"/>
      <c r="GW79" s="145"/>
      <c r="GX79" s="145"/>
      <c r="GY79" s="145"/>
      <c r="GZ79" s="145"/>
      <c r="HA79" s="145"/>
      <c r="HB79" s="145"/>
      <c r="HC79" s="145"/>
      <c r="HD79" s="145"/>
      <c r="HE79" s="145"/>
      <c r="HF79" s="145"/>
      <c r="HG79" s="145"/>
      <c r="HH79" s="145"/>
      <c r="HI79" s="145"/>
      <c r="HJ79" s="145"/>
      <c r="HK79" s="145"/>
      <c r="HL79" s="145"/>
      <c r="HM79" s="145"/>
      <c r="HN79" s="145"/>
      <c r="HO79" s="145"/>
      <c r="HP79" s="145"/>
      <c r="HQ79" s="145"/>
      <c r="HR79" s="145"/>
      <c r="HS79" s="145"/>
      <c r="HT79" s="145"/>
      <c r="HU79" s="145"/>
      <c r="HV79" s="145"/>
      <c r="HW79" s="145"/>
      <c r="HX79" s="145"/>
      <c r="HY79" s="145"/>
      <c r="HZ79" s="145"/>
      <c r="IA79" s="145"/>
      <c r="IB79" s="145"/>
      <c r="IC79" s="145"/>
      <c r="ID79" s="145"/>
      <c r="IE79" s="145"/>
      <c r="IF79" s="145"/>
      <c r="IG79" s="145"/>
      <c r="IH79" s="145"/>
      <c r="II79" s="145"/>
      <c r="IJ79" s="145"/>
      <c r="IK79" s="145"/>
      <c r="IL79" s="145"/>
      <c r="IM79" s="145"/>
      <c r="IN79" s="145"/>
      <c r="IO79" s="145"/>
      <c r="IP79" s="145"/>
      <c r="IQ79" s="145"/>
      <c r="IR79" s="145"/>
      <c r="IS79" s="145"/>
      <c r="IT79" s="145"/>
      <c r="IU79" s="145"/>
      <c r="IV79" s="145"/>
      <c r="IW79" s="145"/>
      <c r="IX79" s="145"/>
      <c r="IY79" s="145"/>
      <c r="IZ79" s="145"/>
      <c r="JA79" s="145"/>
      <c r="JB79" s="145"/>
      <c r="JC79" s="145"/>
      <c r="JD79" s="145"/>
      <c r="JE79" s="145"/>
      <c r="JF79" s="145"/>
      <c r="JG79" s="145"/>
      <c r="JH79" s="145"/>
      <c r="JI79" s="145"/>
      <c r="JJ79" s="145"/>
      <c r="JK79" s="145"/>
      <c r="JL79" s="145"/>
      <c r="JM79" s="145"/>
      <c r="JN79" s="145"/>
      <c r="JO79" s="145"/>
      <c r="JP79" s="145"/>
      <c r="JQ79" s="145"/>
      <c r="JR79" s="145"/>
      <c r="JS79" s="145"/>
      <c r="JT79" s="145"/>
      <c r="JU79" s="145"/>
      <c r="JV79" s="145"/>
    </row>
    <row r="80" spans="1:282" s="6" customFormat="1" x14ac:dyDescent="0.25">
      <c r="A80" s="31">
        <f t="shared" si="3"/>
        <v>62</v>
      </c>
      <c r="B80" s="3"/>
      <c r="C80" s="15" t="s">
        <v>26</v>
      </c>
      <c r="D80" s="16"/>
      <c r="E80" s="190"/>
      <c r="F80" s="190"/>
      <c r="G80" s="90"/>
      <c r="H80" s="90"/>
      <c r="I80" s="190"/>
      <c r="J80" s="190"/>
      <c r="K80" s="190"/>
      <c r="L80" s="190"/>
      <c r="M80" s="190"/>
      <c r="N80" s="190"/>
      <c r="O80" s="190"/>
      <c r="P80" s="183"/>
      <c r="Q80" s="184"/>
      <c r="R80" s="190"/>
      <c r="S80" s="183"/>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145"/>
      <c r="BR80" s="145"/>
      <c r="BS80" s="145"/>
      <c r="BT80" s="145"/>
      <c r="BU80" s="145"/>
      <c r="BV80" s="145"/>
      <c r="BW80" s="145"/>
      <c r="BX80" s="145"/>
      <c r="BY80" s="145"/>
      <c r="BZ80" s="145"/>
      <c r="CA80" s="145"/>
      <c r="CB80" s="145"/>
      <c r="CC80" s="145"/>
      <c r="CD80" s="145"/>
      <c r="CE80" s="145"/>
      <c r="CF80" s="145"/>
      <c r="CG80" s="145"/>
      <c r="CH80" s="145"/>
      <c r="CI80" s="145"/>
      <c r="CJ80" s="145"/>
      <c r="CK80" s="145"/>
      <c r="CL80" s="145"/>
      <c r="CM80" s="145"/>
      <c r="CN80" s="145"/>
      <c r="CO80" s="145"/>
      <c r="CP80" s="145"/>
      <c r="CQ80" s="145"/>
      <c r="CR80" s="145"/>
      <c r="CS80" s="145"/>
      <c r="CT80" s="145"/>
      <c r="CU80" s="145"/>
      <c r="CV80" s="145"/>
      <c r="CW80" s="145"/>
      <c r="CX80" s="145"/>
      <c r="CY80" s="145"/>
      <c r="CZ80" s="145"/>
      <c r="DA80" s="145"/>
      <c r="DB80" s="145"/>
      <c r="DC80" s="145"/>
      <c r="DD80" s="145"/>
      <c r="DE80" s="145"/>
      <c r="DF80" s="145"/>
      <c r="DG80" s="145"/>
      <c r="DH80" s="145"/>
      <c r="DI80" s="145"/>
      <c r="DJ80" s="145"/>
      <c r="DK80" s="145"/>
      <c r="DL80" s="145"/>
      <c r="DM80" s="145"/>
      <c r="DN80" s="145"/>
      <c r="DO80" s="145"/>
      <c r="DP80" s="145"/>
      <c r="DQ80" s="145"/>
      <c r="DR80" s="145"/>
      <c r="DS80" s="145"/>
      <c r="DT80" s="145"/>
      <c r="DU80" s="145"/>
      <c r="DV80" s="145"/>
      <c r="DW80" s="145"/>
      <c r="DX80" s="145"/>
      <c r="DY80" s="145"/>
      <c r="DZ80" s="145"/>
      <c r="EA80" s="145"/>
      <c r="EB80" s="145"/>
      <c r="EC80" s="145"/>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145"/>
      <c r="FE80" s="145"/>
      <c r="FF80" s="145"/>
      <c r="FG80" s="145"/>
      <c r="FH80" s="145"/>
      <c r="FI80" s="145"/>
      <c r="FJ80" s="145"/>
      <c r="FK80" s="145"/>
      <c r="FL80" s="145"/>
      <c r="FM80" s="145"/>
      <c r="FN80" s="145"/>
      <c r="FO80" s="145"/>
      <c r="FP80" s="145"/>
      <c r="FQ80" s="145"/>
      <c r="FR80" s="145"/>
      <c r="FS80" s="145"/>
      <c r="FT80" s="145"/>
      <c r="FU80" s="145"/>
      <c r="FV80" s="145"/>
      <c r="FW80" s="145"/>
      <c r="FX80" s="145"/>
      <c r="FY80" s="145"/>
      <c r="FZ80" s="145"/>
      <c r="GA80" s="145"/>
      <c r="GB80" s="145"/>
      <c r="GC80" s="145"/>
      <c r="GD80" s="145"/>
      <c r="GE80" s="145"/>
      <c r="GF80" s="145"/>
      <c r="GG80" s="145"/>
      <c r="GH80" s="145"/>
      <c r="GI80" s="145"/>
      <c r="GJ80" s="145"/>
      <c r="GK80" s="145"/>
      <c r="GL80" s="145"/>
      <c r="GM80" s="145"/>
      <c r="GN80" s="145"/>
      <c r="GO80" s="145"/>
      <c r="GP80" s="145"/>
      <c r="GQ80" s="145"/>
      <c r="GR80" s="145"/>
      <c r="GS80" s="145"/>
      <c r="GT80" s="145"/>
      <c r="GU80" s="145"/>
      <c r="GV80" s="145"/>
      <c r="GW80" s="145"/>
      <c r="GX80" s="145"/>
      <c r="GY80" s="145"/>
      <c r="GZ80" s="145"/>
      <c r="HA80" s="145"/>
      <c r="HB80" s="145"/>
      <c r="HC80" s="145"/>
      <c r="HD80" s="145"/>
      <c r="HE80" s="145"/>
      <c r="HF80" s="145"/>
      <c r="HG80" s="145"/>
      <c r="HH80" s="145"/>
      <c r="HI80" s="145"/>
      <c r="HJ80" s="145"/>
      <c r="HK80" s="145"/>
      <c r="HL80" s="145"/>
      <c r="HM80" s="145"/>
      <c r="HN80" s="145"/>
      <c r="HO80" s="145"/>
      <c r="HP80" s="145"/>
      <c r="HQ80" s="145"/>
      <c r="HR80" s="145"/>
      <c r="HS80" s="145"/>
      <c r="HT80" s="145"/>
      <c r="HU80" s="145"/>
      <c r="HV80" s="145"/>
      <c r="HW80" s="145"/>
      <c r="HX80" s="145"/>
      <c r="HY80" s="145"/>
      <c r="HZ80" s="145"/>
      <c r="IA80" s="145"/>
      <c r="IB80" s="145"/>
      <c r="IC80" s="145"/>
      <c r="ID80" s="145"/>
      <c r="IE80" s="145"/>
      <c r="IF80" s="145"/>
      <c r="IG80" s="145"/>
      <c r="IH80" s="145"/>
      <c r="II80" s="145"/>
      <c r="IJ80" s="145"/>
      <c r="IK80" s="145"/>
      <c r="IL80" s="145"/>
      <c r="IM80" s="145"/>
      <c r="IN80" s="145"/>
      <c r="IO80" s="145"/>
      <c r="IP80" s="145"/>
      <c r="IQ80" s="145"/>
      <c r="IR80" s="145"/>
      <c r="IS80" s="145"/>
      <c r="IT80" s="145"/>
      <c r="IU80" s="145"/>
      <c r="IV80" s="145"/>
      <c r="IW80" s="145"/>
      <c r="IX80" s="145"/>
      <c r="IY80" s="145"/>
      <c r="IZ80" s="145"/>
      <c r="JA80" s="145"/>
      <c r="JB80" s="145"/>
      <c r="JC80" s="145"/>
      <c r="JD80" s="145"/>
      <c r="JE80" s="145"/>
      <c r="JF80" s="145"/>
      <c r="JG80" s="145"/>
      <c r="JH80" s="145"/>
      <c r="JI80" s="145"/>
      <c r="JJ80" s="145"/>
      <c r="JK80" s="145"/>
      <c r="JL80" s="145"/>
      <c r="JM80" s="145"/>
      <c r="JN80" s="145"/>
      <c r="JO80" s="145"/>
      <c r="JP80" s="145"/>
      <c r="JQ80" s="145"/>
      <c r="JR80" s="145"/>
      <c r="JS80" s="145"/>
      <c r="JT80" s="145"/>
      <c r="JU80" s="145"/>
      <c r="JV80" s="145"/>
    </row>
    <row r="81" spans="1:282" s="6" customFormat="1" x14ac:dyDescent="0.25">
      <c r="A81" s="31">
        <f t="shared" si="3"/>
        <v>63</v>
      </c>
      <c r="B81" s="3"/>
      <c r="C81" s="23" t="s">
        <v>21</v>
      </c>
      <c r="E81" s="205">
        <v>9.9000000000000005E-2</v>
      </c>
      <c r="F81" s="205"/>
      <c r="G81" s="205">
        <v>9.9000000000000005E-2</v>
      </c>
      <c r="H81" s="205"/>
      <c r="I81" s="199">
        <v>9.1999999999999998E-2</v>
      </c>
      <c r="J81" s="200"/>
      <c r="K81" s="199"/>
      <c r="L81" s="200"/>
      <c r="M81" s="206">
        <v>9.0999999999999998E-2</v>
      </c>
      <c r="N81" s="206"/>
      <c r="O81" s="190"/>
      <c r="P81" s="183"/>
      <c r="Q81" s="184"/>
      <c r="R81" s="190"/>
      <c r="S81" s="183"/>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c r="CB81" s="145"/>
      <c r="CC81" s="145"/>
      <c r="CD81" s="145"/>
      <c r="CE81" s="145"/>
      <c r="CF81" s="145"/>
      <c r="CG81" s="145"/>
      <c r="CH81" s="145"/>
      <c r="CI81" s="145"/>
      <c r="CJ81" s="145"/>
      <c r="CK81" s="145"/>
      <c r="CL81" s="145"/>
      <c r="CM81" s="145"/>
      <c r="CN81" s="145"/>
      <c r="CO81" s="145"/>
      <c r="CP81" s="145"/>
      <c r="CQ81" s="145"/>
      <c r="CR81" s="145"/>
      <c r="CS81" s="145"/>
      <c r="CT81" s="145"/>
      <c r="CU81" s="145"/>
      <c r="CV81" s="145"/>
      <c r="CW81" s="145"/>
      <c r="CX81" s="145"/>
      <c r="CY81" s="145"/>
      <c r="CZ81" s="145"/>
      <c r="DA81" s="145"/>
      <c r="DB81" s="145"/>
      <c r="DC81" s="145"/>
      <c r="DD81" s="145"/>
      <c r="DE81" s="145"/>
      <c r="DF81" s="145"/>
      <c r="DG81" s="145"/>
      <c r="DH81" s="145"/>
      <c r="DI81" s="145"/>
      <c r="DJ81" s="145"/>
      <c r="DK81" s="145"/>
      <c r="DL81" s="145"/>
      <c r="DM81" s="145"/>
      <c r="DN81" s="145"/>
      <c r="DO81" s="145"/>
      <c r="DP81" s="145"/>
      <c r="DQ81" s="145"/>
      <c r="DR81" s="145"/>
      <c r="DS81" s="145"/>
      <c r="DT81" s="145"/>
      <c r="DU81" s="145"/>
      <c r="DV81" s="145"/>
      <c r="DW81" s="145"/>
      <c r="DX81" s="145"/>
      <c r="DY81" s="145"/>
      <c r="DZ81" s="145"/>
      <c r="EA81" s="145"/>
      <c r="EB81" s="145"/>
      <c r="EC81" s="145"/>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145"/>
      <c r="FE81" s="145"/>
      <c r="FF81" s="145"/>
      <c r="FG81" s="145"/>
      <c r="FH81" s="145"/>
      <c r="FI81" s="145"/>
      <c r="FJ81" s="145"/>
      <c r="FK81" s="145"/>
      <c r="FL81" s="145"/>
      <c r="FM81" s="145"/>
      <c r="FN81" s="145"/>
      <c r="FO81" s="145"/>
      <c r="FP81" s="145"/>
      <c r="FQ81" s="145"/>
      <c r="FR81" s="145"/>
      <c r="FS81" s="145"/>
      <c r="FT81" s="145"/>
      <c r="FU81" s="145"/>
      <c r="FV81" s="145"/>
      <c r="FW81" s="145"/>
      <c r="FX81" s="145"/>
      <c r="FY81" s="145"/>
      <c r="FZ81" s="145"/>
      <c r="GA81" s="145"/>
      <c r="GB81" s="145"/>
      <c r="GC81" s="145"/>
      <c r="GD81" s="145"/>
      <c r="GE81" s="145"/>
      <c r="GF81" s="145"/>
      <c r="GG81" s="145"/>
      <c r="GH81" s="145"/>
      <c r="GI81" s="145"/>
      <c r="GJ81" s="145"/>
      <c r="GK81" s="145"/>
      <c r="GL81" s="145"/>
      <c r="GM81" s="145"/>
      <c r="GN81" s="145"/>
      <c r="GO81" s="145"/>
      <c r="GP81" s="145"/>
      <c r="GQ81" s="145"/>
      <c r="GR81" s="145"/>
      <c r="GS81" s="145"/>
      <c r="GT81" s="145"/>
      <c r="GU81" s="145"/>
      <c r="GV81" s="145"/>
      <c r="GW81" s="145"/>
      <c r="GX81" s="145"/>
      <c r="GY81" s="145"/>
      <c r="GZ81" s="145"/>
      <c r="HA81" s="145"/>
      <c r="HB81" s="145"/>
      <c r="HC81" s="145"/>
      <c r="HD81" s="145"/>
      <c r="HE81" s="145"/>
      <c r="HF81" s="145"/>
      <c r="HG81" s="145"/>
      <c r="HH81" s="145"/>
      <c r="HI81" s="145"/>
      <c r="HJ81" s="145"/>
      <c r="HK81" s="145"/>
      <c r="HL81" s="145"/>
      <c r="HM81" s="145"/>
      <c r="HN81" s="145"/>
      <c r="HO81" s="145"/>
      <c r="HP81" s="145"/>
      <c r="HQ81" s="145"/>
      <c r="HR81" s="145"/>
      <c r="HS81" s="145"/>
      <c r="HT81" s="145"/>
      <c r="HU81" s="145"/>
      <c r="HV81" s="145"/>
      <c r="HW81" s="145"/>
      <c r="HX81" s="145"/>
      <c r="HY81" s="145"/>
      <c r="HZ81" s="145"/>
      <c r="IA81" s="145"/>
      <c r="IB81" s="145"/>
      <c r="IC81" s="145"/>
      <c r="ID81" s="145"/>
      <c r="IE81" s="145"/>
      <c r="IF81" s="145"/>
      <c r="IG81" s="145"/>
      <c r="IH81" s="145"/>
      <c r="II81" s="145"/>
      <c r="IJ81" s="145"/>
      <c r="IK81" s="145"/>
      <c r="IL81" s="145"/>
      <c r="IM81" s="145"/>
      <c r="IN81" s="145"/>
      <c r="IO81" s="145"/>
      <c r="IP81" s="145"/>
      <c r="IQ81" s="145"/>
      <c r="IR81" s="145"/>
      <c r="IS81" s="145"/>
      <c r="IT81" s="145"/>
      <c r="IU81" s="145"/>
      <c r="IV81" s="145"/>
      <c r="IW81" s="145"/>
      <c r="IX81" s="145"/>
      <c r="IY81" s="145"/>
      <c r="IZ81" s="145"/>
      <c r="JA81" s="145"/>
      <c r="JB81" s="145"/>
      <c r="JC81" s="145"/>
      <c r="JD81" s="145"/>
      <c r="JE81" s="145"/>
      <c r="JF81" s="145"/>
      <c r="JG81" s="145"/>
      <c r="JH81" s="145"/>
      <c r="JI81" s="145"/>
      <c r="JJ81" s="145"/>
      <c r="JK81" s="145"/>
      <c r="JL81" s="145"/>
      <c r="JM81" s="145"/>
      <c r="JN81" s="145"/>
      <c r="JO81" s="145"/>
      <c r="JP81" s="145"/>
      <c r="JQ81" s="145"/>
      <c r="JR81" s="145"/>
      <c r="JS81" s="145"/>
      <c r="JT81" s="145"/>
      <c r="JU81" s="145"/>
      <c r="JV81" s="145"/>
    </row>
    <row r="82" spans="1:282" s="6" customFormat="1" x14ac:dyDescent="0.25">
      <c r="A82" s="31">
        <f t="shared" si="3"/>
        <v>64</v>
      </c>
      <c r="B82" s="3"/>
      <c r="C82" s="23" t="s">
        <v>22</v>
      </c>
      <c r="E82" s="205">
        <v>5.5100000000000003E-2</v>
      </c>
      <c r="F82" s="205"/>
      <c r="G82" s="205">
        <v>5.5899999999999998E-2</v>
      </c>
      <c r="H82" s="205"/>
      <c r="I82" s="199">
        <v>5.5100000000000003E-2</v>
      </c>
      <c r="J82" s="200"/>
      <c r="K82" s="199"/>
      <c r="L82" s="200"/>
      <c r="M82" s="206">
        <v>5.5100000000000003E-2</v>
      </c>
      <c r="N82" s="206"/>
      <c r="O82" s="190"/>
      <c r="P82" s="183"/>
      <c r="Q82" s="184"/>
      <c r="R82" s="190"/>
      <c r="S82" s="183"/>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45"/>
      <c r="CD82" s="145"/>
      <c r="CE82" s="145"/>
      <c r="CF82" s="145"/>
      <c r="CG82" s="145"/>
      <c r="CH82" s="145"/>
      <c r="CI82" s="145"/>
      <c r="CJ82" s="145"/>
      <c r="CK82" s="145"/>
      <c r="CL82" s="145"/>
      <c r="CM82" s="145"/>
      <c r="CN82" s="145"/>
      <c r="CO82" s="145"/>
      <c r="CP82" s="145"/>
      <c r="CQ82" s="145"/>
      <c r="CR82" s="145"/>
      <c r="CS82" s="145"/>
      <c r="CT82" s="145"/>
      <c r="CU82" s="145"/>
      <c r="CV82" s="145"/>
      <c r="CW82" s="145"/>
      <c r="CX82" s="145"/>
      <c r="CY82" s="145"/>
      <c r="CZ82" s="145"/>
      <c r="DA82" s="145"/>
      <c r="DB82" s="145"/>
      <c r="DC82" s="145"/>
      <c r="DD82" s="145"/>
      <c r="DE82" s="145"/>
      <c r="DF82" s="145"/>
      <c r="DG82" s="145"/>
      <c r="DH82" s="145"/>
      <c r="DI82" s="145"/>
      <c r="DJ82" s="145"/>
      <c r="DK82" s="145"/>
      <c r="DL82" s="145"/>
      <c r="DM82" s="145"/>
      <c r="DN82" s="145"/>
      <c r="DO82" s="145"/>
      <c r="DP82" s="145"/>
      <c r="DQ82" s="145"/>
      <c r="DR82" s="145"/>
      <c r="DS82" s="145"/>
      <c r="DT82" s="145"/>
      <c r="DU82" s="145"/>
      <c r="DV82" s="145"/>
      <c r="DW82" s="145"/>
      <c r="DX82" s="145"/>
      <c r="DY82" s="145"/>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145"/>
      <c r="FG82" s="145"/>
      <c r="FH82" s="145"/>
      <c r="FI82" s="145"/>
      <c r="FJ82" s="145"/>
      <c r="FK82" s="145"/>
      <c r="FL82" s="145"/>
      <c r="FM82" s="145"/>
      <c r="FN82" s="145"/>
      <c r="FO82" s="145"/>
      <c r="FP82" s="145"/>
      <c r="FQ82" s="145"/>
      <c r="FR82" s="145"/>
      <c r="FS82" s="145"/>
      <c r="FT82" s="145"/>
      <c r="FU82" s="145"/>
      <c r="FV82" s="145"/>
      <c r="FW82" s="145"/>
      <c r="FX82" s="145"/>
      <c r="FY82" s="145"/>
      <c r="FZ82" s="145"/>
      <c r="GA82" s="145"/>
      <c r="GB82" s="145"/>
      <c r="GC82" s="145"/>
      <c r="GD82" s="145"/>
      <c r="GE82" s="145"/>
      <c r="GF82" s="145"/>
      <c r="GG82" s="145"/>
      <c r="GH82" s="145"/>
      <c r="GI82" s="145"/>
      <c r="GJ82" s="145"/>
      <c r="GK82" s="145"/>
      <c r="GL82" s="145"/>
      <c r="GM82" s="145"/>
      <c r="GN82" s="145"/>
      <c r="GO82" s="145"/>
      <c r="GP82" s="145"/>
      <c r="GQ82" s="145"/>
      <c r="GR82" s="145"/>
      <c r="GS82" s="145"/>
      <c r="GT82" s="145"/>
      <c r="GU82" s="145"/>
      <c r="GV82" s="145"/>
      <c r="GW82" s="145"/>
      <c r="GX82" s="145"/>
      <c r="GY82" s="145"/>
      <c r="GZ82" s="145"/>
      <c r="HA82" s="145"/>
      <c r="HB82" s="145"/>
      <c r="HC82" s="145"/>
      <c r="HD82" s="145"/>
      <c r="HE82" s="145"/>
      <c r="HF82" s="145"/>
      <c r="HG82" s="145"/>
      <c r="HH82" s="145"/>
      <c r="HI82" s="145"/>
      <c r="HJ82" s="145"/>
      <c r="HK82" s="145"/>
      <c r="HL82" s="145"/>
      <c r="HM82" s="145"/>
      <c r="HN82" s="145"/>
      <c r="HO82" s="145"/>
      <c r="HP82" s="145"/>
      <c r="HQ82" s="145"/>
      <c r="HR82" s="145"/>
      <c r="HS82" s="145"/>
      <c r="HT82" s="145"/>
      <c r="HU82" s="145"/>
      <c r="HV82" s="145"/>
      <c r="HW82" s="145"/>
      <c r="HX82" s="145"/>
      <c r="HY82" s="145"/>
      <c r="HZ82" s="145"/>
      <c r="IA82" s="145"/>
      <c r="IB82" s="145"/>
      <c r="IC82" s="145"/>
      <c r="ID82" s="145"/>
      <c r="IE82" s="145"/>
      <c r="IF82" s="145"/>
      <c r="IG82" s="145"/>
      <c r="IH82" s="145"/>
      <c r="II82" s="145"/>
      <c r="IJ82" s="145"/>
      <c r="IK82" s="145"/>
      <c r="IL82" s="145"/>
      <c r="IM82" s="145"/>
      <c r="IN82" s="145"/>
      <c r="IO82" s="145"/>
      <c r="IP82" s="145"/>
      <c r="IQ82" s="145"/>
      <c r="IR82" s="145"/>
      <c r="IS82" s="145"/>
      <c r="IT82" s="145"/>
      <c r="IU82" s="145"/>
      <c r="IV82" s="145"/>
      <c r="IW82" s="145"/>
      <c r="IX82" s="145"/>
      <c r="IY82" s="145"/>
      <c r="IZ82" s="145"/>
      <c r="JA82" s="145"/>
      <c r="JB82" s="145"/>
      <c r="JC82" s="145"/>
      <c r="JD82" s="145"/>
      <c r="JE82" s="145"/>
      <c r="JF82" s="145"/>
      <c r="JG82" s="145"/>
      <c r="JH82" s="145"/>
      <c r="JI82" s="145"/>
      <c r="JJ82" s="145"/>
      <c r="JK82" s="145"/>
      <c r="JL82" s="145"/>
      <c r="JM82" s="145"/>
      <c r="JN82" s="145"/>
      <c r="JO82" s="145"/>
      <c r="JP82" s="145"/>
      <c r="JQ82" s="145"/>
      <c r="JR82" s="145"/>
      <c r="JS82" s="145"/>
      <c r="JT82" s="145"/>
      <c r="JU82" s="145"/>
      <c r="JV82" s="145"/>
    </row>
    <row r="83" spans="1:282" s="6" customFormat="1" x14ac:dyDescent="0.25">
      <c r="A83" s="30">
        <f t="shared" si="3"/>
        <v>65</v>
      </c>
      <c r="B83" s="3"/>
      <c r="C83" s="23" t="s">
        <v>23</v>
      </c>
      <c r="E83" s="178">
        <v>48.5</v>
      </c>
      <c r="F83" s="178"/>
      <c r="G83" s="178">
        <v>48.5</v>
      </c>
      <c r="H83" s="178"/>
      <c r="I83" s="197">
        <v>48.5</v>
      </c>
      <c r="J83" s="198"/>
      <c r="K83" s="197"/>
      <c r="L83" s="198"/>
      <c r="M83" s="206">
        <v>0.48499999999999999</v>
      </c>
      <c r="N83" s="206"/>
      <c r="O83" s="190"/>
      <c r="P83" s="183"/>
      <c r="Q83" s="184"/>
      <c r="R83" s="190"/>
      <c r="S83" s="183"/>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c r="CW83" s="145"/>
      <c r="CX83" s="145"/>
      <c r="CY83" s="145"/>
      <c r="CZ83" s="145"/>
      <c r="DA83" s="145"/>
      <c r="DB83" s="145"/>
      <c r="DC83" s="145"/>
      <c r="DD83" s="145"/>
      <c r="DE83" s="145"/>
      <c r="DF83" s="145"/>
      <c r="DG83" s="145"/>
      <c r="DH83" s="145"/>
      <c r="DI83" s="145"/>
      <c r="DJ83" s="145"/>
      <c r="DK83" s="145"/>
      <c r="DL83" s="145"/>
      <c r="DM83" s="145"/>
      <c r="DN83" s="145"/>
      <c r="DO83" s="145"/>
      <c r="DP83" s="145"/>
      <c r="DQ83" s="145"/>
      <c r="DR83" s="145"/>
      <c r="DS83" s="145"/>
      <c r="DT83" s="145"/>
      <c r="DU83" s="145"/>
      <c r="DV83" s="145"/>
      <c r="DW83" s="145"/>
      <c r="DX83" s="145"/>
      <c r="DY83" s="145"/>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c r="GT83" s="145"/>
      <c r="GU83" s="145"/>
      <c r="GV83" s="145"/>
      <c r="GW83" s="145"/>
      <c r="GX83" s="145"/>
      <c r="GY83" s="145"/>
      <c r="GZ83" s="145"/>
      <c r="HA83" s="145"/>
      <c r="HB83" s="145"/>
      <c r="HC83" s="145"/>
      <c r="HD83" s="145"/>
      <c r="HE83" s="145"/>
      <c r="HF83" s="145"/>
      <c r="HG83" s="145"/>
      <c r="HH83" s="145"/>
      <c r="HI83" s="145"/>
      <c r="HJ83" s="145"/>
      <c r="HK83" s="145"/>
      <c r="HL83" s="145"/>
      <c r="HM83" s="145"/>
      <c r="HN83" s="145"/>
      <c r="HO83" s="145"/>
      <c r="HP83" s="145"/>
      <c r="HQ83" s="145"/>
      <c r="HR83" s="145"/>
      <c r="HS83" s="145"/>
      <c r="HT83" s="145"/>
      <c r="HU83" s="145"/>
      <c r="HV83" s="145"/>
      <c r="HW83" s="145"/>
      <c r="HX83" s="145"/>
      <c r="HY83" s="145"/>
      <c r="HZ83" s="145"/>
      <c r="IA83" s="145"/>
      <c r="IB83" s="145"/>
      <c r="IC83" s="145"/>
      <c r="ID83" s="145"/>
      <c r="IE83" s="145"/>
      <c r="IF83" s="145"/>
      <c r="IG83" s="145"/>
      <c r="IH83" s="145"/>
      <c r="II83" s="145"/>
      <c r="IJ83" s="145"/>
      <c r="IK83" s="145"/>
      <c r="IL83" s="145"/>
      <c r="IM83" s="145"/>
      <c r="IN83" s="145"/>
      <c r="IO83" s="145"/>
      <c r="IP83" s="145"/>
      <c r="IQ83" s="145"/>
      <c r="IR83" s="145"/>
      <c r="IS83" s="145"/>
      <c r="IT83" s="145"/>
      <c r="IU83" s="145"/>
      <c r="IV83" s="145"/>
      <c r="IW83" s="145"/>
      <c r="IX83" s="145"/>
      <c r="IY83" s="145"/>
      <c r="IZ83" s="145"/>
      <c r="JA83" s="145"/>
      <c r="JB83" s="145"/>
      <c r="JC83" s="145"/>
      <c r="JD83" s="145"/>
      <c r="JE83" s="145"/>
      <c r="JF83" s="145"/>
      <c r="JG83" s="145"/>
      <c r="JH83" s="145"/>
      <c r="JI83" s="145"/>
      <c r="JJ83" s="145"/>
      <c r="JK83" s="145"/>
      <c r="JL83" s="145"/>
      <c r="JM83" s="145"/>
      <c r="JN83" s="145"/>
      <c r="JO83" s="145"/>
      <c r="JP83" s="145"/>
      <c r="JQ83" s="145"/>
      <c r="JR83" s="145"/>
      <c r="JS83" s="145"/>
      <c r="JT83" s="145"/>
      <c r="JU83" s="145"/>
      <c r="JV83" s="145"/>
    </row>
    <row r="84" spans="1:282" s="6" customFormat="1" x14ac:dyDescent="0.25">
      <c r="A84" s="30">
        <f t="shared" si="3"/>
        <v>66</v>
      </c>
      <c r="B84" s="3"/>
      <c r="C84" s="23" t="s">
        <v>29</v>
      </c>
      <c r="E84" s="177">
        <v>7.6399999999999996E-2</v>
      </c>
      <c r="F84" s="178"/>
      <c r="G84" s="177">
        <v>7.6799999999999993E-2</v>
      </c>
      <c r="H84" s="178"/>
      <c r="I84" s="194">
        <v>7.2999999999999995E-2</v>
      </c>
      <c r="J84" s="195"/>
      <c r="K84" s="194"/>
      <c r="L84" s="195"/>
      <c r="M84" s="191">
        <v>7.2499999999999995E-2</v>
      </c>
      <c r="N84" s="192"/>
      <c r="O84" s="193"/>
      <c r="P84" s="204"/>
      <c r="Q84" s="193"/>
      <c r="R84" s="183"/>
      <c r="S84" s="196"/>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c r="CW84" s="145"/>
      <c r="CX84" s="145"/>
      <c r="CY84" s="145"/>
      <c r="CZ84" s="145"/>
      <c r="DA84" s="145"/>
      <c r="DB84" s="145"/>
      <c r="DC84" s="145"/>
      <c r="DD84" s="145"/>
      <c r="DE84" s="145"/>
      <c r="DF84" s="145"/>
      <c r="DG84" s="145"/>
      <c r="DH84" s="145"/>
      <c r="DI84" s="145"/>
      <c r="DJ84" s="145"/>
      <c r="DK84" s="145"/>
      <c r="DL84" s="145"/>
      <c r="DM84" s="145"/>
      <c r="DN84" s="145"/>
      <c r="DO84" s="145"/>
      <c r="DP84" s="145"/>
      <c r="DQ84" s="145"/>
      <c r="DR84" s="145"/>
      <c r="DS84" s="145"/>
      <c r="DT84" s="145"/>
      <c r="DU84" s="145"/>
      <c r="DV84" s="145"/>
      <c r="DW84" s="145"/>
      <c r="DX84" s="145"/>
      <c r="DY84" s="145"/>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5"/>
      <c r="FW84" s="145"/>
      <c r="FX84" s="145"/>
      <c r="FY84" s="145"/>
      <c r="FZ84" s="145"/>
      <c r="GA84" s="145"/>
      <c r="GB84" s="145"/>
      <c r="GC84" s="145"/>
      <c r="GD84" s="145"/>
      <c r="GE84" s="145"/>
      <c r="GF84" s="145"/>
      <c r="GG84" s="145"/>
      <c r="GH84" s="145"/>
      <c r="GI84" s="145"/>
      <c r="GJ84" s="145"/>
      <c r="GK84" s="145"/>
      <c r="GL84" s="145"/>
      <c r="GM84" s="145"/>
      <c r="GN84" s="145"/>
      <c r="GO84" s="145"/>
      <c r="GP84" s="145"/>
      <c r="GQ84" s="145"/>
      <c r="GR84" s="145"/>
      <c r="GS84" s="145"/>
      <c r="GT84" s="145"/>
      <c r="GU84" s="145"/>
      <c r="GV84" s="145"/>
      <c r="GW84" s="145"/>
      <c r="GX84" s="145"/>
      <c r="GY84" s="145"/>
      <c r="GZ84" s="145"/>
      <c r="HA84" s="145"/>
      <c r="HB84" s="145"/>
      <c r="HC84" s="145"/>
      <c r="HD84" s="145"/>
      <c r="HE84" s="145"/>
      <c r="HF84" s="145"/>
      <c r="HG84" s="145"/>
      <c r="HH84" s="145"/>
      <c r="HI84" s="145"/>
      <c r="HJ84" s="145"/>
      <c r="HK84" s="145"/>
      <c r="HL84" s="145"/>
      <c r="HM84" s="145"/>
      <c r="HN84" s="145"/>
      <c r="HO84" s="145"/>
      <c r="HP84" s="145"/>
      <c r="HQ84" s="145"/>
      <c r="HR84" s="145"/>
      <c r="HS84" s="145"/>
      <c r="HT84" s="145"/>
      <c r="HU84" s="145"/>
      <c r="HV84" s="145"/>
      <c r="HW84" s="145"/>
      <c r="HX84" s="145"/>
      <c r="HY84" s="145"/>
      <c r="HZ84" s="145"/>
      <c r="IA84" s="145"/>
      <c r="IB84" s="145"/>
      <c r="IC84" s="145"/>
      <c r="ID84" s="145"/>
      <c r="IE84" s="145"/>
      <c r="IF84" s="145"/>
      <c r="IG84" s="145"/>
      <c r="IH84" s="145"/>
      <c r="II84" s="145"/>
      <c r="IJ84" s="145"/>
      <c r="IK84" s="145"/>
      <c r="IL84" s="145"/>
      <c r="IM84" s="145"/>
      <c r="IN84" s="145"/>
      <c r="IO84" s="145"/>
      <c r="IP84" s="145"/>
      <c r="IQ84" s="145"/>
      <c r="IR84" s="145"/>
      <c r="IS84" s="145"/>
      <c r="IT84" s="145"/>
      <c r="IU84" s="145"/>
      <c r="IV84" s="145"/>
      <c r="IW84" s="145"/>
      <c r="IX84" s="145"/>
      <c r="IY84" s="145"/>
      <c r="IZ84" s="145"/>
      <c r="JA84" s="145"/>
      <c r="JB84" s="145"/>
      <c r="JC84" s="145"/>
      <c r="JD84" s="145"/>
      <c r="JE84" s="145"/>
      <c r="JF84" s="145"/>
      <c r="JG84" s="145"/>
      <c r="JH84" s="145"/>
      <c r="JI84" s="145"/>
      <c r="JJ84" s="145"/>
      <c r="JK84" s="145"/>
      <c r="JL84" s="145"/>
      <c r="JM84" s="145"/>
      <c r="JN84" s="145"/>
      <c r="JO84" s="145"/>
      <c r="JP84" s="145"/>
      <c r="JQ84" s="145"/>
      <c r="JR84" s="145"/>
      <c r="JS84" s="145"/>
      <c r="JT84" s="145"/>
      <c r="JU84" s="145"/>
      <c r="JV84" s="145"/>
    </row>
    <row r="85" spans="1:282" s="6" customFormat="1" x14ac:dyDescent="0.25">
      <c r="A85" s="30">
        <f t="shared" si="3"/>
        <v>67</v>
      </c>
      <c r="B85" s="3"/>
      <c r="C85" s="23"/>
      <c r="D85" s="24"/>
      <c r="E85" s="190"/>
      <c r="F85" s="190"/>
      <c r="G85" s="90"/>
      <c r="H85" s="90"/>
      <c r="I85" s="190"/>
      <c r="J85" s="190"/>
      <c r="K85" s="190"/>
      <c r="L85" s="190"/>
      <c r="M85" s="190"/>
      <c r="N85" s="190"/>
      <c r="O85" s="190"/>
      <c r="P85" s="183"/>
      <c r="Q85" s="184"/>
      <c r="R85" s="190"/>
      <c r="S85" s="183"/>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145"/>
      <c r="CY85" s="145"/>
      <c r="CZ85" s="145"/>
      <c r="DA85" s="145"/>
      <c r="DB85" s="145"/>
      <c r="DC85" s="145"/>
      <c r="DD85" s="145"/>
      <c r="DE85" s="145"/>
      <c r="DF85" s="145"/>
      <c r="DG85" s="145"/>
      <c r="DH85" s="145"/>
      <c r="DI85" s="145"/>
      <c r="DJ85" s="145"/>
      <c r="DK85" s="145"/>
      <c r="DL85" s="145"/>
      <c r="DM85" s="145"/>
      <c r="DN85" s="145"/>
      <c r="DO85" s="145"/>
      <c r="DP85" s="145"/>
      <c r="DQ85" s="145"/>
      <c r="DR85" s="145"/>
      <c r="DS85" s="145"/>
      <c r="DT85" s="145"/>
      <c r="DU85" s="145"/>
      <c r="DV85" s="145"/>
      <c r="DW85" s="145"/>
      <c r="DX85" s="145"/>
      <c r="DY85" s="145"/>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145"/>
      <c r="FG85" s="145"/>
      <c r="FH85" s="145"/>
      <c r="FI85" s="145"/>
      <c r="FJ85" s="145"/>
      <c r="FK85" s="145"/>
      <c r="FL85" s="145"/>
      <c r="FM85" s="145"/>
      <c r="FN85" s="145"/>
      <c r="FO85" s="145"/>
      <c r="FP85" s="145"/>
      <c r="FQ85" s="145"/>
      <c r="FR85" s="145"/>
      <c r="FS85" s="145"/>
      <c r="FT85" s="145"/>
      <c r="FU85" s="145"/>
      <c r="FV85" s="145"/>
      <c r="FW85" s="145"/>
      <c r="FX85" s="145"/>
      <c r="FY85" s="145"/>
      <c r="FZ85" s="145"/>
      <c r="GA85" s="145"/>
      <c r="GB85" s="145"/>
      <c r="GC85" s="145"/>
      <c r="GD85" s="145"/>
      <c r="GE85" s="145"/>
      <c r="GF85" s="145"/>
      <c r="GG85" s="145"/>
      <c r="GH85" s="145"/>
      <c r="GI85" s="145"/>
      <c r="GJ85" s="145"/>
      <c r="GK85" s="145"/>
      <c r="GL85" s="145"/>
      <c r="GM85" s="145"/>
      <c r="GN85" s="145"/>
      <c r="GO85" s="145"/>
      <c r="GP85" s="145"/>
      <c r="GQ85" s="145"/>
      <c r="GR85" s="145"/>
      <c r="GS85" s="145"/>
      <c r="GT85" s="145"/>
      <c r="GU85" s="145"/>
      <c r="GV85" s="145"/>
      <c r="GW85" s="145"/>
      <c r="GX85" s="145"/>
      <c r="GY85" s="145"/>
      <c r="GZ85" s="145"/>
      <c r="HA85" s="145"/>
      <c r="HB85" s="145"/>
      <c r="HC85" s="145"/>
      <c r="HD85" s="145"/>
      <c r="HE85" s="145"/>
      <c r="HF85" s="145"/>
      <c r="HG85" s="145"/>
      <c r="HH85" s="145"/>
      <c r="HI85" s="145"/>
      <c r="HJ85" s="145"/>
      <c r="HK85" s="145"/>
      <c r="HL85" s="145"/>
      <c r="HM85" s="145"/>
      <c r="HN85" s="145"/>
      <c r="HO85" s="145"/>
      <c r="HP85" s="145"/>
      <c r="HQ85" s="145"/>
      <c r="HR85" s="145"/>
      <c r="HS85" s="145"/>
      <c r="HT85" s="145"/>
      <c r="HU85" s="145"/>
      <c r="HV85" s="145"/>
      <c r="HW85" s="145"/>
      <c r="HX85" s="145"/>
      <c r="HY85" s="145"/>
      <c r="HZ85" s="145"/>
      <c r="IA85" s="145"/>
      <c r="IB85" s="145"/>
      <c r="IC85" s="145"/>
      <c r="ID85" s="145"/>
      <c r="IE85" s="145"/>
      <c r="IF85" s="145"/>
      <c r="IG85" s="145"/>
      <c r="IH85" s="145"/>
      <c r="II85" s="145"/>
      <c r="IJ85" s="145"/>
      <c r="IK85" s="145"/>
      <c r="IL85" s="145"/>
      <c r="IM85" s="145"/>
      <c r="IN85" s="145"/>
      <c r="IO85" s="145"/>
      <c r="IP85" s="145"/>
      <c r="IQ85" s="145"/>
      <c r="IR85" s="145"/>
      <c r="IS85" s="145"/>
      <c r="IT85" s="145"/>
      <c r="IU85" s="145"/>
      <c r="IV85" s="145"/>
      <c r="IW85" s="145"/>
      <c r="IX85" s="145"/>
      <c r="IY85" s="145"/>
      <c r="IZ85" s="145"/>
      <c r="JA85" s="145"/>
      <c r="JB85" s="145"/>
      <c r="JC85" s="145"/>
      <c r="JD85" s="145"/>
      <c r="JE85" s="145"/>
      <c r="JF85" s="145"/>
      <c r="JG85" s="145"/>
      <c r="JH85" s="145"/>
      <c r="JI85" s="145"/>
      <c r="JJ85" s="145"/>
      <c r="JK85" s="145"/>
      <c r="JL85" s="145"/>
      <c r="JM85" s="145"/>
      <c r="JN85" s="145"/>
      <c r="JO85" s="145"/>
      <c r="JP85" s="145"/>
      <c r="JQ85" s="145"/>
      <c r="JR85" s="145"/>
      <c r="JS85" s="145"/>
      <c r="JT85" s="145"/>
      <c r="JU85" s="145"/>
      <c r="JV85" s="145"/>
    </row>
    <row r="86" spans="1:282" s="6" customFormat="1" ht="15.75" customHeight="1" x14ac:dyDescent="0.25">
      <c r="A86" s="30">
        <f t="shared" si="3"/>
        <v>68</v>
      </c>
      <c r="B86" s="3"/>
      <c r="C86" s="15" t="s">
        <v>24</v>
      </c>
      <c r="D86" s="16"/>
      <c r="E86" s="178"/>
      <c r="F86" s="178"/>
      <c r="G86" s="91"/>
      <c r="H86" s="91"/>
      <c r="I86" s="190"/>
      <c r="J86" s="190"/>
      <c r="K86" s="190"/>
      <c r="L86" s="190"/>
      <c r="M86" s="190"/>
      <c r="N86" s="190"/>
      <c r="O86" s="190"/>
      <c r="P86" s="183"/>
      <c r="Q86" s="184"/>
      <c r="R86" s="190"/>
      <c r="S86" s="183"/>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c r="CW86" s="145"/>
      <c r="CX86" s="145"/>
      <c r="CY86" s="145"/>
      <c r="CZ86" s="145"/>
      <c r="DA86" s="145"/>
      <c r="DB86" s="145"/>
      <c r="DC86" s="145"/>
      <c r="DD86" s="145"/>
      <c r="DE86" s="145"/>
      <c r="DF86" s="145"/>
      <c r="DG86" s="145"/>
      <c r="DH86" s="145"/>
      <c r="DI86" s="145"/>
      <c r="DJ86" s="145"/>
      <c r="DK86" s="145"/>
      <c r="DL86" s="145"/>
      <c r="DM86" s="145"/>
      <c r="DN86" s="145"/>
      <c r="DO86" s="145"/>
      <c r="DP86" s="145"/>
      <c r="DQ86" s="145"/>
      <c r="DR86" s="145"/>
      <c r="DS86" s="145"/>
      <c r="DT86" s="145"/>
      <c r="DU86" s="145"/>
      <c r="DV86" s="145"/>
      <c r="DW86" s="145"/>
      <c r="DX86" s="145"/>
      <c r="DY86" s="145"/>
      <c r="DZ86" s="145"/>
      <c r="EA86" s="145"/>
      <c r="EB86" s="145"/>
      <c r="EC86" s="145"/>
      <c r="ED86" s="145"/>
      <c r="EE86" s="145"/>
      <c r="EF86" s="145"/>
      <c r="EG86" s="145"/>
      <c r="EH86" s="145"/>
      <c r="EI86" s="145"/>
      <c r="EJ86" s="145"/>
      <c r="EK86" s="145"/>
      <c r="EL86" s="145"/>
      <c r="EM86" s="145"/>
      <c r="EN86" s="145"/>
      <c r="EO86" s="145"/>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c r="GT86" s="145"/>
      <c r="GU86" s="145"/>
      <c r="GV86" s="145"/>
      <c r="GW86" s="145"/>
      <c r="GX86" s="145"/>
      <c r="GY86" s="145"/>
      <c r="GZ86" s="145"/>
      <c r="HA86" s="145"/>
      <c r="HB86" s="145"/>
      <c r="HC86" s="145"/>
      <c r="HD86" s="145"/>
      <c r="HE86" s="145"/>
      <c r="HF86" s="145"/>
      <c r="HG86" s="145"/>
      <c r="HH86" s="145"/>
      <c r="HI86" s="145"/>
      <c r="HJ86" s="145"/>
      <c r="HK86" s="145"/>
      <c r="HL86" s="145"/>
      <c r="HM86" s="145"/>
      <c r="HN86" s="145"/>
      <c r="HO86" s="145"/>
      <c r="HP86" s="145"/>
      <c r="HQ86" s="145"/>
      <c r="HR86" s="145"/>
      <c r="HS86" s="145"/>
      <c r="HT86" s="145"/>
      <c r="HU86" s="145"/>
      <c r="HV86" s="145"/>
      <c r="HW86" s="145"/>
      <c r="HX86" s="145"/>
      <c r="HY86" s="145"/>
      <c r="HZ86" s="145"/>
      <c r="IA86" s="145"/>
      <c r="IB86" s="145"/>
      <c r="IC86" s="145"/>
      <c r="ID86" s="145"/>
      <c r="IE86" s="145"/>
      <c r="IF86" s="145"/>
      <c r="IG86" s="145"/>
      <c r="IH86" s="145"/>
      <c r="II86" s="145"/>
      <c r="IJ86" s="145"/>
      <c r="IK86" s="145"/>
      <c r="IL86" s="145"/>
      <c r="IM86" s="145"/>
      <c r="IN86" s="145"/>
      <c r="IO86" s="145"/>
      <c r="IP86" s="145"/>
      <c r="IQ86" s="145"/>
      <c r="IR86" s="145"/>
      <c r="IS86" s="145"/>
      <c r="IT86" s="145"/>
      <c r="IU86" s="145"/>
      <c r="IV86" s="145"/>
      <c r="IW86" s="145"/>
      <c r="IX86" s="145"/>
      <c r="IY86" s="145"/>
      <c r="IZ86" s="145"/>
      <c r="JA86" s="145"/>
      <c r="JB86" s="145"/>
      <c r="JC86" s="145"/>
      <c r="JD86" s="145"/>
      <c r="JE86" s="145"/>
      <c r="JF86" s="145"/>
      <c r="JG86" s="145"/>
      <c r="JH86" s="145"/>
      <c r="JI86" s="145"/>
      <c r="JJ86" s="145"/>
      <c r="JK86" s="145"/>
      <c r="JL86" s="145"/>
      <c r="JM86" s="145"/>
      <c r="JN86" s="145"/>
      <c r="JO86" s="145"/>
      <c r="JP86" s="145"/>
      <c r="JQ86" s="145"/>
      <c r="JR86" s="145"/>
      <c r="JS86" s="145"/>
      <c r="JT86" s="145"/>
      <c r="JU86" s="145"/>
      <c r="JV86" s="145"/>
    </row>
    <row r="87" spans="1:282" s="40" customFormat="1" ht="195.75" customHeight="1" x14ac:dyDescent="0.25">
      <c r="A87" s="38"/>
      <c r="B87" s="39"/>
      <c r="C87" s="43" t="s">
        <v>159</v>
      </c>
      <c r="D87" s="44"/>
      <c r="E87" s="48"/>
      <c r="F87" s="49"/>
      <c r="G87" s="97"/>
      <c r="H87" s="97"/>
      <c r="I87" s="166"/>
      <c r="J87" s="165"/>
      <c r="K87" s="78"/>
      <c r="L87" s="75"/>
      <c r="M87" s="179" t="s">
        <v>155</v>
      </c>
      <c r="N87" s="201"/>
      <c r="O87" s="180"/>
      <c r="P87" s="120"/>
      <c r="Q87" s="118"/>
      <c r="R87" s="47"/>
      <c r="S87" s="170"/>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5"/>
      <c r="CN87" s="145"/>
      <c r="CO87" s="145"/>
      <c r="CP87" s="145"/>
      <c r="CQ87" s="145"/>
      <c r="CR87" s="145"/>
      <c r="CS87" s="145"/>
      <c r="CT87" s="145"/>
      <c r="CU87" s="145"/>
      <c r="CV87" s="145"/>
      <c r="CW87" s="145"/>
      <c r="CX87" s="145"/>
      <c r="CY87" s="145"/>
      <c r="CZ87" s="145"/>
      <c r="DA87" s="145"/>
      <c r="DB87" s="145"/>
      <c r="DC87" s="145"/>
      <c r="DD87" s="145"/>
      <c r="DE87" s="145"/>
      <c r="DF87" s="145"/>
      <c r="DG87" s="145"/>
      <c r="DH87" s="145"/>
      <c r="DI87" s="145"/>
      <c r="DJ87" s="145"/>
      <c r="DK87" s="145"/>
      <c r="DL87" s="145"/>
      <c r="DM87" s="145"/>
      <c r="DN87" s="145"/>
      <c r="DO87" s="145"/>
      <c r="DP87" s="145"/>
      <c r="DQ87" s="145"/>
      <c r="DR87" s="145"/>
      <c r="DS87" s="145"/>
      <c r="DT87" s="145"/>
      <c r="DU87" s="145"/>
      <c r="DV87" s="145"/>
      <c r="DW87" s="145"/>
      <c r="DX87" s="145"/>
      <c r="DY87" s="145"/>
      <c r="DZ87" s="145"/>
      <c r="EA87" s="145"/>
      <c r="EB87" s="145"/>
      <c r="EC87" s="145"/>
      <c r="ED87" s="145"/>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c r="GT87" s="145"/>
      <c r="GU87" s="145"/>
      <c r="GV87" s="145"/>
      <c r="GW87" s="145"/>
      <c r="GX87" s="145"/>
      <c r="GY87" s="145"/>
      <c r="GZ87" s="145"/>
      <c r="HA87" s="145"/>
      <c r="HB87" s="145"/>
      <c r="HC87" s="145"/>
      <c r="HD87" s="145"/>
      <c r="HE87" s="145"/>
      <c r="HF87" s="145"/>
      <c r="HG87" s="145"/>
      <c r="HH87" s="145"/>
      <c r="HI87" s="145"/>
      <c r="HJ87" s="145"/>
      <c r="HK87" s="145"/>
      <c r="HL87" s="145"/>
      <c r="HM87" s="145"/>
      <c r="HN87" s="145"/>
      <c r="HO87" s="145"/>
      <c r="HP87" s="145"/>
      <c r="HQ87" s="145"/>
      <c r="HR87" s="145"/>
      <c r="HS87" s="145"/>
      <c r="HT87" s="145"/>
      <c r="HU87" s="145"/>
      <c r="HV87" s="145"/>
      <c r="HW87" s="145"/>
      <c r="HX87" s="145"/>
      <c r="HY87" s="145"/>
      <c r="HZ87" s="145"/>
      <c r="IA87" s="145"/>
      <c r="IB87" s="145"/>
      <c r="IC87" s="145"/>
      <c r="ID87" s="145"/>
      <c r="IE87" s="145"/>
      <c r="IF87" s="145"/>
      <c r="IG87" s="145"/>
      <c r="IH87" s="145"/>
      <c r="II87" s="145"/>
      <c r="IJ87" s="145"/>
      <c r="IK87" s="145"/>
      <c r="IL87" s="145"/>
      <c r="IM87" s="145"/>
      <c r="IN87" s="145"/>
      <c r="IO87" s="145"/>
      <c r="IP87" s="145"/>
      <c r="IQ87" s="145"/>
      <c r="IR87" s="145"/>
      <c r="IS87" s="145"/>
      <c r="IT87" s="145"/>
      <c r="IU87" s="145"/>
      <c r="IV87" s="145"/>
      <c r="IW87" s="145"/>
      <c r="IX87" s="145"/>
      <c r="IY87" s="145"/>
      <c r="IZ87" s="145"/>
      <c r="JA87" s="145"/>
      <c r="JB87" s="145"/>
      <c r="JC87" s="145"/>
      <c r="JD87" s="145"/>
      <c r="JE87" s="145"/>
      <c r="JF87" s="145"/>
      <c r="JG87" s="145"/>
      <c r="JH87" s="145"/>
      <c r="JI87" s="145"/>
      <c r="JJ87" s="145"/>
      <c r="JK87" s="145"/>
      <c r="JL87" s="145"/>
      <c r="JM87" s="145"/>
      <c r="JN87" s="145"/>
      <c r="JO87" s="145"/>
      <c r="JP87" s="145"/>
      <c r="JQ87" s="145"/>
      <c r="JR87" s="145"/>
      <c r="JS87" s="145"/>
      <c r="JT87" s="145"/>
      <c r="JU87" s="145"/>
      <c r="JV87" s="145"/>
    </row>
    <row r="88" spans="1:282" s="6" customFormat="1" ht="243.75" customHeight="1" x14ac:dyDescent="0.25">
      <c r="A88" s="30">
        <f>1+A86</f>
        <v>69</v>
      </c>
      <c r="B88" s="3"/>
      <c r="C88" s="23" t="s">
        <v>14</v>
      </c>
      <c r="E88" s="179" t="s">
        <v>67</v>
      </c>
      <c r="F88" s="180"/>
      <c r="G88" s="179" t="s">
        <v>67</v>
      </c>
      <c r="H88" s="180"/>
      <c r="I88" s="188" t="s">
        <v>163</v>
      </c>
      <c r="J88" s="189"/>
      <c r="K88" s="179"/>
      <c r="L88" s="180"/>
      <c r="M88" s="179" t="s">
        <v>156</v>
      </c>
      <c r="N88" s="201"/>
      <c r="O88" s="180"/>
      <c r="P88" s="183"/>
      <c r="Q88" s="184"/>
      <c r="R88" s="183"/>
      <c r="S88" s="196"/>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c r="CN88" s="145"/>
      <c r="CO88" s="145"/>
      <c r="CP88" s="145"/>
      <c r="CQ88" s="145"/>
      <c r="CR88" s="145"/>
      <c r="CS88" s="145"/>
      <c r="CT88" s="145"/>
      <c r="CU88" s="145"/>
      <c r="CV88" s="145"/>
      <c r="CW88" s="145"/>
      <c r="CX88" s="145"/>
      <c r="CY88" s="145"/>
      <c r="CZ88" s="145"/>
      <c r="DA88" s="145"/>
      <c r="DB88" s="145"/>
      <c r="DC88" s="145"/>
      <c r="DD88" s="145"/>
      <c r="DE88" s="145"/>
      <c r="DF88" s="145"/>
      <c r="DG88" s="145"/>
      <c r="DH88" s="145"/>
      <c r="DI88" s="145"/>
      <c r="DJ88" s="145"/>
      <c r="DK88" s="145"/>
      <c r="DL88" s="145"/>
      <c r="DM88" s="145"/>
      <c r="DN88" s="145"/>
      <c r="DO88" s="145"/>
      <c r="DP88" s="145"/>
      <c r="DQ88" s="145"/>
      <c r="DR88" s="145"/>
      <c r="DS88" s="145"/>
      <c r="DT88" s="145"/>
      <c r="DU88" s="145"/>
      <c r="DV88" s="145"/>
      <c r="DW88" s="145"/>
      <c r="DX88" s="145"/>
      <c r="DY88" s="145"/>
      <c r="DZ88" s="145"/>
      <c r="EA88" s="145"/>
      <c r="EB88" s="145"/>
      <c r="EC88" s="145"/>
      <c r="ED88" s="145"/>
      <c r="EE88" s="145"/>
      <c r="EF88" s="145"/>
      <c r="EG88" s="145"/>
      <c r="EH88" s="145"/>
      <c r="EI88" s="145"/>
      <c r="EJ88" s="145"/>
      <c r="EK88" s="145"/>
      <c r="EL88" s="145"/>
      <c r="EM88" s="145"/>
      <c r="EN88" s="145"/>
      <c r="EO88" s="145"/>
      <c r="EP88" s="145"/>
      <c r="EQ88" s="145"/>
      <c r="ER88" s="145"/>
      <c r="ES88" s="145"/>
      <c r="ET88" s="145"/>
      <c r="EU88" s="145"/>
      <c r="EV88" s="145"/>
      <c r="EW88" s="145"/>
      <c r="EX88" s="145"/>
      <c r="EY88" s="145"/>
      <c r="EZ88" s="145"/>
      <c r="FA88" s="145"/>
      <c r="FB88" s="145"/>
      <c r="FC88" s="145"/>
      <c r="FD88" s="145"/>
      <c r="FE88" s="145"/>
      <c r="FF88" s="145"/>
      <c r="FG88" s="145"/>
      <c r="FH88" s="145"/>
      <c r="FI88" s="145"/>
      <c r="FJ88" s="145"/>
      <c r="FK88" s="145"/>
      <c r="FL88" s="145"/>
      <c r="FM88" s="145"/>
      <c r="FN88" s="145"/>
      <c r="FO88" s="145"/>
      <c r="FP88" s="145"/>
      <c r="FQ88" s="145"/>
      <c r="FR88" s="145"/>
      <c r="FS88" s="145"/>
      <c r="FT88" s="145"/>
      <c r="FU88" s="145"/>
      <c r="FV88" s="145"/>
      <c r="FW88" s="145"/>
      <c r="FX88" s="145"/>
      <c r="FY88" s="145"/>
      <c r="FZ88" s="145"/>
      <c r="GA88" s="145"/>
      <c r="GB88" s="145"/>
      <c r="GC88" s="145"/>
      <c r="GD88" s="145"/>
      <c r="GE88" s="145"/>
      <c r="GF88" s="145"/>
      <c r="GG88" s="145"/>
      <c r="GH88" s="145"/>
      <c r="GI88" s="145"/>
      <c r="GJ88" s="145"/>
      <c r="GK88" s="145"/>
      <c r="GL88" s="145"/>
      <c r="GM88" s="145"/>
      <c r="GN88" s="145"/>
      <c r="GO88" s="145"/>
      <c r="GP88" s="145"/>
      <c r="GQ88" s="145"/>
      <c r="GR88" s="145"/>
      <c r="GS88" s="145"/>
      <c r="GT88" s="145"/>
      <c r="GU88" s="145"/>
      <c r="GV88" s="145"/>
      <c r="GW88" s="145"/>
      <c r="GX88" s="145"/>
      <c r="GY88" s="145"/>
      <c r="GZ88" s="145"/>
      <c r="HA88" s="145"/>
      <c r="HB88" s="145"/>
      <c r="HC88" s="145"/>
      <c r="HD88" s="145"/>
      <c r="HE88" s="145"/>
      <c r="HF88" s="145"/>
      <c r="HG88" s="145"/>
      <c r="HH88" s="145"/>
      <c r="HI88" s="145"/>
      <c r="HJ88" s="145"/>
      <c r="HK88" s="145"/>
      <c r="HL88" s="145"/>
      <c r="HM88" s="145"/>
      <c r="HN88" s="145"/>
      <c r="HO88" s="145"/>
      <c r="HP88" s="145"/>
      <c r="HQ88" s="145"/>
      <c r="HR88" s="145"/>
      <c r="HS88" s="145"/>
      <c r="HT88" s="145"/>
      <c r="HU88" s="145"/>
      <c r="HV88" s="145"/>
      <c r="HW88" s="145"/>
      <c r="HX88" s="145"/>
      <c r="HY88" s="145"/>
      <c r="HZ88" s="145"/>
      <c r="IA88" s="145"/>
      <c r="IB88" s="145"/>
      <c r="IC88" s="145"/>
      <c r="ID88" s="145"/>
      <c r="IE88" s="145"/>
      <c r="IF88" s="145"/>
      <c r="IG88" s="145"/>
      <c r="IH88" s="145"/>
      <c r="II88" s="145"/>
      <c r="IJ88" s="145"/>
      <c r="IK88" s="145"/>
      <c r="IL88" s="145"/>
      <c r="IM88" s="145"/>
      <c r="IN88" s="145"/>
      <c r="IO88" s="145"/>
      <c r="IP88" s="145"/>
      <c r="IQ88" s="145"/>
      <c r="IR88" s="145"/>
      <c r="IS88" s="145"/>
      <c r="IT88" s="145"/>
      <c r="IU88" s="145"/>
      <c r="IV88" s="145"/>
      <c r="IW88" s="145"/>
      <c r="IX88" s="145"/>
      <c r="IY88" s="145"/>
      <c r="IZ88" s="145"/>
      <c r="JA88" s="145"/>
      <c r="JB88" s="145"/>
      <c r="JC88" s="145"/>
      <c r="JD88" s="145"/>
      <c r="JE88" s="145"/>
      <c r="JF88" s="145"/>
      <c r="JG88" s="145"/>
      <c r="JH88" s="145"/>
      <c r="JI88" s="145"/>
      <c r="JJ88" s="145"/>
      <c r="JK88" s="145"/>
      <c r="JL88" s="145"/>
      <c r="JM88" s="145"/>
      <c r="JN88" s="145"/>
      <c r="JO88" s="145"/>
      <c r="JP88" s="145"/>
      <c r="JQ88" s="145"/>
      <c r="JR88" s="145"/>
      <c r="JS88" s="145"/>
      <c r="JT88" s="145"/>
      <c r="JU88" s="145"/>
      <c r="JV88" s="145"/>
    </row>
    <row r="89" spans="1:282" s="6" customFormat="1" ht="91.5" customHeight="1" x14ac:dyDescent="0.25">
      <c r="A89" s="30">
        <f t="shared" si="3"/>
        <v>70</v>
      </c>
      <c r="B89" s="3"/>
      <c r="C89" s="28" t="s">
        <v>15</v>
      </c>
      <c r="E89" s="175" t="s">
        <v>68</v>
      </c>
      <c r="F89" s="176"/>
      <c r="G89" s="175" t="s">
        <v>68</v>
      </c>
      <c r="H89" s="176"/>
      <c r="I89" s="235" t="s">
        <v>242</v>
      </c>
      <c r="J89" s="236"/>
      <c r="K89" s="175"/>
      <c r="L89" s="176"/>
      <c r="M89" s="190"/>
      <c r="N89" s="190"/>
      <c r="O89" s="190"/>
      <c r="P89" s="183"/>
      <c r="Q89" s="184"/>
      <c r="R89" s="190"/>
      <c r="S89" s="183"/>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c r="CG89" s="145"/>
      <c r="CH89" s="145"/>
      <c r="CI89" s="145"/>
      <c r="CJ89" s="145"/>
      <c r="CK89" s="145"/>
      <c r="CL89" s="145"/>
      <c r="CM89" s="145"/>
      <c r="CN89" s="145"/>
      <c r="CO89" s="145"/>
      <c r="CP89" s="145"/>
      <c r="CQ89" s="145"/>
      <c r="CR89" s="145"/>
      <c r="CS89" s="145"/>
      <c r="CT89" s="145"/>
      <c r="CU89" s="145"/>
      <c r="CV89" s="145"/>
      <c r="CW89" s="145"/>
      <c r="CX89" s="145"/>
      <c r="CY89" s="145"/>
      <c r="CZ89" s="145"/>
      <c r="DA89" s="145"/>
      <c r="DB89" s="145"/>
      <c r="DC89" s="145"/>
      <c r="DD89" s="145"/>
      <c r="DE89" s="145"/>
      <c r="DF89" s="145"/>
      <c r="DG89" s="145"/>
      <c r="DH89" s="145"/>
      <c r="DI89" s="145"/>
      <c r="DJ89" s="145"/>
      <c r="DK89" s="145"/>
      <c r="DL89" s="145"/>
      <c r="DM89" s="145"/>
      <c r="DN89" s="145"/>
      <c r="DO89" s="145"/>
      <c r="DP89" s="145"/>
      <c r="DQ89" s="145"/>
      <c r="DR89" s="145"/>
      <c r="DS89" s="145"/>
      <c r="DT89" s="145"/>
      <c r="DU89" s="145"/>
      <c r="DV89" s="145"/>
      <c r="DW89" s="145"/>
      <c r="DX89" s="145"/>
      <c r="DY89" s="145"/>
      <c r="DZ89" s="145"/>
      <c r="EA89" s="145"/>
      <c r="EB89" s="145"/>
      <c r="EC89" s="145"/>
      <c r="ED89" s="145"/>
      <c r="EE89" s="145"/>
      <c r="EF89" s="145"/>
      <c r="EG89" s="145"/>
      <c r="EH89" s="145"/>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c r="GK89" s="145"/>
      <c r="GL89" s="145"/>
      <c r="GM89" s="145"/>
      <c r="GN89" s="145"/>
      <c r="GO89" s="145"/>
      <c r="GP89" s="145"/>
      <c r="GQ89" s="145"/>
      <c r="GR89" s="145"/>
      <c r="GS89" s="145"/>
      <c r="GT89" s="145"/>
      <c r="GU89" s="145"/>
      <c r="GV89" s="145"/>
      <c r="GW89" s="145"/>
      <c r="GX89" s="145"/>
      <c r="GY89" s="145"/>
      <c r="GZ89" s="145"/>
      <c r="HA89" s="145"/>
      <c r="HB89" s="145"/>
      <c r="HC89" s="145"/>
      <c r="HD89" s="145"/>
      <c r="HE89" s="145"/>
      <c r="HF89" s="145"/>
      <c r="HG89" s="145"/>
      <c r="HH89" s="145"/>
      <c r="HI89" s="145"/>
      <c r="HJ89" s="145"/>
      <c r="HK89" s="145"/>
      <c r="HL89" s="145"/>
      <c r="HM89" s="145"/>
      <c r="HN89" s="145"/>
      <c r="HO89" s="145"/>
      <c r="HP89" s="145"/>
      <c r="HQ89" s="145"/>
      <c r="HR89" s="145"/>
      <c r="HS89" s="145"/>
      <c r="HT89" s="145"/>
      <c r="HU89" s="145"/>
      <c r="HV89" s="145"/>
      <c r="HW89" s="145"/>
      <c r="HX89" s="145"/>
      <c r="HY89" s="145"/>
      <c r="HZ89" s="145"/>
      <c r="IA89" s="145"/>
      <c r="IB89" s="145"/>
      <c r="IC89" s="145"/>
      <c r="ID89" s="145"/>
      <c r="IE89" s="145"/>
      <c r="IF89" s="145"/>
      <c r="IG89" s="145"/>
      <c r="IH89" s="145"/>
      <c r="II89" s="145"/>
      <c r="IJ89" s="145"/>
      <c r="IK89" s="145"/>
      <c r="IL89" s="145"/>
      <c r="IM89" s="145"/>
      <c r="IN89" s="145"/>
      <c r="IO89" s="145"/>
      <c r="IP89" s="145"/>
      <c r="IQ89" s="145"/>
      <c r="IR89" s="145"/>
      <c r="IS89" s="145"/>
      <c r="IT89" s="145"/>
      <c r="IU89" s="145"/>
      <c r="IV89" s="145"/>
      <c r="IW89" s="145"/>
      <c r="IX89" s="145"/>
      <c r="IY89" s="145"/>
      <c r="IZ89" s="145"/>
      <c r="JA89" s="145"/>
      <c r="JB89" s="145"/>
      <c r="JC89" s="145"/>
      <c r="JD89" s="145"/>
      <c r="JE89" s="145"/>
      <c r="JF89" s="145"/>
      <c r="JG89" s="145"/>
      <c r="JH89" s="145"/>
      <c r="JI89" s="145"/>
      <c r="JJ89" s="145"/>
      <c r="JK89" s="145"/>
      <c r="JL89" s="145"/>
      <c r="JM89" s="145"/>
      <c r="JN89" s="145"/>
      <c r="JO89" s="145"/>
      <c r="JP89" s="145"/>
      <c r="JQ89" s="145"/>
      <c r="JR89" s="145"/>
      <c r="JS89" s="145"/>
      <c r="JT89" s="145"/>
      <c r="JU89" s="145"/>
      <c r="JV89" s="145"/>
    </row>
    <row r="90" spans="1:282" s="6" customFormat="1" ht="156" customHeight="1" x14ac:dyDescent="0.25">
      <c r="A90" s="30">
        <f t="shared" si="3"/>
        <v>71</v>
      </c>
      <c r="B90" s="3"/>
      <c r="C90" s="28" t="s">
        <v>16</v>
      </c>
      <c r="E90" s="175" t="s">
        <v>69</v>
      </c>
      <c r="F90" s="176"/>
      <c r="G90" s="175" t="s">
        <v>69</v>
      </c>
      <c r="H90" s="176"/>
      <c r="I90" s="237"/>
      <c r="J90" s="238"/>
      <c r="K90" s="190"/>
      <c r="L90" s="190"/>
      <c r="M90" s="190"/>
      <c r="N90" s="190"/>
      <c r="O90" s="190"/>
      <c r="P90" s="183"/>
      <c r="Q90" s="184"/>
      <c r="R90" s="190"/>
      <c r="S90" s="183"/>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c r="CG90" s="145"/>
      <c r="CH90" s="145"/>
      <c r="CI90" s="145"/>
      <c r="CJ90" s="145"/>
      <c r="CK90" s="145"/>
      <c r="CL90" s="145"/>
      <c r="CM90" s="145"/>
      <c r="CN90" s="145"/>
      <c r="CO90" s="145"/>
      <c r="CP90" s="145"/>
      <c r="CQ90" s="145"/>
      <c r="CR90" s="145"/>
      <c r="CS90" s="145"/>
      <c r="CT90" s="145"/>
      <c r="CU90" s="145"/>
      <c r="CV90" s="145"/>
      <c r="CW90" s="145"/>
      <c r="CX90" s="145"/>
      <c r="CY90" s="145"/>
      <c r="CZ90" s="145"/>
      <c r="DA90" s="145"/>
      <c r="DB90" s="145"/>
      <c r="DC90" s="145"/>
      <c r="DD90" s="145"/>
      <c r="DE90" s="145"/>
      <c r="DF90" s="145"/>
      <c r="DG90" s="145"/>
      <c r="DH90" s="145"/>
      <c r="DI90" s="145"/>
      <c r="DJ90" s="145"/>
      <c r="DK90" s="145"/>
      <c r="DL90" s="145"/>
      <c r="DM90" s="145"/>
      <c r="DN90" s="145"/>
      <c r="DO90" s="145"/>
      <c r="DP90" s="145"/>
      <c r="DQ90" s="145"/>
      <c r="DR90" s="145"/>
      <c r="DS90" s="145"/>
      <c r="DT90" s="145"/>
      <c r="DU90" s="145"/>
      <c r="DV90" s="145"/>
      <c r="DW90" s="145"/>
      <c r="DX90" s="145"/>
      <c r="DY90" s="145"/>
      <c r="DZ90" s="145"/>
      <c r="EA90" s="145"/>
      <c r="EB90" s="145"/>
      <c r="EC90" s="145"/>
      <c r="ED90" s="145"/>
      <c r="EE90" s="145"/>
      <c r="EF90" s="145"/>
      <c r="EG90" s="145"/>
      <c r="EH90" s="145"/>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c r="FE90" s="145"/>
      <c r="FF90" s="145"/>
      <c r="FG90" s="145"/>
      <c r="FH90" s="145"/>
      <c r="FI90" s="145"/>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5"/>
      <c r="GK90" s="145"/>
      <c r="GL90" s="145"/>
      <c r="GM90" s="145"/>
      <c r="GN90" s="145"/>
      <c r="GO90" s="145"/>
      <c r="GP90" s="145"/>
      <c r="GQ90" s="145"/>
      <c r="GR90" s="145"/>
      <c r="GS90" s="145"/>
      <c r="GT90" s="145"/>
      <c r="GU90" s="145"/>
      <c r="GV90" s="145"/>
      <c r="GW90" s="145"/>
      <c r="GX90" s="145"/>
      <c r="GY90" s="145"/>
      <c r="GZ90" s="145"/>
      <c r="HA90" s="145"/>
      <c r="HB90" s="145"/>
      <c r="HC90" s="145"/>
      <c r="HD90" s="145"/>
      <c r="HE90" s="145"/>
      <c r="HF90" s="145"/>
      <c r="HG90" s="145"/>
      <c r="HH90" s="145"/>
      <c r="HI90" s="145"/>
      <c r="HJ90" s="145"/>
      <c r="HK90" s="145"/>
      <c r="HL90" s="145"/>
      <c r="HM90" s="145"/>
      <c r="HN90" s="145"/>
      <c r="HO90" s="145"/>
      <c r="HP90" s="145"/>
      <c r="HQ90" s="145"/>
      <c r="HR90" s="145"/>
      <c r="HS90" s="145"/>
      <c r="HT90" s="145"/>
      <c r="HU90" s="145"/>
      <c r="HV90" s="145"/>
      <c r="HW90" s="145"/>
      <c r="HX90" s="145"/>
      <c r="HY90" s="145"/>
      <c r="HZ90" s="145"/>
      <c r="IA90" s="145"/>
      <c r="IB90" s="145"/>
      <c r="IC90" s="145"/>
      <c r="ID90" s="145"/>
      <c r="IE90" s="145"/>
      <c r="IF90" s="145"/>
      <c r="IG90" s="145"/>
      <c r="IH90" s="145"/>
      <c r="II90" s="145"/>
      <c r="IJ90" s="145"/>
      <c r="IK90" s="145"/>
      <c r="IL90" s="145"/>
      <c r="IM90" s="145"/>
      <c r="IN90" s="145"/>
      <c r="IO90" s="145"/>
      <c r="IP90" s="145"/>
      <c r="IQ90" s="145"/>
      <c r="IR90" s="145"/>
      <c r="IS90" s="145"/>
      <c r="IT90" s="145"/>
      <c r="IU90" s="145"/>
      <c r="IV90" s="145"/>
      <c r="IW90" s="145"/>
      <c r="IX90" s="145"/>
      <c r="IY90" s="145"/>
      <c r="IZ90" s="145"/>
      <c r="JA90" s="145"/>
      <c r="JB90" s="145"/>
      <c r="JC90" s="145"/>
      <c r="JD90" s="145"/>
      <c r="JE90" s="145"/>
      <c r="JF90" s="145"/>
      <c r="JG90" s="145"/>
      <c r="JH90" s="145"/>
      <c r="JI90" s="145"/>
      <c r="JJ90" s="145"/>
      <c r="JK90" s="145"/>
      <c r="JL90" s="145"/>
      <c r="JM90" s="145"/>
      <c r="JN90" s="145"/>
      <c r="JO90" s="145"/>
      <c r="JP90" s="145"/>
      <c r="JQ90" s="145"/>
      <c r="JR90" s="145"/>
      <c r="JS90" s="145"/>
      <c r="JT90" s="145"/>
      <c r="JU90" s="145"/>
      <c r="JV90" s="145"/>
    </row>
    <row r="91" spans="1:282" s="6" customFormat="1" ht="121.5" customHeight="1" x14ac:dyDescent="0.25">
      <c r="A91" s="30">
        <f t="shared" si="3"/>
        <v>72</v>
      </c>
      <c r="B91" s="3"/>
      <c r="C91" s="28" t="s">
        <v>17</v>
      </c>
      <c r="E91" s="175" t="s">
        <v>71</v>
      </c>
      <c r="F91" s="176"/>
      <c r="G91" s="175" t="s">
        <v>71</v>
      </c>
      <c r="H91" s="176"/>
      <c r="I91" s="237"/>
      <c r="J91" s="238"/>
      <c r="K91" s="190"/>
      <c r="L91" s="190"/>
      <c r="M91" s="190"/>
      <c r="N91" s="190"/>
      <c r="O91" s="190"/>
      <c r="P91" s="183"/>
      <c r="Q91" s="184"/>
      <c r="R91" s="190"/>
      <c r="S91" s="183"/>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c r="BK91" s="145"/>
      <c r="BL91" s="145"/>
      <c r="BM91" s="145"/>
      <c r="BN91" s="145"/>
      <c r="BO91" s="145"/>
      <c r="BP91" s="145"/>
      <c r="BQ91" s="145"/>
      <c r="BR91" s="145"/>
      <c r="BS91" s="145"/>
      <c r="BT91" s="145"/>
      <c r="BU91" s="145"/>
      <c r="BV91" s="145"/>
      <c r="BW91" s="145"/>
      <c r="BX91" s="145"/>
      <c r="BY91" s="145"/>
      <c r="BZ91" s="145"/>
      <c r="CA91" s="145"/>
      <c r="CB91" s="145"/>
      <c r="CC91" s="145"/>
      <c r="CD91" s="145"/>
      <c r="CE91" s="145"/>
      <c r="CF91" s="145"/>
      <c r="CG91" s="145"/>
      <c r="CH91" s="145"/>
      <c r="CI91" s="145"/>
      <c r="CJ91" s="145"/>
      <c r="CK91" s="145"/>
      <c r="CL91" s="145"/>
      <c r="CM91" s="145"/>
      <c r="CN91" s="145"/>
      <c r="CO91" s="145"/>
      <c r="CP91" s="145"/>
      <c r="CQ91" s="145"/>
      <c r="CR91" s="145"/>
      <c r="CS91" s="145"/>
      <c r="CT91" s="145"/>
      <c r="CU91" s="145"/>
      <c r="CV91" s="145"/>
      <c r="CW91" s="145"/>
      <c r="CX91" s="145"/>
      <c r="CY91" s="145"/>
      <c r="CZ91" s="145"/>
      <c r="DA91" s="145"/>
      <c r="DB91" s="145"/>
      <c r="DC91" s="145"/>
      <c r="DD91" s="145"/>
      <c r="DE91" s="145"/>
      <c r="DF91" s="145"/>
      <c r="DG91" s="145"/>
      <c r="DH91" s="145"/>
      <c r="DI91" s="145"/>
      <c r="DJ91" s="145"/>
      <c r="DK91" s="145"/>
      <c r="DL91" s="145"/>
      <c r="DM91" s="145"/>
      <c r="DN91" s="145"/>
      <c r="DO91" s="145"/>
      <c r="DP91" s="145"/>
      <c r="DQ91" s="145"/>
      <c r="DR91" s="145"/>
      <c r="DS91" s="145"/>
      <c r="DT91" s="145"/>
      <c r="DU91" s="145"/>
      <c r="DV91" s="145"/>
      <c r="DW91" s="145"/>
      <c r="DX91" s="145"/>
      <c r="DY91" s="145"/>
      <c r="DZ91" s="145"/>
      <c r="EA91" s="145"/>
      <c r="EB91" s="145"/>
      <c r="EC91" s="145"/>
      <c r="ED91" s="145"/>
      <c r="EE91" s="145"/>
      <c r="EF91" s="145"/>
      <c r="EG91" s="145"/>
      <c r="EH91" s="145"/>
      <c r="EI91" s="145"/>
      <c r="EJ91" s="145"/>
      <c r="EK91" s="145"/>
      <c r="EL91" s="145"/>
      <c r="EM91" s="145"/>
      <c r="EN91" s="145"/>
      <c r="EO91" s="145"/>
      <c r="EP91" s="145"/>
      <c r="EQ91" s="145"/>
      <c r="ER91" s="145"/>
      <c r="ES91" s="145"/>
      <c r="ET91" s="145"/>
      <c r="EU91" s="145"/>
      <c r="EV91" s="145"/>
      <c r="EW91" s="145"/>
      <c r="EX91" s="145"/>
      <c r="EY91" s="145"/>
      <c r="EZ91" s="145"/>
      <c r="FA91" s="145"/>
      <c r="FB91" s="145"/>
      <c r="FC91" s="145"/>
      <c r="FD91" s="145"/>
      <c r="FE91" s="145"/>
      <c r="FF91" s="145"/>
      <c r="FG91" s="145"/>
      <c r="FH91" s="145"/>
      <c r="FI91" s="145"/>
      <c r="FJ91" s="145"/>
      <c r="FK91" s="145"/>
      <c r="FL91" s="145"/>
      <c r="FM91" s="145"/>
      <c r="FN91" s="145"/>
      <c r="FO91" s="145"/>
      <c r="FP91" s="145"/>
      <c r="FQ91" s="145"/>
      <c r="FR91" s="145"/>
      <c r="FS91" s="145"/>
      <c r="FT91" s="145"/>
      <c r="FU91" s="145"/>
      <c r="FV91" s="145"/>
      <c r="FW91" s="145"/>
      <c r="FX91" s="145"/>
      <c r="FY91" s="145"/>
      <c r="FZ91" s="145"/>
      <c r="GA91" s="145"/>
      <c r="GB91" s="145"/>
      <c r="GC91" s="145"/>
      <c r="GD91" s="145"/>
      <c r="GE91" s="145"/>
      <c r="GF91" s="145"/>
      <c r="GG91" s="145"/>
      <c r="GH91" s="145"/>
      <c r="GI91" s="145"/>
      <c r="GJ91" s="145"/>
      <c r="GK91" s="145"/>
      <c r="GL91" s="145"/>
      <c r="GM91" s="145"/>
      <c r="GN91" s="145"/>
      <c r="GO91" s="145"/>
      <c r="GP91" s="145"/>
      <c r="GQ91" s="145"/>
      <c r="GR91" s="145"/>
      <c r="GS91" s="145"/>
      <c r="GT91" s="145"/>
      <c r="GU91" s="145"/>
      <c r="GV91" s="145"/>
      <c r="GW91" s="145"/>
      <c r="GX91" s="145"/>
      <c r="GY91" s="145"/>
      <c r="GZ91" s="145"/>
      <c r="HA91" s="145"/>
      <c r="HB91" s="145"/>
      <c r="HC91" s="145"/>
      <c r="HD91" s="145"/>
      <c r="HE91" s="145"/>
      <c r="HF91" s="145"/>
      <c r="HG91" s="145"/>
      <c r="HH91" s="145"/>
      <c r="HI91" s="145"/>
      <c r="HJ91" s="145"/>
      <c r="HK91" s="145"/>
      <c r="HL91" s="145"/>
      <c r="HM91" s="145"/>
      <c r="HN91" s="145"/>
      <c r="HO91" s="145"/>
      <c r="HP91" s="145"/>
      <c r="HQ91" s="145"/>
      <c r="HR91" s="145"/>
      <c r="HS91" s="145"/>
      <c r="HT91" s="145"/>
      <c r="HU91" s="145"/>
      <c r="HV91" s="145"/>
      <c r="HW91" s="145"/>
      <c r="HX91" s="145"/>
      <c r="HY91" s="145"/>
      <c r="HZ91" s="145"/>
      <c r="IA91" s="145"/>
      <c r="IB91" s="145"/>
      <c r="IC91" s="145"/>
      <c r="ID91" s="145"/>
      <c r="IE91" s="145"/>
      <c r="IF91" s="145"/>
      <c r="IG91" s="145"/>
      <c r="IH91" s="145"/>
      <c r="II91" s="145"/>
      <c r="IJ91" s="145"/>
      <c r="IK91" s="145"/>
      <c r="IL91" s="145"/>
      <c r="IM91" s="145"/>
      <c r="IN91" s="145"/>
      <c r="IO91" s="145"/>
      <c r="IP91" s="145"/>
      <c r="IQ91" s="145"/>
      <c r="IR91" s="145"/>
      <c r="IS91" s="145"/>
      <c r="IT91" s="145"/>
      <c r="IU91" s="145"/>
      <c r="IV91" s="145"/>
      <c r="IW91" s="145"/>
      <c r="IX91" s="145"/>
      <c r="IY91" s="145"/>
      <c r="IZ91" s="145"/>
      <c r="JA91" s="145"/>
      <c r="JB91" s="145"/>
      <c r="JC91" s="145"/>
      <c r="JD91" s="145"/>
      <c r="JE91" s="145"/>
      <c r="JF91" s="145"/>
      <c r="JG91" s="145"/>
      <c r="JH91" s="145"/>
      <c r="JI91" s="145"/>
      <c r="JJ91" s="145"/>
      <c r="JK91" s="145"/>
      <c r="JL91" s="145"/>
      <c r="JM91" s="145"/>
      <c r="JN91" s="145"/>
      <c r="JO91" s="145"/>
      <c r="JP91" s="145"/>
      <c r="JQ91" s="145"/>
      <c r="JR91" s="145"/>
      <c r="JS91" s="145"/>
      <c r="JT91" s="145"/>
      <c r="JU91" s="145"/>
      <c r="JV91" s="145"/>
    </row>
    <row r="92" spans="1:282" s="6" customFormat="1" ht="113.25" customHeight="1" x14ac:dyDescent="0.25">
      <c r="A92" s="30">
        <f t="shared" si="3"/>
        <v>73</v>
      </c>
      <c r="B92" s="3"/>
      <c r="C92" s="28" t="s">
        <v>18</v>
      </c>
      <c r="E92" s="175" t="s">
        <v>70</v>
      </c>
      <c r="F92" s="176"/>
      <c r="G92" s="175" t="s">
        <v>70</v>
      </c>
      <c r="H92" s="176"/>
      <c r="I92" s="237"/>
      <c r="J92" s="238"/>
      <c r="K92" s="190"/>
      <c r="L92" s="190"/>
      <c r="M92" s="179" t="s">
        <v>157</v>
      </c>
      <c r="N92" s="201"/>
      <c r="O92" s="180"/>
      <c r="P92" s="183"/>
      <c r="Q92" s="184"/>
      <c r="R92" s="190"/>
      <c r="S92" s="183"/>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c r="IT92" s="145"/>
      <c r="IU92" s="145"/>
      <c r="IV92" s="145"/>
      <c r="IW92" s="145"/>
      <c r="IX92" s="145"/>
      <c r="IY92" s="145"/>
      <c r="IZ92" s="145"/>
      <c r="JA92" s="145"/>
      <c r="JB92" s="145"/>
      <c r="JC92" s="145"/>
      <c r="JD92" s="145"/>
      <c r="JE92" s="145"/>
      <c r="JF92" s="145"/>
      <c r="JG92" s="145"/>
      <c r="JH92" s="145"/>
      <c r="JI92" s="145"/>
      <c r="JJ92" s="145"/>
      <c r="JK92" s="145"/>
      <c r="JL92" s="145"/>
      <c r="JM92" s="145"/>
      <c r="JN92" s="145"/>
      <c r="JO92" s="145"/>
      <c r="JP92" s="145"/>
      <c r="JQ92" s="145"/>
      <c r="JR92" s="145"/>
      <c r="JS92" s="145"/>
      <c r="JT92" s="145"/>
      <c r="JU92" s="145"/>
      <c r="JV92" s="145"/>
    </row>
    <row r="93" spans="1:282" s="6" customFormat="1" ht="104.25" customHeight="1" x14ac:dyDescent="0.25">
      <c r="A93" s="30">
        <f t="shared" si="3"/>
        <v>74</v>
      </c>
      <c r="B93" s="3"/>
      <c r="C93" s="28" t="s">
        <v>19</v>
      </c>
      <c r="E93" s="175" t="s">
        <v>72</v>
      </c>
      <c r="F93" s="176"/>
      <c r="G93" s="175" t="s">
        <v>72</v>
      </c>
      <c r="H93" s="176"/>
      <c r="I93" s="237"/>
      <c r="J93" s="238"/>
      <c r="K93" s="190"/>
      <c r="L93" s="190"/>
      <c r="M93" s="190"/>
      <c r="N93" s="190"/>
      <c r="O93" s="190"/>
      <c r="P93" s="183"/>
      <c r="Q93" s="184"/>
      <c r="R93" s="190"/>
      <c r="S93" s="183"/>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c r="BK93" s="145"/>
      <c r="BL93" s="145"/>
      <c r="BM93" s="145"/>
      <c r="BN93" s="145"/>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145"/>
      <c r="CP93" s="145"/>
      <c r="CQ93" s="145"/>
      <c r="CR93" s="145"/>
      <c r="CS93" s="145"/>
      <c r="CT93" s="145"/>
      <c r="CU93" s="145"/>
      <c r="CV93" s="145"/>
      <c r="CW93" s="145"/>
      <c r="CX93" s="145"/>
      <c r="CY93" s="145"/>
      <c r="CZ93" s="145"/>
      <c r="DA93" s="145"/>
      <c r="DB93" s="145"/>
      <c r="DC93" s="145"/>
      <c r="DD93" s="145"/>
      <c r="DE93" s="145"/>
      <c r="DF93" s="145"/>
      <c r="DG93" s="145"/>
      <c r="DH93" s="145"/>
      <c r="DI93" s="145"/>
      <c r="DJ93" s="145"/>
      <c r="DK93" s="145"/>
      <c r="DL93" s="145"/>
      <c r="DM93" s="145"/>
      <c r="DN93" s="145"/>
      <c r="DO93" s="145"/>
      <c r="DP93" s="145"/>
      <c r="DQ93" s="145"/>
      <c r="DR93" s="145"/>
      <c r="DS93" s="145"/>
      <c r="DT93" s="145"/>
      <c r="DU93" s="145"/>
      <c r="DV93" s="145"/>
      <c r="DW93" s="145"/>
      <c r="DX93" s="145"/>
      <c r="DY93" s="145"/>
      <c r="DZ93" s="145"/>
      <c r="EA93" s="145"/>
      <c r="EB93" s="145"/>
      <c r="EC93" s="145"/>
      <c r="ED93" s="145"/>
      <c r="EE93" s="145"/>
      <c r="EF93" s="145"/>
      <c r="EG93" s="145"/>
      <c r="EH93" s="145"/>
      <c r="EI93" s="145"/>
      <c r="EJ93" s="145"/>
      <c r="EK93" s="145"/>
      <c r="EL93" s="145"/>
      <c r="EM93" s="145"/>
      <c r="EN93" s="145"/>
      <c r="EO93" s="145"/>
      <c r="EP93" s="145"/>
      <c r="EQ93" s="145"/>
      <c r="ER93" s="145"/>
      <c r="ES93" s="145"/>
      <c r="ET93" s="145"/>
      <c r="EU93" s="145"/>
      <c r="EV93" s="145"/>
      <c r="EW93" s="145"/>
      <c r="EX93" s="145"/>
      <c r="EY93" s="145"/>
      <c r="EZ93" s="145"/>
      <c r="FA93" s="145"/>
      <c r="FB93" s="145"/>
      <c r="FC93" s="145"/>
      <c r="FD93" s="145"/>
      <c r="FE93" s="145"/>
      <c r="FF93" s="145"/>
      <c r="FG93" s="145"/>
      <c r="FH93" s="145"/>
      <c r="FI93" s="145"/>
      <c r="FJ93" s="145"/>
      <c r="FK93" s="145"/>
      <c r="FL93" s="145"/>
      <c r="FM93" s="145"/>
      <c r="FN93" s="145"/>
      <c r="FO93" s="145"/>
      <c r="FP93" s="145"/>
      <c r="FQ93" s="145"/>
      <c r="FR93" s="145"/>
      <c r="FS93" s="145"/>
      <c r="FT93" s="145"/>
      <c r="FU93" s="145"/>
      <c r="FV93" s="145"/>
      <c r="FW93" s="145"/>
      <c r="FX93" s="145"/>
      <c r="FY93" s="145"/>
      <c r="FZ93" s="145"/>
      <c r="GA93" s="145"/>
      <c r="GB93" s="145"/>
      <c r="GC93" s="145"/>
      <c r="GD93" s="145"/>
      <c r="GE93" s="145"/>
      <c r="GF93" s="145"/>
      <c r="GG93" s="145"/>
      <c r="GH93" s="145"/>
      <c r="GI93" s="145"/>
      <c r="GJ93" s="145"/>
      <c r="GK93" s="145"/>
      <c r="GL93" s="145"/>
      <c r="GM93" s="145"/>
      <c r="GN93" s="145"/>
      <c r="GO93" s="145"/>
      <c r="GP93" s="145"/>
      <c r="GQ93" s="145"/>
      <c r="GR93" s="145"/>
      <c r="GS93" s="145"/>
      <c r="GT93" s="145"/>
      <c r="GU93" s="145"/>
      <c r="GV93" s="145"/>
      <c r="GW93" s="145"/>
      <c r="GX93" s="145"/>
      <c r="GY93" s="145"/>
      <c r="GZ93" s="145"/>
      <c r="HA93" s="145"/>
      <c r="HB93" s="145"/>
      <c r="HC93" s="145"/>
      <c r="HD93" s="145"/>
      <c r="HE93" s="145"/>
      <c r="HF93" s="145"/>
      <c r="HG93" s="145"/>
      <c r="HH93" s="145"/>
      <c r="HI93" s="145"/>
      <c r="HJ93" s="145"/>
      <c r="HK93" s="145"/>
      <c r="HL93" s="145"/>
      <c r="HM93" s="145"/>
      <c r="HN93" s="145"/>
      <c r="HO93" s="145"/>
      <c r="HP93" s="145"/>
      <c r="HQ93" s="145"/>
      <c r="HR93" s="145"/>
      <c r="HS93" s="145"/>
      <c r="HT93" s="145"/>
      <c r="HU93" s="145"/>
      <c r="HV93" s="145"/>
      <c r="HW93" s="145"/>
      <c r="HX93" s="145"/>
      <c r="HY93" s="145"/>
      <c r="HZ93" s="145"/>
      <c r="IA93" s="145"/>
      <c r="IB93" s="145"/>
      <c r="IC93" s="145"/>
      <c r="ID93" s="145"/>
      <c r="IE93" s="145"/>
      <c r="IF93" s="145"/>
      <c r="IG93" s="145"/>
      <c r="IH93" s="145"/>
      <c r="II93" s="145"/>
      <c r="IJ93" s="145"/>
      <c r="IK93" s="145"/>
      <c r="IL93" s="145"/>
      <c r="IM93" s="145"/>
      <c r="IN93" s="145"/>
      <c r="IO93" s="145"/>
      <c r="IP93" s="145"/>
      <c r="IQ93" s="145"/>
      <c r="IR93" s="145"/>
      <c r="IS93" s="145"/>
      <c r="IT93" s="145"/>
      <c r="IU93" s="145"/>
      <c r="IV93" s="145"/>
      <c r="IW93" s="145"/>
      <c r="IX93" s="145"/>
      <c r="IY93" s="145"/>
      <c r="IZ93" s="145"/>
      <c r="JA93" s="145"/>
      <c r="JB93" s="145"/>
      <c r="JC93" s="145"/>
      <c r="JD93" s="145"/>
      <c r="JE93" s="145"/>
      <c r="JF93" s="145"/>
      <c r="JG93" s="145"/>
      <c r="JH93" s="145"/>
      <c r="JI93" s="145"/>
      <c r="JJ93" s="145"/>
      <c r="JK93" s="145"/>
      <c r="JL93" s="145"/>
      <c r="JM93" s="145"/>
      <c r="JN93" s="145"/>
      <c r="JO93" s="145"/>
      <c r="JP93" s="145"/>
      <c r="JQ93" s="145"/>
      <c r="JR93" s="145"/>
      <c r="JS93" s="145"/>
      <c r="JT93" s="145"/>
      <c r="JU93" s="145"/>
      <c r="JV93" s="145"/>
    </row>
    <row r="94" spans="1:282" s="6" customFormat="1" ht="106.5" customHeight="1" x14ac:dyDescent="0.25">
      <c r="A94" s="30">
        <f t="shared" si="3"/>
        <v>75</v>
      </c>
      <c r="B94" s="3"/>
      <c r="C94" s="28" t="s">
        <v>20</v>
      </c>
      <c r="E94" s="175" t="s">
        <v>169</v>
      </c>
      <c r="F94" s="176"/>
      <c r="G94" s="175" t="s">
        <v>169</v>
      </c>
      <c r="H94" s="176"/>
      <c r="I94" s="239"/>
      <c r="J94" s="240"/>
      <c r="K94" s="190"/>
      <c r="L94" s="190"/>
      <c r="M94" s="190"/>
      <c r="N94" s="190"/>
      <c r="O94" s="190"/>
      <c r="P94" s="183"/>
      <c r="Q94" s="184"/>
      <c r="R94" s="190"/>
      <c r="S94" s="183"/>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5"/>
      <c r="BR94" s="145"/>
      <c r="BS94" s="145"/>
      <c r="BT94" s="145"/>
      <c r="BU94" s="145"/>
      <c r="BV94" s="145"/>
      <c r="BW94" s="145"/>
      <c r="BX94" s="145"/>
      <c r="BY94" s="145"/>
      <c r="BZ94" s="145"/>
      <c r="CA94" s="145"/>
      <c r="CB94" s="145"/>
      <c r="CC94" s="145"/>
      <c r="CD94" s="145"/>
      <c r="CE94" s="145"/>
      <c r="CF94" s="145"/>
      <c r="CG94" s="145"/>
      <c r="CH94" s="145"/>
      <c r="CI94" s="145"/>
      <c r="CJ94" s="145"/>
      <c r="CK94" s="145"/>
      <c r="CL94" s="145"/>
      <c r="CM94" s="145"/>
      <c r="CN94" s="145"/>
      <c r="CO94" s="145"/>
      <c r="CP94" s="145"/>
      <c r="CQ94" s="145"/>
      <c r="CR94" s="145"/>
      <c r="CS94" s="145"/>
      <c r="CT94" s="145"/>
      <c r="CU94" s="145"/>
      <c r="CV94" s="145"/>
      <c r="CW94" s="145"/>
      <c r="CX94" s="145"/>
      <c r="CY94" s="145"/>
      <c r="CZ94" s="145"/>
      <c r="DA94" s="145"/>
      <c r="DB94" s="145"/>
      <c r="DC94" s="145"/>
      <c r="DD94" s="145"/>
      <c r="DE94" s="145"/>
      <c r="DF94" s="145"/>
      <c r="DG94" s="145"/>
      <c r="DH94" s="145"/>
      <c r="DI94" s="145"/>
      <c r="DJ94" s="145"/>
      <c r="DK94" s="145"/>
      <c r="DL94" s="145"/>
      <c r="DM94" s="145"/>
      <c r="DN94" s="145"/>
      <c r="DO94" s="145"/>
      <c r="DP94" s="145"/>
      <c r="DQ94" s="145"/>
      <c r="DR94" s="145"/>
      <c r="DS94" s="145"/>
      <c r="DT94" s="145"/>
      <c r="DU94" s="145"/>
      <c r="DV94" s="145"/>
      <c r="DW94" s="145"/>
      <c r="DX94" s="145"/>
      <c r="DY94" s="145"/>
      <c r="DZ94" s="145"/>
      <c r="EA94" s="145"/>
      <c r="EB94" s="145"/>
      <c r="EC94" s="145"/>
      <c r="ED94" s="145"/>
      <c r="EE94" s="145"/>
      <c r="EF94" s="145"/>
      <c r="EG94" s="145"/>
      <c r="EH94" s="145"/>
      <c r="EI94" s="145"/>
      <c r="EJ94" s="145"/>
      <c r="EK94" s="145"/>
      <c r="EL94" s="145"/>
      <c r="EM94" s="145"/>
      <c r="EN94" s="145"/>
      <c r="EO94" s="145"/>
      <c r="EP94" s="145"/>
      <c r="EQ94" s="145"/>
      <c r="ER94" s="145"/>
      <c r="ES94" s="145"/>
      <c r="ET94" s="145"/>
      <c r="EU94" s="145"/>
      <c r="EV94" s="145"/>
      <c r="EW94" s="145"/>
      <c r="EX94" s="145"/>
      <c r="EY94" s="145"/>
      <c r="EZ94" s="145"/>
      <c r="FA94" s="145"/>
      <c r="FB94" s="145"/>
      <c r="FC94" s="145"/>
      <c r="FD94" s="145"/>
      <c r="FE94" s="145"/>
      <c r="FF94" s="145"/>
      <c r="FG94" s="145"/>
      <c r="FH94" s="145"/>
      <c r="FI94" s="145"/>
      <c r="FJ94" s="145"/>
      <c r="FK94" s="145"/>
      <c r="FL94" s="145"/>
      <c r="FM94" s="145"/>
      <c r="FN94" s="145"/>
      <c r="FO94" s="145"/>
      <c r="FP94" s="145"/>
      <c r="FQ94" s="145"/>
      <c r="FR94" s="145"/>
      <c r="FS94" s="145"/>
      <c r="FT94" s="145"/>
      <c r="FU94" s="145"/>
      <c r="FV94" s="145"/>
      <c r="FW94" s="145"/>
      <c r="FX94" s="145"/>
      <c r="FY94" s="145"/>
      <c r="FZ94" s="145"/>
      <c r="GA94" s="145"/>
      <c r="GB94" s="145"/>
      <c r="GC94" s="145"/>
      <c r="GD94" s="145"/>
      <c r="GE94" s="145"/>
      <c r="GF94" s="145"/>
      <c r="GG94" s="145"/>
      <c r="GH94" s="145"/>
      <c r="GI94" s="145"/>
      <c r="GJ94" s="145"/>
      <c r="GK94" s="145"/>
      <c r="GL94" s="145"/>
      <c r="GM94" s="145"/>
      <c r="GN94" s="145"/>
      <c r="GO94" s="145"/>
      <c r="GP94" s="145"/>
      <c r="GQ94" s="145"/>
      <c r="GR94" s="145"/>
      <c r="GS94" s="145"/>
      <c r="GT94" s="145"/>
      <c r="GU94" s="145"/>
      <c r="GV94" s="145"/>
      <c r="GW94" s="145"/>
      <c r="GX94" s="145"/>
      <c r="GY94" s="145"/>
      <c r="GZ94" s="145"/>
      <c r="HA94" s="145"/>
      <c r="HB94" s="145"/>
      <c r="HC94" s="145"/>
      <c r="HD94" s="145"/>
      <c r="HE94" s="145"/>
      <c r="HF94" s="145"/>
      <c r="HG94" s="145"/>
      <c r="HH94" s="145"/>
      <c r="HI94" s="145"/>
      <c r="HJ94" s="145"/>
      <c r="HK94" s="145"/>
      <c r="HL94" s="145"/>
      <c r="HM94" s="145"/>
      <c r="HN94" s="145"/>
      <c r="HO94" s="145"/>
      <c r="HP94" s="145"/>
      <c r="HQ94" s="145"/>
      <c r="HR94" s="145"/>
      <c r="HS94" s="145"/>
      <c r="HT94" s="145"/>
      <c r="HU94" s="145"/>
      <c r="HV94" s="145"/>
      <c r="HW94" s="145"/>
      <c r="HX94" s="145"/>
      <c r="HY94" s="145"/>
      <c r="HZ94" s="145"/>
      <c r="IA94" s="145"/>
      <c r="IB94" s="145"/>
      <c r="IC94" s="145"/>
      <c r="ID94" s="145"/>
      <c r="IE94" s="145"/>
      <c r="IF94" s="145"/>
      <c r="IG94" s="145"/>
      <c r="IH94" s="145"/>
      <c r="II94" s="145"/>
      <c r="IJ94" s="145"/>
      <c r="IK94" s="145"/>
      <c r="IL94" s="145"/>
      <c r="IM94" s="145"/>
      <c r="IN94" s="145"/>
      <c r="IO94" s="145"/>
      <c r="IP94" s="145"/>
      <c r="IQ94" s="145"/>
      <c r="IR94" s="145"/>
      <c r="IS94" s="145"/>
      <c r="IT94" s="145"/>
      <c r="IU94" s="145"/>
      <c r="IV94" s="145"/>
      <c r="IW94" s="145"/>
      <c r="IX94" s="145"/>
      <c r="IY94" s="145"/>
      <c r="IZ94" s="145"/>
      <c r="JA94" s="145"/>
      <c r="JB94" s="145"/>
      <c r="JC94" s="145"/>
      <c r="JD94" s="145"/>
      <c r="JE94" s="145"/>
      <c r="JF94" s="145"/>
      <c r="JG94" s="145"/>
      <c r="JH94" s="145"/>
      <c r="JI94" s="145"/>
      <c r="JJ94" s="145"/>
      <c r="JK94" s="145"/>
      <c r="JL94" s="145"/>
      <c r="JM94" s="145"/>
      <c r="JN94" s="145"/>
      <c r="JO94" s="145"/>
      <c r="JP94" s="145"/>
      <c r="JQ94" s="145"/>
      <c r="JR94" s="145"/>
      <c r="JS94" s="145"/>
      <c r="JT94" s="145"/>
      <c r="JU94" s="145"/>
      <c r="JV94" s="145"/>
    </row>
    <row r="95" spans="1:282" s="40" customFormat="1" ht="45" customHeight="1" x14ac:dyDescent="0.25">
      <c r="A95" s="83">
        <f t="shared" si="3"/>
        <v>76</v>
      </c>
      <c r="B95" s="39"/>
      <c r="C95" s="46" t="s">
        <v>160</v>
      </c>
      <c r="D95" s="53"/>
      <c r="E95" s="51"/>
      <c r="F95" s="52"/>
      <c r="G95" s="175" t="s">
        <v>168</v>
      </c>
      <c r="H95" s="176"/>
      <c r="I95" s="166"/>
      <c r="J95" s="165"/>
      <c r="K95" s="78"/>
      <c r="L95" s="75"/>
      <c r="M95" s="179" t="s">
        <v>158</v>
      </c>
      <c r="N95" s="201"/>
      <c r="O95" s="180"/>
      <c r="P95" s="121"/>
      <c r="Q95" s="118"/>
      <c r="R95" s="47"/>
      <c r="S95" s="170"/>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c r="CN95" s="145"/>
      <c r="CO95" s="145"/>
      <c r="CP95" s="145"/>
      <c r="CQ95" s="145"/>
      <c r="CR95" s="145"/>
      <c r="CS95" s="145"/>
      <c r="CT95" s="145"/>
      <c r="CU95" s="145"/>
      <c r="CV95" s="145"/>
      <c r="CW95" s="145"/>
      <c r="CX95" s="145"/>
      <c r="CY95" s="145"/>
      <c r="CZ95" s="145"/>
      <c r="DA95" s="145"/>
      <c r="DB95" s="145"/>
      <c r="DC95" s="145"/>
      <c r="DD95" s="145"/>
      <c r="DE95" s="145"/>
      <c r="DF95" s="145"/>
      <c r="DG95" s="145"/>
      <c r="DH95" s="145"/>
      <c r="DI95" s="145"/>
      <c r="DJ95" s="145"/>
      <c r="DK95" s="145"/>
      <c r="DL95" s="145"/>
      <c r="DM95" s="145"/>
      <c r="DN95" s="145"/>
      <c r="DO95" s="145"/>
      <c r="DP95" s="145"/>
      <c r="DQ95" s="145"/>
      <c r="DR95" s="145"/>
      <c r="DS95" s="145"/>
      <c r="DT95" s="145"/>
      <c r="DU95" s="145"/>
      <c r="DV95" s="145"/>
      <c r="DW95" s="145"/>
      <c r="DX95" s="145"/>
      <c r="DY95" s="145"/>
      <c r="DZ95" s="145"/>
      <c r="EA95" s="145"/>
      <c r="EB95" s="145"/>
      <c r="EC95" s="145"/>
      <c r="ED95" s="145"/>
      <c r="EE95" s="145"/>
      <c r="EF95" s="145"/>
      <c r="EG95" s="145"/>
      <c r="EH95" s="145"/>
      <c r="EI95" s="145"/>
      <c r="EJ95" s="145"/>
      <c r="EK95" s="145"/>
      <c r="EL95" s="145"/>
      <c r="EM95" s="145"/>
      <c r="EN95" s="145"/>
      <c r="EO95" s="145"/>
      <c r="EP95" s="145"/>
      <c r="EQ95" s="145"/>
      <c r="ER95" s="145"/>
      <c r="ES95" s="145"/>
      <c r="ET95" s="145"/>
      <c r="EU95" s="145"/>
      <c r="EV95" s="145"/>
      <c r="EW95" s="145"/>
      <c r="EX95" s="145"/>
      <c r="EY95" s="145"/>
      <c r="EZ95" s="145"/>
      <c r="FA95" s="145"/>
      <c r="FB95" s="145"/>
      <c r="FC95" s="145"/>
      <c r="FD95" s="145"/>
      <c r="FE95" s="145"/>
      <c r="FF95" s="145"/>
      <c r="FG95" s="145"/>
      <c r="FH95" s="145"/>
      <c r="FI95" s="145"/>
      <c r="FJ95" s="145"/>
      <c r="FK95" s="145"/>
      <c r="FL95" s="145"/>
      <c r="FM95" s="145"/>
      <c r="FN95" s="145"/>
      <c r="FO95" s="145"/>
      <c r="FP95" s="145"/>
      <c r="FQ95" s="145"/>
      <c r="FR95" s="145"/>
      <c r="FS95" s="145"/>
      <c r="FT95" s="145"/>
      <c r="FU95" s="145"/>
      <c r="FV95" s="145"/>
      <c r="FW95" s="145"/>
      <c r="FX95" s="145"/>
      <c r="FY95" s="145"/>
      <c r="FZ95" s="145"/>
      <c r="GA95" s="145"/>
      <c r="GB95" s="145"/>
      <c r="GC95" s="145"/>
      <c r="GD95" s="145"/>
      <c r="GE95" s="145"/>
      <c r="GF95" s="145"/>
      <c r="GG95" s="145"/>
      <c r="GH95" s="145"/>
      <c r="GI95" s="145"/>
      <c r="GJ95" s="145"/>
      <c r="GK95" s="145"/>
      <c r="GL95" s="145"/>
      <c r="GM95" s="145"/>
      <c r="GN95" s="145"/>
      <c r="GO95" s="145"/>
      <c r="GP95" s="145"/>
      <c r="GQ95" s="145"/>
      <c r="GR95" s="145"/>
      <c r="GS95" s="145"/>
      <c r="GT95" s="145"/>
      <c r="GU95" s="145"/>
      <c r="GV95" s="145"/>
      <c r="GW95" s="145"/>
      <c r="GX95" s="145"/>
      <c r="GY95" s="145"/>
      <c r="GZ95" s="145"/>
      <c r="HA95" s="145"/>
      <c r="HB95" s="145"/>
      <c r="HC95" s="145"/>
      <c r="HD95" s="145"/>
      <c r="HE95" s="145"/>
      <c r="HF95" s="145"/>
      <c r="HG95" s="145"/>
      <c r="HH95" s="145"/>
      <c r="HI95" s="145"/>
      <c r="HJ95" s="145"/>
      <c r="HK95" s="145"/>
      <c r="HL95" s="145"/>
      <c r="HM95" s="145"/>
      <c r="HN95" s="145"/>
      <c r="HO95" s="145"/>
      <c r="HP95" s="145"/>
      <c r="HQ95" s="145"/>
      <c r="HR95" s="145"/>
      <c r="HS95" s="145"/>
      <c r="HT95" s="145"/>
      <c r="HU95" s="145"/>
      <c r="HV95" s="145"/>
      <c r="HW95" s="145"/>
      <c r="HX95" s="145"/>
      <c r="HY95" s="145"/>
      <c r="HZ95" s="145"/>
      <c r="IA95" s="145"/>
      <c r="IB95" s="145"/>
      <c r="IC95" s="145"/>
      <c r="ID95" s="145"/>
      <c r="IE95" s="145"/>
      <c r="IF95" s="145"/>
      <c r="IG95" s="145"/>
      <c r="IH95" s="145"/>
      <c r="II95" s="145"/>
      <c r="IJ95" s="145"/>
      <c r="IK95" s="145"/>
      <c r="IL95" s="145"/>
      <c r="IM95" s="145"/>
      <c r="IN95" s="145"/>
      <c r="IO95" s="145"/>
      <c r="IP95" s="145"/>
      <c r="IQ95" s="145"/>
      <c r="IR95" s="145"/>
      <c r="IS95" s="145"/>
      <c r="IT95" s="145"/>
      <c r="IU95" s="145"/>
      <c r="IV95" s="145"/>
      <c r="IW95" s="145"/>
      <c r="IX95" s="145"/>
      <c r="IY95" s="145"/>
      <c r="IZ95" s="145"/>
      <c r="JA95" s="145"/>
      <c r="JB95" s="145"/>
      <c r="JC95" s="145"/>
      <c r="JD95" s="145"/>
      <c r="JE95" s="145"/>
      <c r="JF95" s="145"/>
      <c r="JG95" s="145"/>
      <c r="JH95" s="145"/>
      <c r="JI95" s="145"/>
      <c r="JJ95" s="145"/>
      <c r="JK95" s="145"/>
      <c r="JL95" s="145"/>
      <c r="JM95" s="145"/>
      <c r="JN95" s="145"/>
      <c r="JO95" s="145"/>
      <c r="JP95" s="145"/>
      <c r="JQ95" s="145"/>
      <c r="JR95" s="145"/>
      <c r="JS95" s="145"/>
      <c r="JT95" s="145"/>
      <c r="JU95" s="145"/>
      <c r="JV95" s="145"/>
    </row>
    <row r="96" spans="1:282" s="6" customFormat="1" ht="29.25" customHeight="1" x14ac:dyDescent="0.25">
      <c r="A96" s="83">
        <f t="shared" ref="A96:A103" si="5">1+A95</f>
        <v>77</v>
      </c>
      <c r="B96" s="3"/>
      <c r="C96" s="15" t="s">
        <v>5</v>
      </c>
      <c r="D96" s="25"/>
      <c r="E96" s="175"/>
      <c r="F96" s="176"/>
      <c r="G96" s="98"/>
      <c r="H96" s="98"/>
      <c r="I96" s="183"/>
      <c r="J96" s="184"/>
      <c r="K96" s="183"/>
      <c r="L96" s="184"/>
      <c r="M96" s="183"/>
      <c r="N96" s="196"/>
      <c r="O96" s="184"/>
      <c r="P96" s="183"/>
      <c r="Q96" s="184"/>
      <c r="R96" s="183"/>
      <c r="S96" s="196"/>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145"/>
      <c r="BO96" s="145"/>
      <c r="BP96" s="145"/>
      <c r="BQ96" s="145"/>
      <c r="BR96" s="145"/>
      <c r="BS96" s="145"/>
      <c r="BT96" s="145"/>
      <c r="BU96" s="145"/>
      <c r="BV96" s="145"/>
      <c r="BW96" s="145"/>
      <c r="BX96" s="145"/>
      <c r="BY96" s="145"/>
      <c r="BZ96" s="145"/>
      <c r="CA96" s="145"/>
      <c r="CB96" s="145"/>
      <c r="CC96" s="145"/>
      <c r="CD96" s="145"/>
      <c r="CE96" s="145"/>
      <c r="CF96" s="145"/>
      <c r="CG96" s="145"/>
      <c r="CH96" s="145"/>
      <c r="CI96" s="145"/>
      <c r="CJ96" s="145"/>
      <c r="CK96" s="145"/>
      <c r="CL96" s="145"/>
      <c r="CM96" s="145"/>
      <c r="CN96" s="145"/>
      <c r="CO96" s="145"/>
      <c r="CP96" s="145"/>
      <c r="CQ96" s="145"/>
      <c r="CR96" s="145"/>
      <c r="CS96" s="145"/>
      <c r="CT96" s="145"/>
      <c r="CU96" s="145"/>
      <c r="CV96" s="145"/>
      <c r="CW96" s="145"/>
      <c r="CX96" s="145"/>
      <c r="CY96" s="145"/>
      <c r="CZ96" s="145"/>
      <c r="DA96" s="145"/>
      <c r="DB96" s="145"/>
      <c r="DC96" s="145"/>
      <c r="DD96" s="145"/>
      <c r="DE96" s="145"/>
      <c r="DF96" s="145"/>
      <c r="DG96" s="145"/>
      <c r="DH96" s="145"/>
      <c r="DI96" s="145"/>
      <c r="DJ96" s="145"/>
      <c r="DK96" s="145"/>
      <c r="DL96" s="145"/>
      <c r="DM96" s="145"/>
      <c r="DN96" s="145"/>
      <c r="DO96" s="145"/>
      <c r="DP96" s="145"/>
      <c r="DQ96" s="145"/>
      <c r="DR96" s="145"/>
      <c r="DS96" s="145"/>
      <c r="DT96" s="145"/>
      <c r="DU96" s="145"/>
      <c r="DV96" s="145"/>
      <c r="DW96" s="145"/>
      <c r="DX96" s="145"/>
      <c r="DY96" s="145"/>
      <c r="DZ96" s="145"/>
      <c r="EA96" s="145"/>
      <c r="EB96" s="145"/>
      <c r="EC96" s="145"/>
      <c r="ED96" s="145"/>
      <c r="EE96" s="145"/>
      <c r="EF96" s="145"/>
      <c r="EG96" s="145"/>
      <c r="EH96" s="145"/>
      <c r="EI96" s="145"/>
      <c r="EJ96" s="145"/>
      <c r="EK96" s="145"/>
      <c r="EL96" s="145"/>
      <c r="EM96" s="145"/>
      <c r="EN96" s="145"/>
      <c r="EO96" s="145"/>
      <c r="EP96" s="145"/>
      <c r="EQ96" s="145"/>
      <c r="ER96" s="145"/>
      <c r="ES96" s="145"/>
      <c r="ET96" s="145"/>
      <c r="EU96" s="145"/>
      <c r="EV96" s="145"/>
      <c r="EW96" s="145"/>
      <c r="EX96" s="145"/>
      <c r="EY96" s="145"/>
      <c r="EZ96" s="145"/>
      <c r="FA96" s="145"/>
      <c r="FB96" s="145"/>
      <c r="FC96" s="145"/>
      <c r="FD96" s="145"/>
      <c r="FE96" s="145"/>
      <c r="FF96" s="145"/>
      <c r="FG96" s="145"/>
      <c r="FH96" s="145"/>
      <c r="FI96" s="145"/>
      <c r="FJ96" s="145"/>
      <c r="FK96" s="145"/>
      <c r="FL96" s="145"/>
      <c r="FM96" s="145"/>
      <c r="FN96" s="145"/>
      <c r="FO96" s="145"/>
      <c r="FP96" s="145"/>
      <c r="FQ96" s="145"/>
      <c r="FR96" s="145"/>
      <c r="FS96" s="145"/>
      <c r="FT96" s="145"/>
      <c r="FU96" s="145"/>
      <c r="FV96" s="145"/>
      <c r="FW96" s="145"/>
      <c r="FX96" s="145"/>
      <c r="FY96" s="145"/>
      <c r="FZ96" s="145"/>
      <c r="GA96" s="145"/>
      <c r="GB96" s="145"/>
      <c r="GC96" s="145"/>
      <c r="GD96" s="145"/>
      <c r="GE96" s="145"/>
      <c r="GF96" s="145"/>
      <c r="GG96" s="145"/>
      <c r="GH96" s="145"/>
      <c r="GI96" s="145"/>
      <c r="GJ96" s="145"/>
      <c r="GK96" s="145"/>
      <c r="GL96" s="145"/>
      <c r="GM96" s="145"/>
      <c r="GN96" s="145"/>
      <c r="GO96" s="145"/>
      <c r="GP96" s="145"/>
      <c r="GQ96" s="145"/>
      <c r="GR96" s="145"/>
      <c r="GS96" s="145"/>
      <c r="GT96" s="145"/>
      <c r="GU96" s="145"/>
      <c r="GV96" s="145"/>
      <c r="GW96" s="145"/>
      <c r="GX96" s="145"/>
      <c r="GY96" s="145"/>
      <c r="GZ96" s="145"/>
      <c r="HA96" s="145"/>
      <c r="HB96" s="145"/>
      <c r="HC96" s="145"/>
      <c r="HD96" s="145"/>
      <c r="HE96" s="145"/>
      <c r="HF96" s="145"/>
      <c r="HG96" s="145"/>
      <c r="HH96" s="145"/>
      <c r="HI96" s="145"/>
      <c r="HJ96" s="145"/>
      <c r="HK96" s="145"/>
      <c r="HL96" s="145"/>
      <c r="HM96" s="145"/>
      <c r="HN96" s="145"/>
      <c r="HO96" s="145"/>
      <c r="HP96" s="145"/>
      <c r="HQ96" s="145"/>
      <c r="HR96" s="145"/>
      <c r="HS96" s="145"/>
      <c r="HT96" s="145"/>
      <c r="HU96" s="145"/>
      <c r="HV96" s="145"/>
      <c r="HW96" s="145"/>
      <c r="HX96" s="145"/>
      <c r="HY96" s="145"/>
      <c r="HZ96" s="145"/>
      <c r="IA96" s="145"/>
      <c r="IB96" s="145"/>
      <c r="IC96" s="145"/>
      <c r="ID96" s="145"/>
      <c r="IE96" s="145"/>
      <c r="IF96" s="145"/>
      <c r="IG96" s="145"/>
      <c r="IH96" s="145"/>
      <c r="II96" s="145"/>
      <c r="IJ96" s="145"/>
      <c r="IK96" s="145"/>
      <c r="IL96" s="145"/>
      <c r="IM96" s="145"/>
      <c r="IN96" s="145"/>
      <c r="IO96" s="145"/>
      <c r="IP96" s="145"/>
      <c r="IQ96" s="145"/>
      <c r="IR96" s="145"/>
      <c r="IS96" s="145"/>
      <c r="IT96" s="145"/>
      <c r="IU96" s="145"/>
      <c r="IV96" s="145"/>
      <c r="IW96" s="145"/>
      <c r="IX96" s="145"/>
      <c r="IY96" s="145"/>
      <c r="IZ96" s="145"/>
      <c r="JA96" s="145"/>
      <c r="JB96" s="145"/>
      <c r="JC96" s="145"/>
      <c r="JD96" s="145"/>
      <c r="JE96" s="145"/>
      <c r="JF96" s="145"/>
      <c r="JG96" s="145"/>
      <c r="JH96" s="145"/>
      <c r="JI96" s="145"/>
      <c r="JJ96" s="145"/>
      <c r="JK96" s="145"/>
      <c r="JL96" s="145"/>
      <c r="JM96" s="145"/>
      <c r="JN96" s="145"/>
      <c r="JO96" s="145"/>
      <c r="JP96" s="145"/>
      <c r="JQ96" s="145"/>
      <c r="JR96" s="145"/>
      <c r="JS96" s="145"/>
      <c r="JT96" s="145"/>
      <c r="JU96" s="145"/>
      <c r="JV96" s="145"/>
    </row>
    <row r="97" spans="1:282" s="6" customFormat="1" ht="57.6" customHeight="1" x14ac:dyDescent="0.25">
      <c r="A97" s="113">
        <f t="shared" si="5"/>
        <v>78</v>
      </c>
      <c r="B97" s="54"/>
      <c r="C97" s="185" t="s">
        <v>150</v>
      </c>
      <c r="D97" s="185"/>
      <c r="E97" s="185"/>
      <c r="F97" s="185"/>
      <c r="G97" s="185"/>
      <c r="H97" s="185"/>
      <c r="I97" s="185"/>
      <c r="J97" s="185"/>
      <c r="K97" s="106"/>
      <c r="L97" s="107"/>
      <c r="M97" s="106"/>
      <c r="N97" s="114"/>
      <c r="O97" s="107"/>
      <c r="P97" s="119"/>
      <c r="Q97" s="118"/>
      <c r="R97" s="36"/>
      <c r="S97" s="170"/>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145"/>
      <c r="BH97" s="145"/>
      <c r="BI97" s="145"/>
      <c r="BJ97" s="145"/>
      <c r="BK97" s="145"/>
      <c r="BL97" s="145"/>
      <c r="BM97" s="145"/>
      <c r="BN97" s="145"/>
      <c r="BO97" s="145"/>
      <c r="BP97" s="145"/>
      <c r="BQ97" s="145"/>
      <c r="BR97" s="145"/>
      <c r="BS97" s="145"/>
      <c r="BT97" s="145"/>
      <c r="BU97" s="145"/>
      <c r="BV97" s="145"/>
      <c r="BW97" s="145"/>
      <c r="BX97" s="145"/>
      <c r="BY97" s="145"/>
      <c r="BZ97" s="145"/>
      <c r="CA97" s="145"/>
      <c r="CB97" s="145"/>
      <c r="CC97" s="145"/>
      <c r="CD97" s="145"/>
      <c r="CE97" s="145"/>
      <c r="CF97" s="145"/>
      <c r="CG97" s="145"/>
      <c r="CH97" s="145"/>
      <c r="CI97" s="145"/>
      <c r="CJ97" s="145"/>
      <c r="CK97" s="145"/>
      <c r="CL97" s="145"/>
      <c r="CM97" s="145"/>
      <c r="CN97" s="145"/>
      <c r="CO97" s="145"/>
      <c r="CP97" s="145"/>
      <c r="CQ97" s="145"/>
      <c r="CR97" s="145"/>
      <c r="CS97" s="145"/>
      <c r="CT97" s="145"/>
      <c r="CU97" s="145"/>
      <c r="CV97" s="145"/>
      <c r="CW97" s="145"/>
      <c r="CX97" s="145"/>
      <c r="CY97" s="145"/>
      <c r="CZ97" s="145"/>
      <c r="DA97" s="145"/>
      <c r="DB97" s="145"/>
      <c r="DC97" s="145"/>
      <c r="DD97" s="145"/>
      <c r="DE97" s="145"/>
      <c r="DF97" s="145"/>
      <c r="DG97" s="145"/>
      <c r="DH97" s="145"/>
      <c r="DI97" s="145"/>
      <c r="DJ97" s="145"/>
      <c r="DK97" s="145"/>
      <c r="DL97" s="145"/>
      <c r="DM97" s="145"/>
      <c r="DN97" s="145"/>
      <c r="DO97" s="145"/>
      <c r="DP97" s="145"/>
      <c r="DQ97" s="145"/>
      <c r="DR97" s="145"/>
      <c r="DS97" s="145"/>
      <c r="DT97" s="145"/>
      <c r="DU97" s="145"/>
      <c r="DV97" s="145"/>
      <c r="DW97" s="145"/>
      <c r="DX97" s="145"/>
      <c r="DY97" s="145"/>
      <c r="DZ97" s="145"/>
      <c r="EA97" s="145"/>
      <c r="EB97" s="145"/>
      <c r="EC97" s="145"/>
      <c r="ED97" s="145"/>
      <c r="EE97" s="145"/>
      <c r="EF97" s="145"/>
      <c r="EG97" s="145"/>
      <c r="EH97" s="145"/>
      <c r="EI97" s="145"/>
      <c r="EJ97" s="145"/>
      <c r="EK97" s="145"/>
      <c r="EL97" s="145"/>
      <c r="EM97" s="145"/>
      <c r="EN97" s="145"/>
      <c r="EO97" s="145"/>
      <c r="EP97" s="145"/>
      <c r="EQ97" s="145"/>
      <c r="ER97" s="145"/>
      <c r="ES97" s="145"/>
      <c r="ET97" s="145"/>
      <c r="EU97" s="145"/>
      <c r="EV97" s="145"/>
      <c r="EW97" s="145"/>
      <c r="EX97" s="145"/>
      <c r="EY97" s="145"/>
      <c r="EZ97" s="145"/>
      <c r="FA97" s="145"/>
      <c r="FB97" s="145"/>
      <c r="FC97" s="145"/>
      <c r="FD97" s="145"/>
      <c r="FE97" s="145"/>
      <c r="FF97" s="145"/>
      <c r="FG97" s="145"/>
      <c r="FH97" s="145"/>
      <c r="FI97" s="145"/>
      <c r="FJ97" s="145"/>
      <c r="FK97" s="145"/>
      <c r="FL97" s="145"/>
      <c r="FM97" s="145"/>
      <c r="FN97" s="145"/>
      <c r="FO97" s="145"/>
      <c r="FP97" s="145"/>
      <c r="FQ97" s="145"/>
      <c r="FR97" s="145"/>
      <c r="FS97" s="145"/>
      <c r="FT97" s="145"/>
      <c r="FU97" s="145"/>
      <c r="FV97" s="145"/>
      <c r="FW97" s="145"/>
      <c r="FX97" s="145"/>
      <c r="FY97" s="145"/>
      <c r="FZ97" s="145"/>
      <c r="GA97" s="145"/>
      <c r="GB97" s="145"/>
      <c r="GC97" s="145"/>
      <c r="GD97" s="145"/>
      <c r="GE97" s="145"/>
      <c r="GF97" s="145"/>
      <c r="GG97" s="145"/>
      <c r="GH97" s="145"/>
      <c r="GI97" s="145"/>
      <c r="GJ97" s="145"/>
      <c r="GK97" s="145"/>
      <c r="GL97" s="145"/>
      <c r="GM97" s="145"/>
      <c r="GN97" s="145"/>
      <c r="GO97" s="145"/>
      <c r="GP97" s="145"/>
      <c r="GQ97" s="145"/>
      <c r="GR97" s="145"/>
      <c r="GS97" s="145"/>
      <c r="GT97" s="145"/>
      <c r="GU97" s="145"/>
      <c r="GV97" s="145"/>
      <c r="GW97" s="145"/>
      <c r="GX97" s="145"/>
      <c r="GY97" s="145"/>
      <c r="GZ97" s="145"/>
      <c r="HA97" s="145"/>
      <c r="HB97" s="145"/>
      <c r="HC97" s="145"/>
      <c r="HD97" s="145"/>
      <c r="HE97" s="145"/>
      <c r="HF97" s="145"/>
      <c r="HG97" s="145"/>
      <c r="HH97" s="145"/>
      <c r="HI97" s="145"/>
      <c r="HJ97" s="145"/>
      <c r="HK97" s="145"/>
      <c r="HL97" s="145"/>
      <c r="HM97" s="145"/>
      <c r="HN97" s="145"/>
      <c r="HO97" s="145"/>
      <c r="HP97" s="145"/>
      <c r="HQ97" s="145"/>
      <c r="HR97" s="145"/>
      <c r="HS97" s="145"/>
      <c r="HT97" s="145"/>
      <c r="HU97" s="145"/>
      <c r="HV97" s="145"/>
      <c r="HW97" s="145"/>
      <c r="HX97" s="145"/>
      <c r="HY97" s="145"/>
      <c r="HZ97" s="145"/>
      <c r="IA97" s="145"/>
      <c r="IB97" s="145"/>
      <c r="IC97" s="145"/>
      <c r="ID97" s="145"/>
      <c r="IE97" s="145"/>
      <c r="IF97" s="145"/>
      <c r="IG97" s="145"/>
      <c r="IH97" s="145"/>
      <c r="II97" s="145"/>
      <c r="IJ97" s="145"/>
      <c r="IK97" s="145"/>
      <c r="IL97" s="145"/>
      <c r="IM97" s="145"/>
      <c r="IN97" s="145"/>
      <c r="IO97" s="145"/>
      <c r="IP97" s="145"/>
      <c r="IQ97" s="145"/>
      <c r="IR97" s="145"/>
      <c r="IS97" s="145"/>
      <c r="IT97" s="145"/>
      <c r="IU97" s="145"/>
      <c r="IV97" s="145"/>
      <c r="IW97" s="145"/>
      <c r="IX97" s="145"/>
      <c r="IY97" s="145"/>
      <c r="IZ97" s="145"/>
      <c r="JA97" s="145"/>
      <c r="JB97" s="145"/>
      <c r="JC97" s="145"/>
      <c r="JD97" s="145"/>
      <c r="JE97" s="145"/>
      <c r="JF97" s="145"/>
      <c r="JG97" s="145"/>
      <c r="JH97" s="145"/>
      <c r="JI97" s="145"/>
      <c r="JJ97" s="145"/>
      <c r="JK97" s="145"/>
      <c r="JL97" s="145"/>
      <c r="JM97" s="145"/>
      <c r="JN97" s="145"/>
      <c r="JO97" s="145"/>
      <c r="JP97" s="145"/>
      <c r="JQ97" s="145"/>
      <c r="JR97" s="145"/>
      <c r="JS97" s="145"/>
      <c r="JT97" s="145"/>
      <c r="JU97" s="145"/>
      <c r="JV97" s="145"/>
    </row>
    <row r="98" spans="1:282" s="6" customFormat="1" ht="300" customHeight="1" x14ac:dyDescent="0.25">
      <c r="A98" s="105">
        <f t="shared" si="5"/>
        <v>79</v>
      </c>
      <c r="B98" s="60"/>
      <c r="C98" s="115" t="s">
        <v>151</v>
      </c>
      <c r="D98" s="108"/>
      <c r="E98" s="108"/>
      <c r="F98" s="108"/>
      <c r="G98" s="181" t="s">
        <v>176</v>
      </c>
      <c r="H98" s="182"/>
      <c r="I98" s="186" t="s">
        <v>243</v>
      </c>
      <c r="J98" s="187"/>
      <c r="K98" s="174" t="s">
        <v>149</v>
      </c>
      <c r="L98" s="174"/>
      <c r="M98" s="197" t="s">
        <v>180</v>
      </c>
      <c r="N98" s="196"/>
      <c r="O98" s="184"/>
      <c r="P98" s="119"/>
      <c r="Q98" s="118"/>
      <c r="R98" s="37"/>
      <c r="S98" s="170"/>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c r="BH98" s="145"/>
      <c r="BI98" s="145"/>
      <c r="BJ98" s="145"/>
      <c r="BK98" s="145"/>
      <c r="BL98" s="145"/>
      <c r="BM98" s="145"/>
      <c r="BN98" s="145"/>
      <c r="BO98" s="145"/>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45"/>
      <c r="CN98" s="145"/>
      <c r="CO98" s="145"/>
      <c r="CP98" s="145"/>
      <c r="CQ98" s="145"/>
      <c r="CR98" s="145"/>
      <c r="CS98" s="145"/>
      <c r="CT98" s="145"/>
      <c r="CU98" s="145"/>
      <c r="CV98" s="145"/>
      <c r="CW98" s="145"/>
      <c r="CX98" s="145"/>
      <c r="CY98" s="145"/>
      <c r="CZ98" s="145"/>
      <c r="DA98" s="145"/>
      <c r="DB98" s="145"/>
      <c r="DC98" s="145"/>
      <c r="DD98" s="145"/>
      <c r="DE98" s="145"/>
      <c r="DF98" s="145"/>
      <c r="DG98" s="145"/>
      <c r="DH98" s="145"/>
      <c r="DI98" s="145"/>
      <c r="DJ98" s="145"/>
      <c r="DK98" s="145"/>
      <c r="DL98" s="145"/>
      <c r="DM98" s="145"/>
      <c r="DN98" s="145"/>
      <c r="DO98" s="145"/>
      <c r="DP98" s="145"/>
      <c r="DQ98" s="145"/>
      <c r="DR98" s="145"/>
      <c r="DS98" s="145"/>
      <c r="DT98" s="145"/>
      <c r="DU98" s="145"/>
      <c r="DV98" s="145"/>
      <c r="DW98" s="145"/>
      <c r="DX98" s="145"/>
      <c r="DY98" s="145"/>
      <c r="DZ98" s="145"/>
      <c r="EA98" s="145"/>
      <c r="EB98" s="145"/>
      <c r="EC98" s="145"/>
      <c r="ED98" s="145"/>
      <c r="EE98" s="145"/>
      <c r="EF98" s="145"/>
      <c r="EG98" s="145"/>
      <c r="EH98" s="145"/>
      <c r="EI98" s="145"/>
      <c r="EJ98" s="145"/>
      <c r="EK98" s="145"/>
      <c r="EL98" s="145"/>
      <c r="EM98" s="145"/>
      <c r="EN98" s="145"/>
      <c r="EO98" s="145"/>
      <c r="EP98" s="145"/>
      <c r="EQ98" s="145"/>
      <c r="ER98" s="145"/>
      <c r="ES98" s="145"/>
      <c r="ET98" s="145"/>
      <c r="EU98" s="145"/>
      <c r="EV98" s="145"/>
      <c r="EW98" s="145"/>
      <c r="EX98" s="145"/>
      <c r="EY98" s="145"/>
      <c r="EZ98" s="145"/>
      <c r="FA98" s="145"/>
      <c r="FB98" s="145"/>
      <c r="FC98" s="145"/>
      <c r="FD98" s="145"/>
      <c r="FE98" s="145"/>
      <c r="FF98" s="145"/>
      <c r="FG98" s="145"/>
      <c r="FH98" s="145"/>
      <c r="FI98" s="145"/>
      <c r="FJ98" s="145"/>
      <c r="FK98" s="145"/>
      <c r="FL98" s="145"/>
      <c r="FM98" s="145"/>
      <c r="FN98" s="145"/>
      <c r="FO98" s="145"/>
      <c r="FP98" s="145"/>
      <c r="FQ98" s="145"/>
      <c r="FR98" s="145"/>
      <c r="FS98" s="145"/>
      <c r="FT98" s="145"/>
      <c r="FU98" s="145"/>
      <c r="FV98" s="145"/>
      <c r="FW98" s="145"/>
      <c r="FX98" s="145"/>
      <c r="FY98" s="145"/>
      <c r="FZ98" s="145"/>
      <c r="GA98" s="145"/>
      <c r="GB98" s="145"/>
      <c r="GC98" s="145"/>
      <c r="GD98" s="145"/>
      <c r="GE98" s="145"/>
      <c r="GF98" s="145"/>
      <c r="GG98" s="145"/>
      <c r="GH98" s="145"/>
      <c r="GI98" s="145"/>
      <c r="GJ98" s="145"/>
      <c r="GK98" s="145"/>
      <c r="GL98" s="145"/>
      <c r="GM98" s="145"/>
      <c r="GN98" s="145"/>
      <c r="GO98" s="145"/>
      <c r="GP98" s="145"/>
      <c r="GQ98" s="145"/>
      <c r="GR98" s="145"/>
      <c r="GS98" s="145"/>
      <c r="GT98" s="145"/>
      <c r="GU98" s="145"/>
      <c r="GV98" s="145"/>
      <c r="GW98" s="145"/>
      <c r="GX98" s="145"/>
      <c r="GY98" s="145"/>
      <c r="GZ98" s="145"/>
      <c r="HA98" s="145"/>
      <c r="HB98" s="145"/>
      <c r="HC98" s="145"/>
      <c r="HD98" s="145"/>
      <c r="HE98" s="145"/>
      <c r="HF98" s="145"/>
      <c r="HG98" s="145"/>
      <c r="HH98" s="145"/>
      <c r="HI98" s="145"/>
      <c r="HJ98" s="145"/>
      <c r="HK98" s="145"/>
      <c r="HL98" s="145"/>
      <c r="HM98" s="145"/>
      <c r="HN98" s="145"/>
      <c r="HO98" s="145"/>
      <c r="HP98" s="145"/>
      <c r="HQ98" s="145"/>
      <c r="HR98" s="145"/>
      <c r="HS98" s="145"/>
      <c r="HT98" s="145"/>
      <c r="HU98" s="145"/>
      <c r="HV98" s="145"/>
      <c r="HW98" s="145"/>
      <c r="HX98" s="145"/>
      <c r="HY98" s="145"/>
      <c r="HZ98" s="145"/>
      <c r="IA98" s="145"/>
      <c r="IB98" s="145"/>
      <c r="IC98" s="145"/>
      <c r="ID98" s="145"/>
      <c r="IE98" s="145"/>
      <c r="IF98" s="145"/>
      <c r="IG98" s="145"/>
      <c r="IH98" s="145"/>
      <c r="II98" s="145"/>
      <c r="IJ98" s="145"/>
      <c r="IK98" s="145"/>
      <c r="IL98" s="145"/>
      <c r="IM98" s="145"/>
      <c r="IN98" s="145"/>
      <c r="IO98" s="145"/>
      <c r="IP98" s="145"/>
      <c r="IQ98" s="145"/>
      <c r="IR98" s="145"/>
      <c r="IS98" s="145"/>
      <c r="IT98" s="145"/>
      <c r="IU98" s="145"/>
      <c r="IV98" s="145"/>
      <c r="IW98" s="145"/>
      <c r="IX98" s="145"/>
      <c r="IY98" s="145"/>
      <c r="IZ98" s="145"/>
      <c r="JA98" s="145"/>
      <c r="JB98" s="145"/>
      <c r="JC98" s="145"/>
      <c r="JD98" s="145"/>
      <c r="JE98" s="145"/>
      <c r="JF98" s="145"/>
      <c r="JG98" s="145"/>
      <c r="JH98" s="145"/>
      <c r="JI98" s="145"/>
      <c r="JJ98" s="145"/>
      <c r="JK98" s="145"/>
      <c r="JL98" s="145"/>
      <c r="JM98" s="145"/>
      <c r="JN98" s="145"/>
      <c r="JO98" s="145"/>
      <c r="JP98" s="145"/>
      <c r="JQ98" s="145"/>
      <c r="JR98" s="145"/>
      <c r="JS98" s="145"/>
      <c r="JT98" s="145"/>
      <c r="JU98" s="145"/>
      <c r="JV98" s="145"/>
    </row>
    <row r="99" spans="1:282" s="84" customFormat="1" ht="260.25" customHeight="1" x14ac:dyDescent="0.25">
      <c r="A99" s="105">
        <f t="shared" si="5"/>
        <v>80</v>
      </c>
      <c r="B99" s="60"/>
      <c r="C99" s="115" t="s">
        <v>177</v>
      </c>
      <c r="D99" s="108"/>
      <c r="E99" s="108"/>
      <c r="F99" s="108"/>
      <c r="G99" s="181" t="s">
        <v>178</v>
      </c>
      <c r="H99" s="182"/>
      <c r="I99" s="186" t="s">
        <v>244</v>
      </c>
      <c r="J99" s="187"/>
      <c r="K99" s="174"/>
      <c r="L99" s="174"/>
      <c r="M99" s="188" t="s">
        <v>181</v>
      </c>
      <c r="N99" s="234"/>
      <c r="O99" s="189"/>
      <c r="P99" s="119"/>
      <c r="Q99" s="118"/>
      <c r="R99" s="101"/>
      <c r="S99" s="170"/>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c r="CW99" s="145"/>
      <c r="CX99" s="145"/>
      <c r="CY99" s="145"/>
      <c r="CZ99" s="145"/>
      <c r="DA99" s="145"/>
      <c r="DB99" s="145"/>
      <c r="DC99" s="145"/>
      <c r="DD99" s="145"/>
      <c r="DE99" s="145"/>
      <c r="DF99" s="145"/>
      <c r="DG99" s="145"/>
      <c r="DH99" s="145"/>
      <c r="DI99" s="145"/>
      <c r="DJ99" s="145"/>
      <c r="DK99" s="145"/>
      <c r="DL99" s="145"/>
      <c r="DM99" s="145"/>
      <c r="DN99" s="145"/>
      <c r="DO99" s="145"/>
      <c r="DP99" s="145"/>
      <c r="DQ99" s="145"/>
      <c r="DR99" s="145"/>
      <c r="DS99" s="145"/>
      <c r="DT99" s="145"/>
      <c r="DU99" s="145"/>
      <c r="DV99" s="145"/>
      <c r="DW99" s="145"/>
      <c r="DX99" s="145"/>
      <c r="DY99" s="145"/>
      <c r="DZ99" s="145"/>
      <c r="EA99" s="145"/>
      <c r="EB99" s="145"/>
      <c r="EC99" s="145"/>
      <c r="ED99" s="145"/>
      <c r="EE99" s="145"/>
      <c r="EF99" s="145"/>
      <c r="EG99" s="145"/>
      <c r="EH99" s="145"/>
      <c r="EI99" s="145"/>
      <c r="EJ99" s="145"/>
      <c r="EK99" s="145"/>
      <c r="EL99" s="145"/>
      <c r="EM99" s="145"/>
      <c r="EN99" s="145"/>
      <c r="EO99" s="145"/>
      <c r="EP99" s="145"/>
      <c r="EQ99" s="145"/>
      <c r="ER99" s="145"/>
      <c r="ES99" s="145"/>
      <c r="ET99" s="145"/>
      <c r="EU99" s="145"/>
      <c r="EV99" s="145"/>
      <c r="EW99" s="145"/>
      <c r="EX99" s="145"/>
      <c r="EY99" s="145"/>
      <c r="EZ99" s="145"/>
      <c r="FA99" s="145"/>
      <c r="FB99" s="145"/>
      <c r="FC99" s="145"/>
      <c r="FD99" s="145"/>
      <c r="FE99" s="145"/>
      <c r="FF99" s="145"/>
      <c r="FG99" s="145"/>
      <c r="FH99" s="145"/>
      <c r="FI99" s="145"/>
      <c r="FJ99" s="145"/>
      <c r="FK99" s="145"/>
      <c r="FL99" s="145"/>
      <c r="FM99" s="145"/>
      <c r="FN99" s="145"/>
      <c r="FO99" s="145"/>
      <c r="FP99" s="145"/>
      <c r="FQ99" s="145"/>
      <c r="FR99" s="145"/>
      <c r="FS99" s="145"/>
      <c r="FT99" s="145"/>
      <c r="FU99" s="145"/>
      <c r="FV99" s="145"/>
      <c r="FW99" s="145"/>
      <c r="FX99" s="145"/>
      <c r="FY99" s="145"/>
      <c r="FZ99" s="145"/>
      <c r="GA99" s="145"/>
      <c r="GB99" s="145"/>
      <c r="GC99" s="145"/>
      <c r="GD99" s="145"/>
      <c r="GE99" s="145"/>
      <c r="GF99" s="145"/>
      <c r="GG99" s="145"/>
      <c r="GH99" s="145"/>
      <c r="GI99" s="145"/>
      <c r="GJ99" s="145"/>
      <c r="GK99" s="145"/>
      <c r="GL99" s="145"/>
      <c r="GM99" s="145"/>
      <c r="GN99" s="145"/>
      <c r="GO99" s="145"/>
      <c r="GP99" s="145"/>
      <c r="GQ99" s="145"/>
      <c r="GR99" s="145"/>
      <c r="GS99" s="145"/>
      <c r="GT99" s="145"/>
      <c r="GU99" s="145"/>
      <c r="GV99" s="145"/>
      <c r="GW99" s="145"/>
      <c r="GX99" s="145"/>
      <c r="GY99" s="145"/>
      <c r="GZ99" s="145"/>
      <c r="HA99" s="145"/>
      <c r="HB99" s="145"/>
      <c r="HC99" s="145"/>
      <c r="HD99" s="145"/>
      <c r="HE99" s="145"/>
      <c r="HF99" s="145"/>
      <c r="HG99" s="145"/>
      <c r="HH99" s="145"/>
      <c r="HI99" s="145"/>
      <c r="HJ99" s="145"/>
      <c r="HK99" s="145"/>
      <c r="HL99" s="145"/>
      <c r="HM99" s="145"/>
      <c r="HN99" s="145"/>
      <c r="HO99" s="145"/>
      <c r="HP99" s="145"/>
      <c r="HQ99" s="145"/>
      <c r="HR99" s="145"/>
      <c r="HS99" s="145"/>
      <c r="HT99" s="145"/>
      <c r="HU99" s="145"/>
      <c r="HV99" s="145"/>
      <c r="HW99" s="145"/>
      <c r="HX99" s="145"/>
      <c r="HY99" s="145"/>
      <c r="HZ99" s="145"/>
      <c r="IA99" s="145"/>
      <c r="IB99" s="145"/>
      <c r="IC99" s="145"/>
      <c r="ID99" s="145"/>
      <c r="IE99" s="145"/>
      <c r="IF99" s="145"/>
      <c r="IG99" s="145"/>
      <c r="IH99" s="145"/>
      <c r="II99" s="145"/>
      <c r="IJ99" s="145"/>
      <c r="IK99" s="145"/>
      <c r="IL99" s="145"/>
      <c r="IM99" s="145"/>
      <c r="IN99" s="145"/>
      <c r="IO99" s="145"/>
      <c r="IP99" s="145"/>
      <c r="IQ99" s="145"/>
      <c r="IR99" s="145"/>
      <c r="IS99" s="145"/>
      <c r="IT99" s="145"/>
      <c r="IU99" s="145"/>
      <c r="IV99" s="145"/>
      <c r="IW99" s="145"/>
      <c r="IX99" s="145"/>
      <c r="IY99" s="145"/>
      <c r="IZ99" s="145"/>
      <c r="JA99" s="145"/>
      <c r="JB99" s="145"/>
      <c r="JC99" s="145"/>
      <c r="JD99" s="145"/>
      <c r="JE99" s="145"/>
      <c r="JF99" s="145"/>
      <c r="JG99" s="145"/>
      <c r="JH99" s="145"/>
      <c r="JI99" s="145"/>
      <c r="JJ99" s="145"/>
      <c r="JK99" s="145"/>
      <c r="JL99" s="145"/>
      <c r="JM99" s="145"/>
      <c r="JN99" s="145"/>
      <c r="JO99" s="145"/>
      <c r="JP99" s="145"/>
      <c r="JQ99" s="145"/>
      <c r="JR99" s="145"/>
      <c r="JS99" s="145"/>
      <c r="JT99" s="145"/>
      <c r="JU99" s="145"/>
      <c r="JV99" s="145"/>
    </row>
    <row r="100" spans="1:282" s="6" customFormat="1" ht="121.5" customHeight="1" x14ac:dyDescent="0.25">
      <c r="A100" s="83">
        <f>1+A99</f>
        <v>81</v>
      </c>
      <c r="B100" s="3"/>
      <c r="C100" s="15" t="s">
        <v>74</v>
      </c>
      <c r="D100" s="25"/>
      <c r="E100" s="175" t="s">
        <v>75</v>
      </c>
      <c r="F100" s="176"/>
      <c r="G100" s="175" t="s">
        <v>75</v>
      </c>
      <c r="H100" s="176"/>
      <c r="I100" s="188" t="s">
        <v>164</v>
      </c>
      <c r="J100" s="189"/>
      <c r="K100" s="183"/>
      <c r="L100" s="184"/>
      <c r="M100" s="183"/>
      <c r="N100" s="196"/>
      <c r="O100" s="184"/>
      <c r="P100" s="183"/>
      <c r="Q100" s="184"/>
      <c r="R100" s="183"/>
      <c r="S100" s="196"/>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c r="DA100" s="145"/>
      <c r="DB100" s="145"/>
      <c r="DC100" s="145"/>
      <c r="DD100" s="145"/>
      <c r="DE100" s="145"/>
      <c r="DF100" s="145"/>
      <c r="DG100" s="145"/>
      <c r="DH100" s="145"/>
      <c r="DI100" s="145"/>
      <c r="DJ100" s="145"/>
      <c r="DK100" s="145"/>
      <c r="DL100" s="145"/>
      <c r="DM100" s="145"/>
      <c r="DN100" s="145"/>
      <c r="DO100" s="145"/>
      <c r="DP100" s="145"/>
      <c r="DQ100" s="145"/>
      <c r="DR100" s="145"/>
      <c r="DS100" s="145"/>
      <c r="DT100" s="145"/>
      <c r="DU100" s="145"/>
      <c r="DV100" s="145"/>
      <c r="DW100" s="145"/>
      <c r="DX100" s="145"/>
      <c r="DY100" s="145"/>
      <c r="DZ100" s="145"/>
      <c r="EA100" s="145"/>
      <c r="EB100" s="145"/>
      <c r="EC100" s="145"/>
      <c r="ED100" s="145"/>
      <c r="EE100" s="145"/>
      <c r="EF100" s="145"/>
      <c r="EG100" s="145"/>
      <c r="EH100" s="145"/>
      <c r="EI100" s="145"/>
      <c r="EJ100" s="145"/>
      <c r="EK100" s="145"/>
      <c r="EL100" s="145"/>
      <c r="EM100" s="145"/>
      <c r="EN100" s="145"/>
      <c r="EO100" s="145"/>
      <c r="EP100" s="145"/>
      <c r="EQ100" s="145"/>
      <c r="ER100" s="145"/>
      <c r="ES100" s="145"/>
      <c r="ET100" s="145"/>
      <c r="EU100" s="145"/>
      <c r="EV100" s="145"/>
      <c r="EW100" s="145"/>
      <c r="EX100" s="145"/>
      <c r="EY100" s="145"/>
      <c r="EZ100" s="145"/>
      <c r="FA100" s="145"/>
      <c r="FB100" s="145"/>
      <c r="FC100" s="145"/>
      <c r="FD100" s="145"/>
      <c r="FE100" s="145"/>
      <c r="FF100" s="145"/>
      <c r="FG100" s="145"/>
      <c r="FH100" s="145"/>
      <c r="FI100" s="145"/>
      <c r="FJ100" s="145"/>
      <c r="FK100" s="145"/>
      <c r="FL100" s="145"/>
      <c r="FM100" s="145"/>
      <c r="FN100" s="145"/>
      <c r="FO100" s="145"/>
      <c r="FP100" s="145"/>
      <c r="FQ100" s="145"/>
      <c r="FR100" s="145"/>
      <c r="FS100" s="145"/>
      <c r="FT100" s="145"/>
      <c r="FU100" s="145"/>
      <c r="FV100" s="145"/>
      <c r="FW100" s="145"/>
      <c r="FX100" s="145"/>
      <c r="FY100" s="145"/>
      <c r="FZ100" s="145"/>
      <c r="GA100" s="145"/>
      <c r="GB100" s="145"/>
      <c r="GC100" s="145"/>
      <c r="GD100" s="145"/>
      <c r="GE100" s="145"/>
      <c r="GF100" s="145"/>
      <c r="GG100" s="145"/>
      <c r="GH100" s="145"/>
      <c r="GI100" s="145"/>
      <c r="GJ100" s="145"/>
      <c r="GK100" s="145"/>
      <c r="GL100" s="145"/>
      <c r="GM100" s="145"/>
      <c r="GN100" s="145"/>
      <c r="GO100" s="145"/>
      <c r="GP100" s="145"/>
      <c r="GQ100" s="145"/>
      <c r="GR100" s="145"/>
      <c r="GS100" s="145"/>
      <c r="GT100" s="145"/>
      <c r="GU100" s="145"/>
      <c r="GV100" s="145"/>
      <c r="GW100" s="145"/>
      <c r="GX100" s="145"/>
      <c r="GY100" s="145"/>
      <c r="GZ100" s="145"/>
      <c r="HA100" s="145"/>
      <c r="HB100" s="145"/>
      <c r="HC100" s="145"/>
      <c r="HD100" s="145"/>
      <c r="HE100" s="145"/>
      <c r="HF100" s="145"/>
      <c r="HG100" s="145"/>
      <c r="HH100" s="145"/>
      <c r="HI100" s="145"/>
      <c r="HJ100" s="145"/>
      <c r="HK100" s="145"/>
      <c r="HL100" s="145"/>
      <c r="HM100" s="145"/>
      <c r="HN100" s="145"/>
      <c r="HO100" s="145"/>
      <c r="HP100" s="145"/>
      <c r="HQ100" s="145"/>
      <c r="HR100" s="145"/>
      <c r="HS100" s="145"/>
      <c r="HT100" s="145"/>
      <c r="HU100" s="145"/>
      <c r="HV100" s="145"/>
      <c r="HW100" s="145"/>
      <c r="HX100" s="145"/>
      <c r="HY100" s="145"/>
      <c r="HZ100" s="145"/>
      <c r="IA100" s="145"/>
      <c r="IB100" s="145"/>
      <c r="IC100" s="145"/>
      <c r="ID100" s="145"/>
      <c r="IE100" s="145"/>
      <c r="IF100" s="145"/>
      <c r="IG100" s="145"/>
      <c r="IH100" s="145"/>
      <c r="II100" s="145"/>
      <c r="IJ100" s="145"/>
      <c r="IK100" s="145"/>
      <c r="IL100" s="145"/>
      <c r="IM100" s="145"/>
      <c r="IN100" s="145"/>
      <c r="IO100" s="145"/>
      <c r="IP100" s="145"/>
      <c r="IQ100" s="145"/>
      <c r="IR100" s="145"/>
      <c r="IS100" s="145"/>
      <c r="IT100" s="145"/>
      <c r="IU100" s="145"/>
      <c r="IV100" s="145"/>
      <c r="IW100" s="145"/>
      <c r="IX100" s="145"/>
      <c r="IY100" s="145"/>
      <c r="IZ100" s="145"/>
      <c r="JA100" s="145"/>
      <c r="JB100" s="145"/>
      <c r="JC100" s="145"/>
      <c r="JD100" s="145"/>
      <c r="JE100" s="145"/>
      <c r="JF100" s="145"/>
      <c r="JG100" s="145"/>
      <c r="JH100" s="145"/>
      <c r="JI100" s="145"/>
      <c r="JJ100" s="145"/>
      <c r="JK100" s="145"/>
      <c r="JL100" s="145"/>
      <c r="JM100" s="145"/>
      <c r="JN100" s="145"/>
      <c r="JO100" s="145"/>
      <c r="JP100" s="145"/>
      <c r="JQ100" s="145"/>
      <c r="JR100" s="145"/>
      <c r="JS100" s="145"/>
      <c r="JT100" s="145"/>
      <c r="JU100" s="145"/>
      <c r="JV100" s="145"/>
    </row>
    <row r="101" spans="1:282" s="61" customFormat="1" ht="322.5" customHeight="1" x14ac:dyDescent="0.25">
      <c r="A101" s="83">
        <f t="shared" si="5"/>
        <v>82</v>
      </c>
      <c r="B101" s="60"/>
      <c r="C101" s="62" t="s">
        <v>145</v>
      </c>
      <c r="D101" s="65"/>
      <c r="E101" s="175" t="s">
        <v>144</v>
      </c>
      <c r="F101" s="176"/>
      <c r="G101" s="175" t="s">
        <v>171</v>
      </c>
      <c r="H101" s="176"/>
      <c r="I101" s="188" t="s">
        <v>245</v>
      </c>
      <c r="J101" s="189"/>
      <c r="K101" s="78"/>
      <c r="L101" s="75"/>
      <c r="M101" s="66"/>
      <c r="N101" s="64"/>
      <c r="O101" s="63"/>
      <c r="P101" s="119"/>
      <c r="Q101" s="118"/>
      <c r="R101" s="66"/>
      <c r="S101" s="170"/>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V101" s="145"/>
      <c r="BW101" s="145"/>
      <c r="BX101" s="145"/>
      <c r="BY101" s="145"/>
      <c r="BZ101" s="145"/>
      <c r="CA101" s="145"/>
      <c r="CB101" s="145"/>
      <c r="CC101" s="145"/>
      <c r="CD101" s="145"/>
      <c r="CE101" s="145"/>
      <c r="CF101" s="145"/>
      <c r="CG101" s="145"/>
      <c r="CH101" s="145"/>
      <c r="CI101" s="145"/>
      <c r="CJ101" s="145"/>
      <c r="CK101" s="145"/>
      <c r="CL101" s="145"/>
      <c r="CM101" s="145"/>
      <c r="CN101" s="145"/>
      <c r="CO101" s="145"/>
      <c r="CP101" s="145"/>
      <c r="CQ101" s="145"/>
      <c r="CR101" s="145"/>
      <c r="CS101" s="145"/>
      <c r="CT101" s="145"/>
      <c r="CU101" s="145"/>
      <c r="CV101" s="145"/>
      <c r="CW101" s="145"/>
      <c r="CX101" s="145"/>
      <c r="CY101" s="145"/>
      <c r="CZ101" s="145"/>
      <c r="DA101" s="145"/>
      <c r="DB101" s="145"/>
      <c r="DC101" s="145"/>
      <c r="DD101" s="145"/>
      <c r="DE101" s="145"/>
      <c r="DF101" s="145"/>
      <c r="DG101" s="145"/>
      <c r="DH101" s="145"/>
      <c r="DI101" s="145"/>
      <c r="DJ101" s="145"/>
      <c r="DK101" s="145"/>
      <c r="DL101" s="145"/>
      <c r="DM101" s="145"/>
      <c r="DN101" s="145"/>
      <c r="DO101" s="145"/>
      <c r="DP101" s="145"/>
      <c r="DQ101" s="145"/>
      <c r="DR101" s="145"/>
      <c r="DS101" s="145"/>
      <c r="DT101" s="145"/>
      <c r="DU101" s="145"/>
      <c r="DV101" s="145"/>
      <c r="DW101" s="145"/>
      <c r="DX101" s="145"/>
      <c r="DY101" s="145"/>
      <c r="DZ101" s="145"/>
      <c r="EA101" s="145"/>
      <c r="EB101" s="145"/>
      <c r="EC101" s="145"/>
      <c r="ED101" s="145"/>
      <c r="EE101" s="145"/>
      <c r="EF101" s="145"/>
      <c r="EG101" s="145"/>
      <c r="EH101" s="145"/>
      <c r="EI101" s="145"/>
      <c r="EJ101" s="145"/>
      <c r="EK101" s="145"/>
      <c r="EL101" s="145"/>
      <c r="EM101" s="145"/>
      <c r="EN101" s="145"/>
      <c r="EO101" s="145"/>
      <c r="EP101" s="145"/>
      <c r="EQ101" s="145"/>
      <c r="ER101" s="145"/>
      <c r="ES101" s="145"/>
      <c r="ET101" s="145"/>
      <c r="EU101" s="145"/>
      <c r="EV101" s="145"/>
      <c r="EW101" s="145"/>
      <c r="EX101" s="145"/>
      <c r="EY101" s="145"/>
      <c r="EZ101" s="145"/>
      <c r="FA101" s="145"/>
      <c r="FB101" s="145"/>
      <c r="FC101" s="145"/>
      <c r="FD101" s="145"/>
      <c r="FE101" s="145"/>
      <c r="FF101" s="145"/>
      <c r="FG101" s="145"/>
      <c r="FH101" s="145"/>
      <c r="FI101" s="145"/>
      <c r="FJ101" s="145"/>
      <c r="FK101" s="145"/>
      <c r="FL101" s="145"/>
      <c r="FM101" s="145"/>
      <c r="FN101" s="145"/>
      <c r="FO101" s="145"/>
      <c r="FP101" s="145"/>
      <c r="FQ101" s="145"/>
      <c r="FR101" s="145"/>
      <c r="FS101" s="145"/>
      <c r="FT101" s="145"/>
      <c r="FU101" s="145"/>
      <c r="FV101" s="145"/>
      <c r="FW101" s="145"/>
      <c r="FX101" s="145"/>
      <c r="FY101" s="145"/>
      <c r="FZ101" s="145"/>
      <c r="GA101" s="145"/>
      <c r="GB101" s="145"/>
      <c r="GC101" s="145"/>
      <c r="GD101" s="145"/>
      <c r="GE101" s="145"/>
      <c r="GF101" s="145"/>
      <c r="GG101" s="145"/>
      <c r="GH101" s="145"/>
      <c r="GI101" s="145"/>
      <c r="GJ101" s="145"/>
      <c r="GK101" s="145"/>
      <c r="GL101" s="145"/>
      <c r="GM101" s="145"/>
      <c r="GN101" s="145"/>
      <c r="GO101" s="145"/>
      <c r="GP101" s="145"/>
      <c r="GQ101" s="145"/>
      <c r="GR101" s="145"/>
      <c r="GS101" s="145"/>
      <c r="GT101" s="145"/>
      <c r="GU101" s="145"/>
      <c r="GV101" s="145"/>
      <c r="GW101" s="145"/>
      <c r="GX101" s="145"/>
      <c r="GY101" s="145"/>
      <c r="GZ101" s="145"/>
      <c r="HA101" s="145"/>
      <c r="HB101" s="145"/>
      <c r="HC101" s="145"/>
      <c r="HD101" s="145"/>
      <c r="HE101" s="145"/>
      <c r="HF101" s="145"/>
      <c r="HG101" s="145"/>
      <c r="HH101" s="145"/>
      <c r="HI101" s="145"/>
      <c r="HJ101" s="145"/>
      <c r="HK101" s="145"/>
      <c r="HL101" s="145"/>
      <c r="HM101" s="145"/>
      <c r="HN101" s="145"/>
      <c r="HO101" s="145"/>
      <c r="HP101" s="145"/>
      <c r="HQ101" s="145"/>
      <c r="HR101" s="145"/>
      <c r="HS101" s="145"/>
      <c r="HT101" s="145"/>
      <c r="HU101" s="145"/>
      <c r="HV101" s="145"/>
      <c r="HW101" s="145"/>
      <c r="HX101" s="145"/>
      <c r="HY101" s="145"/>
      <c r="HZ101" s="145"/>
      <c r="IA101" s="145"/>
      <c r="IB101" s="145"/>
      <c r="IC101" s="145"/>
      <c r="ID101" s="145"/>
      <c r="IE101" s="145"/>
      <c r="IF101" s="145"/>
      <c r="IG101" s="145"/>
      <c r="IH101" s="145"/>
      <c r="II101" s="145"/>
      <c r="IJ101" s="145"/>
      <c r="IK101" s="145"/>
      <c r="IL101" s="145"/>
      <c r="IM101" s="145"/>
      <c r="IN101" s="145"/>
      <c r="IO101" s="145"/>
      <c r="IP101" s="145"/>
      <c r="IQ101" s="145"/>
      <c r="IR101" s="145"/>
      <c r="IS101" s="145"/>
      <c r="IT101" s="145"/>
      <c r="IU101" s="145"/>
      <c r="IV101" s="145"/>
      <c r="IW101" s="145"/>
      <c r="IX101" s="145"/>
      <c r="IY101" s="145"/>
      <c r="IZ101" s="145"/>
      <c r="JA101" s="145"/>
      <c r="JB101" s="145"/>
      <c r="JC101" s="145"/>
      <c r="JD101" s="145"/>
      <c r="JE101" s="145"/>
      <c r="JF101" s="145"/>
      <c r="JG101" s="145"/>
      <c r="JH101" s="145"/>
      <c r="JI101" s="145"/>
      <c r="JJ101" s="145"/>
      <c r="JK101" s="145"/>
      <c r="JL101" s="145"/>
      <c r="JM101" s="145"/>
      <c r="JN101" s="145"/>
      <c r="JO101" s="145"/>
      <c r="JP101" s="145"/>
      <c r="JQ101" s="145"/>
      <c r="JR101" s="145"/>
      <c r="JS101" s="145"/>
      <c r="JT101" s="145"/>
      <c r="JU101" s="145"/>
      <c r="JV101" s="145"/>
    </row>
    <row r="102" spans="1:282" s="61" customFormat="1" ht="189" customHeight="1" x14ac:dyDescent="0.25">
      <c r="A102" s="83">
        <f t="shared" si="5"/>
        <v>83</v>
      </c>
      <c r="B102" s="60"/>
      <c r="C102" s="69" t="s">
        <v>165</v>
      </c>
      <c r="D102" s="65"/>
      <c r="E102" s="67"/>
      <c r="F102" s="68"/>
      <c r="G102" s="98"/>
      <c r="H102" s="98"/>
      <c r="I102" s="188" t="s">
        <v>246</v>
      </c>
      <c r="J102" s="189"/>
      <c r="K102" s="78"/>
      <c r="L102" s="75"/>
      <c r="M102" s="188" t="s">
        <v>179</v>
      </c>
      <c r="N102" s="233"/>
      <c r="O102" s="193"/>
      <c r="P102" s="119"/>
      <c r="Q102" s="118"/>
      <c r="R102" s="66"/>
      <c r="S102" s="170"/>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5"/>
      <c r="CH102" s="145"/>
      <c r="CI102" s="145"/>
      <c r="CJ102" s="145"/>
      <c r="CK102" s="145"/>
      <c r="CL102" s="145"/>
      <c r="CM102" s="145"/>
      <c r="CN102" s="145"/>
      <c r="CO102" s="145"/>
      <c r="CP102" s="145"/>
      <c r="CQ102" s="145"/>
      <c r="CR102" s="145"/>
      <c r="CS102" s="145"/>
      <c r="CT102" s="145"/>
      <c r="CU102" s="145"/>
      <c r="CV102" s="145"/>
      <c r="CW102" s="145"/>
      <c r="CX102" s="145"/>
      <c r="CY102" s="145"/>
      <c r="CZ102" s="145"/>
      <c r="DA102" s="145"/>
      <c r="DB102" s="145"/>
      <c r="DC102" s="145"/>
      <c r="DD102" s="145"/>
      <c r="DE102" s="145"/>
      <c r="DF102" s="145"/>
      <c r="DG102" s="145"/>
      <c r="DH102" s="145"/>
      <c r="DI102" s="145"/>
      <c r="DJ102" s="145"/>
      <c r="DK102" s="145"/>
      <c r="DL102" s="145"/>
      <c r="DM102" s="145"/>
      <c r="DN102" s="145"/>
      <c r="DO102" s="145"/>
      <c r="DP102" s="145"/>
      <c r="DQ102" s="145"/>
      <c r="DR102" s="145"/>
      <c r="DS102" s="145"/>
      <c r="DT102" s="145"/>
      <c r="DU102" s="145"/>
      <c r="DV102" s="145"/>
      <c r="DW102" s="145"/>
      <c r="DX102" s="145"/>
      <c r="DY102" s="145"/>
      <c r="DZ102" s="145"/>
      <c r="EA102" s="145"/>
      <c r="EB102" s="145"/>
      <c r="EC102" s="145"/>
      <c r="ED102" s="145"/>
      <c r="EE102" s="145"/>
      <c r="EF102" s="145"/>
      <c r="EG102" s="145"/>
      <c r="EH102" s="145"/>
      <c r="EI102" s="145"/>
      <c r="EJ102" s="145"/>
      <c r="EK102" s="145"/>
      <c r="EL102" s="145"/>
      <c r="EM102" s="145"/>
      <c r="EN102" s="145"/>
      <c r="EO102" s="145"/>
      <c r="EP102" s="145"/>
      <c r="EQ102" s="145"/>
      <c r="ER102" s="145"/>
      <c r="ES102" s="145"/>
      <c r="ET102" s="145"/>
      <c r="EU102" s="145"/>
      <c r="EV102" s="145"/>
      <c r="EW102" s="145"/>
      <c r="EX102" s="145"/>
      <c r="EY102" s="145"/>
      <c r="EZ102" s="145"/>
      <c r="FA102" s="145"/>
      <c r="FB102" s="145"/>
      <c r="FC102" s="145"/>
      <c r="FD102" s="145"/>
      <c r="FE102" s="145"/>
      <c r="FF102" s="145"/>
      <c r="FG102" s="145"/>
      <c r="FH102" s="145"/>
      <c r="FI102" s="145"/>
      <c r="FJ102" s="145"/>
      <c r="FK102" s="145"/>
      <c r="FL102" s="145"/>
      <c r="FM102" s="145"/>
      <c r="FN102" s="145"/>
      <c r="FO102" s="145"/>
      <c r="FP102" s="145"/>
      <c r="FQ102" s="145"/>
      <c r="FR102" s="145"/>
      <c r="FS102" s="145"/>
      <c r="FT102" s="145"/>
      <c r="FU102" s="145"/>
      <c r="FV102" s="145"/>
      <c r="FW102" s="145"/>
      <c r="FX102" s="145"/>
      <c r="FY102" s="145"/>
      <c r="FZ102" s="145"/>
      <c r="GA102" s="145"/>
      <c r="GB102" s="145"/>
      <c r="GC102" s="145"/>
      <c r="GD102" s="145"/>
      <c r="GE102" s="145"/>
      <c r="GF102" s="145"/>
      <c r="GG102" s="145"/>
      <c r="GH102" s="145"/>
      <c r="GI102" s="145"/>
      <c r="GJ102" s="145"/>
      <c r="GK102" s="145"/>
      <c r="GL102" s="145"/>
      <c r="GM102" s="145"/>
      <c r="GN102" s="145"/>
      <c r="GO102" s="145"/>
      <c r="GP102" s="145"/>
      <c r="GQ102" s="145"/>
      <c r="GR102" s="145"/>
      <c r="GS102" s="145"/>
      <c r="GT102" s="145"/>
      <c r="GU102" s="145"/>
      <c r="GV102" s="145"/>
      <c r="GW102" s="145"/>
      <c r="GX102" s="145"/>
      <c r="GY102" s="145"/>
      <c r="GZ102" s="145"/>
      <c r="HA102" s="145"/>
      <c r="HB102" s="145"/>
      <c r="HC102" s="145"/>
      <c r="HD102" s="145"/>
      <c r="HE102" s="145"/>
      <c r="HF102" s="145"/>
      <c r="HG102" s="145"/>
      <c r="HH102" s="145"/>
      <c r="HI102" s="145"/>
      <c r="HJ102" s="145"/>
      <c r="HK102" s="145"/>
      <c r="HL102" s="145"/>
      <c r="HM102" s="145"/>
      <c r="HN102" s="145"/>
      <c r="HO102" s="145"/>
      <c r="HP102" s="145"/>
      <c r="HQ102" s="145"/>
      <c r="HR102" s="145"/>
      <c r="HS102" s="145"/>
      <c r="HT102" s="145"/>
      <c r="HU102" s="145"/>
      <c r="HV102" s="145"/>
      <c r="HW102" s="145"/>
      <c r="HX102" s="145"/>
      <c r="HY102" s="145"/>
      <c r="HZ102" s="145"/>
      <c r="IA102" s="145"/>
      <c r="IB102" s="145"/>
      <c r="IC102" s="145"/>
      <c r="ID102" s="145"/>
      <c r="IE102" s="145"/>
      <c r="IF102" s="145"/>
      <c r="IG102" s="145"/>
      <c r="IH102" s="145"/>
      <c r="II102" s="145"/>
      <c r="IJ102" s="145"/>
      <c r="IK102" s="145"/>
      <c r="IL102" s="145"/>
      <c r="IM102" s="145"/>
      <c r="IN102" s="145"/>
      <c r="IO102" s="145"/>
      <c r="IP102" s="145"/>
      <c r="IQ102" s="145"/>
      <c r="IR102" s="145"/>
      <c r="IS102" s="145"/>
      <c r="IT102" s="145"/>
      <c r="IU102" s="145"/>
      <c r="IV102" s="145"/>
      <c r="IW102" s="145"/>
      <c r="IX102" s="145"/>
      <c r="IY102" s="145"/>
      <c r="IZ102" s="145"/>
      <c r="JA102" s="145"/>
      <c r="JB102" s="145"/>
      <c r="JC102" s="145"/>
      <c r="JD102" s="145"/>
      <c r="JE102" s="145"/>
      <c r="JF102" s="145"/>
      <c r="JG102" s="145"/>
      <c r="JH102" s="145"/>
      <c r="JI102" s="145"/>
      <c r="JJ102" s="145"/>
      <c r="JK102" s="145"/>
      <c r="JL102" s="145"/>
      <c r="JM102" s="145"/>
      <c r="JN102" s="145"/>
      <c r="JO102" s="145"/>
      <c r="JP102" s="145"/>
      <c r="JQ102" s="145"/>
      <c r="JR102" s="145"/>
      <c r="JS102" s="145"/>
      <c r="JT102" s="145"/>
      <c r="JU102" s="145"/>
      <c r="JV102" s="145"/>
    </row>
    <row r="103" spans="1:282" s="6" customFormat="1" ht="19.5" customHeight="1" x14ac:dyDescent="0.25">
      <c r="A103" s="83">
        <f t="shared" si="5"/>
        <v>84</v>
      </c>
      <c r="B103" s="3"/>
      <c r="C103" s="70" t="s">
        <v>166</v>
      </c>
      <c r="D103" s="25"/>
      <c r="E103" s="188" t="s">
        <v>167</v>
      </c>
      <c r="F103" s="189"/>
      <c r="G103" s="99"/>
      <c r="H103" s="99"/>
      <c r="I103" s="188" t="s">
        <v>168</v>
      </c>
      <c r="J103" s="189"/>
      <c r="K103" s="183"/>
      <c r="L103" s="184"/>
      <c r="M103" s="197" t="s">
        <v>168</v>
      </c>
      <c r="N103" s="196"/>
      <c r="O103" s="184"/>
      <c r="P103" s="183"/>
      <c r="Q103" s="184"/>
      <c r="R103" s="183"/>
      <c r="S103" s="196"/>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V103" s="145"/>
      <c r="BW103" s="145"/>
      <c r="BX103" s="145"/>
      <c r="BY103" s="145"/>
      <c r="BZ103" s="145"/>
      <c r="CA103" s="145"/>
      <c r="CB103" s="145"/>
      <c r="CC103" s="145"/>
      <c r="CD103" s="145"/>
      <c r="CE103" s="145"/>
      <c r="CF103" s="145"/>
      <c r="CG103" s="145"/>
      <c r="CH103" s="145"/>
      <c r="CI103" s="145"/>
      <c r="CJ103" s="145"/>
      <c r="CK103" s="145"/>
      <c r="CL103" s="145"/>
      <c r="CM103" s="145"/>
      <c r="CN103" s="145"/>
      <c r="CO103" s="145"/>
      <c r="CP103" s="145"/>
      <c r="CQ103" s="145"/>
      <c r="CR103" s="145"/>
      <c r="CS103" s="145"/>
      <c r="CT103" s="145"/>
      <c r="CU103" s="145"/>
      <c r="CV103" s="145"/>
      <c r="CW103" s="145"/>
      <c r="CX103" s="145"/>
      <c r="CY103" s="145"/>
      <c r="CZ103" s="145"/>
      <c r="DA103" s="145"/>
      <c r="DB103" s="145"/>
      <c r="DC103" s="145"/>
      <c r="DD103" s="145"/>
      <c r="DE103" s="145"/>
      <c r="DF103" s="145"/>
      <c r="DG103" s="145"/>
      <c r="DH103" s="145"/>
      <c r="DI103" s="145"/>
      <c r="DJ103" s="145"/>
      <c r="DK103" s="145"/>
      <c r="DL103" s="145"/>
      <c r="DM103" s="145"/>
      <c r="DN103" s="145"/>
      <c r="DO103" s="145"/>
      <c r="DP103" s="145"/>
      <c r="DQ103" s="145"/>
      <c r="DR103" s="145"/>
      <c r="DS103" s="145"/>
      <c r="DT103" s="145"/>
      <c r="DU103" s="145"/>
      <c r="DV103" s="145"/>
      <c r="DW103" s="145"/>
      <c r="DX103" s="145"/>
      <c r="DY103" s="145"/>
      <c r="DZ103" s="145"/>
      <c r="EA103" s="145"/>
      <c r="EB103" s="145"/>
      <c r="EC103" s="145"/>
      <c r="ED103" s="145"/>
      <c r="EE103" s="145"/>
      <c r="EF103" s="145"/>
      <c r="EG103" s="145"/>
      <c r="EH103" s="145"/>
      <c r="EI103" s="145"/>
      <c r="EJ103" s="145"/>
      <c r="EK103" s="145"/>
      <c r="EL103" s="145"/>
      <c r="EM103" s="145"/>
      <c r="EN103" s="145"/>
      <c r="EO103" s="145"/>
      <c r="EP103" s="145"/>
      <c r="EQ103" s="145"/>
      <c r="ER103" s="145"/>
      <c r="ES103" s="145"/>
      <c r="ET103" s="145"/>
      <c r="EU103" s="145"/>
      <c r="EV103" s="145"/>
      <c r="EW103" s="145"/>
      <c r="EX103" s="145"/>
      <c r="EY103" s="145"/>
      <c r="EZ103" s="145"/>
      <c r="FA103" s="145"/>
      <c r="FB103" s="145"/>
      <c r="FC103" s="145"/>
      <c r="FD103" s="145"/>
      <c r="FE103" s="145"/>
      <c r="FF103" s="145"/>
      <c r="FG103" s="145"/>
      <c r="FH103" s="145"/>
      <c r="FI103" s="145"/>
      <c r="FJ103" s="145"/>
      <c r="FK103" s="145"/>
      <c r="FL103" s="145"/>
      <c r="FM103" s="145"/>
      <c r="FN103" s="145"/>
      <c r="FO103" s="145"/>
      <c r="FP103" s="145"/>
      <c r="FQ103" s="145"/>
      <c r="FR103" s="145"/>
      <c r="FS103" s="145"/>
      <c r="FT103" s="145"/>
      <c r="FU103" s="145"/>
      <c r="FV103" s="145"/>
      <c r="FW103" s="145"/>
      <c r="FX103" s="145"/>
      <c r="FY103" s="145"/>
      <c r="FZ103" s="145"/>
      <c r="GA103" s="145"/>
      <c r="GB103" s="145"/>
      <c r="GC103" s="145"/>
      <c r="GD103" s="145"/>
      <c r="GE103" s="145"/>
      <c r="GF103" s="145"/>
      <c r="GG103" s="145"/>
      <c r="GH103" s="145"/>
      <c r="GI103" s="145"/>
      <c r="GJ103" s="145"/>
      <c r="GK103" s="145"/>
      <c r="GL103" s="145"/>
      <c r="GM103" s="145"/>
      <c r="GN103" s="145"/>
      <c r="GO103" s="145"/>
      <c r="GP103" s="145"/>
      <c r="GQ103" s="145"/>
      <c r="GR103" s="145"/>
      <c r="GS103" s="145"/>
      <c r="GT103" s="145"/>
      <c r="GU103" s="145"/>
      <c r="GV103" s="145"/>
      <c r="GW103" s="145"/>
      <c r="GX103" s="145"/>
      <c r="GY103" s="145"/>
      <c r="GZ103" s="145"/>
      <c r="HA103" s="145"/>
      <c r="HB103" s="145"/>
      <c r="HC103" s="145"/>
      <c r="HD103" s="145"/>
      <c r="HE103" s="145"/>
      <c r="HF103" s="145"/>
      <c r="HG103" s="145"/>
      <c r="HH103" s="145"/>
      <c r="HI103" s="145"/>
      <c r="HJ103" s="145"/>
      <c r="HK103" s="145"/>
      <c r="HL103" s="145"/>
      <c r="HM103" s="145"/>
      <c r="HN103" s="145"/>
      <c r="HO103" s="145"/>
      <c r="HP103" s="145"/>
      <c r="HQ103" s="145"/>
      <c r="HR103" s="145"/>
      <c r="HS103" s="145"/>
      <c r="HT103" s="145"/>
      <c r="HU103" s="145"/>
      <c r="HV103" s="145"/>
      <c r="HW103" s="145"/>
      <c r="HX103" s="145"/>
      <c r="HY103" s="145"/>
      <c r="HZ103" s="145"/>
      <c r="IA103" s="145"/>
      <c r="IB103" s="145"/>
      <c r="IC103" s="145"/>
      <c r="ID103" s="145"/>
      <c r="IE103" s="145"/>
      <c r="IF103" s="145"/>
      <c r="IG103" s="145"/>
      <c r="IH103" s="145"/>
      <c r="II103" s="145"/>
      <c r="IJ103" s="145"/>
      <c r="IK103" s="145"/>
      <c r="IL103" s="145"/>
      <c r="IM103" s="145"/>
      <c r="IN103" s="145"/>
      <c r="IO103" s="145"/>
      <c r="IP103" s="145"/>
      <c r="IQ103" s="145"/>
      <c r="IR103" s="145"/>
      <c r="IS103" s="145"/>
      <c r="IT103" s="145"/>
      <c r="IU103" s="145"/>
      <c r="IV103" s="145"/>
      <c r="IW103" s="145"/>
      <c r="IX103" s="145"/>
      <c r="IY103" s="145"/>
      <c r="IZ103" s="145"/>
      <c r="JA103" s="145"/>
      <c r="JB103" s="145"/>
      <c r="JC103" s="145"/>
      <c r="JD103" s="145"/>
      <c r="JE103" s="145"/>
      <c r="JF103" s="145"/>
      <c r="JG103" s="145"/>
      <c r="JH103" s="145"/>
      <c r="JI103" s="145"/>
      <c r="JJ103" s="145"/>
      <c r="JK103" s="145"/>
      <c r="JL103" s="145"/>
      <c r="JM103" s="145"/>
      <c r="JN103" s="145"/>
      <c r="JO103" s="145"/>
      <c r="JP103" s="145"/>
      <c r="JQ103" s="145"/>
      <c r="JR103" s="145"/>
      <c r="JS103" s="145"/>
      <c r="JT103" s="145"/>
      <c r="JU103" s="145"/>
      <c r="JV103" s="145"/>
    </row>
  </sheetData>
  <mergeCells count="157">
    <mergeCell ref="M102:O102"/>
    <mergeCell ref="M98:O98"/>
    <mergeCell ref="M99:O99"/>
    <mergeCell ref="K103:L103"/>
    <mergeCell ref="M103:O103"/>
    <mergeCell ref="P103:Q103"/>
    <mergeCell ref="R103:S103"/>
    <mergeCell ref="E96:F96"/>
    <mergeCell ref="E94:F94"/>
    <mergeCell ref="R100:S100"/>
    <mergeCell ref="R96:S96"/>
    <mergeCell ref="M95:O95"/>
    <mergeCell ref="I89:J94"/>
    <mergeCell ref="I100:J100"/>
    <mergeCell ref="E101:F101"/>
    <mergeCell ref="I102:J102"/>
    <mergeCell ref="E103:F103"/>
    <mergeCell ref="I103:J103"/>
    <mergeCell ref="E100:F100"/>
    <mergeCell ref="K100:L100"/>
    <mergeCell ref="M100:O100"/>
    <mergeCell ref="P100:Q100"/>
    <mergeCell ref="M94:O94"/>
    <mergeCell ref="P94:Q94"/>
    <mergeCell ref="M93:O93"/>
    <mergeCell ref="P93:Q93"/>
    <mergeCell ref="M96:O96"/>
    <mergeCell ref="P96:Q96"/>
    <mergeCell ref="K94:L94"/>
    <mergeCell ref="K93:L93"/>
    <mergeCell ref="I88:J88"/>
    <mergeCell ref="E90:F90"/>
    <mergeCell ref="I86:J86"/>
    <mergeCell ref="K96:L96"/>
    <mergeCell ref="K92:L92"/>
    <mergeCell ref="K91:L91"/>
    <mergeCell ref="K89:L89"/>
    <mergeCell ref="K90:L90"/>
    <mergeCell ref="K88:L88"/>
    <mergeCell ref="K86:L86"/>
    <mergeCell ref="E92:F92"/>
    <mergeCell ref="M89:O89"/>
    <mergeCell ref="P89:Q89"/>
    <mergeCell ref="P86:Q86"/>
    <mergeCell ref="M88:O88"/>
    <mergeCell ref="P88:Q88"/>
    <mergeCell ref="M91:O91"/>
    <mergeCell ref="P91:Q91"/>
    <mergeCell ref="I5:J5"/>
    <mergeCell ref="B53:F53"/>
    <mergeCell ref="B67:F67"/>
    <mergeCell ref="A66:F66"/>
    <mergeCell ref="A52:F52"/>
    <mergeCell ref="A8:F8"/>
    <mergeCell ref="A14:F14"/>
    <mergeCell ref="E83:F83"/>
    <mergeCell ref="I7:J7"/>
    <mergeCell ref="I80:J80"/>
    <mergeCell ref="G5:H5"/>
    <mergeCell ref="G81:H81"/>
    <mergeCell ref="G82:H82"/>
    <mergeCell ref="G83:H83"/>
    <mergeCell ref="G7:H7"/>
    <mergeCell ref="E13:H13"/>
    <mergeCell ref="E82:F82"/>
    <mergeCell ref="M85:O85"/>
    <mergeCell ref="P85:Q85"/>
    <mergeCell ref="R85:S85"/>
    <mergeCell ref="P84:Q84"/>
    <mergeCell ref="K81:L81"/>
    <mergeCell ref="M83:O83"/>
    <mergeCell ref="P83:Q83"/>
    <mergeCell ref="K85:L85"/>
    <mergeCell ref="K82:L82"/>
    <mergeCell ref="P81:Q81"/>
    <mergeCell ref="M81:O81"/>
    <mergeCell ref="M82:O82"/>
    <mergeCell ref="P82:Q82"/>
    <mergeCell ref="P7:Q7"/>
    <mergeCell ref="K10:L12"/>
    <mergeCell ref="K57:L57"/>
    <mergeCell ref="K72:L72"/>
    <mergeCell ref="M11:O12"/>
    <mergeCell ref="P11:P12"/>
    <mergeCell ref="M53:O77"/>
    <mergeCell ref="M46:O46"/>
    <mergeCell ref="P90:Q90"/>
    <mergeCell ref="M90:O90"/>
    <mergeCell ref="M87:O87"/>
    <mergeCell ref="R93:S93"/>
    <mergeCell ref="C1:S1"/>
    <mergeCell ref="C2:S2"/>
    <mergeCell ref="C3:S3"/>
    <mergeCell ref="E5:F5"/>
    <mergeCell ref="K5:L5"/>
    <mergeCell ref="M5:O5"/>
    <mergeCell ref="P5:Q5"/>
    <mergeCell ref="R5:S5"/>
    <mergeCell ref="R82:S82"/>
    <mergeCell ref="E81:F81"/>
    <mergeCell ref="E80:F80"/>
    <mergeCell ref="K80:L80"/>
    <mergeCell ref="M80:O80"/>
    <mergeCell ref="R81:S81"/>
    <mergeCell ref="E7:F7"/>
    <mergeCell ref="K7:L7"/>
    <mergeCell ref="R7:S7"/>
    <mergeCell ref="M7:O7"/>
    <mergeCell ref="R80:S80"/>
    <mergeCell ref="P80:Q80"/>
    <mergeCell ref="R94:S94"/>
    <mergeCell ref="E88:F88"/>
    <mergeCell ref="M84:O84"/>
    <mergeCell ref="K84:L84"/>
    <mergeCell ref="R84:S84"/>
    <mergeCell ref="K83:L83"/>
    <mergeCell ref="R83:S83"/>
    <mergeCell ref="I81:J81"/>
    <mergeCell ref="I82:J82"/>
    <mergeCell ref="I83:J83"/>
    <mergeCell ref="I84:J84"/>
    <mergeCell ref="I85:J85"/>
    <mergeCell ref="E85:F85"/>
    <mergeCell ref="E86:F86"/>
    <mergeCell ref="E89:F89"/>
    <mergeCell ref="R89:S89"/>
    <mergeCell ref="R86:S86"/>
    <mergeCell ref="R90:S90"/>
    <mergeCell ref="R91:S91"/>
    <mergeCell ref="R92:S92"/>
    <mergeCell ref="R88:S88"/>
    <mergeCell ref="M92:O92"/>
    <mergeCell ref="P92:Q92"/>
    <mergeCell ref="M86:O86"/>
    <mergeCell ref="K99:L99"/>
    <mergeCell ref="G100:H100"/>
    <mergeCell ref="G101:H101"/>
    <mergeCell ref="G84:H84"/>
    <mergeCell ref="G88:H88"/>
    <mergeCell ref="G89:H89"/>
    <mergeCell ref="G90:H90"/>
    <mergeCell ref="G91:H91"/>
    <mergeCell ref="G92:H92"/>
    <mergeCell ref="G93:H93"/>
    <mergeCell ref="G94:H94"/>
    <mergeCell ref="G95:H95"/>
    <mergeCell ref="G98:H98"/>
    <mergeCell ref="G99:H99"/>
    <mergeCell ref="I96:J96"/>
    <mergeCell ref="C97:J97"/>
    <mergeCell ref="K98:L98"/>
    <mergeCell ref="E84:F84"/>
    <mergeCell ref="E91:F91"/>
    <mergeCell ref="E93:F93"/>
    <mergeCell ref="I98:J98"/>
    <mergeCell ref="I99:J99"/>
    <mergeCell ref="I101:J101"/>
  </mergeCells>
  <printOptions horizontalCentered="1"/>
  <pageMargins left="0.28999999999999998" right="0.18" top="0.56000000000000005" bottom="0.93" header="0.23" footer="0.42"/>
  <pageSetup paperSize="5" scale="59" fitToHeight="7" orientation="landscape" r:id="rId1"/>
  <headerFooter>
    <oddFooter>&amp;C&amp;16UE-160228 et al Joint Issues List (October 2016)&amp;R&amp;16&amp;A Page &amp;P of &amp;N</oddFooter>
  </headerFooter>
  <rowBreaks count="3" manualBreakCount="3">
    <brk id="51" max="18" man="1"/>
    <brk id="79" max="18" man="1"/>
    <brk id="9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tabSelected="1" view="pageBreakPreview" topLeftCell="A35" zoomScale="60" zoomScaleNormal="100" workbookViewId="0">
      <selection activeCell="C49" sqref="C49"/>
    </sheetView>
  </sheetViews>
  <sheetFormatPr defaultColWidth="9.140625" defaultRowHeight="15.75" x14ac:dyDescent="0.25"/>
  <cols>
    <col min="1" max="1" width="5.42578125" style="82" bestFit="1" customWidth="1"/>
    <col min="2" max="2" width="11.7109375" style="11" customWidth="1"/>
    <col min="3" max="3" width="40.85546875" style="82" customWidth="1"/>
    <col min="4" max="4" width="63.42578125" style="82" customWidth="1"/>
    <col min="5" max="5" width="14.85546875" style="19" bestFit="1" customWidth="1"/>
    <col min="6" max="6" width="16.85546875" style="19" bestFit="1" customWidth="1"/>
    <col min="7" max="7" width="14.85546875" style="82" bestFit="1" customWidth="1"/>
    <col min="8" max="8" width="16.85546875" style="82" bestFit="1" customWidth="1"/>
    <col min="9" max="9" width="17.7109375" style="82" customWidth="1"/>
    <col min="10" max="10" width="15.42578125" style="82" customWidth="1"/>
    <col min="11" max="11" width="14.85546875" style="82" customWidth="1"/>
    <col min="12" max="12" width="15.5703125" style="82" customWidth="1"/>
    <col min="13" max="13" width="11.140625" style="82" customWidth="1"/>
    <col min="14" max="14" width="12.140625" style="82" customWidth="1"/>
    <col min="15" max="15" width="12.85546875" style="82" customWidth="1"/>
    <col min="16" max="16" width="6.28515625" style="82" customWidth="1"/>
    <col min="17" max="17" width="7" style="82" customWidth="1"/>
    <col min="18" max="27" width="9.140625" style="82"/>
    <col min="28" max="16384" width="9.140625" style="145"/>
  </cols>
  <sheetData>
    <row r="1" spans="1:27" x14ac:dyDescent="0.25">
      <c r="C1" s="202" t="s">
        <v>58</v>
      </c>
      <c r="D1" s="202"/>
      <c r="E1" s="202"/>
      <c r="F1" s="202"/>
      <c r="G1" s="202"/>
      <c r="H1" s="202"/>
      <c r="I1" s="202"/>
      <c r="J1" s="202"/>
      <c r="K1" s="202"/>
      <c r="L1" s="202"/>
      <c r="M1" s="202"/>
      <c r="N1" s="202"/>
      <c r="O1" s="202"/>
      <c r="P1" s="202"/>
      <c r="Q1" s="202"/>
    </row>
    <row r="2" spans="1:27" x14ac:dyDescent="0.25">
      <c r="C2" s="202" t="s">
        <v>189</v>
      </c>
      <c r="D2" s="202"/>
      <c r="E2" s="202"/>
      <c r="F2" s="202"/>
      <c r="G2" s="202"/>
      <c r="H2" s="202"/>
      <c r="I2" s="202"/>
      <c r="J2" s="202"/>
      <c r="K2" s="202"/>
      <c r="L2" s="202"/>
      <c r="M2" s="202"/>
      <c r="N2" s="202"/>
      <c r="O2" s="202"/>
      <c r="P2" s="202"/>
      <c r="Q2" s="202"/>
    </row>
    <row r="3" spans="1:27" x14ac:dyDescent="0.25">
      <c r="C3" s="203" t="s">
        <v>247</v>
      </c>
      <c r="D3" s="203"/>
      <c r="E3" s="203"/>
      <c r="F3" s="203"/>
      <c r="G3" s="203"/>
      <c r="H3" s="203"/>
      <c r="I3" s="203"/>
      <c r="J3" s="203"/>
      <c r="K3" s="203"/>
      <c r="L3" s="203"/>
      <c r="M3" s="203"/>
      <c r="N3" s="203"/>
      <c r="O3" s="203"/>
      <c r="P3" s="203"/>
      <c r="Q3" s="203"/>
    </row>
    <row r="5" spans="1:27" s="168" customFormat="1" ht="50.25" customHeight="1" x14ac:dyDescent="0.25">
      <c r="A5" s="121"/>
      <c r="B5" s="12" t="s">
        <v>190</v>
      </c>
      <c r="C5" s="121" t="s">
        <v>0</v>
      </c>
      <c r="D5" s="121" t="s">
        <v>34</v>
      </c>
      <c r="E5" s="183" t="s">
        <v>27</v>
      </c>
      <c r="F5" s="184"/>
      <c r="G5" s="204" t="s">
        <v>170</v>
      </c>
      <c r="H5" s="193"/>
      <c r="I5" s="204" t="s">
        <v>57</v>
      </c>
      <c r="J5" s="193"/>
      <c r="K5" s="204" t="s">
        <v>1</v>
      </c>
      <c r="L5" s="193"/>
      <c r="M5" s="183" t="s">
        <v>3</v>
      </c>
      <c r="N5" s="196"/>
      <c r="O5" s="184"/>
      <c r="P5" s="204" t="s">
        <v>4</v>
      </c>
      <c r="Q5" s="193"/>
      <c r="R5" s="125"/>
      <c r="S5" s="125"/>
      <c r="T5" s="125"/>
      <c r="U5" s="125"/>
      <c r="V5" s="125"/>
      <c r="W5" s="125"/>
      <c r="X5" s="125"/>
      <c r="Y5" s="125"/>
      <c r="Z5" s="125"/>
      <c r="AA5" s="125"/>
    </row>
    <row r="6" spans="1:27" s="168" customFormat="1" x14ac:dyDescent="0.25">
      <c r="A6" s="121"/>
      <c r="B6" s="12" t="s">
        <v>30</v>
      </c>
      <c r="C6" s="121"/>
      <c r="D6" s="121"/>
      <c r="E6" s="121" t="s">
        <v>31</v>
      </c>
      <c r="F6" s="121" t="s">
        <v>32</v>
      </c>
      <c r="G6" s="121" t="s">
        <v>31</v>
      </c>
      <c r="H6" s="121" t="s">
        <v>32</v>
      </c>
      <c r="I6" s="121" t="s">
        <v>31</v>
      </c>
      <c r="J6" s="121" t="s">
        <v>32</v>
      </c>
      <c r="K6" s="121" t="s">
        <v>31</v>
      </c>
      <c r="L6" s="121" t="s">
        <v>32</v>
      </c>
      <c r="M6" s="121" t="s">
        <v>31</v>
      </c>
      <c r="N6" s="121" t="s">
        <v>152</v>
      </c>
      <c r="O6" s="121" t="s">
        <v>32</v>
      </c>
      <c r="P6" s="121" t="s">
        <v>31</v>
      </c>
      <c r="Q6" s="121" t="s">
        <v>32</v>
      </c>
      <c r="R6" s="125"/>
      <c r="S6" s="125"/>
      <c r="T6" s="125"/>
      <c r="U6" s="125"/>
      <c r="V6" s="125"/>
      <c r="W6" s="125"/>
      <c r="X6" s="125"/>
      <c r="Y6" s="125"/>
      <c r="Z6" s="125"/>
      <c r="AA6" s="125"/>
    </row>
    <row r="7" spans="1:27" s="168" customFormat="1" x14ac:dyDescent="0.25">
      <c r="A7" s="121">
        <v>1</v>
      </c>
      <c r="B7" s="12"/>
      <c r="C7" s="121"/>
      <c r="D7" s="121"/>
      <c r="E7" s="183" t="s">
        <v>44</v>
      </c>
      <c r="F7" s="184"/>
      <c r="G7" s="183" t="s">
        <v>44</v>
      </c>
      <c r="H7" s="184"/>
      <c r="I7" s="183" t="s">
        <v>44</v>
      </c>
      <c r="J7" s="184"/>
      <c r="K7" s="183" t="s">
        <v>44</v>
      </c>
      <c r="L7" s="184"/>
      <c r="M7" s="183" t="s">
        <v>44</v>
      </c>
      <c r="N7" s="196"/>
      <c r="O7" s="184"/>
      <c r="P7" s="183" t="s">
        <v>44</v>
      </c>
      <c r="Q7" s="184"/>
      <c r="R7" s="125"/>
      <c r="S7" s="125"/>
      <c r="T7" s="125"/>
      <c r="U7" s="125"/>
      <c r="V7" s="125"/>
      <c r="W7" s="125"/>
      <c r="X7" s="125"/>
      <c r="Y7" s="125"/>
      <c r="Z7" s="125"/>
      <c r="AA7" s="125"/>
    </row>
    <row r="8" spans="1:27" s="168" customFormat="1" x14ac:dyDescent="0.25">
      <c r="A8" s="183" t="s">
        <v>35</v>
      </c>
      <c r="B8" s="196"/>
      <c r="C8" s="196"/>
      <c r="D8" s="196"/>
      <c r="E8" s="196"/>
      <c r="F8" s="196"/>
      <c r="G8" s="131"/>
      <c r="H8" s="121"/>
      <c r="I8" s="121"/>
      <c r="J8" s="121"/>
      <c r="K8" s="131"/>
      <c r="L8" s="121"/>
      <c r="M8" s="121"/>
      <c r="N8" s="121"/>
      <c r="O8" s="121"/>
      <c r="P8" s="121"/>
      <c r="Q8" s="121"/>
      <c r="R8" s="125"/>
      <c r="S8" s="125"/>
      <c r="T8" s="125"/>
      <c r="U8" s="125"/>
      <c r="V8" s="125"/>
      <c r="W8" s="125"/>
      <c r="X8" s="125"/>
      <c r="Y8" s="125"/>
      <c r="Z8" s="125"/>
      <c r="AA8" s="125"/>
    </row>
    <row r="9" spans="1:27" s="168" customFormat="1" ht="7.5" customHeight="1" x14ac:dyDescent="0.25">
      <c r="A9" s="121">
        <f>2</f>
        <v>2</v>
      </c>
      <c r="B9" s="12"/>
      <c r="C9" s="121"/>
      <c r="D9" s="121"/>
      <c r="E9" s="121"/>
      <c r="F9" s="121"/>
      <c r="G9" s="121"/>
      <c r="H9" s="121"/>
      <c r="I9" s="121"/>
      <c r="J9" s="121"/>
      <c r="K9" s="121"/>
      <c r="L9" s="121"/>
      <c r="M9" s="121"/>
      <c r="N9" s="121"/>
      <c r="O9" s="121"/>
      <c r="P9" s="121"/>
      <c r="Q9" s="121"/>
      <c r="R9" s="125"/>
      <c r="S9" s="125"/>
      <c r="T9" s="125"/>
      <c r="U9" s="125"/>
      <c r="V9" s="125"/>
      <c r="W9" s="125"/>
      <c r="X9" s="125"/>
      <c r="Y9" s="125"/>
      <c r="Z9" s="125"/>
      <c r="AA9" s="125"/>
    </row>
    <row r="10" spans="1:27" s="168" customFormat="1" ht="43.5" customHeight="1" x14ac:dyDescent="0.25">
      <c r="A10" s="121">
        <v>3</v>
      </c>
      <c r="B10" s="12"/>
      <c r="C10" s="35" t="s">
        <v>59</v>
      </c>
      <c r="D10" s="57"/>
      <c r="E10" s="129">
        <v>4397</v>
      </c>
      <c r="F10" s="129">
        <v>298315</v>
      </c>
      <c r="G10" s="129">
        <v>7926</v>
      </c>
      <c r="H10" s="129">
        <v>299414</v>
      </c>
      <c r="I10" s="207" t="s">
        <v>148</v>
      </c>
      <c r="J10" s="208"/>
      <c r="K10" s="129">
        <v>2074</v>
      </c>
      <c r="L10" s="129">
        <v>289739.39614556712</v>
      </c>
      <c r="M10" s="129">
        <f>+'[3]1) Summary'!$H$25</f>
        <v>-2010</v>
      </c>
      <c r="N10" s="129">
        <f>+'[3]1) Summary'!$H$17</f>
        <v>21148.265045318978</v>
      </c>
      <c r="O10" s="129">
        <f>+'[3]1) Summary'!$H$11</f>
        <v>274513.64404473046</v>
      </c>
      <c r="P10" s="121"/>
      <c r="Q10" s="121"/>
      <c r="R10" s="125"/>
    </row>
    <row r="11" spans="1:27" s="168" customFormat="1" ht="18.75" x14ac:dyDescent="0.25">
      <c r="A11" s="121">
        <f t="shared" ref="A11:A12" si="0">A10+1</f>
        <v>4</v>
      </c>
      <c r="B11" s="12"/>
      <c r="C11" s="35" t="s">
        <v>138</v>
      </c>
      <c r="D11" s="122"/>
      <c r="E11" s="132">
        <v>5338</v>
      </c>
      <c r="F11" s="129">
        <v>302859</v>
      </c>
      <c r="G11" s="132">
        <v>9462</v>
      </c>
      <c r="H11" s="129">
        <v>305371</v>
      </c>
      <c r="I11" s="209"/>
      <c r="J11" s="210"/>
      <c r="K11" s="71">
        <v>2091</v>
      </c>
      <c r="L11" s="71">
        <v>294095.22190579207</v>
      </c>
      <c r="M11" s="235" t="s">
        <v>182</v>
      </c>
      <c r="N11" s="241"/>
      <c r="O11" s="236"/>
      <c r="P11" s="121"/>
      <c r="Q11" s="126"/>
    </row>
    <row r="12" spans="1:27" s="168" customFormat="1" ht="31.5" customHeight="1" x14ac:dyDescent="0.25">
      <c r="A12" s="121">
        <f t="shared" si="0"/>
        <v>5</v>
      </c>
      <c r="B12" s="12"/>
      <c r="C12" s="35" t="s">
        <v>142</v>
      </c>
      <c r="D12" s="122"/>
      <c r="E12" s="129">
        <f>E11-E10</f>
        <v>941</v>
      </c>
      <c r="F12" s="129"/>
      <c r="G12" s="129">
        <f>G11-G10</f>
        <v>1536</v>
      </c>
      <c r="H12" s="129"/>
      <c r="I12" s="211"/>
      <c r="J12" s="212"/>
      <c r="K12" s="129">
        <v>17</v>
      </c>
      <c r="L12" s="129">
        <v>4355.8257602249505</v>
      </c>
      <c r="M12" s="239"/>
      <c r="N12" s="242"/>
      <c r="O12" s="240"/>
      <c r="P12" s="121"/>
      <c r="Q12" s="126"/>
    </row>
    <row r="13" spans="1:27" s="168" customFormat="1" ht="48" customHeight="1" x14ac:dyDescent="0.25">
      <c r="A13" s="119"/>
      <c r="B13" s="109"/>
      <c r="C13" s="110"/>
      <c r="D13" s="116"/>
      <c r="E13" s="232" t="s">
        <v>191</v>
      </c>
      <c r="F13" s="232"/>
      <c r="G13" s="232"/>
      <c r="H13" s="232"/>
      <c r="I13" s="55"/>
      <c r="J13" s="55"/>
      <c r="K13" s="111"/>
      <c r="L13" s="111"/>
      <c r="M13" s="124"/>
      <c r="N13" s="124"/>
      <c r="O13" s="124"/>
      <c r="P13" s="124"/>
      <c r="Q13" s="117"/>
    </row>
    <row r="14" spans="1:27" s="168" customFormat="1" ht="18.75" x14ac:dyDescent="0.25">
      <c r="A14" s="230" t="s">
        <v>192</v>
      </c>
      <c r="B14" s="231"/>
      <c r="C14" s="231"/>
      <c r="D14" s="231"/>
      <c r="E14" s="231"/>
      <c r="F14" s="231"/>
      <c r="G14" s="117"/>
      <c r="H14" s="121"/>
      <c r="I14" s="117"/>
      <c r="J14" s="117"/>
      <c r="K14" s="117"/>
      <c r="L14" s="121"/>
      <c r="M14" s="121"/>
      <c r="N14" s="121"/>
      <c r="O14" s="121"/>
      <c r="P14" s="121"/>
      <c r="Q14" s="121"/>
      <c r="R14" s="125"/>
    </row>
    <row r="15" spans="1:27" s="168" customFormat="1" x14ac:dyDescent="0.25">
      <c r="A15" s="121">
        <v>5</v>
      </c>
      <c r="B15" s="12"/>
      <c r="C15" s="121"/>
      <c r="D15" s="121"/>
      <c r="E15" s="121"/>
      <c r="F15" s="121"/>
      <c r="G15" s="121"/>
      <c r="H15" s="121"/>
      <c r="I15" s="121"/>
      <c r="J15" s="121"/>
      <c r="K15" s="121"/>
      <c r="L15" s="121"/>
      <c r="M15" s="121"/>
      <c r="N15" s="121"/>
      <c r="O15" s="121"/>
      <c r="P15" s="121"/>
      <c r="Q15" s="121"/>
      <c r="R15" s="125"/>
    </row>
    <row r="16" spans="1:27" ht="87.75" customHeight="1" x14ac:dyDescent="0.25">
      <c r="A16" s="121">
        <f>1+A15</f>
        <v>6</v>
      </c>
      <c r="B16" s="133">
        <v>1</v>
      </c>
      <c r="C16" s="28" t="s">
        <v>193</v>
      </c>
      <c r="D16" s="80" t="s">
        <v>96</v>
      </c>
      <c r="E16" s="71">
        <v>8497</v>
      </c>
      <c r="F16" s="71">
        <v>259389</v>
      </c>
      <c r="G16" s="71">
        <v>8664.5954938927771</v>
      </c>
      <c r="H16" s="71">
        <v>259389</v>
      </c>
      <c r="I16" s="71"/>
      <c r="J16" s="71"/>
      <c r="K16" s="71">
        <v>7075</v>
      </c>
      <c r="L16" s="71">
        <v>259389</v>
      </c>
      <c r="M16" s="71">
        <v>6866</v>
      </c>
      <c r="N16" s="71">
        <v>14549</v>
      </c>
      <c r="O16" s="71">
        <v>259389</v>
      </c>
      <c r="P16" s="84"/>
      <c r="Q16" s="84"/>
      <c r="S16" s="145"/>
      <c r="T16" s="145"/>
      <c r="U16" s="145"/>
      <c r="V16" s="145"/>
      <c r="W16" s="145"/>
      <c r="X16" s="145"/>
      <c r="Y16" s="145"/>
      <c r="Z16" s="145"/>
      <c r="AA16" s="145"/>
    </row>
    <row r="17" spans="1:17" ht="194.25" customHeight="1" x14ac:dyDescent="0.25">
      <c r="A17" s="121">
        <f t="shared" ref="A17:A80" si="1">1+A16</f>
        <v>7</v>
      </c>
      <c r="B17" s="134">
        <v>1.01</v>
      </c>
      <c r="C17" s="80" t="s">
        <v>6</v>
      </c>
      <c r="D17" s="80" t="s">
        <v>194</v>
      </c>
      <c r="E17" s="71">
        <v>5</v>
      </c>
      <c r="F17" s="71">
        <v>50</v>
      </c>
      <c r="G17" s="71">
        <v>5.3806191260364873</v>
      </c>
      <c r="H17" s="71">
        <v>50</v>
      </c>
      <c r="I17" s="71"/>
      <c r="J17" s="71"/>
      <c r="K17" s="71">
        <v>5</v>
      </c>
      <c r="L17" s="71">
        <v>50</v>
      </c>
      <c r="M17" s="71">
        <v>5</v>
      </c>
      <c r="N17" s="71">
        <v>0</v>
      </c>
      <c r="O17" s="71">
        <v>50</v>
      </c>
      <c r="P17" s="84"/>
      <c r="Q17" s="84"/>
    </row>
    <row r="18" spans="1:17" ht="62.25" customHeight="1" x14ac:dyDescent="0.25">
      <c r="A18" s="121">
        <f t="shared" si="1"/>
        <v>8</v>
      </c>
      <c r="B18" s="134">
        <v>1.02</v>
      </c>
      <c r="C18" s="80" t="s">
        <v>28</v>
      </c>
      <c r="D18" s="80" t="s">
        <v>195</v>
      </c>
      <c r="E18" s="71">
        <v>1.048150417647628</v>
      </c>
      <c r="F18" s="71">
        <v>0</v>
      </c>
      <c r="G18" s="71">
        <v>1.0483820239579487</v>
      </c>
      <c r="H18" s="71">
        <v>0</v>
      </c>
      <c r="I18" s="71"/>
      <c r="J18" s="71"/>
      <c r="K18" s="71">
        <v>1</v>
      </c>
      <c r="L18" s="71">
        <v>0</v>
      </c>
      <c r="M18" s="71">
        <v>1</v>
      </c>
      <c r="N18" s="71">
        <v>-1</v>
      </c>
      <c r="O18" s="71">
        <v>0</v>
      </c>
      <c r="P18" s="84"/>
      <c r="Q18" s="84"/>
    </row>
    <row r="19" spans="1:17" ht="71.25" customHeight="1" x14ac:dyDescent="0.25">
      <c r="A19" s="121">
        <f t="shared" si="1"/>
        <v>9</v>
      </c>
      <c r="B19" s="134">
        <v>1.03</v>
      </c>
      <c r="C19" s="80" t="s">
        <v>7</v>
      </c>
      <c r="D19" s="80" t="s">
        <v>107</v>
      </c>
      <c r="E19" s="71">
        <v>303</v>
      </c>
      <c r="F19" s="71">
        <v>2828</v>
      </c>
      <c r="G19" s="71">
        <v>304.32781776862373</v>
      </c>
      <c r="H19" s="71">
        <v>2828</v>
      </c>
      <c r="I19" s="71"/>
      <c r="J19" s="71"/>
      <c r="K19" s="71">
        <v>288</v>
      </c>
      <c r="L19" s="71">
        <v>2828</v>
      </c>
      <c r="M19" s="71">
        <v>285</v>
      </c>
      <c r="N19" s="71">
        <v>28</v>
      </c>
      <c r="O19" s="71">
        <v>2828</v>
      </c>
      <c r="P19" s="84"/>
      <c r="Q19" s="84"/>
    </row>
    <row r="20" spans="1:17" ht="48" customHeight="1" x14ac:dyDescent="0.25">
      <c r="A20" s="121">
        <f t="shared" si="1"/>
        <v>10</v>
      </c>
      <c r="B20" s="134">
        <v>2.0099999999999998</v>
      </c>
      <c r="C20" s="80" t="s">
        <v>46</v>
      </c>
      <c r="D20" s="80" t="s">
        <v>36</v>
      </c>
      <c r="E20" s="71">
        <v>15</v>
      </c>
      <c r="F20" s="71">
        <v>0</v>
      </c>
      <c r="G20" s="71">
        <v>14.677348335411283</v>
      </c>
      <c r="H20" s="71">
        <v>0</v>
      </c>
      <c r="I20" s="71"/>
      <c r="J20" s="71"/>
      <c r="K20" s="71">
        <v>15</v>
      </c>
      <c r="L20" s="71">
        <v>0</v>
      </c>
      <c r="M20" s="71">
        <v>15</v>
      </c>
      <c r="N20" s="71">
        <v>-9</v>
      </c>
      <c r="O20" s="71">
        <v>0</v>
      </c>
      <c r="P20" s="84"/>
      <c r="Q20" s="84"/>
    </row>
    <row r="21" spans="1:17" ht="46.5" customHeight="1" x14ac:dyDescent="0.25">
      <c r="A21" s="121">
        <f t="shared" si="1"/>
        <v>11</v>
      </c>
      <c r="B21" s="134">
        <v>2.0199999999999996</v>
      </c>
      <c r="C21" s="80" t="s">
        <v>47</v>
      </c>
      <c r="D21" s="80" t="s">
        <v>98</v>
      </c>
      <c r="E21" s="71">
        <v>-197</v>
      </c>
      <c r="F21" s="71">
        <v>0</v>
      </c>
      <c r="G21" s="71">
        <v>-367.98209040923996</v>
      </c>
      <c r="H21" s="71">
        <v>0</v>
      </c>
      <c r="I21" s="71"/>
      <c r="J21" s="71"/>
      <c r="K21" s="71">
        <v>-368</v>
      </c>
      <c r="L21" s="71">
        <v>0</v>
      </c>
      <c r="M21" s="71">
        <v>-368</v>
      </c>
      <c r="N21" s="71">
        <v>228</v>
      </c>
      <c r="O21" s="71">
        <v>0</v>
      </c>
      <c r="P21" s="84"/>
      <c r="Q21" s="84"/>
    </row>
    <row r="22" spans="1:17" ht="50.25" customHeight="1" x14ac:dyDescent="0.25">
      <c r="A22" s="121">
        <f t="shared" si="1"/>
        <v>12</v>
      </c>
      <c r="B22" s="134">
        <v>2.0299999999999994</v>
      </c>
      <c r="C22" s="80" t="s">
        <v>196</v>
      </c>
      <c r="D22" s="80" t="s">
        <v>38</v>
      </c>
      <c r="E22" s="71">
        <v>-328</v>
      </c>
      <c r="F22" s="71">
        <v>0</v>
      </c>
      <c r="G22" s="71">
        <v>-328.1435734988379</v>
      </c>
      <c r="H22" s="71">
        <v>0</v>
      </c>
      <c r="I22" s="71"/>
      <c r="J22" s="71"/>
      <c r="K22" s="71">
        <v>-328</v>
      </c>
      <c r="L22" s="71">
        <v>0</v>
      </c>
      <c r="M22" s="71">
        <v>-328</v>
      </c>
      <c r="N22" s="71">
        <v>203</v>
      </c>
      <c r="O22" s="71">
        <v>0</v>
      </c>
      <c r="P22" s="84"/>
      <c r="Q22" s="84"/>
    </row>
    <row r="23" spans="1:17" ht="96.75" customHeight="1" x14ac:dyDescent="0.25">
      <c r="A23" s="121">
        <f t="shared" si="1"/>
        <v>13</v>
      </c>
      <c r="B23" s="134">
        <v>2.0399999999999991</v>
      </c>
      <c r="C23" s="80" t="s">
        <v>8</v>
      </c>
      <c r="D23" s="80" t="s">
        <v>99</v>
      </c>
      <c r="E23" s="71">
        <v>-13</v>
      </c>
      <c r="F23" s="71">
        <v>0</v>
      </c>
      <c r="G23" s="71">
        <v>-12.580584287495386</v>
      </c>
      <c r="H23" s="71">
        <v>0</v>
      </c>
      <c r="I23" s="71"/>
      <c r="J23" s="71"/>
      <c r="K23" s="71">
        <v>-13</v>
      </c>
      <c r="L23" s="71">
        <v>0</v>
      </c>
      <c r="M23" s="71">
        <v>-13</v>
      </c>
      <c r="N23" s="71">
        <v>8</v>
      </c>
      <c r="O23" s="71">
        <v>0</v>
      </c>
      <c r="P23" s="84"/>
      <c r="Q23" s="84"/>
    </row>
    <row r="24" spans="1:17" ht="70.5" customHeight="1" x14ac:dyDescent="0.25">
      <c r="A24" s="121">
        <f t="shared" si="1"/>
        <v>14</v>
      </c>
      <c r="B24" s="134">
        <v>2.0499999999999989</v>
      </c>
      <c r="C24" s="80" t="s">
        <v>9</v>
      </c>
      <c r="D24" s="80" t="s">
        <v>43</v>
      </c>
      <c r="E24" s="71">
        <v>242</v>
      </c>
      <c r="F24" s="71">
        <v>0</v>
      </c>
      <c r="G24" s="71">
        <v>242.17624753428615</v>
      </c>
      <c r="H24" s="71">
        <v>0</v>
      </c>
      <c r="I24" s="71"/>
      <c r="J24" s="71"/>
      <c r="K24" s="71">
        <v>242</v>
      </c>
      <c r="L24" s="71">
        <v>0</v>
      </c>
      <c r="M24" s="71">
        <v>242</v>
      </c>
      <c r="N24" s="71">
        <v>-150</v>
      </c>
      <c r="O24" s="71">
        <v>0</v>
      </c>
      <c r="P24" s="84"/>
      <c r="Q24" s="84"/>
    </row>
    <row r="25" spans="1:17" ht="77.25" customHeight="1" x14ac:dyDescent="0.25">
      <c r="A25" s="121">
        <f t="shared" si="1"/>
        <v>15</v>
      </c>
      <c r="B25" s="134">
        <v>2.0599999999999987</v>
      </c>
      <c r="C25" s="80" t="s">
        <v>197</v>
      </c>
      <c r="D25" s="80" t="s">
        <v>198</v>
      </c>
      <c r="E25" s="71">
        <v>-360</v>
      </c>
      <c r="F25" s="71">
        <v>0</v>
      </c>
      <c r="G25" s="71">
        <v>-359.67567898865008</v>
      </c>
      <c r="H25" s="71">
        <v>0</v>
      </c>
      <c r="I25" s="71"/>
      <c r="J25" s="71"/>
      <c r="K25" s="71">
        <v>-360</v>
      </c>
      <c r="L25" s="71">
        <v>0</v>
      </c>
      <c r="M25" s="71">
        <v>-360</v>
      </c>
      <c r="N25" s="71">
        <v>223</v>
      </c>
      <c r="O25" s="71">
        <v>0</v>
      </c>
      <c r="P25" s="84"/>
      <c r="Q25" s="84"/>
    </row>
    <row r="26" spans="1:17" ht="57.75" customHeight="1" x14ac:dyDescent="0.25">
      <c r="A26" s="121">
        <f t="shared" si="1"/>
        <v>16</v>
      </c>
      <c r="B26" s="134">
        <v>2.0699999999999985</v>
      </c>
      <c r="C26" s="80" t="s">
        <v>11</v>
      </c>
      <c r="D26" s="80" t="s">
        <v>55</v>
      </c>
      <c r="E26" s="71">
        <v>-9</v>
      </c>
      <c r="F26" s="71">
        <v>0</v>
      </c>
      <c r="G26" s="71">
        <v>-9.4354382156215379</v>
      </c>
      <c r="H26" s="71">
        <v>0</v>
      </c>
      <c r="I26" s="71"/>
      <c r="J26" s="71"/>
      <c r="K26" s="71">
        <v>-9</v>
      </c>
      <c r="L26" s="71">
        <v>0</v>
      </c>
      <c r="M26" s="71">
        <v>-9</v>
      </c>
      <c r="N26" s="71">
        <v>6</v>
      </c>
      <c r="O26" s="71">
        <v>0</v>
      </c>
      <c r="P26" s="84"/>
      <c r="Q26" s="84"/>
    </row>
    <row r="27" spans="1:17" ht="51.75" customHeight="1" x14ac:dyDescent="0.25">
      <c r="A27" s="121">
        <f t="shared" si="1"/>
        <v>17</v>
      </c>
      <c r="B27" s="134">
        <v>2.0799999999999983</v>
      </c>
      <c r="C27" s="80" t="s">
        <v>12</v>
      </c>
      <c r="D27" s="80" t="s">
        <v>37</v>
      </c>
      <c r="E27" s="71">
        <v>-5</v>
      </c>
      <c r="F27" s="71">
        <v>0</v>
      </c>
      <c r="G27" s="71">
        <v>-5.2419101197897433</v>
      </c>
      <c r="H27" s="71">
        <v>0</v>
      </c>
      <c r="I27" s="71"/>
      <c r="J27" s="71"/>
      <c r="K27" s="71">
        <v>-5</v>
      </c>
      <c r="L27" s="71">
        <v>0</v>
      </c>
      <c r="M27" s="71">
        <v>-5</v>
      </c>
      <c r="N27" s="71">
        <v>3</v>
      </c>
      <c r="O27" s="71">
        <v>0</v>
      </c>
      <c r="P27" s="84"/>
      <c r="Q27" s="84"/>
    </row>
    <row r="28" spans="1:17" ht="60.75" customHeight="1" x14ac:dyDescent="0.25">
      <c r="A28" s="121">
        <f t="shared" si="1"/>
        <v>18</v>
      </c>
      <c r="B28" s="134">
        <v>2.0899999999999981</v>
      </c>
      <c r="C28" s="80" t="s">
        <v>199</v>
      </c>
      <c r="D28" s="80" t="s">
        <v>101</v>
      </c>
      <c r="E28" s="71">
        <v>-6</v>
      </c>
      <c r="F28" s="71">
        <v>0</v>
      </c>
      <c r="G28" s="71">
        <v>-9.4354382156215379</v>
      </c>
      <c r="H28" s="71">
        <v>0</v>
      </c>
      <c r="I28" s="71"/>
      <c r="J28" s="71"/>
      <c r="K28" s="71">
        <v>-6</v>
      </c>
      <c r="L28" s="71">
        <v>0</v>
      </c>
      <c r="M28" s="71">
        <v>-6</v>
      </c>
      <c r="N28" s="71">
        <v>4</v>
      </c>
      <c r="O28" s="71">
        <v>0</v>
      </c>
      <c r="P28" s="84"/>
      <c r="Q28" s="84"/>
    </row>
    <row r="29" spans="1:17" ht="111" customHeight="1" x14ac:dyDescent="0.25">
      <c r="A29" s="121">
        <f t="shared" si="1"/>
        <v>19</v>
      </c>
      <c r="B29" s="134">
        <v>2.0999999999999979</v>
      </c>
      <c r="C29" s="80" t="s">
        <v>200</v>
      </c>
      <c r="D29" s="80" t="s">
        <v>201</v>
      </c>
      <c r="E29" s="71">
        <v>-1862</v>
      </c>
      <c r="F29" s="71">
        <v>0</v>
      </c>
      <c r="G29" s="71">
        <v>-1861.9264745493169</v>
      </c>
      <c r="H29" s="71">
        <v>0</v>
      </c>
      <c r="I29" s="71"/>
      <c r="J29" s="71"/>
      <c r="K29" s="71">
        <v>-1862</v>
      </c>
      <c r="L29" s="71">
        <v>0</v>
      </c>
      <c r="M29" s="71">
        <v>-1862</v>
      </c>
      <c r="N29" s="71">
        <v>1154</v>
      </c>
      <c r="O29" s="71">
        <v>0</v>
      </c>
      <c r="P29" s="84"/>
      <c r="Q29" s="84"/>
    </row>
    <row r="30" spans="1:17" ht="123.75" customHeight="1" x14ac:dyDescent="0.25">
      <c r="A30" s="121">
        <f t="shared" si="1"/>
        <v>20</v>
      </c>
      <c r="B30" s="134">
        <v>2.1099999999999977</v>
      </c>
      <c r="C30" s="80" t="s">
        <v>51</v>
      </c>
      <c r="D30" s="80" t="s">
        <v>202</v>
      </c>
      <c r="E30" s="71">
        <v>0</v>
      </c>
      <c r="F30" s="71">
        <v>0</v>
      </c>
      <c r="G30" s="71">
        <v>0</v>
      </c>
      <c r="H30" s="71">
        <v>0</v>
      </c>
      <c r="I30" s="71"/>
      <c r="J30" s="71"/>
      <c r="K30" s="71">
        <v>0</v>
      </c>
      <c r="L30" s="71">
        <v>0</v>
      </c>
      <c r="M30" s="71">
        <v>0</v>
      </c>
      <c r="N30" s="71">
        <v>0</v>
      </c>
      <c r="O30" s="71">
        <v>0</v>
      </c>
      <c r="P30" s="84"/>
      <c r="Q30" s="84"/>
    </row>
    <row r="31" spans="1:17" ht="183" customHeight="1" x14ac:dyDescent="0.25">
      <c r="A31" s="121">
        <f t="shared" si="1"/>
        <v>21</v>
      </c>
      <c r="B31" s="134">
        <v>2.1199999999999974</v>
      </c>
      <c r="C31" s="80" t="s">
        <v>203</v>
      </c>
      <c r="D31" s="80" t="s">
        <v>102</v>
      </c>
      <c r="E31" s="71">
        <v>-233</v>
      </c>
      <c r="F31" s="71">
        <v>0</v>
      </c>
      <c r="G31" s="71">
        <v>-232.74080931866462</v>
      </c>
      <c r="H31" s="71">
        <v>0</v>
      </c>
      <c r="I31" s="71"/>
      <c r="J31" s="71"/>
      <c r="K31" s="71">
        <v>-233</v>
      </c>
      <c r="L31" s="71">
        <v>0</v>
      </c>
      <c r="M31" s="71">
        <v>-333</v>
      </c>
      <c r="N31" s="71">
        <v>207</v>
      </c>
      <c r="O31" s="71">
        <v>0</v>
      </c>
      <c r="P31" s="84"/>
      <c r="Q31" s="84"/>
    </row>
    <row r="32" spans="1:17" ht="50.25" customHeight="1" x14ac:dyDescent="0.25">
      <c r="A32" s="121">
        <f t="shared" si="1"/>
        <v>22</v>
      </c>
      <c r="B32" s="134">
        <v>2.1299999999999972</v>
      </c>
      <c r="C32" s="80" t="s">
        <v>13</v>
      </c>
      <c r="D32" s="26" t="s">
        <v>39</v>
      </c>
      <c r="E32" s="71">
        <v>-139</v>
      </c>
      <c r="F32" s="71">
        <v>0</v>
      </c>
      <c r="G32" s="71">
        <v>-198.38613684127336</v>
      </c>
      <c r="H32" s="71">
        <v>0</v>
      </c>
      <c r="I32" s="71"/>
      <c r="J32" s="71"/>
      <c r="K32" s="82">
        <v>-137</v>
      </c>
      <c r="L32" s="71">
        <v>0</v>
      </c>
      <c r="M32" s="71">
        <v>-253</v>
      </c>
      <c r="N32" s="71">
        <v>157</v>
      </c>
      <c r="O32" s="71"/>
      <c r="P32" s="84"/>
      <c r="Q32" s="84"/>
    </row>
    <row r="33" spans="1:27" ht="69.75" customHeight="1" x14ac:dyDescent="0.25">
      <c r="A33" s="121">
        <f t="shared" si="1"/>
        <v>23</v>
      </c>
      <c r="B33" s="134">
        <v>2.14</v>
      </c>
      <c r="C33" s="96" t="s">
        <v>204</v>
      </c>
      <c r="D33" s="26" t="s">
        <v>103</v>
      </c>
      <c r="E33" s="71">
        <v>-513</v>
      </c>
      <c r="F33" s="71">
        <v>0</v>
      </c>
      <c r="G33" s="71">
        <v>106.93496644371078</v>
      </c>
      <c r="H33" s="71">
        <v>0</v>
      </c>
      <c r="I33" s="71"/>
      <c r="J33" s="71"/>
      <c r="K33" s="71">
        <v>140</v>
      </c>
      <c r="L33" s="71">
        <v>0</v>
      </c>
      <c r="M33" s="71">
        <v>140</v>
      </c>
      <c r="N33" s="71">
        <v>-87</v>
      </c>
      <c r="O33" s="71"/>
      <c r="P33" s="84"/>
      <c r="Q33" s="84"/>
    </row>
    <row r="34" spans="1:27" ht="83.25" customHeight="1" x14ac:dyDescent="0.25">
      <c r="A34" s="121">
        <f t="shared" si="1"/>
        <v>24</v>
      </c>
      <c r="B34" s="134">
        <v>2.15</v>
      </c>
      <c r="C34" s="96" t="s">
        <v>205</v>
      </c>
      <c r="D34" s="26" t="s">
        <v>206</v>
      </c>
      <c r="E34" s="71">
        <v>-1578</v>
      </c>
      <c r="F34" s="71">
        <v>0</v>
      </c>
      <c r="G34" s="71">
        <v>-1577.8149460567126</v>
      </c>
      <c r="H34" s="71">
        <v>0</v>
      </c>
      <c r="I34" s="71"/>
      <c r="J34" s="71"/>
      <c r="K34" s="71">
        <v>-1578</v>
      </c>
      <c r="L34" s="71">
        <v>0</v>
      </c>
      <c r="M34" s="71">
        <v>-1578</v>
      </c>
      <c r="N34" s="71">
        <v>978</v>
      </c>
      <c r="O34" s="71"/>
      <c r="P34" s="84"/>
      <c r="Q34" s="84"/>
    </row>
    <row r="35" spans="1:27" ht="83.25" customHeight="1" x14ac:dyDescent="0.25">
      <c r="A35" s="121">
        <f>A34+1</f>
        <v>25</v>
      </c>
      <c r="B35" s="134">
        <v>3</v>
      </c>
      <c r="C35" s="80" t="s">
        <v>61</v>
      </c>
      <c r="D35" s="80" t="s">
        <v>106</v>
      </c>
      <c r="E35" s="71">
        <v>675</v>
      </c>
      <c r="F35" s="71">
        <v>0</v>
      </c>
      <c r="G35" s="71">
        <v>675.29431309203346</v>
      </c>
      <c r="H35" s="71">
        <v>0</v>
      </c>
      <c r="I35" s="71"/>
      <c r="J35" s="71"/>
      <c r="K35" s="71">
        <v>675</v>
      </c>
      <c r="L35" s="71">
        <v>0</v>
      </c>
      <c r="M35" s="71">
        <v>413</v>
      </c>
      <c r="N35" s="71">
        <v>-256</v>
      </c>
      <c r="O35" s="71"/>
      <c r="P35" s="84"/>
      <c r="Q35" s="84"/>
    </row>
    <row r="36" spans="1:27" ht="89.25" customHeight="1" x14ac:dyDescent="0.25">
      <c r="A36" s="121">
        <f t="shared" si="1"/>
        <v>26</v>
      </c>
      <c r="B36" s="134">
        <v>3.01</v>
      </c>
      <c r="C36" s="80" t="s">
        <v>62</v>
      </c>
      <c r="D36" s="80" t="s">
        <v>143</v>
      </c>
      <c r="E36" s="71">
        <v>-14</v>
      </c>
      <c r="F36" s="71">
        <v>0</v>
      </c>
      <c r="G36" s="71">
        <v>-13.628966311453331</v>
      </c>
      <c r="H36" s="71">
        <v>0</v>
      </c>
      <c r="I36" s="71"/>
      <c r="J36" s="71"/>
      <c r="K36" s="71">
        <v>-14</v>
      </c>
      <c r="L36" s="71">
        <v>0</v>
      </c>
      <c r="M36" s="71">
        <v>-14</v>
      </c>
      <c r="N36" s="71">
        <v>8</v>
      </c>
      <c r="O36" s="71"/>
      <c r="P36" s="84"/>
      <c r="Q36" s="84"/>
    </row>
    <row r="37" spans="1:27" ht="51.75" customHeight="1" x14ac:dyDescent="0.25">
      <c r="A37" s="121">
        <f t="shared" si="1"/>
        <v>27</v>
      </c>
      <c r="B37" s="134">
        <v>3.0199999999999996</v>
      </c>
      <c r="C37" s="80" t="s">
        <v>63</v>
      </c>
      <c r="D37" s="80" t="s">
        <v>40</v>
      </c>
      <c r="E37" s="71">
        <v>361</v>
      </c>
      <c r="F37" s="71">
        <v>0</v>
      </c>
      <c r="G37" s="71">
        <v>1157.1967393706163</v>
      </c>
      <c r="H37" s="71">
        <v>0</v>
      </c>
      <c r="I37" s="71"/>
      <c r="J37" s="71"/>
      <c r="K37" s="71">
        <v>418</v>
      </c>
      <c r="L37" s="71">
        <v>0</v>
      </c>
      <c r="M37" s="71">
        <v>361</v>
      </c>
      <c r="N37" s="71">
        <v>-224</v>
      </c>
      <c r="O37" s="71"/>
      <c r="P37" s="84"/>
      <c r="Q37" s="84"/>
    </row>
    <row r="38" spans="1:27" ht="83.25" customHeight="1" x14ac:dyDescent="0.25">
      <c r="A38" s="121">
        <f t="shared" si="1"/>
        <v>28</v>
      </c>
      <c r="B38" s="134">
        <v>3.0299999999999994</v>
      </c>
      <c r="C38" s="80" t="s">
        <v>207</v>
      </c>
      <c r="D38" s="80" t="s">
        <v>208</v>
      </c>
      <c r="E38" s="71">
        <v>109</v>
      </c>
      <c r="F38" s="71">
        <v>0</v>
      </c>
      <c r="G38" s="71">
        <v>61.854539413518971</v>
      </c>
      <c r="H38" s="71">
        <v>0</v>
      </c>
      <c r="I38" s="71"/>
      <c r="J38" s="71"/>
      <c r="K38" s="71">
        <v>0</v>
      </c>
      <c r="L38" s="71">
        <v>0</v>
      </c>
      <c r="M38" s="71" t="s">
        <v>183</v>
      </c>
      <c r="N38" s="71" t="s">
        <v>183</v>
      </c>
      <c r="O38" s="71" t="s">
        <v>183</v>
      </c>
      <c r="P38" s="84"/>
      <c r="Q38" s="84"/>
    </row>
    <row r="39" spans="1:27" ht="104.25" customHeight="1" x14ac:dyDescent="0.25">
      <c r="A39" s="121">
        <f t="shared" si="1"/>
        <v>29</v>
      </c>
      <c r="B39" s="134">
        <v>3.0399999999999991</v>
      </c>
      <c r="C39" s="80" t="s">
        <v>85</v>
      </c>
      <c r="D39" s="26" t="s">
        <v>109</v>
      </c>
      <c r="E39" s="71">
        <v>205</v>
      </c>
      <c r="F39" s="71">
        <v>0</v>
      </c>
      <c r="G39" s="71">
        <v>242.17624753428615</v>
      </c>
      <c r="H39" s="71">
        <v>0</v>
      </c>
      <c r="I39" s="71"/>
      <c r="J39" s="71"/>
      <c r="K39" s="71">
        <v>241</v>
      </c>
      <c r="L39" s="71">
        <v>0</v>
      </c>
      <c r="M39" s="71">
        <v>241</v>
      </c>
      <c r="N39" s="71">
        <v>-150</v>
      </c>
      <c r="O39" s="71"/>
      <c r="P39" s="84"/>
      <c r="Q39" s="84"/>
    </row>
    <row r="40" spans="1:27" ht="66.75" customHeight="1" x14ac:dyDescent="0.25">
      <c r="A40" s="121">
        <f t="shared" si="1"/>
        <v>30</v>
      </c>
      <c r="B40" s="134">
        <v>3.0499999999999989</v>
      </c>
      <c r="C40" s="80" t="s">
        <v>64</v>
      </c>
      <c r="D40" s="81" t="s">
        <v>209</v>
      </c>
      <c r="E40" s="71">
        <v>-12907</v>
      </c>
      <c r="F40" s="71">
        <v>0</v>
      </c>
      <c r="G40" s="71">
        <v>-12906.631096946307</v>
      </c>
      <c r="H40" s="71">
        <v>0</v>
      </c>
      <c r="I40" s="71"/>
      <c r="J40" s="71"/>
      <c r="K40" s="71">
        <v>-12907</v>
      </c>
      <c r="L40" s="71">
        <v>0</v>
      </c>
      <c r="M40" s="71">
        <v>-12907</v>
      </c>
      <c r="N40" s="71">
        <v>8002</v>
      </c>
      <c r="O40" s="71"/>
      <c r="P40" s="84"/>
      <c r="Q40" s="84"/>
    </row>
    <row r="41" spans="1:27" ht="88.5" customHeight="1" x14ac:dyDescent="0.25">
      <c r="A41" s="121">
        <f t="shared" si="1"/>
        <v>31</v>
      </c>
      <c r="B41" s="134">
        <v>3.0599999999999987</v>
      </c>
      <c r="C41" s="80" t="s">
        <v>210</v>
      </c>
      <c r="D41" s="80" t="s">
        <v>211</v>
      </c>
      <c r="E41" s="71">
        <v>247</v>
      </c>
      <c r="F41" s="71">
        <v>0</v>
      </c>
      <c r="G41" s="71">
        <v>247.41815765407588</v>
      </c>
      <c r="H41" s="71">
        <v>0</v>
      </c>
      <c r="I41" s="71"/>
      <c r="J41" s="71"/>
      <c r="K41" s="71">
        <v>247</v>
      </c>
      <c r="L41" s="71">
        <v>0</v>
      </c>
      <c r="M41" s="71">
        <v>247</v>
      </c>
      <c r="N41" s="71">
        <v>-153</v>
      </c>
      <c r="O41" s="71"/>
      <c r="P41" s="84"/>
      <c r="Q41" s="84"/>
    </row>
    <row r="42" spans="1:27" ht="133.5" customHeight="1" x14ac:dyDescent="0.25">
      <c r="A42" s="121">
        <f t="shared" si="1"/>
        <v>32</v>
      </c>
      <c r="B42" s="134">
        <v>3.0699999999999985</v>
      </c>
      <c r="C42" s="80" t="s">
        <v>212</v>
      </c>
      <c r="D42" s="81" t="s">
        <v>213</v>
      </c>
      <c r="E42" s="71">
        <v>2709</v>
      </c>
      <c r="F42" s="71">
        <v>0</v>
      </c>
      <c r="G42" s="71">
        <v>2709.0191499073389</v>
      </c>
      <c r="H42" s="71">
        <v>0</v>
      </c>
      <c r="I42" s="71"/>
      <c r="J42" s="71"/>
      <c r="K42" s="71">
        <v>2709</v>
      </c>
      <c r="L42" s="71">
        <v>0</v>
      </c>
      <c r="M42" s="71">
        <v>2709</v>
      </c>
      <c r="N42" s="71">
        <v>-1680</v>
      </c>
      <c r="O42" s="71"/>
      <c r="P42" s="84"/>
      <c r="Q42" s="84"/>
    </row>
    <row r="43" spans="1:27" ht="99.75" customHeight="1" x14ac:dyDescent="0.25">
      <c r="A43" s="121">
        <f t="shared" si="1"/>
        <v>33</v>
      </c>
      <c r="B43" s="134">
        <v>3.08</v>
      </c>
      <c r="C43" s="80" t="s">
        <v>95</v>
      </c>
      <c r="D43" s="26" t="s">
        <v>112</v>
      </c>
      <c r="E43" s="71">
        <v>1258</v>
      </c>
      <c r="F43" s="71">
        <v>6106</v>
      </c>
      <c r="G43" s="71">
        <v>1260.9492534713543</v>
      </c>
      <c r="H43" s="71">
        <v>6106</v>
      </c>
      <c r="I43" s="84"/>
      <c r="J43" s="84"/>
      <c r="K43" s="71">
        <v>1626</v>
      </c>
      <c r="L43" s="71">
        <v>9640</v>
      </c>
      <c r="M43" s="71">
        <v>1619</v>
      </c>
      <c r="N43" s="71">
        <v>-305</v>
      </c>
      <c r="O43" s="71">
        <v>9640</v>
      </c>
      <c r="P43" s="84"/>
      <c r="Q43" s="84"/>
    </row>
    <row r="44" spans="1:27" ht="72" customHeight="1" x14ac:dyDescent="0.25">
      <c r="A44" s="121"/>
      <c r="B44" s="60" t="s">
        <v>172</v>
      </c>
      <c r="C44" s="96" t="s">
        <v>250</v>
      </c>
      <c r="D44" s="26" t="s">
        <v>248</v>
      </c>
      <c r="E44" s="71">
        <v>0</v>
      </c>
      <c r="F44" s="71">
        <v>0</v>
      </c>
      <c r="G44" s="71">
        <v>422.23744078657683</v>
      </c>
      <c r="H44" s="71">
        <v>3534</v>
      </c>
      <c r="I44" s="84"/>
      <c r="J44" s="84"/>
      <c r="K44" s="71"/>
      <c r="L44" s="71"/>
      <c r="M44" s="50"/>
      <c r="N44" s="50"/>
      <c r="O44" s="50"/>
      <c r="P44" s="84"/>
      <c r="Q44" s="84"/>
      <c r="R44" s="145"/>
      <c r="S44" s="145"/>
      <c r="T44" s="145"/>
      <c r="U44" s="145"/>
      <c r="V44" s="145"/>
      <c r="W44" s="145"/>
      <c r="X44" s="145"/>
      <c r="Y44" s="145"/>
      <c r="Z44" s="145"/>
      <c r="AA44" s="145"/>
    </row>
    <row r="45" spans="1:27" ht="150" customHeight="1" x14ac:dyDescent="0.25">
      <c r="A45" s="121">
        <f>1+A43</f>
        <v>34</v>
      </c>
      <c r="B45" s="134">
        <v>3.09</v>
      </c>
      <c r="C45" s="80" t="s">
        <v>86</v>
      </c>
      <c r="D45" s="81" t="s">
        <v>146</v>
      </c>
      <c r="E45" s="71">
        <v>2440</v>
      </c>
      <c r="F45" s="71">
        <v>18120</v>
      </c>
      <c r="G45" s="71">
        <v>1896.042825599231</v>
      </c>
      <c r="H45" s="71">
        <v>13167</v>
      </c>
      <c r="I45" s="71"/>
      <c r="J45" s="71"/>
      <c r="K45" s="71">
        <v>837</v>
      </c>
      <c r="L45" s="71">
        <v>7488</v>
      </c>
      <c r="M45" s="71">
        <v>831</v>
      </c>
      <c r="N45" s="71">
        <v>28</v>
      </c>
      <c r="O45" s="71">
        <v>7488</v>
      </c>
      <c r="P45" s="84"/>
      <c r="Q45" s="84"/>
    </row>
    <row r="46" spans="1:27" ht="141.75" customHeight="1" x14ac:dyDescent="0.25">
      <c r="A46" s="121">
        <f t="shared" si="1"/>
        <v>35</v>
      </c>
      <c r="B46" s="134">
        <v>3.1</v>
      </c>
      <c r="C46" s="57" t="s">
        <v>250</v>
      </c>
      <c r="D46" s="81" t="s">
        <v>214</v>
      </c>
      <c r="E46" s="71">
        <v>-59</v>
      </c>
      <c r="F46" s="71">
        <v>0</v>
      </c>
      <c r="G46" s="71">
        <v>-58.709393341645132</v>
      </c>
      <c r="H46" s="71">
        <v>0</v>
      </c>
      <c r="I46" s="71"/>
      <c r="J46" s="71"/>
      <c r="K46" s="71">
        <v>-36</v>
      </c>
      <c r="L46" s="71">
        <v>0</v>
      </c>
      <c r="M46" s="71">
        <v>-36</v>
      </c>
      <c r="N46" s="71">
        <v>22</v>
      </c>
      <c r="O46" s="84"/>
      <c r="P46" s="84"/>
      <c r="Q46" s="84"/>
    </row>
    <row r="47" spans="1:27" x14ac:dyDescent="0.25">
      <c r="A47" s="119"/>
      <c r="B47" s="135"/>
      <c r="C47" s="87"/>
      <c r="D47" s="81" t="s">
        <v>94</v>
      </c>
      <c r="E47" s="89"/>
      <c r="F47" s="89"/>
      <c r="G47" s="84"/>
      <c r="H47" s="84"/>
      <c r="I47" s="71"/>
      <c r="J47" s="71"/>
      <c r="K47" s="71"/>
      <c r="L47" s="71"/>
      <c r="M47" s="71">
        <v>3</v>
      </c>
      <c r="N47" s="71">
        <v>2</v>
      </c>
      <c r="O47" s="84"/>
      <c r="P47" s="84"/>
      <c r="Q47" s="84"/>
    </row>
    <row r="48" spans="1:27" x14ac:dyDescent="0.25">
      <c r="A48" s="119"/>
      <c r="B48" s="135"/>
      <c r="C48" s="87"/>
      <c r="D48" s="136"/>
      <c r="E48" s="89"/>
      <c r="F48" s="89"/>
      <c r="G48" s="84"/>
      <c r="H48" s="84"/>
      <c r="I48" s="71"/>
      <c r="J48" s="71"/>
      <c r="K48" s="71"/>
      <c r="L48" s="71"/>
      <c r="M48" s="130">
        <f>SUM(M16:M47)</f>
        <v>-4094</v>
      </c>
      <c r="N48" s="130">
        <f>SUM(N16:N47)</f>
        <v>22795</v>
      </c>
      <c r="O48" s="130">
        <f>SUM(O16:O46)</f>
        <v>279395</v>
      </c>
      <c r="P48" s="84"/>
      <c r="Q48" s="84"/>
    </row>
    <row r="49" spans="1:27" ht="26.25" customHeight="1" x14ac:dyDescent="0.25">
      <c r="A49" s="230" t="s">
        <v>140</v>
      </c>
      <c r="B49" s="231"/>
      <c r="C49" s="231"/>
      <c r="D49" s="231"/>
      <c r="E49" s="231"/>
      <c r="F49" s="231"/>
      <c r="G49" s="74"/>
      <c r="H49" s="74"/>
      <c r="I49" s="74"/>
      <c r="J49" s="74"/>
      <c r="K49" s="74"/>
      <c r="L49" s="74"/>
      <c r="M49" s="84"/>
      <c r="N49" s="84"/>
      <c r="O49" s="84"/>
      <c r="P49" s="84"/>
      <c r="Q49" s="84"/>
      <c r="R49" s="145"/>
      <c r="S49" s="145"/>
      <c r="T49" s="145"/>
      <c r="U49" s="145"/>
      <c r="V49" s="145"/>
      <c r="W49" s="145"/>
      <c r="X49" s="145"/>
      <c r="Y49" s="145"/>
      <c r="Z49" s="145"/>
      <c r="AA49" s="145"/>
    </row>
    <row r="50" spans="1:27" ht="39" customHeight="1" x14ac:dyDescent="0.25">
      <c r="A50" s="121"/>
      <c r="B50" s="227" t="s">
        <v>117</v>
      </c>
      <c r="C50" s="228"/>
      <c r="D50" s="228"/>
      <c r="E50" s="228"/>
      <c r="F50" s="229"/>
      <c r="G50" s="71"/>
      <c r="H50" s="71"/>
      <c r="I50" s="71"/>
      <c r="J50" s="71"/>
      <c r="K50" s="71"/>
      <c r="L50" s="71"/>
      <c r="M50" s="84"/>
      <c r="N50" s="84"/>
      <c r="O50" s="84"/>
      <c r="P50" s="84"/>
      <c r="Q50" s="84"/>
      <c r="R50" s="145"/>
      <c r="S50" s="145"/>
      <c r="T50" s="145"/>
      <c r="U50" s="145"/>
      <c r="V50" s="145"/>
      <c r="W50" s="145"/>
      <c r="X50" s="145"/>
      <c r="Y50" s="145"/>
      <c r="Z50" s="145"/>
      <c r="AA50" s="145"/>
    </row>
    <row r="51" spans="1:27" ht="69.75" customHeight="1" x14ac:dyDescent="0.25">
      <c r="A51" s="121">
        <f>1+A46</f>
        <v>36</v>
      </c>
      <c r="B51" s="134">
        <v>4</v>
      </c>
      <c r="C51" s="57" t="s">
        <v>89</v>
      </c>
      <c r="D51" s="81" t="s">
        <v>118</v>
      </c>
      <c r="E51" s="71">
        <v>174</v>
      </c>
      <c r="F51" s="71">
        <v>0</v>
      </c>
      <c r="G51" s="71">
        <v>174.03141597701949</v>
      </c>
      <c r="H51" s="71">
        <v>0</v>
      </c>
      <c r="I51" s="71"/>
      <c r="J51" s="71"/>
      <c r="K51" s="71">
        <v>0</v>
      </c>
      <c r="L51" s="71">
        <v>0</v>
      </c>
      <c r="M51" s="243" t="s">
        <v>184</v>
      </c>
      <c r="N51" s="244"/>
      <c r="O51" s="245"/>
      <c r="P51" s="84"/>
      <c r="Q51" s="84"/>
    </row>
    <row r="52" spans="1:27" ht="123.75" customHeight="1" x14ac:dyDescent="0.25">
      <c r="A52" s="121">
        <f t="shared" si="1"/>
        <v>37</v>
      </c>
      <c r="B52" s="134">
        <v>4.01</v>
      </c>
      <c r="C52" s="80" t="s">
        <v>215</v>
      </c>
      <c r="D52" s="81" t="s">
        <v>216</v>
      </c>
      <c r="E52" s="71">
        <v>1696</v>
      </c>
      <c r="F52" s="71">
        <v>1383</v>
      </c>
      <c r="G52" s="71">
        <v>1497.2482391214237</v>
      </c>
      <c r="H52" s="71">
        <v>4970</v>
      </c>
      <c r="I52" s="71"/>
      <c r="J52" s="71"/>
      <c r="K52" s="71">
        <v>0</v>
      </c>
      <c r="L52" s="71">
        <v>0</v>
      </c>
      <c r="M52" s="246"/>
      <c r="N52" s="247"/>
      <c r="O52" s="248"/>
      <c r="P52" s="84"/>
      <c r="Q52" s="84"/>
    </row>
    <row r="53" spans="1:27" ht="123.75" customHeight="1" x14ac:dyDescent="0.25">
      <c r="A53" s="121">
        <f t="shared" si="1"/>
        <v>38</v>
      </c>
      <c r="B53" s="134">
        <v>4.0199999999999996</v>
      </c>
      <c r="C53" s="80" t="s">
        <v>217</v>
      </c>
      <c r="D53" s="81" t="s">
        <v>115</v>
      </c>
      <c r="E53" s="71">
        <v>2717</v>
      </c>
      <c r="F53" s="71">
        <v>8956</v>
      </c>
      <c r="G53" s="71">
        <v>3250.1065962584053</v>
      </c>
      <c r="H53" s="71">
        <v>10172</v>
      </c>
      <c r="I53" s="71"/>
      <c r="J53" s="71"/>
      <c r="K53" s="71">
        <v>0</v>
      </c>
      <c r="L53" s="71">
        <v>0</v>
      </c>
      <c r="M53" s="246"/>
      <c r="N53" s="247"/>
      <c r="O53" s="248"/>
      <c r="P53" s="84"/>
      <c r="Q53" s="84"/>
    </row>
    <row r="54" spans="1:27" ht="253.5" customHeight="1" x14ac:dyDescent="0.25">
      <c r="A54" s="121">
        <f t="shared" si="1"/>
        <v>39</v>
      </c>
      <c r="B54" s="134">
        <v>4.0299999999999994</v>
      </c>
      <c r="C54" s="80" t="s">
        <v>65</v>
      </c>
      <c r="D54" s="81" t="s">
        <v>119</v>
      </c>
      <c r="E54" s="71">
        <v>2176</v>
      </c>
      <c r="F54" s="71">
        <v>9003</v>
      </c>
      <c r="G54" s="71">
        <v>1153.6693854707157</v>
      </c>
      <c r="H54" s="71">
        <v>3034</v>
      </c>
      <c r="I54" s="204" t="s">
        <v>149</v>
      </c>
      <c r="J54" s="193"/>
      <c r="K54" s="71">
        <v>0</v>
      </c>
      <c r="L54" s="71">
        <v>0</v>
      </c>
      <c r="M54" s="246"/>
      <c r="N54" s="247"/>
      <c r="O54" s="248"/>
      <c r="P54" s="84"/>
      <c r="Q54" s="84"/>
    </row>
    <row r="55" spans="1:27" ht="66" customHeight="1" x14ac:dyDescent="0.25">
      <c r="A55" s="121">
        <f t="shared" si="1"/>
        <v>40</v>
      </c>
      <c r="B55" s="134">
        <v>4.0399999999999991</v>
      </c>
      <c r="C55" s="80" t="s">
        <v>218</v>
      </c>
      <c r="D55" s="80" t="s">
        <v>41</v>
      </c>
      <c r="E55" s="71">
        <v>481</v>
      </c>
      <c r="F55" s="71">
        <v>0</v>
      </c>
      <c r="G55" s="71">
        <v>481.20734899669844</v>
      </c>
      <c r="H55" s="71">
        <v>0</v>
      </c>
      <c r="I55" s="71"/>
      <c r="J55" s="71"/>
      <c r="K55" s="71">
        <v>0</v>
      </c>
      <c r="L55" s="71">
        <v>0</v>
      </c>
      <c r="M55" s="246"/>
      <c r="N55" s="247"/>
      <c r="O55" s="248"/>
      <c r="P55" s="84"/>
      <c r="Q55" s="84"/>
    </row>
    <row r="56" spans="1:27" ht="81.75" customHeight="1" x14ac:dyDescent="0.25">
      <c r="A56" s="121">
        <f t="shared" si="1"/>
        <v>41</v>
      </c>
      <c r="B56" s="134">
        <v>4.0499999999999989</v>
      </c>
      <c r="C56" s="80" t="s">
        <v>219</v>
      </c>
      <c r="D56" s="80" t="s">
        <v>121</v>
      </c>
      <c r="E56" s="71">
        <v>23</v>
      </c>
      <c r="F56" s="71">
        <v>0</v>
      </c>
      <c r="G56" s="71">
        <v>23.064404527074871</v>
      </c>
      <c r="H56" s="71">
        <v>0</v>
      </c>
      <c r="I56" s="137"/>
      <c r="J56" s="137"/>
      <c r="K56" s="71">
        <v>0</v>
      </c>
      <c r="L56" s="71">
        <v>0</v>
      </c>
      <c r="M56" s="246"/>
      <c r="N56" s="247"/>
      <c r="O56" s="248"/>
      <c r="P56" s="84"/>
      <c r="Q56" s="84"/>
    </row>
    <row r="57" spans="1:27" ht="69" customHeight="1" x14ac:dyDescent="0.25">
      <c r="A57" s="121">
        <f t="shared" si="1"/>
        <v>42</v>
      </c>
      <c r="B57" s="134">
        <v>4.0599999999999987</v>
      </c>
      <c r="C57" s="80" t="s">
        <v>220</v>
      </c>
      <c r="D57" s="81" t="s">
        <v>221</v>
      </c>
      <c r="E57" s="71">
        <v>270</v>
      </c>
      <c r="F57" s="71">
        <v>0</v>
      </c>
      <c r="G57" s="71">
        <v>219.11184300721129</v>
      </c>
      <c r="H57" s="71">
        <v>0</v>
      </c>
      <c r="I57" s="71"/>
      <c r="J57" s="71"/>
      <c r="K57" s="71">
        <v>0</v>
      </c>
      <c r="L57" s="71">
        <v>0</v>
      </c>
      <c r="M57" s="246"/>
      <c r="N57" s="247"/>
      <c r="O57" s="248"/>
      <c r="P57" s="71"/>
      <c r="Q57" s="71"/>
    </row>
    <row r="58" spans="1:27" ht="71.25" customHeight="1" x14ac:dyDescent="0.25">
      <c r="A58" s="121"/>
      <c r="B58" s="134">
        <v>4.07</v>
      </c>
      <c r="C58" s="57" t="s">
        <v>173</v>
      </c>
      <c r="D58" s="80" t="s">
        <v>249</v>
      </c>
      <c r="E58" s="138">
        <v>0</v>
      </c>
      <c r="F58" s="138">
        <v>0</v>
      </c>
      <c r="G58" s="138">
        <v>256.85359586969741</v>
      </c>
      <c r="H58" s="138">
        <v>0</v>
      </c>
      <c r="I58" s="138"/>
      <c r="J58" s="138"/>
      <c r="K58" s="138"/>
      <c r="L58" s="138"/>
      <c r="M58" s="246"/>
      <c r="N58" s="247"/>
      <c r="O58" s="248"/>
      <c r="P58" s="138"/>
      <c r="Q58" s="138"/>
    </row>
    <row r="59" spans="1:27" ht="39.75" customHeight="1" thickBot="1" x14ac:dyDescent="0.3">
      <c r="A59" s="121">
        <f>1+A57</f>
        <v>43</v>
      </c>
      <c r="B59" s="134">
        <v>4.08</v>
      </c>
      <c r="C59" s="80" t="s">
        <v>93</v>
      </c>
      <c r="D59" s="81" t="s">
        <v>122</v>
      </c>
      <c r="E59" s="139">
        <v>-1990</v>
      </c>
      <c r="F59" s="139">
        <v>-7520</v>
      </c>
      <c r="G59" s="139">
        <v>801.74947540576431</v>
      </c>
      <c r="H59" s="139">
        <v>-3836</v>
      </c>
      <c r="I59" s="139"/>
      <c r="J59" s="139"/>
      <c r="K59" s="139">
        <v>0</v>
      </c>
      <c r="L59" s="139">
        <v>0</v>
      </c>
      <c r="M59" s="246"/>
      <c r="N59" s="247"/>
      <c r="O59" s="248"/>
      <c r="P59" s="139"/>
      <c r="Q59" s="139"/>
    </row>
    <row r="60" spans="1:27" ht="45.75" customHeight="1" thickBot="1" x14ac:dyDescent="0.3">
      <c r="A60" s="121">
        <f t="shared" si="1"/>
        <v>44</v>
      </c>
      <c r="B60" s="134">
        <v>4.08</v>
      </c>
      <c r="C60" s="80" t="s">
        <v>161</v>
      </c>
      <c r="D60" s="81" t="s">
        <v>162</v>
      </c>
      <c r="E60" s="138"/>
      <c r="F60" s="138"/>
      <c r="G60" s="138"/>
      <c r="H60" s="138"/>
      <c r="I60" s="138"/>
      <c r="J60" s="138"/>
      <c r="K60" s="138">
        <v>5478</v>
      </c>
      <c r="L60" s="138">
        <v>18730</v>
      </c>
      <c r="M60" s="246"/>
      <c r="N60" s="247"/>
      <c r="O60" s="248"/>
      <c r="P60" s="138"/>
      <c r="Q60" s="138"/>
    </row>
    <row r="61" spans="1:27" x14ac:dyDescent="0.25">
      <c r="A61" s="121"/>
      <c r="B61" s="134"/>
      <c r="C61" s="80"/>
      <c r="D61" s="81" t="s">
        <v>94</v>
      </c>
      <c r="E61" s="140">
        <v>6</v>
      </c>
      <c r="F61" s="140"/>
      <c r="G61" s="140"/>
      <c r="H61" s="140"/>
      <c r="I61" s="140"/>
      <c r="J61" s="140"/>
      <c r="K61" s="140">
        <v>2</v>
      </c>
      <c r="L61" s="140"/>
      <c r="M61" s="246"/>
      <c r="N61" s="247"/>
      <c r="O61" s="248"/>
      <c r="P61" s="138"/>
      <c r="Q61" s="138"/>
    </row>
    <row r="62" spans="1:27" x14ac:dyDescent="0.25">
      <c r="A62" s="121">
        <f>1+A60</f>
        <v>45</v>
      </c>
      <c r="B62" s="60"/>
      <c r="C62" s="43"/>
      <c r="D62" s="70" t="s">
        <v>73</v>
      </c>
      <c r="E62" s="141">
        <f>SUM(E16:E61)</f>
        <v>4397.0481504176478</v>
      </c>
      <c r="F62" s="141">
        <f>SUM(F16:F61)</f>
        <v>298315</v>
      </c>
      <c r="G62" s="141">
        <f>SUM(G16:G59)</f>
        <v>7926.0393094872179</v>
      </c>
      <c r="H62" s="141">
        <f>SUM(H16:H57)</f>
        <v>303250</v>
      </c>
      <c r="I62" s="141">
        <f>SUM(I16:I57)</f>
        <v>0</v>
      </c>
      <c r="J62" s="141">
        <f>SUM(J16:J57)</f>
        <v>0</v>
      </c>
      <c r="K62" s="141">
        <v>2143</v>
      </c>
      <c r="L62" s="141">
        <v>298125</v>
      </c>
      <c r="M62" s="246"/>
      <c r="N62" s="247"/>
      <c r="O62" s="248"/>
      <c r="P62" s="142"/>
      <c r="Q62" s="142"/>
      <c r="R62" s="145"/>
      <c r="S62" s="145"/>
      <c r="T62" s="145"/>
      <c r="U62" s="145"/>
      <c r="V62" s="145"/>
      <c r="W62" s="145"/>
      <c r="X62" s="145"/>
      <c r="Y62" s="145"/>
      <c r="Z62" s="145"/>
      <c r="AA62" s="145"/>
    </row>
    <row r="63" spans="1:27" ht="26.25" customHeight="1" x14ac:dyDescent="0.25">
      <c r="A63" s="230" t="s">
        <v>141</v>
      </c>
      <c r="B63" s="231"/>
      <c r="C63" s="231"/>
      <c r="D63" s="231"/>
      <c r="E63" s="231"/>
      <c r="F63" s="231"/>
      <c r="G63" s="74"/>
      <c r="H63" s="74"/>
      <c r="I63" s="74"/>
      <c r="J63" s="74"/>
      <c r="K63" s="74"/>
      <c r="L63" s="74"/>
      <c r="M63" s="246"/>
      <c r="N63" s="247"/>
      <c r="O63" s="248"/>
      <c r="P63" s="84"/>
      <c r="Q63" s="84"/>
      <c r="R63" s="145"/>
      <c r="S63" s="145"/>
      <c r="T63" s="145"/>
      <c r="U63" s="145"/>
      <c r="V63" s="145"/>
      <c r="W63" s="145"/>
      <c r="X63" s="145"/>
      <c r="Y63" s="145"/>
      <c r="Z63" s="145"/>
      <c r="AA63" s="145"/>
    </row>
    <row r="64" spans="1:27" ht="36" customHeight="1" x14ac:dyDescent="0.25">
      <c r="A64" s="121">
        <f>1+A62</f>
        <v>46</v>
      </c>
      <c r="B64" s="227" t="s">
        <v>123</v>
      </c>
      <c r="C64" s="228"/>
      <c r="D64" s="228"/>
      <c r="E64" s="228"/>
      <c r="F64" s="229"/>
      <c r="G64" s="74"/>
      <c r="H64" s="74"/>
      <c r="I64" s="74"/>
      <c r="J64" s="74"/>
      <c r="K64" s="74"/>
      <c r="L64" s="74"/>
      <c r="M64" s="246"/>
      <c r="N64" s="247"/>
      <c r="O64" s="248"/>
      <c r="P64" s="84"/>
      <c r="Q64" s="84"/>
      <c r="R64" s="145"/>
      <c r="S64" s="145"/>
      <c r="T64" s="145"/>
      <c r="U64" s="145"/>
      <c r="V64" s="145"/>
      <c r="W64" s="145"/>
      <c r="X64" s="145"/>
      <c r="Y64" s="145"/>
      <c r="Z64" s="145"/>
      <c r="AA64" s="145"/>
    </row>
    <row r="65" spans="1:27" ht="60.75" customHeight="1" x14ac:dyDescent="0.25">
      <c r="A65" s="121">
        <f t="shared" ref="A65:A76" si="2">1+A64</f>
        <v>47</v>
      </c>
      <c r="B65" s="60">
        <v>18.010000000000002</v>
      </c>
      <c r="C65" s="57" t="s">
        <v>89</v>
      </c>
      <c r="D65" s="80" t="s">
        <v>129</v>
      </c>
      <c r="E65" s="71">
        <v>242</v>
      </c>
      <c r="F65" s="71">
        <v>0</v>
      </c>
      <c r="G65" s="71">
        <v>242.17624753428615</v>
      </c>
      <c r="H65" s="71">
        <v>0</v>
      </c>
      <c r="I65" s="71"/>
      <c r="J65" s="71"/>
      <c r="K65" s="71">
        <v>0</v>
      </c>
      <c r="L65" s="71">
        <v>0</v>
      </c>
      <c r="M65" s="246"/>
      <c r="N65" s="247"/>
      <c r="O65" s="248"/>
      <c r="P65" s="84"/>
      <c r="Q65" s="84"/>
      <c r="R65" s="145"/>
      <c r="S65" s="145"/>
      <c r="T65" s="145"/>
      <c r="U65" s="145"/>
      <c r="V65" s="145"/>
      <c r="W65" s="145"/>
      <c r="X65" s="145"/>
      <c r="Y65" s="145"/>
      <c r="Z65" s="145"/>
      <c r="AA65" s="145"/>
    </row>
    <row r="66" spans="1:27" ht="116.25" customHeight="1" x14ac:dyDescent="0.25">
      <c r="A66" s="121">
        <f t="shared" si="2"/>
        <v>48</v>
      </c>
      <c r="B66" s="60">
        <v>18.02</v>
      </c>
      <c r="C66" s="96" t="s">
        <v>222</v>
      </c>
      <c r="D66" s="80" t="s">
        <v>223</v>
      </c>
      <c r="E66" s="71">
        <v>-566</v>
      </c>
      <c r="F66" s="71">
        <v>0</v>
      </c>
      <c r="G66" s="71">
        <v>-565.60210192531326</v>
      </c>
      <c r="H66" s="71">
        <v>0</v>
      </c>
      <c r="I66" s="71"/>
      <c r="J66" s="71"/>
      <c r="K66" s="71">
        <v>0</v>
      </c>
      <c r="L66" s="71">
        <v>0</v>
      </c>
      <c r="M66" s="246"/>
      <c r="N66" s="247"/>
      <c r="O66" s="248"/>
      <c r="P66" s="84"/>
      <c r="Q66" s="84"/>
      <c r="R66" s="145"/>
      <c r="S66" s="145"/>
      <c r="T66" s="145"/>
      <c r="U66" s="145"/>
      <c r="V66" s="145"/>
      <c r="W66" s="145"/>
      <c r="X66" s="145"/>
      <c r="Y66" s="145"/>
      <c r="Z66" s="145"/>
      <c r="AA66" s="145"/>
    </row>
    <row r="67" spans="1:27" ht="125.25" customHeight="1" x14ac:dyDescent="0.25">
      <c r="A67" s="121">
        <f t="shared" si="2"/>
        <v>49</v>
      </c>
      <c r="B67" s="60">
        <v>18.03</v>
      </c>
      <c r="C67" s="57" t="s">
        <v>92</v>
      </c>
      <c r="D67" s="80" t="s">
        <v>224</v>
      </c>
      <c r="E67" s="77">
        <v>20</v>
      </c>
      <c r="F67" s="77">
        <v>0</v>
      </c>
      <c r="G67" s="77">
        <v>19.919258455201028</v>
      </c>
      <c r="H67" s="77">
        <v>0</v>
      </c>
      <c r="I67" s="77"/>
      <c r="J67" s="77"/>
      <c r="K67" s="77">
        <v>0</v>
      </c>
      <c r="L67" s="77">
        <v>0</v>
      </c>
      <c r="M67" s="246"/>
      <c r="N67" s="247"/>
      <c r="O67" s="248"/>
      <c r="P67" s="77"/>
      <c r="Q67" s="71"/>
      <c r="R67" s="145"/>
      <c r="S67" s="145"/>
      <c r="T67" s="145"/>
      <c r="U67" s="145"/>
      <c r="V67" s="145"/>
      <c r="W67" s="145"/>
      <c r="X67" s="145"/>
      <c r="Y67" s="145"/>
      <c r="Z67" s="145"/>
      <c r="AA67" s="145"/>
    </row>
    <row r="68" spans="1:27" ht="81" customHeight="1" x14ac:dyDescent="0.25">
      <c r="A68" s="121">
        <f t="shared" si="2"/>
        <v>50</v>
      </c>
      <c r="B68" s="60">
        <v>18.04</v>
      </c>
      <c r="C68" s="96" t="s">
        <v>90</v>
      </c>
      <c r="D68" s="80" t="s">
        <v>134</v>
      </c>
      <c r="E68" s="71">
        <v>107</v>
      </c>
      <c r="F68" s="71">
        <v>0</v>
      </c>
      <c r="G68" s="71">
        <v>106.93496644371078</v>
      </c>
      <c r="H68" s="71">
        <v>0</v>
      </c>
      <c r="I68" s="71"/>
      <c r="J68" s="71"/>
      <c r="K68" s="71">
        <v>0</v>
      </c>
      <c r="L68" s="71">
        <v>0</v>
      </c>
      <c r="M68" s="246"/>
      <c r="N68" s="247"/>
      <c r="O68" s="248"/>
      <c r="P68" s="84"/>
      <c r="Q68" s="84"/>
      <c r="R68" s="145"/>
      <c r="S68" s="145"/>
      <c r="T68" s="145"/>
      <c r="U68" s="145"/>
      <c r="V68" s="145"/>
      <c r="W68" s="145"/>
      <c r="X68" s="145"/>
      <c r="Y68" s="145"/>
      <c r="Z68" s="145"/>
      <c r="AA68" s="145"/>
    </row>
    <row r="69" spans="1:27" ht="130.5" customHeight="1" x14ac:dyDescent="0.25">
      <c r="A69" s="121">
        <f t="shared" si="2"/>
        <v>51</v>
      </c>
      <c r="B69" s="84">
        <v>18.05</v>
      </c>
      <c r="C69" s="96" t="s">
        <v>225</v>
      </c>
      <c r="D69" s="81" t="s">
        <v>130</v>
      </c>
      <c r="E69" s="71">
        <v>648</v>
      </c>
      <c r="F69" s="71">
        <v>-2036</v>
      </c>
      <c r="G69" s="71">
        <v>738.69345793488105</v>
      </c>
      <c r="H69" s="71">
        <v>-1397</v>
      </c>
      <c r="I69" s="71"/>
      <c r="J69" s="71"/>
      <c r="K69" s="71">
        <v>0</v>
      </c>
      <c r="L69" s="71">
        <v>0</v>
      </c>
      <c r="M69" s="246"/>
      <c r="N69" s="247"/>
      <c r="O69" s="248"/>
      <c r="P69" s="84"/>
      <c r="Q69" s="84"/>
      <c r="R69" s="145"/>
      <c r="S69" s="145"/>
      <c r="T69" s="145"/>
      <c r="U69" s="145"/>
      <c r="V69" s="145"/>
      <c r="W69" s="145"/>
      <c r="X69" s="145"/>
      <c r="Y69" s="145"/>
      <c r="Z69" s="145"/>
      <c r="AA69" s="145"/>
    </row>
    <row r="70" spans="1:27" ht="233.25" customHeight="1" x14ac:dyDescent="0.25">
      <c r="A70" s="121">
        <f t="shared" si="2"/>
        <v>52</v>
      </c>
      <c r="B70" s="60">
        <v>18.059999999999999</v>
      </c>
      <c r="C70" s="96" t="s">
        <v>131</v>
      </c>
      <c r="D70" s="81" t="s">
        <v>132</v>
      </c>
      <c r="E70" s="71">
        <v>1744</v>
      </c>
      <c r="F70" s="71">
        <v>7649</v>
      </c>
      <c r="G70" s="71">
        <v>1766.8562248892347</v>
      </c>
      <c r="H70" s="71">
        <v>6053</v>
      </c>
      <c r="I70" s="204" t="s">
        <v>149</v>
      </c>
      <c r="J70" s="193"/>
      <c r="K70" s="71">
        <v>0</v>
      </c>
      <c r="L70" s="71">
        <v>0</v>
      </c>
      <c r="M70" s="246"/>
      <c r="N70" s="247"/>
      <c r="O70" s="248"/>
      <c r="P70" s="84"/>
      <c r="Q70" s="84"/>
      <c r="R70" s="145"/>
      <c r="S70" s="145"/>
      <c r="T70" s="145"/>
      <c r="U70" s="145"/>
      <c r="V70" s="145"/>
      <c r="W70" s="145"/>
      <c r="X70" s="145"/>
      <c r="Y70" s="145"/>
      <c r="Z70" s="145"/>
      <c r="AA70" s="145"/>
    </row>
    <row r="71" spans="1:27" ht="32.25" thickBot="1" x14ac:dyDescent="0.3">
      <c r="A71" s="121">
        <f t="shared" si="2"/>
        <v>53</v>
      </c>
      <c r="B71" s="60">
        <v>18.07</v>
      </c>
      <c r="C71" s="96" t="s">
        <v>135</v>
      </c>
      <c r="D71" s="81" t="s">
        <v>136</v>
      </c>
      <c r="E71" s="72">
        <v>-1253</v>
      </c>
      <c r="F71" s="72">
        <v>-1069</v>
      </c>
      <c r="G71" s="72">
        <v>-773.13703320790387</v>
      </c>
      <c r="H71" s="72">
        <v>1301</v>
      </c>
      <c r="I71" s="137"/>
      <c r="J71" s="137"/>
      <c r="K71" s="72">
        <v>0</v>
      </c>
      <c r="L71" s="72">
        <v>0</v>
      </c>
      <c r="M71" s="246"/>
      <c r="N71" s="247"/>
      <c r="O71" s="248"/>
      <c r="P71" s="72"/>
      <c r="Q71" s="71"/>
      <c r="R71" s="145"/>
      <c r="S71" s="145"/>
      <c r="T71" s="145"/>
      <c r="U71" s="145"/>
      <c r="V71" s="145"/>
      <c r="W71" s="145"/>
      <c r="X71" s="145"/>
      <c r="Y71" s="145"/>
      <c r="Z71" s="145"/>
      <c r="AA71" s="145"/>
    </row>
    <row r="72" spans="1:27" ht="26.25" customHeight="1" x14ac:dyDescent="0.25">
      <c r="A72" s="121">
        <f t="shared" si="2"/>
        <v>54</v>
      </c>
      <c r="B72" s="60"/>
      <c r="C72" s="57"/>
      <c r="D72" s="81" t="s">
        <v>94</v>
      </c>
      <c r="E72" s="77">
        <v>-1</v>
      </c>
      <c r="F72" s="73"/>
      <c r="G72" s="77"/>
      <c r="H72" s="73"/>
      <c r="I72" s="73"/>
      <c r="J72" s="73"/>
      <c r="K72" s="73"/>
      <c r="L72" s="73"/>
      <c r="M72" s="246"/>
      <c r="N72" s="247"/>
      <c r="O72" s="248"/>
      <c r="P72" s="84"/>
      <c r="Q72" s="84"/>
      <c r="R72" s="145"/>
      <c r="S72" s="145"/>
      <c r="T72" s="145"/>
      <c r="U72" s="145"/>
      <c r="V72" s="145"/>
      <c r="W72" s="145"/>
      <c r="X72" s="145"/>
      <c r="Y72" s="145"/>
      <c r="Z72" s="145"/>
      <c r="AA72" s="145"/>
    </row>
    <row r="73" spans="1:27" ht="26.25" customHeight="1" x14ac:dyDescent="0.25">
      <c r="A73" s="121">
        <f t="shared" si="2"/>
        <v>55</v>
      </c>
      <c r="B73" s="60"/>
      <c r="C73" s="43"/>
      <c r="D73" s="70" t="s">
        <v>73</v>
      </c>
      <c r="E73" s="74">
        <f>SUM(E62:E72)</f>
        <v>5338.0481504176478</v>
      </c>
      <c r="F73" s="74">
        <f>SUM(F62:F72)</f>
        <v>302859</v>
      </c>
      <c r="G73" s="74">
        <f>SUM(G62:G72)</f>
        <v>9461.8803296113128</v>
      </c>
      <c r="H73" s="74">
        <f>SUM(H62:H72)</f>
        <v>309207</v>
      </c>
      <c r="I73" s="74"/>
      <c r="J73" s="74"/>
      <c r="K73" s="74">
        <v>2143</v>
      </c>
      <c r="L73" s="74">
        <v>298125</v>
      </c>
      <c r="M73" s="246"/>
      <c r="N73" s="247"/>
      <c r="O73" s="248"/>
      <c r="P73" s="84"/>
      <c r="Q73" s="84"/>
      <c r="R73" s="145"/>
      <c r="S73" s="145"/>
      <c r="T73" s="145"/>
      <c r="U73" s="145"/>
      <c r="V73" s="145"/>
      <c r="W73" s="145"/>
      <c r="X73" s="145"/>
      <c r="Y73" s="145"/>
      <c r="Z73" s="145"/>
      <c r="AA73" s="145"/>
    </row>
    <row r="74" spans="1:27" x14ac:dyDescent="0.25">
      <c r="A74" s="121">
        <f t="shared" si="2"/>
        <v>56</v>
      </c>
      <c r="B74" s="60"/>
      <c r="C74" s="43"/>
      <c r="D74" s="70" t="s">
        <v>137</v>
      </c>
      <c r="E74" s="79">
        <f>E73-E62</f>
        <v>941</v>
      </c>
      <c r="F74" s="79">
        <f>F73-F62</f>
        <v>4544</v>
      </c>
      <c r="G74" s="79">
        <f>G73-G62</f>
        <v>1535.8410201240949</v>
      </c>
      <c r="H74" s="79">
        <f>H73-H62</f>
        <v>5957</v>
      </c>
      <c r="I74" s="121"/>
      <c r="J74" s="121"/>
      <c r="K74" s="79">
        <v>0</v>
      </c>
      <c r="L74" s="79">
        <v>0</v>
      </c>
      <c r="M74" s="249"/>
      <c r="N74" s="250"/>
      <c r="O74" s="251"/>
      <c r="P74" s="121"/>
      <c r="Q74" s="127"/>
      <c r="R74" s="145"/>
      <c r="S74" s="145"/>
      <c r="T74" s="145"/>
      <c r="U74" s="145"/>
      <c r="V74" s="145"/>
      <c r="W74" s="145"/>
      <c r="X74" s="145"/>
      <c r="Y74" s="145"/>
      <c r="Z74" s="145"/>
      <c r="AA74" s="145"/>
    </row>
    <row r="75" spans="1:27" x14ac:dyDescent="0.25">
      <c r="A75" s="121">
        <f t="shared" si="2"/>
        <v>57</v>
      </c>
      <c r="B75" s="60"/>
      <c r="C75" s="43"/>
      <c r="D75" s="70"/>
      <c r="E75" s="143"/>
      <c r="F75" s="144"/>
      <c r="G75" s="119"/>
      <c r="H75" s="118"/>
      <c r="I75" s="119"/>
      <c r="J75" s="118"/>
      <c r="K75" s="119"/>
      <c r="L75" s="118"/>
      <c r="M75" s="119"/>
      <c r="N75" s="117"/>
      <c r="O75" s="118"/>
      <c r="P75" s="119"/>
      <c r="Q75" s="128"/>
      <c r="R75" s="145"/>
      <c r="S75" s="145"/>
      <c r="T75" s="145"/>
      <c r="U75" s="145"/>
      <c r="V75" s="145"/>
      <c r="W75" s="145"/>
      <c r="X75" s="145"/>
      <c r="Y75" s="145"/>
      <c r="Z75" s="145"/>
      <c r="AA75" s="145"/>
    </row>
    <row r="76" spans="1:27" ht="22.5" customHeight="1" x14ac:dyDescent="0.25">
      <c r="A76" s="121">
        <f t="shared" si="2"/>
        <v>58</v>
      </c>
      <c r="B76" s="60"/>
      <c r="C76" s="43"/>
      <c r="D76" s="80"/>
      <c r="E76" s="183" t="s">
        <v>226</v>
      </c>
      <c r="F76" s="184"/>
      <c r="G76" s="183" t="s">
        <v>1</v>
      </c>
      <c r="H76" s="184"/>
      <c r="I76" s="183" t="s">
        <v>227</v>
      </c>
      <c r="J76" s="184"/>
      <c r="K76" s="183" t="s">
        <v>1</v>
      </c>
      <c r="L76" s="184"/>
      <c r="M76" s="183" t="s">
        <v>3</v>
      </c>
      <c r="N76" s="196"/>
      <c r="O76" s="184"/>
      <c r="P76" s="183" t="s">
        <v>4</v>
      </c>
      <c r="Q76" s="196"/>
      <c r="R76" s="145"/>
      <c r="S76" s="145"/>
      <c r="T76" s="145"/>
      <c r="U76" s="145"/>
      <c r="V76" s="145"/>
      <c r="W76" s="145"/>
      <c r="X76" s="145"/>
      <c r="Y76" s="145"/>
      <c r="Z76" s="145"/>
      <c r="AA76" s="145"/>
    </row>
    <row r="77" spans="1:27" ht="12.75" customHeight="1" x14ac:dyDescent="0.25">
      <c r="A77" s="121">
        <f t="shared" si="1"/>
        <v>59</v>
      </c>
      <c r="B77" s="146"/>
      <c r="C77" s="147"/>
      <c r="D77" s="80"/>
      <c r="E77" s="183"/>
      <c r="F77" s="184"/>
      <c r="G77" s="183"/>
      <c r="H77" s="184"/>
      <c r="I77" s="183"/>
      <c r="J77" s="184"/>
      <c r="K77" s="183"/>
      <c r="L77" s="184"/>
      <c r="M77" s="183"/>
      <c r="N77" s="196"/>
      <c r="O77" s="184"/>
      <c r="P77" s="183"/>
      <c r="Q77" s="184"/>
    </row>
    <row r="78" spans="1:27" ht="22.5" customHeight="1" x14ac:dyDescent="0.25">
      <c r="A78" s="121">
        <f t="shared" si="1"/>
        <v>60</v>
      </c>
      <c r="B78" s="146"/>
      <c r="C78" s="147" t="s">
        <v>26</v>
      </c>
      <c r="D78" s="80"/>
      <c r="E78" s="183"/>
      <c r="F78" s="184"/>
      <c r="G78" s="183"/>
      <c r="H78" s="184"/>
      <c r="I78" s="183"/>
      <c r="J78" s="184"/>
      <c r="K78" s="183"/>
      <c r="L78" s="184"/>
      <c r="M78" s="183"/>
      <c r="N78" s="196"/>
      <c r="O78" s="184"/>
      <c r="P78" s="183"/>
      <c r="Q78" s="184"/>
    </row>
    <row r="79" spans="1:27" ht="22.5" customHeight="1" x14ac:dyDescent="0.25">
      <c r="A79" s="121">
        <f t="shared" si="1"/>
        <v>61</v>
      </c>
      <c r="B79" s="146"/>
      <c r="C79" s="148" t="s">
        <v>21</v>
      </c>
      <c r="D79" s="80"/>
      <c r="E79" s="205">
        <v>9.9000000000000005E-2</v>
      </c>
      <c r="F79" s="205"/>
      <c r="G79" s="205">
        <v>9.9000000000000005E-2</v>
      </c>
      <c r="H79" s="205"/>
      <c r="I79" s="199"/>
      <c r="J79" s="200"/>
      <c r="K79" s="205">
        <v>9.1999999999999998E-2</v>
      </c>
      <c r="L79" s="205"/>
      <c r="M79" s="199" t="s">
        <v>185</v>
      </c>
      <c r="N79" s="253"/>
      <c r="O79" s="200"/>
      <c r="P79" s="183"/>
      <c r="Q79" s="184"/>
    </row>
    <row r="80" spans="1:27" ht="22.5" customHeight="1" x14ac:dyDescent="0.25">
      <c r="A80" s="121">
        <f t="shared" si="1"/>
        <v>62</v>
      </c>
      <c r="B80" s="146"/>
      <c r="C80" s="148" t="s">
        <v>22</v>
      </c>
      <c r="D80" s="80"/>
      <c r="E80" s="205">
        <v>5.5100000000000003E-2</v>
      </c>
      <c r="F80" s="205"/>
      <c r="G80" s="205">
        <v>5.5899999999999998E-2</v>
      </c>
      <c r="H80" s="205"/>
      <c r="I80" s="199"/>
      <c r="J80" s="200"/>
      <c r="K80" s="252">
        <v>5.5100000000000003E-2</v>
      </c>
      <c r="L80" s="184"/>
      <c r="M80" s="199" t="s">
        <v>185</v>
      </c>
      <c r="N80" s="253"/>
      <c r="O80" s="200"/>
      <c r="P80" s="183"/>
      <c r="Q80" s="184"/>
    </row>
    <row r="81" spans="1:27" ht="22.5" customHeight="1" x14ac:dyDescent="0.25">
      <c r="A81" s="121">
        <f t="shared" ref="A81:A97" si="3">1+A80</f>
        <v>63</v>
      </c>
      <c r="B81" s="146"/>
      <c r="C81" s="148" t="s">
        <v>23</v>
      </c>
      <c r="D81" s="80"/>
      <c r="E81" s="178">
        <v>48.5</v>
      </c>
      <c r="F81" s="178"/>
      <c r="G81" s="178">
        <v>48.5</v>
      </c>
      <c r="H81" s="178"/>
      <c r="I81" s="197"/>
      <c r="J81" s="198"/>
      <c r="K81" s="183">
        <v>48.5</v>
      </c>
      <c r="L81" s="184"/>
      <c r="M81" s="199" t="s">
        <v>185</v>
      </c>
      <c r="N81" s="253"/>
      <c r="O81" s="200"/>
      <c r="P81" s="183"/>
      <c r="Q81" s="184"/>
    </row>
    <row r="82" spans="1:27" ht="22.5" customHeight="1" x14ac:dyDescent="0.25">
      <c r="A82" s="121">
        <f t="shared" si="3"/>
        <v>64</v>
      </c>
      <c r="B82" s="149"/>
      <c r="C82" s="150" t="s">
        <v>29</v>
      </c>
      <c r="D82" s="151"/>
      <c r="E82" s="254">
        <v>7.6399999999999996E-2</v>
      </c>
      <c r="F82" s="255"/>
      <c r="G82" s="177">
        <v>7.6799999999999993E-2</v>
      </c>
      <c r="H82" s="178"/>
      <c r="I82" s="194"/>
      <c r="J82" s="195"/>
      <c r="K82" s="256">
        <v>7.2999999999999995E-2</v>
      </c>
      <c r="L82" s="257"/>
      <c r="M82" s="199" t="s">
        <v>185</v>
      </c>
      <c r="N82" s="253"/>
      <c r="O82" s="200"/>
      <c r="P82" s="258"/>
      <c r="Q82" s="257"/>
    </row>
    <row r="83" spans="1:27" ht="22.5" customHeight="1" x14ac:dyDescent="0.25">
      <c r="A83" s="121">
        <f t="shared" si="3"/>
        <v>65</v>
      </c>
      <c r="B83" s="149"/>
      <c r="C83" s="150" t="s">
        <v>228</v>
      </c>
      <c r="D83" s="151"/>
      <c r="E83" s="254"/>
      <c r="F83" s="255"/>
      <c r="G83" s="258"/>
      <c r="H83" s="257"/>
      <c r="I83" s="262"/>
      <c r="J83" s="263"/>
      <c r="K83" s="258"/>
      <c r="L83" s="257"/>
      <c r="M83" s="262"/>
      <c r="N83" s="264"/>
      <c r="O83" s="263"/>
      <c r="P83" s="258"/>
      <c r="Q83" s="257"/>
      <c r="R83" s="145"/>
      <c r="S83" s="145"/>
      <c r="T83" s="145"/>
      <c r="U83" s="145"/>
      <c r="V83" s="145"/>
      <c r="W83" s="145"/>
      <c r="X83" s="145"/>
      <c r="Y83" s="145"/>
      <c r="Z83" s="145"/>
      <c r="AA83" s="145"/>
    </row>
    <row r="84" spans="1:27" ht="12.75" customHeight="1" x14ac:dyDescent="0.25">
      <c r="A84" s="121">
        <f t="shared" si="3"/>
        <v>66</v>
      </c>
      <c r="B84" s="152"/>
      <c r="C84" s="153"/>
      <c r="D84" s="154"/>
      <c r="E84" s="259"/>
      <c r="F84" s="260"/>
      <c r="G84" s="259"/>
      <c r="H84" s="260"/>
      <c r="I84" s="259"/>
      <c r="J84" s="260"/>
      <c r="K84" s="259"/>
      <c r="L84" s="260"/>
      <c r="M84" s="259"/>
      <c r="N84" s="261"/>
      <c r="O84" s="260"/>
      <c r="P84" s="259"/>
      <c r="Q84" s="260"/>
    </row>
    <row r="85" spans="1:27" ht="22.5" customHeight="1" x14ac:dyDescent="0.25">
      <c r="A85" s="121">
        <f t="shared" si="3"/>
        <v>67</v>
      </c>
      <c r="B85" s="146"/>
      <c r="C85" s="147" t="s">
        <v>24</v>
      </c>
      <c r="D85" s="80"/>
      <c r="E85" s="183"/>
      <c r="F85" s="184"/>
      <c r="G85" s="183"/>
      <c r="H85" s="184"/>
      <c r="I85" s="183"/>
      <c r="J85" s="184"/>
      <c r="K85" s="183"/>
      <c r="L85" s="184"/>
      <c r="M85" s="183"/>
      <c r="N85" s="196"/>
      <c r="O85" s="184"/>
      <c r="P85" s="183"/>
      <c r="Q85" s="184"/>
    </row>
    <row r="86" spans="1:27" ht="37.5" customHeight="1" x14ac:dyDescent="0.25">
      <c r="A86" s="121">
        <f t="shared" si="3"/>
        <v>68</v>
      </c>
      <c r="B86" s="146"/>
      <c r="C86" s="28" t="s">
        <v>14</v>
      </c>
      <c r="D86" s="155"/>
      <c r="E86" s="179" t="s">
        <v>229</v>
      </c>
      <c r="F86" s="180"/>
      <c r="G86" s="179" t="s">
        <v>229</v>
      </c>
      <c r="H86" s="180"/>
      <c r="I86" s="179"/>
      <c r="J86" s="180"/>
      <c r="K86" s="188" t="s">
        <v>230</v>
      </c>
      <c r="L86" s="189"/>
      <c r="M86" s="179" t="s">
        <v>186</v>
      </c>
      <c r="N86" s="201"/>
      <c r="O86" s="180"/>
      <c r="P86" s="183"/>
      <c r="Q86" s="184"/>
    </row>
    <row r="87" spans="1:27" ht="93" customHeight="1" x14ac:dyDescent="0.25">
      <c r="A87" s="121">
        <f t="shared" si="3"/>
        <v>69</v>
      </c>
      <c r="B87" s="60"/>
      <c r="C87" s="28" t="s">
        <v>231</v>
      </c>
      <c r="D87" s="65"/>
      <c r="E87" s="175" t="s">
        <v>232</v>
      </c>
      <c r="F87" s="176"/>
      <c r="G87" s="175" t="s">
        <v>232</v>
      </c>
      <c r="H87" s="176"/>
      <c r="I87" s="175"/>
      <c r="J87" s="176"/>
      <c r="K87" s="235" t="s">
        <v>233</v>
      </c>
      <c r="L87" s="236"/>
      <c r="M87" s="204" t="s">
        <v>187</v>
      </c>
      <c r="N87" s="233"/>
      <c r="O87" s="193"/>
      <c r="P87" s="183"/>
      <c r="Q87" s="184"/>
    </row>
    <row r="88" spans="1:27" ht="129.75" customHeight="1" x14ac:dyDescent="0.25">
      <c r="A88" s="121">
        <f t="shared" si="3"/>
        <v>70</v>
      </c>
      <c r="B88" s="60"/>
      <c r="C88" s="28" t="s">
        <v>234</v>
      </c>
      <c r="D88" s="65"/>
      <c r="E88" s="175" t="s">
        <v>235</v>
      </c>
      <c r="F88" s="176"/>
      <c r="G88" s="175" t="s">
        <v>235</v>
      </c>
      <c r="H88" s="176"/>
      <c r="I88" s="183"/>
      <c r="J88" s="184"/>
      <c r="K88" s="237"/>
      <c r="L88" s="238"/>
      <c r="M88" s="204" t="s">
        <v>188</v>
      </c>
      <c r="N88" s="233"/>
      <c r="O88" s="193"/>
      <c r="P88" s="183"/>
      <c r="Q88" s="184"/>
    </row>
    <row r="89" spans="1:27" ht="106.5" customHeight="1" x14ac:dyDescent="0.25">
      <c r="A89" s="121">
        <f t="shared" si="3"/>
        <v>71</v>
      </c>
      <c r="B89" s="60"/>
      <c r="C89" s="28" t="s">
        <v>236</v>
      </c>
      <c r="D89" s="65"/>
      <c r="E89" s="175" t="s">
        <v>235</v>
      </c>
      <c r="F89" s="176"/>
      <c r="G89" s="175" t="s">
        <v>235</v>
      </c>
      <c r="H89" s="176"/>
      <c r="I89" s="183"/>
      <c r="J89" s="184"/>
      <c r="K89" s="237"/>
      <c r="L89" s="238"/>
      <c r="M89" s="204" t="s">
        <v>188</v>
      </c>
      <c r="N89" s="233"/>
      <c r="O89" s="193"/>
      <c r="P89" s="183"/>
      <c r="Q89" s="184"/>
    </row>
    <row r="90" spans="1:27" ht="39.75" customHeight="1" x14ac:dyDescent="0.25">
      <c r="A90" s="121">
        <f t="shared" si="3"/>
        <v>72</v>
      </c>
      <c r="B90" s="60"/>
      <c r="C90" s="28" t="s">
        <v>237</v>
      </c>
      <c r="D90" s="65"/>
      <c r="E90" s="175" t="s">
        <v>238</v>
      </c>
      <c r="F90" s="176"/>
      <c r="G90" s="175" t="s">
        <v>238</v>
      </c>
      <c r="H90" s="176"/>
      <c r="I90" s="183"/>
      <c r="J90" s="184"/>
      <c r="K90" s="237"/>
      <c r="L90" s="238"/>
      <c r="M90" s="204" t="s">
        <v>188</v>
      </c>
      <c r="N90" s="233"/>
      <c r="O90" s="193"/>
      <c r="P90" s="183"/>
      <c r="Q90" s="184"/>
    </row>
    <row r="91" spans="1:27" ht="79.5" customHeight="1" x14ac:dyDescent="0.25">
      <c r="A91" s="121">
        <f t="shared" si="3"/>
        <v>73</v>
      </c>
      <c r="B91" s="54"/>
      <c r="C91" s="156" t="s">
        <v>239</v>
      </c>
      <c r="D91" s="157"/>
      <c r="E91" s="266" t="s">
        <v>240</v>
      </c>
      <c r="F91" s="267"/>
      <c r="G91" s="266" t="s">
        <v>240</v>
      </c>
      <c r="H91" s="267"/>
      <c r="I91" s="183"/>
      <c r="J91" s="184"/>
      <c r="K91" s="237"/>
      <c r="L91" s="238"/>
      <c r="M91" s="266" t="s">
        <v>188</v>
      </c>
      <c r="N91" s="268"/>
      <c r="O91" s="267"/>
      <c r="P91" s="258"/>
      <c r="Q91" s="257"/>
    </row>
    <row r="92" spans="1:27" x14ac:dyDescent="0.25">
      <c r="A92" s="121">
        <f t="shared" si="3"/>
        <v>74</v>
      </c>
      <c r="B92" s="158"/>
      <c r="C92" s="43" t="s">
        <v>5</v>
      </c>
      <c r="D92" s="84"/>
      <c r="E92" s="123"/>
      <c r="F92" s="123"/>
      <c r="G92" s="84"/>
      <c r="H92" s="84"/>
      <c r="I92" s="84"/>
      <c r="J92" s="84"/>
      <c r="K92" s="159"/>
      <c r="L92" s="160"/>
      <c r="M92" s="84"/>
      <c r="N92" s="84"/>
      <c r="O92" s="84"/>
      <c r="P92" s="84"/>
      <c r="Q92" s="84"/>
    </row>
    <row r="93" spans="1:27" ht="102" customHeight="1" x14ac:dyDescent="0.25">
      <c r="A93" s="121">
        <f t="shared" si="3"/>
        <v>75</v>
      </c>
      <c r="B93" s="158"/>
      <c r="C93" s="70" t="s">
        <v>165</v>
      </c>
      <c r="D93" s="84"/>
      <c r="E93" s="123"/>
      <c r="F93" s="123"/>
      <c r="G93" s="84"/>
      <c r="H93" s="84"/>
      <c r="I93" s="84"/>
      <c r="J93" s="84"/>
      <c r="K93" s="271" t="s">
        <v>246</v>
      </c>
      <c r="L93" s="271"/>
      <c r="M93" s="84"/>
      <c r="N93" s="84"/>
      <c r="O93" s="84"/>
      <c r="P93" s="84"/>
      <c r="Q93" s="84"/>
    </row>
    <row r="94" spans="1:27" ht="36.75" customHeight="1" x14ac:dyDescent="0.25">
      <c r="A94" s="121">
        <f t="shared" si="3"/>
        <v>76</v>
      </c>
      <c r="B94" s="158"/>
      <c r="C94" s="70" t="s">
        <v>166</v>
      </c>
      <c r="D94" s="84"/>
      <c r="E94" s="270" t="s">
        <v>167</v>
      </c>
      <c r="F94" s="270"/>
      <c r="G94" s="270" t="s">
        <v>167</v>
      </c>
      <c r="H94" s="270"/>
      <c r="I94" s="84"/>
      <c r="J94" s="84"/>
      <c r="K94" s="270" t="s">
        <v>168</v>
      </c>
      <c r="L94" s="270"/>
      <c r="M94" s="84"/>
      <c r="N94" s="84"/>
      <c r="O94" s="84"/>
      <c r="P94" s="84"/>
      <c r="Q94" s="84"/>
    </row>
    <row r="95" spans="1:27" ht="94.5" customHeight="1" x14ac:dyDescent="0.25">
      <c r="A95" s="121"/>
      <c r="B95" s="158"/>
      <c r="C95" s="70" t="s">
        <v>241</v>
      </c>
      <c r="D95" s="84"/>
      <c r="E95" s="161"/>
      <c r="F95" s="161"/>
      <c r="G95" s="270" t="s">
        <v>168</v>
      </c>
      <c r="H95" s="270"/>
      <c r="I95" s="53"/>
      <c r="J95" s="162"/>
      <c r="K95" s="161"/>
      <c r="L95" s="161"/>
      <c r="M95" s="265" t="s">
        <v>251</v>
      </c>
      <c r="N95" s="265"/>
      <c r="O95" s="265"/>
      <c r="P95" s="84"/>
      <c r="Q95" s="84"/>
    </row>
    <row r="96" spans="1:27" ht="203.25" customHeight="1" x14ac:dyDescent="0.25">
      <c r="A96" s="121">
        <f>1+A94</f>
        <v>77</v>
      </c>
      <c r="B96" s="158"/>
      <c r="C96" s="163" t="s">
        <v>151</v>
      </c>
      <c r="D96" s="84"/>
      <c r="E96" s="123"/>
      <c r="F96" s="123"/>
      <c r="G96" s="269" t="s">
        <v>176</v>
      </c>
      <c r="H96" s="270"/>
      <c r="I96" s="174" t="s">
        <v>149</v>
      </c>
      <c r="J96" s="174"/>
      <c r="K96" s="271"/>
      <c r="L96" s="271"/>
      <c r="M96" s="84"/>
      <c r="N96" s="84"/>
      <c r="O96" s="84"/>
      <c r="P96" s="84"/>
      <c r="Q96" s="84"/>
    </row>
    <row r="97" spans="1:17" ht="57.6" customHeight="1" x14ac:dyDescent="0.25">
      <c r="A97" s="121">
        <f t="shared" si="3"/>
        <v>78</v>
      </c>
      <c r="B97" s="158"/>
      <c r="C97" s="272" t="s">
        <v>150</v>
      </c>
      <c r="D97" s="272"/>
      <c r="E97" s="272"/>
      <c r="F97" s="272"/>
      <c r="G97" s="272"/>
      <c r="H97" s="272"/>
      <c r="I97" s="84"/>
      <c r="J97" s="84"/>
      <c r="K97" s="84"/>
      <c r="L97" s="84"/>
      <c r="M97" s="84"/>
      <c r="N97" s="84"/>
      <c r="O97" s="84"/>
      <c r="P97" s="84"/>
      <c r="Q97" s="84"/>
    </row>
  </sheetData>
  <mergeCells count="129">
    <mergeCell ref="G96:H96"/>
    <mergeCell ref="I96:J96"/>
    <mergeCell ref="K96:L96"/>
    <mergeCell ref="C97:H97"/>
    <mergeCell ref="K93:L93"/>
    <mergeCell ref="E94:F94"/>
    <mergeCell ref="G94:H94"/>
    <mergeCell ref="K94:L94"/>
    <mergeCell ref="G95:H95"/>
    <mergeCell ref="M95:O95"/>
    <mergeCell ref="E90:F90"/>
    <mergeCell ref="G90:H90"/>
    <mergeCell ref="I90:J90"/>
    <mergeCell ref="M90:O90"/>
    <mergeCell ref="P90:Q90"/>
    <mergeCell ref="E91:F91"/>
    <mergeCell ref="G91:H91"/>
    <mergeCell ref="I91:J91"/>
    <mergeCell ref="M91:O91"/>
    <mergeCell ref="P91:Q91"/>
    <mergeCell ref="P88:Q88"/>
    <mergeCell ref="E89:F89"/>
    <mergeCell ref="G89:H89"/>
    <mergeCell ref="I89:J89"/>
    <mergeCell ref="M89:O89"/>
    <mergeCell ref="P89:Q89"/>
    <mergeCell ref="E87:F87"/>
    <mergeCell ref="G87:H87"/>
    <mergeCell ref="I87:J87"/>
    <mergeCell ref="K87:L91"/>
    <mergeCell ref="M87:O87"/>
    <mergeCell ref="P87:Q87"/>
    <mergeCell ref="E88:F88"/>
    <mergeCell ref="G88:H88"/>
    <mergeCell ref="I88:J88"/>
    <mergeCell ref="M88:O88"/>
    <mergeCell ref="E86:F86"/>
    <mergeCell ref="G86:H86"/>
    <mergeCell ref="I86:J86"/>
    <mergeCell ref="K86:L86"/>
    <mergeCell ref="M86:O86"/>
    <mergeCell ref="P86:Q86"/>
    <mergeCell ref="E85:F85"/>
    <mergeCell ref="G85:H85"/>
    <mergeCell ref="I85:J85"/>
    <mergeCell ref="K85:L85"/>
    <mergeCell ref="M85:O85"/>
    <mergeCell ref="P85:Q85"/>
    <mergeCell ref="E84:F84"/>
    <mergeCell ref="G84:H84"/>
    <mergeCell ref="I84:J84"/>
    <mergeCell ref="K84:L84"/>
    <mergeCell ref="M84:O84"/>
    <mergeCell ref="P84:Q84"/>
    <mergeCell ref="E83:F83"/>
    <mergeCell ref="G83:H83"/>
    <mergeCell ref="I83:J83"/>
    <mergeCell ref="K83:L83"/>
    <mergeCell ref="M83:O83"/>
    <mergeCell ref="P83:Q83"/>
    <mergeCell ref="E82:F82"/>
    <mergeCell ref="G82:H82"/>
    <mergeCell ref="I82:J82"/>
    <mergeCell ref="K82:L82"/>
    <mergeCell ref="M82:O82"/>
    <mergeCell ref="P82:Q82"/>
    <mergeCell ref="E81:F81"/>
    <mergeCell ref="G81:H81"/>
    <mergeCell ref="I81:J81"/>
    <mergeCell ref="K81:L81"/>
    <mergeCell ref="M81:O81"/>
    <mergeCell ref="P81:Q81"/>
    <mergeCell ref="E80:F80"/>
    <mergeCell ref="G80:H80"/>
    <mergeCell ref="I80:J80"/>
    <mergeCell ref="K80:L80"/>
    <mergeCell ref="M80:O80"/>
    <mergeCell ref="P80:Q80"/>
    <mergeCell ref="E79:F79"/>
    <mergeCell ref="G79:H79"/>
    <mergeCell ref="I79:J79"/>
    <mergeCell ref="K79:L79"/>
    <mergeCell ref="M79:O79"/>
    <mergeCell ref="P79:Q79"/>
    <mergeCell ref="E78:F78"/>
    <mergeCell ref="G78:H78"/>
    <mergeCell ref="I78:J78"/>
    <mergeCell ref="K78:L78"/>
    <mergeCell ref="M78:O78"/>
    <mergeCell ref="P78:Q78"/>
    <mergeCell ref="E77:F77"/>
    <mergeCell ref="G77:H77"/>
    <mergeCell ref="I77:J77"/>
    <mergeCell ref="K77:L77"/>
    <mergeCell ref="M77:O77"/>
    <mergeCell ref="P77:Q77"/>
    <mergeCell ref="E76:F76"/>
    <mergeCell ref="G76:H76"/>
    <mergeCell ref="I76:J76"/>
    <mergeCell ref="K76:L76"/>
    <mergeCell ref="M76:O76"/>
    <mergeCell ref="P76:Q76"/>
    <mergeCell ref="B50:F50"/>
    <mergeCell ref="M51:O74"/>
    <mergeCell ref="I54:J54"/>
    <mergeCell ref="A63:F63"/>
    <mergeCell ref="B64:F64"/>
    <mergeCell ref="I70:J70"/>
    <mergeCell ref="A8:F8"/>
    <mergeCell ref="I10:J12"/>
    <mergeCell ref="M11:O12"/>
    <mergeCell ref="E13:H13"/>
    <mergeCell ref="A14:F14"/>
    <mergeCell ref="A49:F49"/>
    <mergeCell ref="E7:F7"/>
    <mergeCell ref="G7:H7"/>
    <mergeCell ref="I7:J7"/>
    <mergeCell ref="K7:L7"/>
    <mergeCell ref="M7:O7"/>
    <mergeCell ref="P7:Q7"/>
    <mergeCell ref="C1:Q1"/>
    <mergeCell ref="C2:Q2"/>
    <mergeCell ref="C3:Q3"/>
    <mergeCell ref="E5:F5"/>
    <mergeCell ref="G5:H5"/>
    <mergeCell ref="I5:J5"/>
    <mergeCell ref="K5:L5"/>
    <mergeCell ref="M5:O5"/>
    <mergeCell ref="P5:Q5"/>
  </mergeCells>
  <pageMargins left="0.45" right="0.45" top="0.5" bottom="0.75" header="0.3" footer="0.3"/>
  <pageSetup paperSize="5" scale="55" orientation="landscape" r:id="rId1"/>
  <headerFooter>
    <oddFooter>&amp;C&amp;16UG-160229 et al Joint Issues List (October 2016)&amp;R&amp;16&amp;A  Page &amp;P of &amp;N</oddFooter>
  </headerFooter>
  <rowBreaks count="3" manualBreakCount="3">
    <brk id="48" max="16" man="1"/>
    <brk id="62" max="16" man="1"/>
    <brk id="75"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2016-10-06T07:00:00+00:00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4A20E85-B815-40F3-9FD0-2D5A599E7D64}"/>
</file>

<file path=customXml/itemProps2.xml><?xml version="1.0" encoding="utf-8"?>
<ds:datastoreItem xmlns:ds="http://schemas.openxmlformats.org/officeDocument/2006/customXml" ds:itemID="{E08FECE5-931D-4680-B698-3F13E7CA517F}"/>
</file>

<file path=customXml/itemProps3.xml><?xml version="1.0" encoding="utf-8"?>
<ds:datastoreItem xmlns:ds="http://schemas.openxmlformats.org/officeDocument/2006/customXml" ds:itemID="{34193302-2EF4-429B-B9EB-E5FAE2EFEB60}"/>
</file>

<file path=customXml/itemProps4.xml><?xml version="1.0" encoding="utf-8"?>
<ds:datastoreItem xmlns:ds="http://schemas.openxmlformats.org/officeDocument/2006/customXml" ds:itemID="{3B72776F-00B8-453C-80D3-3B548C6A48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Electric</vt:lpstr>
      <vt:lpstr>Natural Gas</vt:lpstr>
      <vt:lpstr>Electric!Print_Area</vt:lpstr>
      <vt:lpstr>'Natural Gas'!Print_Area</vt:lpstr>
      <vt:lpstr>Electric!Print_Titles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jzlfgj</cp:lastModifiedBy>
  <cp:lastPrinted>2016-10-05T22:15:23Z</cp:lastPrinted>
  <dcterms:created xsi:type="dcterms:W3CDTF">2011-09-06T20:33:12Z</dcterms:created>
  <dcterms:modified xsi:type="dcterms:W3CDTF">2016-10-05T22:36:42Z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0x0101006E56B4D1795A2E4DB2F0B01679ED314A00D83ED465A26668459AA6DC672056AAD1</vt:lpwstr>
  </property>
  <property fmtid="{D5CDD505-2E9C-101B-9397-08002B2CF9AE}" pid="4" name="_docset_NoMedatataSyncRequired">
    <vt:lpwstr>False</vt:lpwstr>
  </property>
</Properties>
</file>