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2120" windowHeight="9120" activeTab="0"/>
  </bookViews>
  <sheets>
    <sheet name="Exhibit No. ___(WJE-10)" sheetId="1" r:id="rId1"/>
  </sheets>
  <definedNames>
    <definedName name="_xlnm.Print_Area" localSheetId="0">'Exhibit No. ___(WJE-10)'!$A$1:$K$23</definedName>
  </definedNames>
  <calcPr fullCalcOnLoad="1"/>
</workbook>
</file>

<file path=xl/sharedStrings.xml><?xml version="1.0" encoding="utf-8"?>
<sst xmlns="http://schemas.openxmlformats.org/spreadsheetml/2006/main" count="32" uniqueCount="25">
  <si>
    <t>Wind</t>
  </si>
  <si>
    <t>Geothermal</t>
  </si>
  <si>
    <t>Natural Gas Ownership</t>
  </si>
  <si>
    <t>Wood Waste</t>
  </si>
  <si>
    <t>Low</t>
  </si>
  <si>
    <t>High</t>
  </si>
  <si>
    <t>Levelized 20-yr $/MWh</t>
  </si>
  <si>
    <t>Natural Gas Ownership and PPA</t>
  </si>
  <si>
    <t>Total</t>
  </si>
  <si>
    <t>Levelized 5-yr $/MWh</t>
  </si>
  <si>
    <t>Heat Recovery</t>
  </si>
  <si>
    <t>Coal Ownership</t>
  </si>
  <si>
    <t># Offers</t>
  </si>
  <si>
    <t>ASM Resource Project Cost</t>
  </si>
  <si>
    <t>Stage I- Review of All Source RFP Bid Costs</t>
  </si>
  <si>
    <r>
      <t>ASM Cost to Serve Load</t>
    </r>
    <r>
      <rPr>
        <b/>
        <vertAlign val="superscript"/>
        <sz val="12"/>
        <rFont val="Times New Roman"/>
        <family val="0"/>
      </rPr>
      <t xml:space="preserve"> (2)</t>
    </r>
  </si>
  <si>
    <r>
      <t>Avg</t>
    </r>
    <r>
      <rPr>
        <vertAlign val="superscript"/>
        <sz val="12"/>
        <rFont val="Times New Roman"/>
        <family val="0"/>
      </rPr>
      <t>(1)</t>
    </r>
  </si>
  <si>
    <r>
      <t>PPA</t>
    </r>
    <r>
      <rPr>
        <vertAlign val="superscript"/>
        <sz val="12"/>
        <rFont val="Times New Roman"/>
        <family val="0"/>
      </rPr>
      <t>(*)</t>
    </r>
    <r>
      <rPr>
        <sz val="12"/>
        <rFont val="Times New Roman"/>
        <family val="0"/>
      </rPr>
      <t xml:space="preserve"> Gas</t>
    </r>
  </si>
  <si>
    <r>
      <t>PPA</t>
    </r>
    <r>
      <rPr>
        <vertAlign val="superscript"/>
        <sz val="12"/>
        <rFont val="Times New Roman"/>
        <family val="0"/>
      </rPr>
      <t>(*)</t>
    </r>
    <r>
      <rPr>
        <sz val="12"/>
        <rFont val="Times New Roman"/>
        <family val="0"/>
      </rPr>
      <t xml:space="preserve"> existing Coal </t>
    </r>
    <r>
      <rPr>
        <vertAlign val="superscript"/>
        <sz val="12"/>
        <rFont val="Times New Roman"/>
        <family val="0"/>
      </rPr>
      <t>(3)</t>
    </r>
  </si>
  <si>
    <r>
      <t>PPA</t>
    </r>
    <r>
      <rPr>
        <vertAlign val="superscript"/>
        <sz val="12"/>
        <rFont val="Times New Roman"/>
        <family val="0"/>
      </rPr>
      <t>(*)</t>
    </r>
    <r>
      <rPr>
        <sz val="12"/>
        <rFont val="Times New Roman"/>
        <family val="0"/>
      </rPr>
      <t xml:space="preserve"> new Hydro </t>
    </r>
    <r>
      <rPr>
        <vertAlign val="superscript"/>
        <sz val="12"/>
        <rFont val="Times New Roman"/>
        <family val="0"/>
      </rPr>
      <t>(4)</t>
    </r>
  </si>
  <si>
    <r>
      <t>(1)</t>
    </r>
    <r>
      <rPr>
        <sz val="12"/>
        <rFont val="Times New Roman"/>
        <family val="0"/>
      </rPr>
      <t xml:space="preserve">  If only one bid evaluated so far, then that bid put in the average column</t>
    </r>
  </si>
  <si>
    <r>
      <t>(2)</t>
    </r>
    <r>
      <rPr>
        <sz val="12"/>
        <rFont val="Times New Roman"/>
        <family val="0"/>
      </rPr>
      <t xml:space="preserve">  Assumes PSE retail load shape and volume of load equal to plant capacity times availability.</t>
    </r>
  </si>
  <si>
    <r>
      <t>(3)</t>
    </r>
    <r>
      <rPr>
        <sz val="12"/>
        <rFont val="Times New Roman"/>
        <family val="0"/>
      </rPr>
      <t xml:space="preserve">  For first 10 years cost to serve load is $48, remaining 10 years at market</t>
    </r>
  </si>
  <si>
    <r>
      <t>(4)</t>
    </r>
    <r>
      <rPr>
        <sz val="12"/>
        <rFont val="Times New Roman"/>
        <family val="0"/>
      </rPr>
      <t xml:space="preserve">  Project cost is higher because energy of PPA supplied during 6x16 on-peak hours</t>
    </r>
  </si>
  <si>
    <r>
      <t>(*)</t>
    </r>
    <r>
      <rPr>
        <sz val="12"/>
        <rFont val="Times New Roman"/>
        <family val="0"/>
      </rPr>
      <t xml:space="preserve">  All PPAs included imputed debt cost assuming S&amp;P risk factor of 30%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</si>
</sst>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~&quot;$&quot;#,##0.0"/>
    <numFmt numFmtId="165" formatCode="0.0"/>
    <numFmt numFmtId="166" formatCode="&quot;$&quot;#,##0.00"/>
    <numFmt numFmtId="167" formatCode="0.0%"/>
    <numFmt numFmtId="168" formatCode="0.000%"/>
    <numFmt numFmtId="169" formatCode="&quot;$&quot;#,##0"/>
    <numFmt numFmtId="170" formatCode="&quot;$&quot;#,##0.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00_);_(&quot;$&quot;* \(#,##0.0000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&quot;$&quot;#,##0.0"/>
    <numFmt numFmtId="181" formatCode="&quot;$&quot;#,##0.0_);[Red]\(&quot;$&quot;#,##0.0\)"/>
    <numFmt numFmtId="182" formatCode="#,##0.0"/>
    <numFmt numFmtId="183" formatCode="&quot;$&quot;#,##0.000"/>
    <numFmt numFmtId="184" formatCode="_(&quot;$&quot;* #,##0.000_);_(&quot;$&quot;* \(#,##0.000\);_(&quot;$&quot;* &quot;-&quot;???_);_(@_)"/>
    <numFmt numFmtId="185" formatCode="_(* #,##0.000_);_(* \(#,##0.000\);_(* &quot;-&quot;??_);_(@_)"/>
    <numFmt numFmtId="186" formatCode="_(* #,##0.000_);_(* \(#,##0.000\);_(* &quot;-&quot;???_);_(@_)"/>
    <numFmt numFmtId="187" formatCode="#,##0.0\ &quot;/kw&quot;"/>
    <numFmt numFmtId="188" formatCode="0\ &quot;aMW&quot;"/>
    <numFmt numFmtId="189" formatCode="[$-409]dddd\,\ mmmm\ dd\,\ yyyy"/>
    <numFmt numFmtId="190" formatCode="0.0000000"/>
    <numFmt numFmtId="191" formatCode="0.000000"/>
    <numFmt numFmtId="192" formatCode="0.00000"/>
    <numFmt numFmtId="193" formatCode="0.0000"/>
    <numFmt numFmtId="194" formatCode="dd\-mmm\-yy"/>
    <numFmt numFmtId="195" formatCode="[&lt;=9999999]###\-####;\(###\)\ ###\-####"/>
    <numFmt numFmtId="196" formatCode="[$-409]mmm\-yy;@"/>
    <numFmt numFmtId="197" formatCode="_(* #,##0.0_);_(* \(#,##0.0\);_(* &quot;-&quot;?_);_(@_)"/>
    <numFmt numFmtId="198" formatCode="[$-409]d\-mmm\-yy;@"/>
    <numFmt numFmtId="199" formatCode="\~&quot;$&quot;#,##0.00\)"/>
    <numFmt numFmtId="200" formatCode="\~&quot;$&quot;#,##0.00"/>
    <numFmt numFmtId="201" formatCode="\~&quot;$&quot;#,##0"/>
    <numFmt numFmtId="202" formatCode="[$-409]d\-mmm;@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8"/>
      <name val="Times New Roman"/>
      <family val="1"/>
    </font>
    <font>
      <sz val="11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vertAlign val="superscript"/>
      <sz val="12"/>
      <name val="Times New Roman"/>
      <family val="0"/>
    </font>
    <font>
      <vertAlign val="superscript"/>
      <sz val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T31"/>
  <sheetViews>
    <sheetView tabSelected="1" workbookViewId="0" topLeftCell="A1">
      <selection activeCell="F3" sqref="F3"/>
    </sheetView>
  </sheetViews>
  <sheetFormatPr defaultColWidth="9.33203125" defaultRowHeight="12.75"/>
  <cols>
    <col min="1" max="1" width="4.66015625" style="0" customWidth="1"/>
    <col min="2" max="2" width="46.16015625" style="0" customWidth="1"/>
    <col min="3" max="3" width="11.5" style="0" customWidth="1"/>
    <col min="4" max="4" width="3" style="0" customWidth="1"/>
    <col min="5" max="6" width="11" style="0" customWidth="1"/>
    <col min="7" max="7" width="13.33203125" style="0" customWidth="1"/>
    <col min="8" max="8" width="3.33203125" style="0" customWidth="1"/>
    <col min="9" max="11" width="13" style="0" customWidth="1"/>
    <col min="12" max="12" width="1.83203125" style="0" customWidth="1"/>
    <col min="15" max="15" width="12.33203125" style="0" customWidth="1"/>
  </cols>
  <sheetData>
    <row r="1" ht="22.5">
      <c r="B1" s="1" t="s">
        <v>14</v>
      </c>
    </row>
    <row r="2" ht="14.25" customHeight="1">
      <c r="B2" s="1"/>
    </row>
    <row r="3" spans="3:15" s="3" customFormat="1" ht="18.75">
      <c r="C3" s="4"/>
      <c r="D3" s="4"/>
      <c r="E3" s="4" t="s">
        <v>13</v>
      </c>
      <c r="F3" s="5"/>
      <c r="G3" s="5"/>
      <c r="I3" s="4" t="s">
        <v>15</v>
      </c>
      <c r="J3" s="5"/>
      <c r="K3" s="5"/>
      <c r="L3" s="6"/>
      <c r="M3" s="6"/>
      <c r="N3" s="6"/>
      <c r="O3" s="6"/>
    </row>
    <row r="4" spans="3:20" s="3" customFormat="1" ht="15.75">
      <c r="C4" s="7"/>
      <c r="D4" s="7"/>
      <c r="E4" s="8" t="s">
        <v>6</v>
      </c>
      <c r="F4" s="8"/>
      <c r="G4" s="8"/>
      <c r="I4" s="8" t="s">
        <v>6</v>
      </c>
      <c r="J4" s="8"/>
      <c r="K4" s="8"/>
      <c r="R4" s="8" t="s">
        <v>9</v>
      </c>
      <c r="S4" s="8"/>
      <c r="T4" s="8"/>
    </row>
    <row r="5" spans="2:20" s="3" customFormat="1" ht="18.75">
      <c r="B5" s="9"/>
      <c r="C5" s="10" t="s">
        <v>12</v>
      </c>
      <c r="D5" s="11"/>
      <c r="E5" s="11" t="s">
        <v>4</v>
      </c>
      <c r="F5" s="11" t="s">
        <v>5</v>
      </c>
      <c r="G5" s="11" t="s">
        <v>16</v>
      </c>
      <c r="I5" s="11" t="s">
        <v>4</v>
      </c>
      <c r="J5" s="11" t="s">
        <v>5</v>
      </c>
      <c r="K5" s="11" t="s">
        <v>16</v>
      </c>
      <c r="R5" s="11" t="s">
        <v>4</v>
      </c>
      <c r="S5" s="11" t="s">
        <v>5</v>
      </c>
      <c r="T5" s="11" t="s">
        <v>16</v>
      </c>
    </row>
    <row r="6" spans="1:20" s="3" customFormat="1" ht="15.75">
      <c r="A6" s="3">
        <v>1</v>
      </c>
      <c r="B6" s="12" t="s">
        <v>2</v>
      </c>
      <c r="C6" s="13">
        <v>10</v>
      </c>
      <c r="D6" s="13"/>
      <c r="E6" s="13">
        <v>60</v>
      </c>
      <c r="F6" s="13">
        <v>85</v>
      </c>
      <c r="G6" s="13">
        <v>69</v>
      </c>
      <c r="I6" s="13">
        <v>55</v>
      </c>
      <c r="J6" s="14">
        <v>82</v>
      </c>
      <c r="K6" s="13">
        <v>60</v>
      </c>
      <c r="R6" s="13" t="e">
        <f>INDEX(#REF!,($A6-1)*4+#REF!)</f>
        <v>#REF!</v>
      </c>
      <c r="S6" s="13" t="e">
        <f>INDEX(#REF!,($A6-1)*4+#REF!)</f>
        <v>#REF!</v>
      </c>
      <c r="T6" s="13" t="e">
        <f>INDEX(#REF!,($A6-1)*4+#REF!)</f>
        <v>#REF!</v>
      </c>
    </row>
    <row r="7" spans="1:20" s="3" customFormat="1" ht="15.75">
      <c r="A7" s="3">
        <v>8</v>
      </c>
      <c r="B7" s="15" t="s">
        <v>7</v>
      </c>
      <c r="C7" s="13">
        <v>6</v>
      </c>
      <c r="D7" s="13"/>
      <c r="E7" s="13">
        <v>63</v>
      </c>
      <c r="F7" s="13">
        <v>79</v>
      </c>
      <c r="G7" s="13">
        <v>68</v>
      </c>
      <c r="I7" s="13">
        <v>55</v>
      </c>
      <c r="J7" s="13">
        <v>70</v>
      </c>
      <c r="K7" s="13">
        <v>60</v>
      </c>
      <c r="R7" s="13" t="e">
        <f>INDEX(#REF!,($A7-1)*4+#REF!)</f>
        <v>#REF!</v>
      </c>
      <c r="S7" s="13" t="e">
        <f>INDEX(#REF!,($A7-1)*4+#REF!)</f>
        <v>#REF!</v>
      </c>
      <c r="T7" s="13" t="e">
        <f>INDEX(#REF!,($A7-1)*4+#REF!)</f>
        <v>#REF!</v>
      </c>
    </row>
    <row r="8" spans="1:20" s="3" customFormat="1" ht="15.75">
      <c r="A8" s="3">
        <v>2</v>
      </c>
      <c r="B8" s="16" t="s">
        <v>0</v>
      </c>
      <c r="C8" s="13">
        <v>23</v>
      </c>
      <c r="D8" s="13"/>
      <c r="E8" s="14">
        <v>44</v>
      </c>
      <c r="F8" s="13">
        <v>96</v>
      </c>
      <c r="G8" s="13">
        <v>56</v>
      </c>
      <c r="I8" s="14">
        <v>46</v>
      </c>
      <c r="J8" s="13">
        <v>91</v>
      </c>
      <c r="K8" s="13">
        <v>57</v>
      </c>
      <c r="R8" s="14" t="e">
        <f>INDEX(#REF!,($A8-1)*4+#REF!)</f>
        <v>#REF!</v>
      </c>
      <c r="S8" s="13" t="e">
        <f>INDEX(#REF!,($A8-1)*4+#REF!)</f>
        <v>#REF!</v>
      </c>
      <c r="T8" s="13" t="e">
        <f>INDEX(#REF!,($A8-1)*4+#REF!)</f>
        <v>#REF!</v>
      </c>
    </row>
    <row r="9" spans="1:20" s="3" customFormat="1" ht="15.75">
      <c r="A9" s="3">
        <v>3</v>
      </c>
      <c r="B9" s="16" t="s">
        <v>3</v>
      </c>
      <c r="C9" s="13">
        <v>4</v>
      </c>
      <c r="D9" s="13"/>
      <c r="E9" s="13">
        <v>46</v>
      </c>
      <c r="F9" s="13">
        <v>65</v>
      </c>
      <c r="G9" s="13">
        <v>58</v>
      </c>
      <c r="I9" s="13">
        <v>45</v>
      </c>
      <c r="J9" s="13">
        <v>60</v>
      </c>
      <c r="K9" s="13">
        <v>55</v>
      </c>
      <c r="R9" s="13" t="e">
        <f>INDEX(#REF!,($A9-1)*4+#REF!)</f>
        <v>#REF!</v>
      </c>
      <c r="S9" s="13" t="e">
        <f>INDEX(#REF!,($A9-1)*4+#REF!)</f>
        <v>#REF!</v>
      </c>
      <c r="T9" s="13" t="e">
        <f>INDEX(#REF!,($A9-1)*4+#REF!)</f>
        <v>#REF!</v>
      </c>
    </row>
    <row r="10" spans="1:20" s="3" customFormat="1" ht="15.75">
      <c r="A10" s="3">
        <v>4</v>
      </c>
      <c r="B10" s="16" t="s">
        <v>1</v>
      </c>
      <c r="C10" s="13">
        <v>2</v>
      </c>
      <c r="D10" s="13"/>
      <c r="E10" s="13">
        <v>67</v>
      </c>
      <c r="F10" s="13">
        <v>78</v>
      </c>
      <c r="G10" s="13">
        <v>73</v>
      </c>
      <c r="I10" s="13">
        <v>61</v>
      </c>
      <c r="J10" s="13">
        <v>70</v>
      </c>
      <c r="K10" s="13">
        <v>65</v>
      </c>
      <c r="R10" s="13" t="e">
        <f>INDEX(#REF!,($A10-1)*4+#REF!)</f>
        <v>#REF!</v>
      </c>
      <c r="S10" s="13" t="e">
        <f>INDEX(#REF!,($A10-1)*4+#REF!)</f>
        <v>#REF!</v>
      </c>
      <c r="T10" s="13" t="e">
        <f>INDEX(#REF!,($A10-1)*4+#REF!)</f>
        <v>#REF!</v>
      </c>
    </row>
    <row r="11" spans="1:20" s="3" customFormat="1" ht="18.75">
      <c r="A11" s="3">
        <v>5</v>
      </c>
      <c r="B11" s="16" t="s">
        <v>17</v>
      </c>
      <c r="C11" s="13">
        <v>13</v>
      </c>
      <c r="D11" s="13"/>
      <c r="E11" s="13">
        <v>52</v>
      </c>
      <c r="F11" s="14">
        <v>99</v>
      </c>
      <c r="G11" s="13">
        <v>66</v>
      </c>
      <c r="I11" s="13">
        <v>52</v>
      </c>
      <c r="J11" s="13">
        <v>63</v>
      </c>
      <c r="K11" s="13">
        <v>57</v>
      </c>
      <c r="R11" s="13" t="e">
        <f>INDEX(#REF!,($A11-1)*4+#REF!)</f>
        <v>#REF!</v>
      </c>
      <c r="S11" s="13" t="e">
        <f>INDEX(#REF!,($A11-1)*4+#REF!)</f>
        <v>#REF!</v>
      </c>
      <c r="T11" s="13" t="e">
        <f>INDEX(#REF!,($A11-1)*4+#REF!)</f>
        <v>#REF!</v>
      </c>
    </row>
    <row r="12" spans="1:20" s="3" customFormat="1" ht="18.75">
      <c r="A12" s="3">
        <v>6</v>
      </c>
      <c r="B12" s="16" t="s">
        <v>18</v>
      </c>
      <c r="C12" s="13">
        <v>4</v>
      </c>
      <c r="D12" s="13"/>
      <c r="E12" s="13">
        <v>42</v>
      </c>
      <c r="F12" s="13">
        <v>70</v>
      </c>
      <c r="G12" s="13">
        <v>56</v>
      </c>
      <c r="I12" s="13">
        <v>51</v>
      </c>
      <c r="J12" s="13">
        <v>65</v>
      </c>
      <c r="K12" s="13">
        <v>57</v>
      </c>
      <c r="R12" s="13" t="e">
        <f>INDEX(#REF!,($A12-1)*4+#REF!)</f>
        <v>#REF!</v>
      </c>
      <c r="S12" s="13" t="e">
        <f>INDEX(#REF!,($A12-1)*4+#REF!)</f>
        <v>#REF!</v>
      </c>
      <c r="T12" s="13" t="e">
        <f>INDEX(#REF!,($A12-1)*4+#REF!)</f>
        <v>#REF!</v>
      </c>
    </row>
    <row r="13" spans="1:20" s="3" customFormat="1" ht="18.75">
      <c r="A13" s="3">
        <v>7</v>
      </c>
      <c r="B13" s="16" t="s">
        <v>19</v>
      </c>
      <c r="C13" s="13">
        <v>1</v>
      </c>
      <c r="D13" s="13"/>
      <c r="E13" s="13">
        <v>64</v>
      </c>
      <c r="F13" s="13">
        <v>64</v>
      </c>
      <c r="G13" s="13">
        <v>64</v>
      </c>
      <c r="I13" s="13">
        <v>53</v>
      </c>
      <c r="J13" s="13">
        <v>53</v>
      </c>
      <c r="K13" s="13">
        <v>53</v>
      </c>
      <c r="R13" s="13" t="e">
        <f>INDEX(#REF!,($A13-1)*4+#REF!)</f>
        <v>#REF!</v>
      </c>
      <c r="S13" s="13" t="e">
        <f>INDEX(#REF!,($A13-1)*4+#REF!)</f>
        <v>#REF!</v>
      </c>
      <c r="T13" s="13" t="e">
        <f>INDEX(#REF!,($A13-1)*4+#REF!)</f>
        <v>#REF!</v>
      </c>
    </row>
    <row r="14" spans="1:20" s="3" customFormat="1" ht="15.75">
      <c r="A14" s="3">
        <v>9</v>
      </c>
      <c r="B14" s="16" t="s">
        <v>10</v>
      </c>
      <c r="C14" s="13">
        <v>2</v>
      </c>
      <c r="D14" s="13"/>
      <c r="E14" s="13">
        <v>47</v>
      </c>
      <c r="F14" s="13">
        <v>66</v>
      </c>
      <c r="G14" s="13">
        <v>56</v>
      </c>
      <c r="I14" s="13">
        <v>47</v>
      </c>
      <c r="J14" s="13">
        <v>63</v>
      </c>
      <c r="K14" s="13">
        <v>55</v>
      </c>
      <c r="R14" s="13" t="e">
        <f>INDEX(#REF!,($A14-1)*4+#REF!)</f>
        <v>#REF!</v>
      </c>
      <c r="S14" s="13" t="e">
        <f>INDEX(#REF!,($A14-1)*4+#REF!)</f>
        <v>#REF!</v>
      </c>
      <c r="T14" s="13" t="e">
        <f>INDEX(#REF!,($A14-1)*4+#REF!)</f>
        <v>#REF!</v>
      </c>
    </row>
    <row r="15" spans="1:20" s="3" customFormat="1" ht="15.75">
      <c r="A15" s="3">
        <v>10</v>
      </c>
      <c r="B15" s="17" t="s">
        <v>11</v>
      </c>
      <c r="C15" s="18">
        <v>1</v>
      </c>
      <c r="D15" s="18"/>
      <c r="E15" s="18">
        <v>53</v>
      </c>
      <c r="F15" s="18">
        <v>53</v>
      </c>
      <c r="G15" s="18">
        <v>53</v>
      </c>
      <c r="H15" s="17"/>
      <c r="I15" s="18">
        <v>49</v>
      </c>
      <c r="J15" s="18">
        <v>49</v>
      </c>
      <c r="K15" s="18">
        <v>49</v>
      </c>
      <c r="L15" s="17"/>
      <c r="R15" s="18" t="e">
        <f>INDEX(#REF!,($A15-1)*4+#REF!)</f>
        <v>#REF!</v>
      </c>
      <c r="S15" s="18" t="e">
        <f>INDEX(#REF!,($A15-1)*4+#REF!)</f>
        <v>#REF!</v>
      </c>
      <c r="T15" s="18" t="e">
        <f>INDEX(#REF!,($A15-1)*4+#REF!)</f>
        <v>#REF!</v>
      </c>
    </row>
    <row r="16" spans="2:20" s="3" customFormat="1" ht="15.75">
      <c r="B16" s="19" t="s">
        <v>8</v>
      </c>
      <c r="C16" s="20">
        <f>SUM(C6:C15)</f>
        <v>66</v>
      </c>
      <c r="D16" s="20"/>
      <c r="E16" s="20">
        <f>MIN(E6:E14)</f>
        <v>42</v>
      </c>
      <c r="F16" s="20">
        <f>MAX(F6:F14)</f>
        <v>99</v>
      </c>
      <c r="G16" s="20">
        <f>AVERAGE(G6:G15)</f>
        <v>61.9</v>
      </c>
      <c r="I16" s="20">
        <f>MIN(I6:I14)</f>
        <v>45</v>
      </c>
      <c r="J16" s="20">
        <f>MAX(J6:J14)</f>
        <v>91</v>
      </c>
      <c r="K16" s="20">
        <f>AVERAGE(K6:K15)</f>
        <v>56.8</v>
      </c>
      <c r="R16" s="20"/>
      <c r="S16" s="20"/>
      <c r="T16" s="20"/>
    </row>
    <row r="17" spans="2:15" s="3" customFormat="1" ht="12.75" customHeight="1">
      <c r="B17" s="19"/>
      <c r="C17" s="20"/>
      <c r="D17" s="20"/>
      <c r="E17" s="20"/>
      <c r="F17" s="20"/>
      <c r="G17" s="20"/>
      <c r="I17" s="20"/>
      <c r="J17" s="20"/>
      <c r="K17" s="20"/>
      <c r="M17" s="20"/>
      <c r="N17" s="20"/>
      <c r="O17" s="20"/>
    </row>
    <row r="18" s="3" customFormat="1" ht="18.75">
      <c r="B18" s="21" t="s">
        <v>20</v>
      </c>
    </row>
    <row r="19" s="3" customFormat="1" ht="18.75">
      <c r="B19" s="21" t="s">
        <v>21</v>
      </c>
    </row>
    <row r="20" s="3" customFormat="1" ht="18.75">
      <c r="B20" s="21" t="s">
        <v>22</v>
      </c>
    </row>
    <row r="21" s="3" customFormat="1" ht="18.75">
      <c r="B21" s="21" t="s">
        <v>23</v>
      </c>
    </row>
    <row r="22" s="3" customFormat="1" ht="18.75">
      <c r="B22" s="21" t="s">
        <v>24</v>
      </c>
    </row>
    <row r="31" spans="1:7" s="2" customFormat="1" ht="15">
      <c r="A31"/>
      <c r="B31"/>
      <c r="C31"/>
      <c r="D31"/>
      <c r="E31"/>
      <c r="F31"/>
      <c r="G31"/>
    </row>
  </sheetData>
  <printOptions horizontalCentered="1" verticalCentered="1"/>
  <pageMargins left="0.75" right="0.75" top="1.5" bottom="1" header="1.25" footer="0.5"/>
  <pageSetup fitToHeight="3" horizontalDpi="600" verticalDpi="600" orientation="landscape" scale="94" r:id="rId1"/>
  <headerFooter alignWithMargins="0">
    <oddHeader>&amp;R&amp;12Exhibit No. ___(WJE-10)
Page &amp;P of &amp;N</oddHeader>
    <oddFooter>&amp;R&amp;12May 14,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PCORC: Exhibit No. __(WJE-10HC) (Stage 1 ASM Results)</dc:title>
  <dc:subject/>
  <dc:creator>Kuzma, Jason</dc:creator>
  <cp:keywords>07771-0381</cp:keywords>
  <dc:description/>
  <cp:lastModifiedBy>No Name</cp:lastModifiedBy>
  <cp:lastPrinted>2005-06-04T17:55:16Z</cp:lastPrinted>
  <dcterms:created xsi:type="dcterms:W3CDTF">2004-04-16T20:47:02Z</dcterms:created>
  <dcterms:modified xsi:type="dcterms:W3CDTF">2005-06-04T18:00:52Z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Kuzma, Jason</vt:lpwstr>
  </property>
  <property fmtid="{D5CDD505-2E9C-101B-9397-08002B2CF9AE}" pid="4" name="archive">
    <vt:lpwstr>1 month last access</vt:lpwstr>
  </property>
  <property fmtid="{D5CDD505-2E9C-101B-9397-08002B2CF9AE}" pid="5" name="encrypt">
    <vt:lpwstr>0</vt:lpwstr>
  </property>
  <property fmtid="{D5CDD505-2E9C-101B-9397-08002B2CF9AE}" pid="6" name="association">
    <vt:lpwstr>ENVIRON/ENERGY</vt:lpwstr>
  </property>
  <property fmtid="{D5CDD505-2E9C-101B-9397-08002B2CF9AE}" pid="7" name="reference">
    <vt:lpwstr>07771-0381</vt:lpwstr>
  </property>
  <property fmtid="{D5CDD505-2E9C-101B-9397-08002B2CF9AE}" pid="8" name="title">
    <vt:lpwstr>PCORC: Exhibit No. __(WJE-10HC) (Stage 1 ASM Results)</vt:lpwstr>
  </property>
  <property fmtid="{D5CDD505-2E9C-101B-9397-08002B2CF9AE}" pid="9" name="catid">
    <vt:lpwstr>BA</vt:lpwstr>
  </property>
  <property fmtid="{D5CDD505-2E9C-101B-9397-08002B2CF9AE}" pid="10" name="refname1">
    <vt:lpwstr>PUGET SOUND ENERGY, INC.</vt:lpwstr>
  </property>
  <property fmtid="{D5CDD505-2E9C-101B-9397-08002B2CF9AE}" pid="11" name="refname2">
    <vt:lpwstr>JUNE 2005 PCORC</vt:lpwstr>
  </property>
  <property fmtid="{D5CDD505-2E9C-101B-9397-08002B2CF9AE}" pid="12" name="indextext">
    <vt:lpwstr>1</vt:lpwstr>
  </property>
  <property fmtid="{D5CDD505-2E9C-101B-9397-08002B2CF9AE}" pid="13" name="filecat">
    <vt:lpwstr>13 GENERAL BUSINESS</vt:lpwstr>
  </property>
  <property fmtid="{D5CDD505-2E9C-101B-9397-08002B2CF9AE}" pid="14" name="version">
    <vt:lpwstr/>
  </property>
  <property fmtid="{D5CDD505-2E9C-101B-9397-08002B2CF9AE}" pid="15" name="typist">
    <vt:lpwstr>Kuzma, Jason</vt:lpwstr>
  </property>
  <property fmtid="{D5CDD505-2E9C-101B-9397-08002B2CF9AE}" pid="16" name="filename">
    <vt:lpwstr>BA051460.023</vt:lpwstr>
  </property>
  <property fmtid="{D5CDD505-2E9C-101B-9397-08002B2CF9AE}" pid="17" name="DocumentSetType">
    <vt:lpwstr>Testimony</vt:lpwstr>
  </property>
  <property fmtid="{D5CDD505-2E9C-101B-9397-08002B2CF9AE}" pid="18" name="IsHighlyConfidential">
    <vt:lpwstr>0</vt:lpwstr>
  </property>
  <property fmtid="{D5CDD505-2E9C-101B-9397-08002B2CF9AE}" pid="19" name="DocketNumber">
    <vt:lpwstr>050870</vt:lpwstr>
  </property>
  <property fmtid="{D5CDD505-2E9C-101B-9397-08002B2CF9AE}" pid="20" name="IsConfidential">
    <vt:lpwstr>0</vt:lpwstr>
  </property>
  <property fmtid="{D5CDD505-2E9C-101B-9397-08002B2CF9AE}" pid="21" name="Date1">
    <vt:lpwstr>2005-06-07T00:00:00Z</vt:lpwstr>
  </property>
  <property fmtid="{D5CDD505-2E9C-101B-9397-08002B2CF9AE}" pid="22" name="CaseType">
    <vt:lpwstr>Tariff Revision</vt:lpwstr>
  </property>
  <property fmtid="{D5CDD505-2E9C-101B-9397-08002B2CF9AE}" pid="23" name="OpenedDate">
    <vt:lpwstr>2005-06-07T00:00:00Z</vt:lpwstr>
  </property>
  <property fmtid="{D5CDD505-2E9C-101B-9397-08002B2CF9AE}" pid="24" name="Prefix">
    <vt:lpwstr>UE</vt:lpwstr>
  </property>
  <property fmtid="{D5CDD505-2E9C-101B-9397-08002B2CF9AE}" pid="25" name="CaseCompanyNames">
    <vt:lpwstr>Puget Sound Energy</vt:lpwstr>
  </property>
  <property fmtid="{D5CDD505-2E9C-101B-9397-08002B2CF9AE}" pid="26" name="IndustryCode">
    <vt:lpwstr>140</vt:lpwstr>
  </property>
  <property fmtid="{D5CDD505-2E9C-101B-9397-08002B2CF9AE}" pid="27" name="CaseStatus">
    <vt:lpwstr>Closed</vt:lpwstr>
  </property>
  <property fmtid="{D5CDD505-2E9C-101B-9397-08002B2CF9AE}" pid="28" name="_docset_NoMedatataSyncRequired">
    <vt:lpwstr>False</vt:lpwstr>
  </property>
  <property fmtid="{D5CDD505-2E9C-101B-9397-08002B2CF9AE}" pid="29" name="Nickname">
    <vt:lpwstr/>
  </property>
  <property fmtid="{D5CDD505-2E9C-101B-9397-08002B2CF9AE}" pid="30" name="Process">
    <vt:lpwstr/>
  </property>
  <property fmtid="{D5CDD505-2E9C-101B-9397-08002B2CF9AE}" pid="31" name="Visibility">
    <vt:lpwstr/>
  </property>
  <property fmtid="{D5CDD505-2E9C-101B-9397-08002B2CF9AE}" pid="32" name="DocumentGroup">
    <vt:lpwstr/>
  </property>
</Properties>
</file>