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2018\2018 Tax Reform\Workpapers\Models\WA Tax Adjusted Models\Incremental Adjustment Models\"/>
    </mc:Choice>
  </mc:AlternateContent>
  <bookViews>
    <workbookView xWindow="0" yWindow="0" windowWidth="28800" windowHeight="11835" activeTab="1"/>
  </bookViews>
  <sheets>
    <sheet name="Tables for BR 9" sheetId="4" r:id="rId1"/>
    <sheet name="Summary Table - BR 9" sheetId="5" r:id="rId2"/>
    <sheet name="RY 2-3 Table" sheetId="8"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8" l="1"/>
  <c r="F15" i="8"/>
  <c r="G14" i="8"/>
  <c r="F14" i="8"/>
  <c r="O24" i="4" l="1"/>
  <c r="Q24" i="4"/>
  <c r="O19" i="4" l="1"/>
  <c r="V5" i="5"/>
  <c r="D8" i="5"/>
  <c r="U7" i="4" l="1"/>
  <c r="T7" i="4"/>
  <c r="F12" i="5" l="1"/>
  <c r="D12" i="5"/>
  <c r="F8" i="5"/>
  <c r="Q19" i="4" l="1"/>
  <c r="Q25" i="4"/>
  <c r="O25" i="4"/>
  <c r="G16" i="4" l="1"/>
  <c r="E16" i="4"/>
  <c r="C17" i="4" l="1"/>
  <c r="D17" i="4"/>
  <c r="B17" i="4"/>
  <c r="F16" i="4" l="1"/>
</calcChain>
</file>

<file path=xl/sharedStrings.xml><?xml version="1.0" encoding="utf-8"?>
<sst xmlns="http://schemas.openxmlformats.org/spreadsheetml/2006/main" count="100" uniqueCount="85">
  <si>
    <t>WA E</t>
  </si>
  <si>
    <t>WA G</t>
  </si>
  <si>
    <t>Non-Plant</t>
  </si>
  <si>
    <t>Plant</t>
  </si>
  <si>
    <t>Avista Utility System</t>
  </si>
  <si>
    <t>WA              Electric</t>
  </si>
  <si>
    <t>WA                 Natural Gas</t>
  </si>
  <si>
    <t>Protected (normalized plant)</t>
  </si>
  <si>
    <t>Unprotected (non-plant)</t>
  </si>
  <si>
    <t>Gross-up for taxes</t>
  </si>
  <si>
    <t>Regulatory Liability</t>
  </si>
  <si>
    <t>Excess Reserve</t>
  </si>
  <si>
    <t>Avista Rebuttal</t>
  </si>
  <si>
    <t>WA     Natural Gas</t>
  </si>
  <si>
    <t>WA     Electric</t>
  </si>
  <si>
    <t xml:space="preserve">  Permanent Reductions:</t>
  </si>
  <si>
    <t>Adjusted Avista Rebuttal (Base Tariff)</t>
  </si>
  <si>
    <t>Deferral of Jan - Apr 2018 balances</t>
  </si>
  <si>
    <t xml:space="preserve">  Temporary Reductions:</t>
  </si>
  <si>
    <t>1)</t>
  </si>
  <si>
    <t>2a)</t>
  </si>
  <si>
    <t>2b)</t>
  </si>
  <si>
    <t>3)</t>
  </si>
  <si>
    <t>Effective May 1, 2018:</t>
  </si>
  <si>
    <t xml:space="preserve">  Total Tariff 74/174</t>
  </si>
  <si>
    <t>Current/Deferred Tax change (35% to 21%)</t>
  </si>
  <si>
    <t>WA                   Natural Gas</t>
  </si>
  <si>
    <r>
      <t>Adjusted Avista Rebuttal (</t>
    </r>
    <r>
      <rPr>
        <b/>
        <sz val="11"/>
        <color theme="1"/>
        <rFont val="Calibri"/>
        <family val="2"/>
        <scheme val="minor"/>
      </rPr>
      <t>permanent base rate change</t>
    </r>
    <r>
      <rPr>
        <sz val="11"/>
        <color theme="1"/>
        <rFont val="Calibri"/>
        <family val="2"/>
        <scheme val="minor"/>
      </rPr>
      <t>)</t>
    </r>
  </si>
  <si>
    <t>2013-2016</t>
  </si>
  <si>
    <t>Net Plant after ADFIT Growth Component</t>
  </si>
  <si>
    <t>Electric</t>
  </si>
  <si>
    <t>Natural Gas</t>
  </si>
  <si>
    <t>2018-2020</t>
  </si>
  <si>
    <t>Historical Data</t>
  </si>
  <si>
    <t>ExcIuding Bonus Depreciation Per Tax Act</t>
  </si>
  <si>
    <t>(a)</t>
  </si>
  <si>
    <t>(b)</t>
  </si>
  <si>
    <t>(c)</t>
  </si>
  <si>
    <t>Weighted Average Annual Revenue Growth Factor (K-Factor)</t>
  </si>
  <si>
    <t>*Used by both Avista and Staff</t>
  </si>
  <si>
    <r>
      <t>Including Bonus Depreciation used on Rebuttal</t>
    </r>
    <r>
      <rPr>
        <b/>
        <vertAlign val="superscript"/>
        <sz val="14"/>
        <color theme="1"/>
        <rFont val="Calibri"/>
        <family val="2"/>
        <scheme val="minor"/>
      </rPr>
      <t>*</t>
    </r>
  </si>
  <si>
    <t>Base</t>
  </si>
  <si>
    <t>Bill</t>
  </si>
  <si>
    <t>WA                                  Natural Gas</t>
  </si>
  <si>
    <t>Current/Deferred Tax Expense</t>
  </si>
  <si>
    <t>Revenue Requirement (000s)</t>
  </si>
  <si>
    <r>
      <t>Effective May 1, 2018:</t>
    </r>
    <r>
      <rPr>
        <b/>
        <sz val="11"/>
        <color theme="1"/>
        <rFont val="Calibri"/>
        <family val="2"/>
        <scheme val="minor"/>
      </rPr>
      <t xml:space="preserve">                                                         (000s)</t>
    </r>
  </si>
  <si>
    <t>WA                                             Electric</t>
  </si>
  <si>
    <r>
      <t>Tariff Schedules 74 and 174 Offset (</t>
    </r>
    <r>
      <rPr>
        <b/>
        <sz val="11"/>
        <color theme="1"/>
        <rFont val="Calibri"/>
        <family val="2"/>
        <scheme val="minor"/>
      </rPr>
      <t>temporary change</t>
    </r>
    <r>
      <rPr>
        <sz val="11"/>
        <color theme="1"/>
        <rFont val="Calibri"/>
        <family val="2"/>
        <scheme val="minor"/>
      </rPr>
      <t>)</t>
    </r>
  </si>
  <si>
    <t>Current/Deferred Tax Expense (35% to 21%)</t>
  </si>
  <si>
    <t xml:space="preserve"> (a)</t>
  </si>
  <si>
    <t>(C)</t>
  </si>
  <si>
    <t>Avista Revised - Eliminating Impact of Bonus</t>
  </si>
  <si>
    <t>Avista  Rebuttal (Adjusted for Tax Rate of 21% only)</t>
  </si>
  <si>
    <t>Revenue Requirement Years 2 and 3                                                                         As Filed (vs) As-Filed-Revised for Tax Rate (vs) Revised to Eliminate Bonus</t>
  </si>
  <si>
    <t>Accumulated Deferred Federal Income Tax (ADFIT) Balances                           at December 31, 2017:</t>
  </si>
  <si>
    <t>Excess Deferred Federal Income Tax Reserve at December 31, 2017</t>
  </si>
  <si>
    <r>
      <rPr>
        <b/>
        <u/>
        <sz val="11"/>
        <color theme="1"/>
        <rFont val="Calibri"/>
        <family val="2"/>
        <scheme val="minor"/>
      </rPr>
      <t>Estimated</t>
    </r>
    <r>
      <rPr>
        <b/>
        <sz val="11"/>
        <color theme="1"/>
        <rFont val="Calibri"/>
        <family val="2"/>
        <scheme val="minor"/>
      </rPr>
      <t xml:space="preserve"> Excess Deferred Federal Income Tax and Current/Deferred Tax Expense                        Deferred for the Period January - April 2018  (000s)</t>
    </r>
  </si>
  <si>
    <t>Table 3</t>
  </si>
  <si>
    <t>Table 1</t>
  </si>
  <si>
    <t>Table 2</t>
  </si>
  <si>
    <t>`</t>
  </si>
  <si>
    <t>Plant Excess ADFIT ("protected")*</t>
  </si>
  <si>
    <t>Non-Plant Excess ADFIT ("unprotected")*</t>
  </si>
  <si>
    <t>Avista  Rebuttal (Prior to Tax Change) *</t>
  </si>
  <si>
    <r>
      <t>*</t>
    </r>
    <r>
      <rPr>
        <b/>
        <sz val="10"/>
        <color theme="1"/>
        <rFont val="Calibri"/>
        <family val="2"/>
        <scheme val="minor"/>
      </rPr>
      <t xml:space="preserve"> See Exh. EMA-11 and EMA-12, page 2.</t>
    </r>
  </si>
  <si>
    <r>
      <t>Excess ADFIT - Plant (Protected</t>
    </r>
    <r>
      <rPr>
        <b/>
        <vertAlign val="superscript"/>
        <sz val="11"/>
        <color theme="1"/>
        <rFont val="Calibri"/>
        <family val="2"/>
        <scheme val="minor"/>
      </rPr>
      <t>(1)</t>
    </r>
    <r>
      <rPr>
        <b/>
        <sz val="11"/>
        <color theme="1"/>
        <rFont val="Calibri"/>
        <family val="2"/>
        <scheme val="minor"/>
      </rPr>
      <t>)</t>
    </r>
  </si>
  <si>
    <t xml:space="preserve">Plant Excess ADFIT </t>
  </si>
  <si>
    <t xml:space="preserve">Non-Plant Excess ADFIT </t>
  </si>
  <si>
    <r>
      <t>Total Deferred Balance                       January - April 2018</t>
    </r>
    <r>
      <rPr>
        <b/>
        <vertAlign val="superscript"/>
        <sz val="11"/>
        <color theme="1"/>
        <rFont val="Calibri"/>
        <family val="2"/>
        <scheme val="minor"/>
      </rPr>
      <t>(2)</t>
    </r>
  </si>
  <si>
    <t>* Avista has two main types of excess accumulated deferred income taxes (ADFIT) as defined by the Internal Revenue Code (IRC), “protected” and “unprotected”. "Protected" excess ADFIT is generally defined as capital assets depreciated under IRC section 167, whereby these timing differences are required to be recorded and then reversed (i.e. normalized) over the depreciable lives of the capital assets that created the ADFIT.  "Unprotected" excess ADFIT makes up the remainder of the Company’s excess ADFIT, reflecting non-plant related deferred assets/liabilities.</t>
  </si>
  <si>
    <r>
      <rPr>
        <vertAlign val="superscript"/>
        <sz val="11"/>
        <color theme="1"/>
        <rFont val="Calibri"/>
        <family val="2"/>
        <scheme val="minor"/>
      </rPr>
      <t xml:space="preserve">(1) </t>
    </r>
    <r>
      <rPr>
        <sz val="10"/>
        <color theme="1"/>
        <rFont val="Calibri"/>
        <family val="2"/>
        <scheme val="minor"/>
      </rPr>
      <t xml:space="preserve">The excess ADFIT reserve as of December 31, 2017 associated with the non-plant balances are not currently being amortized.  Therefore, there are no "unprotected" balances included in the January - April 2018 deferral balance.   </t>
    </r>
  </si>
  <si>
    <t>Rate year 1</t>
  </si>
  <si>
    <t>Base Rate Change:</t>
  </si>
  <si>
    <t>Tariff Schedule 74 and 174:</t>
  </si>
  <si>
    <t>Diff</t>
  </si>
  <si>
    <t>Summary Table - Attachment A</t>
  </si>
  <si>
    <t xml:space="preserve">     Tariff 74/174   (May 1, 2018 - April 30, 2019)</t>
  </si>
  <si>
    <r>
      <rPr>
        <vertAlign val="superscript"/>
        <sz val="11"/>
        <color theme="1"/>
        <rFont val="Calibri"/>
        <family val="2"/>
        <scheme val="minor"/>
      </rPr>
      <t>(2)</t>
    </r>
    <r>
      <rPr>
        <sz val="11"/>
        <color theme="1"/>
        <rFont val="Calibri"/>
        <family val="2"/>
        <scheme val="minor"/>
      </rPr>
      <t xml:space="preserve"> </t>
    </r>
    <r>
      <rPr>
        <sz val="10"/>
        <color theme="1"/>
        <rFont val="Calibri"/>
        <family val="2"/>
        <scheme val="minor"/>
      </rPr>
      <t xml:space="preserve">The Company proposes to return the deferred balance from January 1 - April 30, 2018 to customers over one year starting May 1, 2018.  </t>
    </r>
  </si>
  <si>
    <t>Avista - If Adjusted for Bonus</t>
  </si>
  <si>
    <r>
      <t xml:space="preserve">Staff                  Filed </t>
    </r>
    <r>
      <rPr>
        <b/>
        <vertAlign val="superscript"/>
        <sz val="11"/>
        <color theme="1"/>
        <rFont val="Calibri"/>
        <family val="2"/>
        <scheme val="minor"/>
      </rPr>
      <t>(1)</t>
    </r>
  </si>
  <si>
    <r>
      <t xml:space="preserve">Staff - If Adjusted for Bonus </t>
    </r>
    <r>
      <rPr>
        <b/>
        <vertAlign val="superscript"/>
        <sz val="11"/>
        <color theme="1"/>
        <rFont val="Calibri"/>
        <family val="2"/>
        <scheme val="minor"/>
      </rPr>
      <t>(2)</t>
    </r>
  </si>
  <si>
    <r>
      <t>Avista           Rebuttal</t>
    </r>
    <r>
      <rPr>
        <b/>
        <vertAlign val="superscript"/>
        <sz val="11"/>
        <color theme="1"/>
        <rFont val="Calibri"/>
        <family val="2"/>
        <scheme val="minor"/>
      </rPr>
      <t>(1)</t>
    </r>
  </si>
  <si>
    <t>(1) See Exh. EMA-13 and 14, page 1.</t>
  </si>
  <si>
    <t>(2) Updating Staff’s Composite Revenue Growth calculation with the revised net plant after ADFIT component (using column (c) from Table 5), results in a weighted average annual revenue growth factor of 2.67% electric and 3.58% natural gas.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</si>
</sst>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u/>
      <sz val="11"/>
      <color theme="1"/>
      <name val="Calibri"/>
      <family val="2"/>
      <scheme val="minor"/>
    </font>
    <font>
      <sz val="12"/>
      <color theme="1"/>
      <name val="Calibri"/>
      <family val="2"/>
      <scheme val="minor"/>
    </font>
    <font>
      <b/>
      <vertAlign val="superscript"/>
      <sz val="11"/>
      <color theme="1"/>
      <name val="Calibri"/>
      <family val="2"/>
      <scheme val="minor"/>
    </font>
    <font>
      <b/>
      <vertAlign val="superscript"/>
      <sz val="14"/>
      <color theme="1"/>
      <name val="Calibri"/>
      <family val="2"/>
      <scheme val="minor"/>
    </font>
    <font>
      <b/>
      <sz val="10"/>
      <color theme="1"/>
      <name val="Calibri"/>
      <family val="2"/>
      <scheme val="minor"/>
    </font>
    <font>
      <vertAlign val="superscript"/>
      <sz val="11"/>
      <color theme="1"/>
      <name val="Calibri"/>
      <family val="2"/>
      <scheme val="minor"/>
    </font>
    <font>
      <b/>
      <sz val="13"/>
      <color theme="1"/>
      <name val="Calibri"/>
      <family val="2"/>
      <scheme val="minor"/>
    </font>
    <font>
      <u val="singleAccounting"/>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80">
    <xf numFmtId="0" fontId="0" fillId="0" borderId="0" xfId="0"/>
    <xf numFmtId="164" fontId="0" fillId="0" borderId="0" xfId="1" applyNumberFormat="1" applyFont="1"/>
    <xf numFmtId="0" fontId="0" fillId="0" borderId="0" xfId="0" applyBorder="1"/>
    <xf numFmtId="0" fontId="2" fillId="0" borderId="0" xfId="0" applyFont="1"/>
    <xf numFmtId="0" fontId="2" fillId="0" borderId="0" xfId="0" applyFont="1" applyBorder="1" applyAlignment="1"/>
    <xf numFmtId="164" fontId="0" fillId="0" borderId="17" xfId="1" applyNumberFormat="1" applyFont="1" applyBorder="1"/>
    <xf numFmtId="0" fontId="0" fillId="0" borderId="14" xfId="0" applyBorder="1"/>
    <xf numFmtId="0" fontId="0" fillId="0" borderId="2" xfId="0" applyBorder="1"/>
    <xf numFmtId="164" fontId="0" fillId="0" borderId="4" xfId="1" applyNumberFormat="1" applyFont="1" applyBorder="1"/>
    <xf numFmtId="164" fontId="0" fillId="0" borderId="0" xfId="0" applyNumberFormat="1" applyBorder="1"/>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164" fontId="0" fillId="0" borderId="22" xfId="1" applyNumberFormat="1" applyFont="1" applyBorder="1"/>
    <xf numFmtId="0" fontId="2" fillId="0" borderId="23" xfId="0" applyFont="1" applyBorder="1" applyAlignment="1">
      <alignment horizontal="center" vertical="center" wrapText="1"/>
    </xf>
    <xf numFmtId="164" fontId="0" fillId="0" borderId="24" xfId="1" applyNumberFormat="1" applyFont="1" applyBorder="1"/>
    <xf numFmtId="164" fontId="0" fillId="0" borderId="21" xfId="1" applyNumberFormat="1" applyFont="1" applyBorder="1"/>
    <xf numFmtId="164" fontId="0" fillId="0" borderId="23" xfId="1" applyNumberFormat="1" applyFont="1" applyBorder="1"/>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0" fillId="2" borderId="20" xfId="0" applyFill="1" applyBorder="1"/>
    <xf numFmtId="0" fontId="0" fillId="2" borderId="9" xfId="0" applyFill="1" applyBorder="1"/>
    <xf numFmtId="0" fontId="0" fillId="2" borderId="0" xfId="0" applyFill="1" applyBorder="1"/>
    <xf numFmtId="0" fontId="2" fillId="2" borderId="1" xfId="0" applyFont="1" applyFill="1" applyBorder="1" applyAlignment="1">
      <alignment horizontal="center" wrapText="1"/>
    </xf>
    <xf numFmtId="0" fontId="2" fillId="2" borderId="0" xfId="0" applyFont="1" applyFill="1" applyBorder="1"/>
    <xf numFmtId="0" fontId="2" fillId="2" borderId="12" xfId="0" applyFont="1" applyFill="1" applyBorder="1" applyAlignment="1">
      <alignment horizontal="center" wrapText="1"/>
    </xf>
    <xf numFmtId="0" fontId="2" fillId="2" borderId="9" xfId="0" applyFont="1" applyFill="1" applyBorder="1"/>
    <xf numFmtId="164" fontId="2" fillId="2" borderId="0" xfId="1" applyNumberFormat="1" applyFont="1" applyFill="1" applyBorder="1"/>
    <xf numFmtId="164" fontId="0" fillId="2" borderId="0" xfId="1" applyNumberFormat="1" applyFont="1" applyFill="1" applyBorder="1"/>
    <xf numFmtId="164" fontId="0" fillId="2" borderId="10" xfId="1" applyNumberFormat="1" applyFont="1" applyFill="1" applyBorder="1"/>
    <xf numFmtId="0" fontId="0" fillId="2" borderId="0" xfId="0" applyFill="1" applyBorder="1" applyAlignment="1">
      <alignment horizontal="left"/>
    </xf>
    <xf numFmtId="164" fontId="0" fillId="2" borderId="1" xfId="1" applyNumberFormat="1" applyFont="1" applyFill="1" applyBorder="1"/>
    <xf numFmtId="164" fontId="2" fillId="2" borderId="5" xfId="1" applyNumberFormat="1" applyFont="1" applyFill="1" applyBorder="1"/>
    <xf numFmtId="0" fontId="0" fillId="2" borderId="0" xfId="0" applyFill="1" applyBorder="1" applyAlignment="1">
      <alignment horizontal="left" vertical="top" wrapText="1"/>
    </xf>
    <xf numFmtId="0" fontId="5" fillId="2" borderId="9" xfId="0" applyFont="1" applyFill="1" applyBorder="1" applyAlignment="1">
      <alignment horizontal="left"/>
    </xf>
    <xf numFmtId="0" fontId="5" fillId="2" borderId="9" xfId="0" applyFont="1" applyFill="1" applyBorder="1"/>
    <xf numFmtId="164" fontId="2" fillId="2" borderId="10" xfId="1" applyNumberFormat="1" applyFont="1" applyFill="1" applyBorder="1"/>
    <xf numFmtId="164" fontId="0" fillId="2" borderId="12" xfId="1" applyNumberFormat="1" applyFont="1" applyFill="1" applyBorder="1"/>
    <xf numFmtId="164" fontId="2" fillId="2" borderId="6" xfId="1" applyNumberFormat="1" applyFont="1" applyFill="1" applyBorder="1"/>
    <xf numFmtId="0" fontId="2" fillId="2" borderId="7" xfId="0" applyFont="1" applyFill="1" applyBorder="1"/>
    <xf numFmtId="0" fontId="0" fillId="2" borderId="9" xfId="0" applyFill="1" applyBorder="1" applyAlignment="1">
      <alignment horizontal="left"/>
    </xf>
    <xf numFmtId="0" fontId="0" fillId="2" borderId="9" xfId="0" applyFont="1" applyFill="1" applyBorder="1"/>
    <xf numFmtId="0" fontId="0" fillId="2" borderId="0" xfId="0" applyFont="1" applyFill="1" applyBorder="1"/>
    <xf numFmtId="164" fontId="1" fillId="2" borderId="0" xfId="1" applyNumberFormat="1" applyFont="1" applyFill="1" applyBorder="1"/>
    <xf numFmtId="164" fontId="1" fillId="2" borderId="10" xfId="1" applyNumberFormat="1" applyFont="1" applyFill="1" applyBorder="1"/>
    <xf numFmtId="0" fontId="0" fillId="2" borderId="0" xfId="0" applyFont="1" applyFill="1" applyBorder="1" applyAlignment="1">
      <alignment horizontal="left"/>
    </xf>
    <xf numFmtId="164" fontId="1" fillId="2" borderId="1" xfId="1" applyNumberFormat="1" applyFont="1" applyFill="1" applyBorder="1"/>
    <xf numFmtId="164" fontId="1" fillId="2" borderId="12" xfId="1" applyNumberFormat="1" applyFont="1" applyFill="1" applyBorder="1"/>
    <xf numFmtId="0" fontId="0" fillId="2" borderId="9" xfId="0" applyFont="1" applyFill="1" applyBorder="1" applyAlignment="1">
      <alignment horizontal="left"/>
    </xf>
    <xf numFmtId="0" fontId="0" fillId="2" borderId="0" xfId="0" applyFont="1" applyFill="1" applyBorder="1" applyAlignment="1">
      <alignment horizontal="left" vertical="top" wrapText="1"/>
    </xf>
    <xf numFmtId="0" fontId="0" fillId="2" borderId="11" xfId="0" applyFont="1" applyFill="1" applyBorder="1"/>
    <xf numFmtId="0" fontId="0" fillId="2" borderId="1" xfId="0" applyFont="1" applyFill="1" applyBorder="1"/>
    <xf numFmtId="164" fontId="6" fillId="0" borderId="25" xfId="1" applyNumberFormat="1" applyFont="1" applyBorder="1"/>
    <xf numFmtId="164" fontId="6" fillId="0" borderId="27" xfId="1" applyNumberFormat="1" applyFont="1" applyBorder="1"/>
    <xf numFmtId="164" fontId="6" fillId="0" borderId="13" xfId="1" applyNumberFormat="1" applyFont="1" applyBorder="1"/>
    <xf numFmtId="0" fontId="0" fillId="2" borderId="9" xfId="0" applyFill="1" applyBorder="1" applyAlignment="1"/>
    <xf numFmtId="0" fontId="0" fillId="2" borderId="14" xfId="0" applyFill="1" applyBorder="1" applyAlignment="1"/>
    <xf numFmtId="0" fontId="6" fillId="2" borderId="3" xfId="0" applyFont="1" applyFill="1" applyBorder="1" applyAlignment="1">
      <alignment vertical="top"/>
    </xf>
    <xf numFmtId="0" fontId="0" fillId="0" borderId="0" xfId="0" applyBorder="1" applyAlignment="1">
      <alignment vertical="center" wrapText="1"/>
    </xf>
    <xf numFmtId="0" fontId="0" fillId="0" borderId="0" xfId="0" applyBorder="1" applyAlignment="1"/>
    <xf numFmtId="0" fontId="2" fillId="0" borderId="0" xfId="0" applyFont="1" applyAlignment="1"/>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 xfId="0" applyFont="1" applyFill="1" applyBorder="1" applyAlignment="1">
      <alignment horizontal="center"/>
    </xf>
    <xf numFmtId="0" fontId="2" fillId="2" borderId="6" xfId="0" applyFont="1" applyFill="1" applyBorder="1" applyAlignment="1">
      <alignment horizontal="center"/>
    </xf>
    <xf numFmtId="10" fontId="0" fillId="2" borderId="0" xfId="0" applyNumberFormat="1" applyFill="1" applyBorder="1"/>
    <xf numFmtId="10" fontId="0" fillId="2" borderId="33" xfId="0" applyNumberFormat="1" applyFill="1" applyBorder="1" applyAlignment="1"/>
    <xf numFmtId="0" fontId="0" fillId="2" borderId="14" xfId="0" applyFill="1" applyBorder="1" applyAlignment="1">
      <alignment wrapText="1"/>
    </xf>
    <xf numFmtId="10" fontId="0" fillId="2" borderId="29" xfId="0" applyNumberFormat="1" applyFill="1" applyBorder="1"/>
    <xf numFmtId="10" fontId="0" fillId="2" borderId="17" xfId="0" applyNumberFormat="1" applyFill="1" applyBorder="1"/>
    <xf numFmtId="0" fontId="3" fillId="2" borderId="0" xfId="0" applyFont="1" applyFill="1"/>
    <xf numFmtId="0" fontId="0" fillId="2" borderId="0" xfId="0" applyFill="1"/>
    <xf numFmtId="0" fontId="2" fillId="2" borderId="9" xfId="0" applyFont="1" applyFill="1" applyBorder="1" applyAlignment="1">
      <alignment horizontal="center"/>
    </xf>
    <xf numFmtId="0" fontId="2" fillId="2" borderId="1" xfId="0" applyFont="1" applyFill="1" applyBorder="1" applyAlignment="1">
      <alignment horizontal="center"/>
    </xf>
    <xf numFmtId="0" fontId="2" fillId="2" borderId="12" xfId="0" applyFont="1" applyFill="1" applyBorder="1" applyAlignment="1">
      <alignment horizontal="center"/>
    </xf>
    <xf numFmtId="10" fontId="0" fillId="2" borderId="10" xfId="0" applyNumberFormat="1" applyFill="1" applyBorder="1"/>
    <xf numFmtId="10" fontId="0" fillId="2" borderId="9" xfId="0" applyNumberFormat="1" applyFill="1" applyBorder="1"/>
    <xf numFmtId="10" fontId="0" fillId="2" borderId="14" xfId="0" applyNumberFormat="1" applyFill="1" applyBorder="1"/>
    <xf numFmtId="0" fontId="2" fillId="2" borderId="15" xfId="0" applyFont="1" applyFill="1" applyBorder="1" applyAlignment="1">
      <alignment horizontal="center" wrapText="1"/>
    </xf>
    <xf numFmtId="0" fontId="2" fillId="2" borderId="20" xfId="0" applyFont="1" applyFill="1" applyBorder="1"/>
    <xf numFmtId="0" fontId="2" fillId="2" borderId="16" xfId="0" applyFont="1" applyFill="1" applyBorder="1" applyAlignment="1">
      <alignment horizontal="center" wrapText="1"/>
    </xf>
    <xf numFmtId="0" fontId="5" fillId="2" borderId="7" xfId="0" applyFont="1" applyFill="1" applyBorder="1"/>
    <xf numFmtId="0" fontId="2" fillId="0" borderId="7" xfId="0" applyFont="1" applyBorder="1" applyAlignment="1">
      <alignment horizontal="center"/>
    </xf>
    <xf numFmtId="0" fontId="0" fillId="2" borderId="0" xfId="0" applyFill="1" applyBorder="1" applyAlignment="1">
      <alignment vertical="top"/>
    </xf>
    <xf numFmtId="0" fontId="0" fillId="2" borderId="7" xfId="0" applyFill="1" applyBorder="1"/>
    <xf numFmtId="0" fontId="2" fillId="2" borderId="40" xfId="0" applyFont="1" applyFill="1" applyBorder="1" applyAlignment="1">
      <alignment horizontal="center" vertical="center" wrapText="1"/>
    </xf>
    <xf numFmtId="164" fontId="0" fillId="2" borderId="34" xfId="1" applyNumberFormat="1" applyFont="1" applyFill="1" applyBorder="1"/>
    <xf numFmtId="164" fontId="12" fillId="2" borderId="34" xfId="1" applyNumberFormat="1" applyFont="1" applyFill="1" applyBorder="1"/>
    <xf numFmtId="0" fontId="2" fillId="2" borderId="41" xfId="0" applyFont="1" applyFill="1" applyBorder="1" applyAlignment="1">
      <alignment horizontal="center" vertical="center" wrapText="1"/>
    </xf>
    <xf numFmtId="164" fontId="0" fillId="2" borderId="35" xfId="1" applyNumberFormat="1" applyFont="1" applyFill="1" applyBorder="1"/>
    <xf numFmtId="164" fontId="12" fillId="2" borderId="35" xfId="1" applyNumberFormat="1" applyFont="1" applyFill="1" applyBorder="1"/>
    <xf numFmtId="0" fontId="0" fillId="2" borderId="11" xfId="0" applyFill="1" applyBorder="1"/>
    <xf numFmtId="0" fontId="0" fillId="2" borderId="1" xfId="0" applyFill="1" applyBorder="1"/>
    <xf numFmtId="0" fontId="0" fillId="2" borderId="12" xfId="0" applyFill="1" applyBorder="1"/>
    <xf numFmtId="164" fontId="0" fillId="2" borderId="39" xfId="1" applyNumberFormat="1" applyFont="1" applyFill="1" applyBorder="1"/>
    <xf numFmtId="164" fontId="0" fillId="2" borderId="29" xfId="1" applyNumberFormat="1" applyFont="1" applyFill="1" applyBorder="1"/>
    <xf numFmtId="164" fontId="0" fillId="2" borderId="43" xfId="1" applyNumberFormat="1" applyFont="1" applyFill="1" applyBorder="1"/>
    <xf numFmtId="164" fontId="0" fillId="2" borderId="17" xfId="1" applyNumberFormat="1" applyFont="1" applyFill="1" applyBorder="1"/>
    <xf numFmtId="164" fontId="0" fillId="2" borderId="43" xfId="1" applyNumberFormat="1" applyFont="1" applyFill="1" applyBorder="1" applyAlignment="1">
      <alignment wrapText="1"/>
    </xf>
    <xf numFmtId="14" fontId="5" fillId="2" borderId="0" xfId="0" quotePrefix="1" applyNumberFormat="1" applyFont="1" applyFill="1" applyBorder="1" applyAlignment="1">
      <alignment horizontal="center" wrapText="1"/>
    </xf>
    <xf numFmtId="14" fontId="5" fillId="2" borderId="42" xfId="0" applyNumberFormat="1" applyFont="1" applyFill="1" applyBorder="1" applyAlignment="1">
      <alignment horizontal="center" wrapText="1"/>
    </xf>
    <xf numFmtId="14" fontId="5" fillId="2" borderId="10" xfId="0" applyNumberFormat="1" applyFont="1" applyFill="1" applyBorder="1" applyAlignment="1">
      <alignment horizontal="center" wrapText="1"/>
    </xf>
    <xf numFmtId="0" fontId="2" fillId="2" borderId="46" xfId="0" applyFont="1" applyFill="1" applyBorder="1" applyAlignment="1">
      <alignment horizontal="center" wrapText="1"/>
    </xf>
    <xf numFmtId="14" fontId="5" fillId="2" borderId="47" xfId="0" quotePrefix="1" applyNumberFormat="1" applyFont="1" applyFill="1" applyBorder="1" applyAlignment="1">
      <alignment horizontal="center" wrapText="1"/>
    </xf>
    <xf numFmtId="164" fontId="0" fillId="2" borderId="38" xfId="1" applyNumberFormat="1" applyFont="1" applyFill="1" applyBorder="1"/>
    <xf numFmtId="164" fontId="0" fillId="2" borderId="48" xfId="1" applyNumberFormat="1" applyFont="1" applyFill="1" applyBorder="1" applyAlignment="1">
      <alignment wrapText="1"/>
    </xf>
    <xf numFmtId="0" fontId="4" fillId="2" borderId="9" xfId="0" applyFont="1" applyFill="1" applyBorder="1"/>
    <xf numFmtId="0" fontId="4" fillId="2" borderId="14" xfId="0" applyFont="1" applyFill="1" applyBorder="1" applyAlignment="1">
      <alignment wrapText="1"/>
    </xf>
    <xf numFmtId="0" fontId="9" fillId="2" borderId="0" xfId="0" applyFont="1" applyFill="1"/>
    <xf numFmtId="164" fontId="2" fillId="0" borderId="0" xfId="1" applyNumberFormat="1" applyFont="1"/>
    <xf numFmtId="0" fontId="2" fillId="2" borderId="49" xfId="0" applyFont="1" applyFill="1" applyBorder="1" applyAlignment="1">
      <alignment horizontal="left" wrapText="1"/>
    </xf>
    <xf numFmtId="164" fontId="0" fillId="2" borderId="34" xfId="1" applyNumberFormat="1" applyFont="1" applyFill="1" applyBorder="1" applyAlignment="1">
      <alignment horizontal="left" vertical="center"/>
    </xf>
    <xf numFmtId="164" fontId="0" fillId="2" borderId="35" xfId="1" applyNumberFormat="1" applyFont="1" applyFill="1" applyBorder="1" applyAlignment="1">
      <alignment horizontal="left" vertical="center"/>
    </xf>
    <xf numFmtId="0" fontId="2" fillId="2" borderId="9" xfId="0" applyFont="1" applyFill="1" applyBorder="1" applyAlignment="1">
      <alignment vertical="top"/>
    </xf>
    <xf numFmtId="0" fontId="0" fillId="2" borderId="12" xfId="0" applyFont="1" applyFill="1" applyBorder="1"/>
    <xf numFmtId="0" fontId="2" fillId="2" borderId="0" xfId="0" applyFont="1" applyFill="1" applyBorder="1" applyAlignment="1">
      <alignment horizontal="center" wrapText="1"/>
    </xf>
    <xf numFmtId="0" fontId="2" fillId="2" borderId="10" xfId="0" applyFont="1" applyFill="1" applyBorder="1" applyAlignment="1">
      <alignment horizontal="center" wrapText="1"/>
    </xf>
    <xf numFmtId="164" fontId="1" fillId="3" borderId="30" xfId="1" applyNumberFormat="1" applyFont="1" applyFill="1" applyBorder="1"/>
    <xf numFmtId="164" fontId="1" fillId="3" borderId="0" xfId="1" applyNumberFormat="1" applyFont="1" applyFill="1" applyBorder="1"/>
    <xf numFmtId="164" fontId="1" fillId="3" borderId="31" xfId="1" applyNumberFormat="1" applyFont="1" applyFill="1" applyBorder="1"/>
    <xf numFmtId="0" fontId="0" fillId="3" borderId="0" xfId="0" applyFont="1" applyFill="1" applyBorder="1"/>
    <xf numFmtId="164" fontId="0" fillId="0" borderId="0" xfId="0" applyNumberFormat="1"/>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0" fillId="2" borderId="7" xfId="0" applyFill="1" applyBorder="1" applyAlignment="1">
      <alignment horizontal="left" vertical="top" wrapText="1"/>
    </xf>
    <xf numFmtId="0" fontId="0" fillId="2" borderId="20" xfId="0" applyFill="1" applyBorder="1" applyAlignment="1">
      <alignment horizontal="left" vertical="top" wrapText="1"/>
    </xf>
    <xf numFmtId="0" fontId="0" fillId="2" borderId="8" xfId="0" applyFill="1" applyBorder="1" applyAlignment="1">
      <alignment horizontal="left" vertical="top" wrapText="1"/>
    </xf>
    <xf numFmtId="0" fontId="0" fillId="2" borderId="11" xfId="0" applyFill="1" applyBorder="1" applyAlignment="1">
      <alignment horizontal="left" vertical="top" wrapText="1"/>
    </xf>
    <xf numFmtId="0" fontId="0" fillId="2" borderId="1" xfId="0" applyFill="1" applyBorder="1" applyAlignment="1">
      <alignment horizontal="left" vertical="top" wrapText="1"/>
    </xf>
    <xf numFmtId="0" fontId="0" fillId="2" borderId="12" xfId="0" applyFill="1" applyBorder="1" applyAlignment="1">
      <alignment horizontal="left" vertical="top" wrapText="1"/>
    </xf>
    <xf numFmtId="0" fontId="2" fillId="0" borderId="7" xfId="0" applyFont="1" applyBorder="1" applyAlignment="1">
      <alignment horizontal="left" vertical="top" wrapText="1"/>
    </xf>
    <xf numFmtId="0" fontId="2" fillId="0" borderId="20" xfId="0" applyFont="1" applyBorder="1" applyAlignment="1">
      <alignment horizontal="left" vertical="top" wrapText="1"/>
    </xf>
    <xf numFmtId="0" fontId="2" fillId="0" borderId="8" xfId="0" applyFont="1" applyBorder="1" applyAlignment="1">
      <alignment horizontal="left" vertical="top" wrapText="1"/>
    </xf>
    <xf numFmtId="0" fontId="2" fillId="2" borderId="9" xfId="0" applyFont="1" applyFill="1" applyBorder="1" applyAlignment="1">
      <alignment horizontal="left" wrapText="1"/>
    </xf>
    <xf numFmtId="0" fontId="2" fillId="2" borderId="0" xfId="0" applyFont="1" applyFill="1" applyBorder="1" applyAlignment="1">
      <alignment horizontal="left" wrapText="1"/>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0" fontId="2" fillId="2" borderId="9" xfId="0" applyFont="1" applyFill="1" applyBorder="1" applyAlignment="1">
      <alignment horizontal="left" vertical="top" wrapText="1"/>
    </xf>
    <xf numFmtId="0" fontId="2" fillId="2" borderId="0" xfId="0" applyFont="1" applyFill="1" applyBorder="1" applyAlignment="1">
      <alignment horizontal="left" vertical="top"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0" fillId="2" borderId="37" xfId="0" applyFill="1" applyBorder="1" applyAlignment="1">
      <alignment horizontal="left" vertical="top" wrapText="1"/>
    </xf>
    <xf numFmtId="0" fontId="0" fillId="2" borderId="36" xfId="0" applyFill="1" applyBorder="1" applyAlignment="1">
      <alignment horizontal="left" vertical="top" wrapText="1"/>
    </xf>
    <xf numFmtId="0" fontId="0" fillId="2" borderId="33" xfId="0" applyFill="1" applyBorder="1" applyAlignment="1">
      <alignment horizontal="left" vertical="top" wrapText="1"/>
    </xf>
    <xf numFmtId="0" fontId="0" fillId="2" borderId="14" xfId="0" applyFill="1" applyBorder="1" applyAlignment="1">
      <alignment horizontal="left" vertical="top" wrapText="1"/>
    </xf>
    <xf numFmtId="0" fontId="0" fillId="2" borderId="29" xfId="0" applyFill="1" applyBorder="1" applyAlignment="1">
      <alignment horizontal="left" vertical="top" wrapText="1"/>
    </xf>
    <xf numFmtId="0" fontId="0" fillId="2" borderId="17" xfId="0" applyFill="1" applyBorder="1" applyAlignment="1">
      <alignment horizontal="left" vertical="top" wrapText="1"/>
    </xf>
    <xf numFmtId="0" fontId="11" fillId="2" borderId="29" xfId="0" applyFont="1" applyFill="1" applyBorder="1" applyAlignment="1">
      <alignment horizont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4" xfId="0" applyFont="1" applyFill="1" applyBorder="1" applyAlignment="1">
      <alignment horizontal="center"/>
    </xf>
    <xf numFmtId="0" fontId="2" fillId="2" borderId="32"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0" fillId="2" borderId="11" xfId="0" applyFont="1" applyFill="1" applyBorder="1" applyAlignment="1">
      <alignment horizontal="left" wrapText="1"/>
    </xf>
    <xf numFmtId="0" fontId="0" fillId="2" borderId="1" xfId="0" applyFont="1" applyFill="1" applyBorder="1" applyAlignment="1">
      <alignment horizontal="left" wrapText="1"/>
    </xf>
    <xf numFmtId="0" fontId="5" fillId="2" borderId="9" xfId="0" applyFont="1" applyFill="1" applyBorder="1" applyAlignment="1">
      <alignment horizontal="left" wrapText="1"/>
    </xf>
    <xf numFmtId="0" fontId="5" fillId="2" borderId="0" xfId="0" applyFont="1" applyFill="1" applyBorder="1" applyAlignment="1">
      <alignment horizontal="left" wrapText="1"/>
    </xf>
    <xf numFmtId="0" fontId="3" fillId="2" borderId="14"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17" xfId="0" applyFont="1" applyFill="1" applyBorder="1" applyAlignment="1">
      <alignment horizontal="left" vertical="top" wrapText="1"/>
    </xf>
    <xf numFmtId="0" fontId="4" fillId="2" borderId="7" xfId="0" applyFont="1" applyFill="1" applyBorder="1" applyAlignment="1">
      <alignment horizontal="center" wrapText="1"/>
    </xf>
    <xf numFmtId="0" fontId="4" fillId="2" borderId="20" xfId="0" applyFont="1" applyFill="1" applyBorder="1" applyAlignment="1">
      <alignment horizontal="center" wrapText="1"/>
    </xf>
    <xf numFmtId="0" fontId="4" fillId="2" borderId="8" xfId="0" applyFont="1" applyFill="1" applyBorder="1" applyAlignment="1">
      <alignment horizontal="center" wrapText="1"/>
    </xf>
    <xf numFmtId="0" fontId="2" fillId="2" borderId="1" xfId="0" applyFont="1" applyFill="1" applyBorder="1" applyAlignment="1">
      <alignment horizontal="center" wrapText="1"/>
    </xf>
    <xf numFmtId="0" fontId="2" fillId="2" borderId="39" xfId="0" applyFont="1" applyFill="1" applyBorder="1" applyAlignment="1">
      <alignment horizontal="center" wrapText="1"/>
    </xf>
    <xf numFmtId="0" fontId="2" fillId="2" borderId="12"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44" xfId="0" applyFont="1" applyFill="1" applyBorder="1" applyAlignment="1">
      <alignment horizontal="center" wrapText="1"/>
    </xf>
    <xf numFmtId="0" fontId="2" fillId="2" borderId="45" xfId="0" applyFont="1" applyFill="1" applyBorder="1" applyAlignment="1">
      <alignment horizontal="center" wrapText="1"/>
    </xf>
    <xf numFmtId="0" fontId="2" fillId="2" borderId="11" xfId="0" applyFont="1" applyFill="1" applyBorder="1" applyAlignment="1">
      <alignment horizontal="center" vertical="center" wrapText="1"/>
    </xf>
    <xf numFmtId="0" fontId="3" fillId="2" borderId="9" xfId="0" applyFont="1" applyFill="1" applyBorder="1"/>
    <xf numFmtId="0" fontId="0" fillId="2" borderId="10" xfId="0"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0"/>
  <sheetViews>
    <sheetView topLeftCell="C1" workbookViewId="0">
      <selection activeCell="S3" sqref="S3:U11"/>
    </sheetView>
  </sheetViews>
  <sheetFormatPr defaultRowHeight="15" x14ac:dyDescent="0.25"/>
  <cols>
    <col min="1" max="1" width="18.28515625" bestFit="1" customWidth="1"/>
    <col min="2" max="2" width="16.85546875" customWidth="1"/>
    <col min="3" max="5" width="15.5703125" customWidth="1"/>
    <col min="6" max="6" width="14.85546875" customWidth="1"/>
    <col min="7" max="7" width="14.28515625" customWidth="1"/>
    <col min="8" max="8" width="8.7109375" customWidth="1"/>
    <col min="9" max="11" width="9.140625" hidden="1" customWidth="1"/>
    <col min="12" max="12" width="2.7109375" customWidth="1"/>
    <col min="13" max="13" width="3.85546875" customWidth="1"/>
    <col min="14" max="14" width="40.28515625" customWidth="1"/>
    <col min="15" max="15" width="11.5703125" customWidth="1"/>
    <col min="16" max="16" width="3.140625" customWidth="1"/>
    <col min="17" max="17" width="11.140625" customWidth="1"/>
    <col min="19" max="19" width="32.5703125" customWidth="1"/>
    <col min="20" max="20" width="22.7109375" customWidth="1"/>
    <col min="21" max="21" width="20.28515625" customWidth="1"/>
  </cols>
  <sheetData>
    <row r="2" spans="1:21" ht="15.75" thickBot="1" x14ac:dyDescent="0.3">
      <c r="B2" s="3" t="s">
        <v>59</v>
      </c>
      <c r="S2" s="3" t="s">
        <v>58</v>
      </c>
    </row>
    <row r="3" spans="1:21" ht="35.25" customHeight="1" thickBot="1" x14ac:dyDescent="0.3">
      <c r="B3" s="132" t="s">
        <v>55</v>
      </c>
      <c r="C3" s="133"/>
      <c r="D3" s="133"/>
      <c r="E3" s="134"/>
      <c r="F3" s="4"/>
      <c r="S3" s="123" t="s">
        <v>57</v>
      </c>
      <c r="T3" s="124"/>
      <c r="U3" s="125"/>
    </row>
    <row r="4" spans="1:21" ht="30.75" thickBot="1" x14ac:dyDescent="0.3">
      <c r="B4" s="83"/>
      <c r="C4" s="11" t="s">
        <v>4</v>
      </c>
      <c r="D4" s="13" t="s">
        <v>5</v>
      </c>
      <c r="E4" s="10" t="s">
        <v>6</v>
      </c>
      <c r="F4" s="2"/>
      <c r="G4" s="2"/>
      <c r="S4" s="85"/>
      <c r="T4" s="86" t="s">
        <v>47</v>
      </c>
      <c r="U4" s="89" t="s">
        <v>43</v>
      </c>
    </row>
    <row r="5" spans="1:21" ht="18" thickBot="1" x14ac:dyDescent="0.3">
      <c r="B5" s="7" t="s">
        <v>3</v>
      </c>
      <c r="C5" s="12">
        <v>-802685237</v>
      </c>
      <c r="D5" s="14">
        <v>-400938920</v>
      </c>
      <c r="E5" s="5">
        <v>-86717190</v>
      </c>
      <c r="F5" s="2"/>
      <c r="G5" s="9"/>
      <c r="S5" s="27" t="s">
        <v>66</v>
      </c>
      <c r="T5" s="87">
        <v>1884</v>
      </c>
      <c r="U5" s="90">
        <v>389</v>
      </c>
    </row>
    <row r="6" spans="1:21" ht="18" thickBot="1" x14ac:dyDescent="0.45">
      <c r="B6" s="6" t="s">
        <v>2</v>
      </c>
      <c r="C6" s="12">
        <v>-31206134</v>
      </c>
      <c r="D6" s="14">
        <v>-18523295</v>
      </c>
      <c r="E6" s="5">
        <v>-2326819</v>
      </c>
      <c r="F6" s="2"/>
      <c r="G6" s="2"/>
      <c r="S6" s="27" t="s">
        <v>44</v>
      </c>
      <c r="T6" s="88">
        <v>4431</v>
      </c>
      <c r="U6" s="91">
        <v>1160</v>
      </c>
    </row>
    <row r="7" spans="1:21" ht="33" customHeight="1" thickBot="1" x14ac:dyDescent="0.3">
      <c r="S7" s="111" t="s">
        <v>69</v>
      </c>
      <c r="T7" s="112">
        <f>T5+T6</f>
        <v>6315</v>
      </c>
      <c r="U7" s="113">
        <f>U5+U6</f>
        <v>1549</v>
      </c>
    </row>
    <row r="8" spans="1:21" ht="15.75" customHeight="1" x14ac:dyDescent="0.25">
      <c r="O8" s="1"/>
      <c r="P8" s="1"/>
      <c r="Q8" s="1"/>
      <c r="S8" s="126" t="s">
        <v>71</v>
      </c>
      <c r="T8" s="127"/>
      <c r="U8" s="128"/>
    </row>
    <row r="9" spans="1:21" ht="30.75" customHeight="1" x14ac:dyDescent="0.25">
      <c r="O9" s="1"/>
      <c r="P9" s="1"/>
      <c r="Q9" s="1"/>
      <c r="S9" s="129"/>
      <c r="T9" s="130"/>
      <c r="U9" s="131"/>
    </row>
    <row r="10" spans="1:21" ht="16.5" customHeight="1" x14ac:dyDescent="0.25">
      <c r="O10" s="1"/>
      <c r="P10" s="1"/>
      <c r="Q10" s="1"/>
      <c r="S10" s="147" t="s">
        <v>78</v>
      </c>
      <c r="T10" s="148"/>
      <c r="U10" s="149"/>
    </row>
    <row r="11" spans="1:21" ht="17.25" customHeight="1" thickBot="1" x14ac:dyDescent="0.3">
      <c r="B11" s="110" t="s">
        <v>60</v>
      </c>
      <c r="C11" s="1"/>
      <c r="D11" s="1"/>
      <c r="O11" s="1"/>
      <c r="P11" s="1"/>
      <c r="Q11" s="1"/>
      <c r="S11" s="150"/>
      <c r="T11" s="151"/>
      <c r="U11" s="152"/>
    </row>
    <row r="12" spans="1:21" ht="16.5" thickBot="1" x14ac:dyDescent="0.3">
      <c r="A12" s="144" t="s">
        <v>56</v>
      </c>
      <c r="B12" s="145"/>
      <c r="C12" s="145"/>
      <c r="D12" s="145"/>
      <c r="E12" s="145"/>
      <c r="F12" s="145"/>
      <c r="G12" s="146"/>
      <c r="M12" s="3" t="s">
        <v>76</v>
      </c>
      <c r="O12" s="1"/>
      <c r="P12" s="1"/>
      <c r="Q12" s="1"/>
      <c r="S12" s="84"/>
      <c r="T12" s="84"/>
      <c r="U12" s="84"/>
    </row>
    <row r="13" spans="1:21" ht="15.75" x14ac:dyDescent="0.25">
      <c r="A13" s="22"/>
      <c r="B13" s="141" t="s">
        <v>7</v>
      </c>
      <c r="C13" s="142"/>
      <c r="D13" s="143"/>
      <c r="E13" s="141" t="s">
        <v>8</v>
      </c>
      <c r="F13" s="142"/>
      <c r="G13" s="143"/>
      <c r="M13" s="40" t="s">
        <v>23</v>
      </c>
      <c r="N13" s="21"/>
      <c r="O13" s="137" t="s">
        <v>45</v>
      </c>
      <c r="P13" s="137"/>
      <c r="Q13" s="138"/>
      <c r="S13" s="84"/>
      <c r="T13" s="84"/>
      <c r="U13" s="84"/>
    </row>
    <row r="14" spans="1:21" ht="39" customHeight="1" x14ac:dyDescent="0.25">
      <c r="A14" s="22"/>
      <c r="B14" s="17" t="s">
        <v>4</v>
      </c>
      <c r="C14" s="18" t="s">
        <v>5</v>
      </c>
      <c r="D14" s="19" t="s">
        <v>6</v>
      </c>
      <c r="E14" s="17" t="s">
        <v>4</v>
      </c>
      <c r="F14" s="18" t="s">
        <v>5</v>
      </c>
      <c r="G14" s="20" t="s">
        <v>6</v>
      </c>
      <c r="M14" s="114" t="s">
        <v>72</v>
      </c>
      <c r="N14" s="23"/>
      <c r="O14" s="24" t="s">
        <v>14</v>
      </c>
      <c r="P14" s="25"/>
      <c r="Q14" s="26" t="s">
        <v>13</v>
      </c>
      <c r="R14" s="3"/>
    </row>
    <row r="15" spans="1:21" ht="16.5" thickBot="1" x14ac:dyDescent="0.3">
      <c r="A15" s="58" t="s">
        <v>11</v>
      </c>
      <c r="B15" s="53">
        <v>320850109</v>
      </c>
      <c r="C15" s="54">
        <v>160263688</v>
      </c>
      <c r="D15" s="55">
        <v>34662678</v>
      </c>
      <c r="E15" s="53">
        <v>13530194</v>
      </c>
      <c r="F15" s="54">
        <v>8042876</v>
      </c>
      <c r="G15" s="55">
        <v>930728</v>
      </c>
      <c r="M15" s="27" t="s">
        <v>12</v>
      </c>
      <c r="N15" s="23"/>
      <c r="O15" s="28">
        <v>54387</v>
      </c>
      <c r="P15" s="29"/>
      <c r="Q15" s="37">
        <v>6630</v>
      </c>
    </row>
    <row r="16" spans="1:21" ht="15.75" thickBot="1" x14ac:dyDescent="0.3">
      <c r="A16" s="56" t="s">
        <v>9</v>
      </c>
      <c r="B16" s="12">
        <v>96109097</v>
      </c>
      <c r="C16" s="14">
        <v>48006212</v>
      </c>
      <c r="D16" s="5">
        <v>10383037</v>
      </c>
      <c r="E16" s="15">
        <f>E17-E15</f>
        <v>4052904</v>
      </c>
      <c r="F16" s="16">
        <f>F17-F15</f>
        <v>2409205</v>
      </c>
      <c r="G16" s="8">
        <f>G17-G15</f>
        <v>278795</v>
      </c>
      <c r="M16" s="35" t="s">
        <v>15</v>
      </c>
      <c r="N16" s="23"/>
      <c r="O16" s="29"/>
      <c r="P16" s="29"/>
      <c r="Q16" s="30"/>
    </row>
    <row r="17" spans="1:17" ht="15.75" thickBot="1" x14ac:dyDescent="0.3">
      <c r="A17" s="57" t="s">
        <v>10</v>
      </c>
      <c r="B17" s="12">
        <f>SUM(B15:B16)</f>
        <v>416959206</v>
      </c>
      <c r="C17" s="14">
        <f t="shared" ref="C17:D17" si="0">SUM(C15:C16)</f>
        <v>208269900</v>
      </c>
      <c r="D17" s="5">
        <f t="shared" si="0"/>
        <v>45045715</v>
      </c>
      <c r="E17" s="12">
        <v>17583098</v>
      </c>
      <c r="F17" s="14">
        <v>10452081</v>
      </c>
      <c r="G17" s="5">
        <v>1209523</v>
      </c>
      <c r="M17" s="22" t="s">
        <v>19</v>
      </c>
      <c r="N17" s="31" t="s">
        <v>49</v>
      </c>
      <c r="O17" s="29">
        <v>-22929</v>
      </c>
      <c r="P17" s="29"/>
      <c r="Q17" s="30">
        <v>-4655</v>
      </c>
    </row>
    <row r="18" spans="1:17" x14ac:dyDescent="0.25">
      <c r="M18" s="22" t="s">
        <v>20</v>
      </c>
      <c r="N18" s="23" t="s">
        <v>67</v>
      </c>
      <c r="O18" s="32">
        <v>-5712</v>
      </c>
      <c r="P18" s="29"/>
      <c r="Q18" s="38">
        <v>-1203</v>
      </c>
    </row>
    <row r="19" spans="1:17" ht="21.75" customHeight="1" x14ac:dyDescent="0.25">
      <c r="M19" s="135" t="s">
        <v>16</v>
      </c>
      <c r="N19" s="136"/>
      <c r="O19" s="33">
        <f>SUM(O15:O18)+0.5</f>
        <v>25746.5</v>
      </c>
      <c r="P19" s="28"/>
      <c r="Q19" s="39">
        <f>SUM(Q15:Q18)</f>
        <v>772</v>
      </c>
    </row>
    <row r="20" spans="1:17" ht="7.5" customHeight="1" x14ac:dyDescent="0.25">
      <c r="M20" s="92"/>
      <c r="N20" s="93"/>
      <c r="O20" s="32"/>
      <c r="P20" s="32"/>
      <c r="Q20" s="38"/>
    </row>
    <row r="21" spans="1:17" x14ac:dyDescent="0.25">
      <c r="M21" s="36" t="s">
        <v>18</v>
      </c>
      <c r="N21" s="23"/>
      <c r="O21" s="29"/>
      <c r="P21" s="29"/>
      <c r="Q21" s="30"/>
    </row>
    <row r="22" spans="1:17" ht="20.25" customHeight="1" x14ac:dyDescent="0.25">
      <c r="M22" s="139" t="s">
        <v>77</v>
      </c>
      <c r="N22" s="140"/>
      <c r="O22" s="140"/>
      <c r="P22" s="29"/>
      <c r="Q22" s="30"/>
    </row>
    <row r="23" spans="1:17" x14ac:dyDescent="0.25">
      <c r="M23" s="22" t="s">
        <v>21</v>
      </c>
      <c r="N23" s="23" t="s">
        <v>68</v>
      </c>
      <c r="O23" s="29">
        <v>-10402</v>
      </c>
      <c r="P23" s="29"/>
      <c r="Q23" s="30">
        <v>-1136</v>
      </c>
    </row>
    <row r="24" spans="1:17" ht="17.25" customHeight="1" x14ac:dyDescent="0.25">
      <c r="M24" s="41" t="s">
        <v>22</v>
      </c>
      <c r="N24" s="34" t="s">
        <v>17</v>
      </c>
      <c r="O24" s="29">
        <f>-4431-1884</f>
        <v>-6315</v>
      </c>
      <c r="P24" s="29"/>
      <c r="Q24" s="30">
        <f>-1160-389</f>
        <v>-1549</v>
      </c>
    </row>
    <row r="25" spans="1:17" x14ac:dyDescent="0.25">
      <c r="M25" s="27" t="s">
        <v>24</v>
      </c>
      <c r="N25" s="23"/>
      <c r="O25" s="33">
        <f>SUM(O23:O24)</f>
        <v>-16717</v>
      </c>
      <c r="P25" s="23"/>
      <c r="Q25" s="39">
        <f>SUM(Q23:Q24)</f>
        <v>-2685</v>
      </c>
    </row>
    <row r="26" spans="1:17" ht="9" customHeight="1" x14ac:dyDescent="0.25">
      <c r="M26" s="92"/>
      <c r="N26" s="93"/>
      <c r="O26" s="93"/>
      <c r="P26" s="93"/>
      <c r="Q26" s="94"/>
    </row>
    <row r="30" spans="1:17" ht="27.75" customHeight="1" x14ac:dyDescent="0.25"/>
  </sheetData>
  <mergeCells count="10">
    <mergeCell ref="M22:O22"/>
    <mergeCell ref="B13:D13"/>
    <mergeCell ref="E13:G13"/>
    <mergeCell ref="A12:G12"/>
    <mergeCell ref="S10:U11"/>
    <mergeCell ref="S3:U3"/>
    <mergeCell ref="S8:U9"/>
    <mergeCell ref="B3:E3"/>
    <mergeCell ref="M19:N19"/>
    <mergeCell ref="O13:Q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0"/>
  <sheetViews>
    <sheetView tabSelected="1" workbookViewId="0">
      <selection activeCell="I23" sqref="I23:M28"/>
    </sheetView>
  </sheetViews>
  <sheetFormatPr defaultRowHeight="15" x14ac:dyDescent="0.25"/>
  <cols>
    <col min="2" max="2" width="4.7109375" customWidth="1"/>
    <col min="3" max="3" width="47.42578125" customWidth="1"/>
    <col min="4" max="4" width="12.140625" customWidth="1"/>
    <col min="5" max="5" width="1.7109375" customWidth="1"/>
    <col min="6" max="6" width="13" customWidth="1"/>
    <col min="9" max="9" width="12.7109375" customWidth="1"/>
    <col min="10" max="10" width="11.85546875" customWidth="1"/>
    <col min="11" max="11" width="17.7109375" customWidth="1"/>
    <col min="12" max="12" width="16.42578125" customWidth="1"/>
    <col min="13" max="13" width="17.7109375" customWidth="1"/>
    <col min="15" max="15" width="11.7109375" customWidth="1"/>
    <col min="16" max="17" width="14.28515625" customWidth="1"/>
  </cols>
  <sheetData>
    <row r="2" spans="2:22" ht="18" thickBot="1" x14ac:dyDescent="0.35">
      <c r="B2" s="153" t="s">
        <v>61</v>
      </c>
      <c r="C2" s="153"/>
      <c r="D2" s="153"/>
      <c r="E2" s="153"/>
      <c r="F2" s="153"/>
    </row>
    <row r="3" spans="2:22" ht="32.25" customHeight="1" x14ac:dyDescent="0.25">
      <c r="B3" s="82" t="s">
        <v>46</v>
      </c>
      <c r="C3" s="21"/>
      <c r="D3" s="79" t="s">
        <v>14</v>
      </c>
      <c r="E3" s="80"/>
      <c r="F3" s="81" t="s">
        <v>26</v>
      </c>
      <c r="U3" t="s">
        <v>41</v>
      </c>
      <c r="V3" t="s">
        <v>42</v>
      </c>
    </row>
    <row r="4" spans="2:22" x14ac:dyDescent="0.25">
      <c r="B4" s="36" t="s">
        <v>73</v>
      </c>
      <c r="C4" s="23"/>
      <c r="D4" s="116"/>
      <c r="E4" s="25"/>
      <c r="F4" s="117"/>
    </row>
    <row r="5" spans="2:22" x14ac:dyDescent="0.25">
      <c r="B5" s="27" t="s">
        <v>12</v>
      </c>
      <c r="C5" s="43"/>
      <c r="D5" s="28">
        <v>54387</v>
      </c>
      <c r="E5" s="44"/>
      <c r="F5" s="37">
        <v>6630</v>
      </c>
      <c r="T5" t="s">
        <v>0</v>
      </c>
      <c r="U5">
        <v>492134</v>
      </c>
      <c r="V5">
        <f>511823</f>
        <v>511823</v>
      </c>
    </row>
    <row r="6" spans="2:22" x14ac:dyDescent="0.25">
      <c r="B6" s="42"/>
      <c r="C6" s="46" t="s">
        <v>25</v>
      </c>
      <c r="D6" s="44">
        <v>-22929</v>
      </c>
      <c r="E6" s="44"/>
      <c r="F6" s="45">
        <v>-4655</v>
      </c>
      <c r="T6" t="s">
        <v>1</v>
      </c>
      <c r="U6">
        <v>88831</v>
      </c>
      <c r="V6">
        <v>152089</v>
      </c>
    </row>
    <row r="7" spans="2:22" x14ac:dyDescent="0.25">
      <c r="B7" s="42"/>
      <c r="C7" s="43" t="s">
        <v>62</v>
      </c>
      <c r="D7" s="47">
        <v>-5712</v>
      </c>
      <c r="E7" s="44"/>
      <c r="F7" s="48">
        <v>-1203</v>
      </c>
    </row>
    <row r="8" spans="2:22" ht="15.75" thickBot="1" x14ac:dyDescent="0.3">
      <c r="B8" s="160" t="s">
        <v>27</v>
      </c>
      <c r="C8" s="161"/>
      <c r="D8" s="118">
        <f>SUM(D5:D7)+0.5</f>
        <v>25746.5</v>
      </c>
      <c r="E8" s="119"/>
      <c r="F8" s="120">
        <f>SUM(F5:F7)</f>
        <v>772</v>
      </c>
    </row>
    <row r="9" spans="2:22" ht="30" customHeight="1" thickTop="1" x14ac:dyDescent="0.25">
      <c r="B9" s="162" t="s">
        <v>74</v>
      </c>
      <c r="C9" s="163"/>
      <c r="D9" s="163"/>
      <c r="E9" s="44"/>
      <c r="F9" s="45"/>
    </row>
    <row r="10" spans="2:22" x14ac:dyDescent="0.25">
      <c r="B10" s="42"/>
      <c r="C10" s="43" t="s">
        <v>63</v>
      </c>
      <c r="D10" s="44">
        <v>-10402</v>
      </c>
      <c r="E10" s="44"/>
      <c r="F10" s="45">
        <v>-1136</v>
      </c>
    </row>
    <row r="11" spans="2:22" x14ac:dyDescent="0.25">
      <c r="B11" s="49"/>
      <c r="C11" s="50" t="s">
        <v>17</v>
      </c>
      <c r="D11" s="44">
        <v>-6315</v>
      </c>
      <c r="E11" s="44"/>
      <c r="F11" s="45">
        <v>-1549</v>
      </c>
    </row>
    <row r="12" spans="2:22" ht="15.75" thickBot="1" x14ac:dyDescent="0.3">
      <c r="B12" s="42" t="s">
        <v>48</v>
      </c>
      <c r="C12" s="43"/>
      <c r="D12" s="118">
        <f>SUM(D10:D11)</f>
        <v>-16717</v>
      </c>
      <c r="E12" s="121"/>
      <c r="F12" s="120">
        <f>SUM(F10:F11)</f>
        <v>-2685</v>
      </c>
    </row>
    <row r="13" spans="2:22" ht="6" customHeight="1" thickTop="1" x14ac:dyDescent="0.25">
      <c r="B13" s="51"/>
      <c r="C13" s="52"/>
      <c r="D13" s="52"/>
      <c r="E13" s="52"/>
      <c r="F13" s="115"/>
    </row>
    <row r="14" spans="2:22" ht="81.75" customHeight="1" thickBot="1" x14ac:dyDescent="0.3">
      <c r="B14" s="164" t="s">
        <v>70</v>
      </c>
      <c r="C14" s="165"/>
      <c r="D14" s="165"/>
      <c r="E14" s="165"/>
      <c r="F14" s="166"/>
    </row>
    <row r="15" spans="2:22" x14ac:dyDescent="0.25">
      <c r="I15" s="157" t="s">
        <v>29</v>
      </c>
      <c r="J15" s="158"/>
      <c r="K15" s="158"/>
      <c r="L15" s="159"/>
      <c r="M15" s="61"/>
    </row>
    <row r="16" spans="2:22" x14ac:dyDescent="0.25">
      <c r="I16" s="73"/>
      <c r="J16" s="74" t="s">
        <v>35</v>
      </c>
      <c r="K16" s="74" t="s">
        <v>36</v>
      </c>
      <c r="L16" s="75" t="s">
        <v>37</v>
      </c>
      <c r="M16" s="61"/>
    </row>
    <row r="17" spans="9:13" ht="50.25" customHeight="1" x14ac:dyDescent="0.25">
      <c r="I17" s="22"/>
      <c r="J17" s="62" t="s">
        <v>33</v>
      </c>
      <c r="K17" s="62" t="s">
        <v>40</v>
      </c>
      <c r="L17" s="63" t="s">
        <v>34</v>
      </c>
      <c r="M17" s="59"/>
    </row>
    <row r="18" spans="9:13" x14ac:dyDescent="0.25">
      <c r="I18" s="22"/>
      <c r="J18" s="64" t="s">
        <v>28</v>
      </c>
      <c r="K18" s="64" t="s">
        <v>32</v>
      </c>
      <c r="L18" s="65" t="s">
        <v>32</v>
      </c>
      <c r="M18" s="60"/>
    </row>
    <row r="19" spans="9:13" x14ac:dyDescent="0.25">
      <c r="I19" s="22" t="s">
        <v>30</v>
      </c>
      <c r="J19" s="66">
        <v>4.8099999999999997E-2</v>
      </c>
      <c r="K19" s="66">
        <v>3.04E-2</v>
      </c>
      <c r="L19" s="67">
        <v>4.2599999999999999E-2</v>
      </c>
      <c r="M19" s="60"/>
    </row>
    <row r="20" spans="9:13" ht="15.75" thickBot="1" x14ac:dyDescent="0.3">
      <c r="I20" s="68" t="s">
        <v>31</v>
      </c>
      <c r="J20" s="69">
        <v>8.1699999999999995E-2</v>
      </c>
      <c r="K20" s="69">
        <v>5.0200000000000002E-2</v>
      </c>
      <c r="L20" s="70">
        <v>6.5600000000000006E-2</v>
      </c>
    </row>
    <row r="21" spans="9:13" x14ac:dyDescent="0.25">
      <c r="I21" s="71" t="s">
        <v>39</v>
      </c>
      <c r="J21" s="72"/>
      <c r="K21" s="72"/>
      <c r="L21" s="72"/>
    </row>
    <row r="22" spans="9:13" ht="15.75" thickBot="1" x14ac:dyDescent="0.3"/>
    <row r="23" spans="9:13" ht="15.75" thickBot="1" x14ac:dyDescent="0.3">
      <c r="I23" s="154" t="s">
        <v>38</v>
      </c>
      <c r="J23" s="155"/>
      <c r="K23" s="155"/>
      <c r="L23" s="155"/>
      <c r="M23" s="156"/>
    </row>
    <row r="24" spans="9:13" ht="45" x14ac:dyDescent="0.25">
      <c r="I24" s="22"/>
      <c r="J24" s="62" t="s">
        <v>82</v>
      </c>
      <c r="K24" s="63" t="s">
        <v>79</v>
      </c>
      <c r="L24" s="177" t="s">
        <v>80</v>
      </c>
      <c r="M24" s="63" t="s">
        <v>81</v>
      </c>
    </row>
    <row r="25" spans="9:13" x14ac:dyDescent="0.25">
      <c r="I25" s="22" t="s">
        <v>30</v>
      </c>
      <c r="J25" s="66">
        <v>3.1399999999999997E-2</v>
      </c>
      <c r="K25" s="76">
        <v>3.5299999999999998E-2</v>
      </c>
      <c r="L25" s="77">
        <v>2.3199999999999998E-2</v>
      </c>
      <c r="M25" s="76">
        <v>2.6700000000000002E-2</v>
      </c>
    </row>
    <row r="26" spans="9:13" ht="15.75" thickBot="1" x14ac:dyDescent="0.3">
      <c r="I26" s="68" t="s">
        <v>31</v>
      </c>
      <c r="J26" s="69">
        <v>4.1399999999999999E-2</v>
      </c>
      <c r="K26" s="70">
        <v>4.5499999999999999E-2</v>
      </c>
      <c r="L26" s="78">
        <v>3.2000000000000001E-2</v>
      </c>
      <c r="M26" s="70">
        <v>3.5799999999999998E-2</v>
      </c>
    </row>
    <row r="27" spans="9:13" x14ac:dyDescent="0.25">
      <c r="I27" s="178" t="s">
        <v>83</v>
      </c>
      <c r="J27" s="23"/>
      <c r="K27" s="23"/>
      <c r="L27" s="2"/>
      <c r="M27" s="179"/>
    </row>
    <row r="28" spans="9:13" ht="42.75" customHeight="1" thickBot="1" x14ac:dyDescent="0.3">
      <c r="I28" s="164" t="s">
        <v>84</v>
      </c>
      <c r="J28" s="165"/>
      <c r="K28" s="165"/>
      <c r="L28" s="165"/>
      <c r="M28" s="166"/>
    </row>
    <row r="29" spans="9:13" x14ac:dyDescent="0.25">
      <c r="I29" s="72"/>
      <c r="J29" s="72"/>
      <c r="K29" s="72"/>
      <c r="L29" s="72"/>
      <c r="M29" s="72"/>
    </row>
    <row r="30" spans="9:13" x14ac:dyDescent="0.25">
      <c r="I30" s="72"/>
      <c r="J30" s="72"/>
      <c r="K30" s="72"/>
      <c r="L30" s="72"/>
      <c r="M30" s="72"/>
    </row>
  </sheetData>
  <mergeCells count="7">
    <mergeCell ref="I28:M28"/>
    <mergeCell ref="B2:F2"/>
    <mergeCell ref="I23:M23"/>
    <mergeCell ref="I15:L15"/>
    <mergeCell ref="B8:C8"/>
    <mergeCell ref="B9:D9"/>
    <mergeCell ref="B14:F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I15"/>
  <sheetViews>
    <sheetView workbookViewId="0">
      <selection activeCell="H17" sqref="H17"/>
    </sheetView>
  </sheetViews>
  <sheetFormatPr defaultRowHeight="15" x14ac:dyDescent="0.25"/>
  <cols>
    <col min="3" max="3" width="15.42578125" customWidth="1"/>
    <col min="4" max="4" width="9.7109375" customWidth="1"/>
    <col min="5" max="5" width="11.140625" customWidth="1"/>
    <col min="8" max="8" width="9.7109375" customWidth="1"/>
    <col min="9" max="9" width="9.28515625" customWidth="1"/>
  </cols>
  <sheetData>
    <row r="4" spans="3:9" ht="15.75" thickBot="1" x14ac:dyDescent="0.3"/>
    <row r="5" spans="3:9" ht="39" customHeight="1" x14ac:dyDescent="0.25">
      <c r="C5" s="167" t="s">
        <v>54</v>
      </c>
      <c r="D5" s="168"/>
      <c r="E5" s="168"/>
      <c r="F5" s="168"/>
      <c r="G5" s="168"/>
      <c r="H5" s="168"/>
      <c r="I5" s="169"/>
    </row>
    <row r="6" spans="3:9" ht="12" customHeight="1" x14ac:dyDescent="0.25">
      <c r="C6" s="103"/>
      <c r="D6" s="175" t="s">
        <v>50</v>
      </c>
      <c r="E6" s="176"/>
      <c r="F6" s="173" t="s">
        <v>36</v>
      </c>
      <c r="G6" s="173"/>
      <c r="H6" s="173" t="s">
        <v>51</v>
      </c>
      <c r="I6" s="174"/>
    </row>
    <row r="7" spans="3:9" ht="48.75" customHeight="1" x14ac:dyDescent="0.25">
      <c r="C7" s="22"/>
      <c r="D7" s="175" t="s">
        <v>64</v>
      </c>
      <c r="E7" s="176"/>
      <c r="F7" s="170" t="s">
        <v>53</v>
      </c>
      <c r="G7" s="171"/>
      <c r="H7" s="170" t="s">
        <v>52</v>
      </c>
      <c r="I7" s="172"/>
    </row>
    <row r="8" spans="3:9" x14ac:dyDescent="0.25">
      <c r="C8" s="22"/>
      <c r="D8" s="104">
        <v>43586</v>
      </c>
      <c r="E8" s="101">
        <v>43952</v>
      </c>
      <c r="F8" s="100">
        <v>43586</v>
      </c>
      <c r="G8" s="101">
        <v>43952</v>
      </c>
      <c r="H8" s="100">
        <v>43586</v>
      </c>
      <c r="I8" s="102">
        <v>43952</v>
      </c>
    </row>
    <row r="9" spans="3:9" ht="15.75" x14ac:dyDescent="0.25">
      <c r="C9" s="107" t="s">
        <v>30</v>
      </c>
      <c r="D9" s="105">
        <v>13459</v>
      </c>
      <c r="E9" s="95">
        <v>13882</v>
      </c>
      <c r="F9" s="32">
        <v>12131</v>
      </c>
      <c r="G9" s="95">
        <v>12512</v>
      </c>
      <c r="H9" s="32">
        <v>13638</v>
      </c>
      <c r="I9" s="38">
        <v>14119</v>
      </c>
    </row>
    <row r="10" spans="3:9" ht="16.5" thickBot="1" x14ac:dyDescent="0.3">
      <c r="C10" s="108" t="s">
        <v>31</v>
      </c>
      <c r="D10" s="106">
        <v>3690</v>
      </c>
      <c r="E10" s="99">
        <v>3842</v>
      </c>
      <c r="F10" s="96">
        <v>3339</v>
      </c>
      <c r="G10" s="97">
        <v>3477</v>
      </c>
      <c r="H10" s="96">
        <v>3670</v>
      </c>
      <c r="I10" s="98">
        <v>3837</v>
      </c>
    </row>
    <row r="11" spans="3:9" x14ac:dyDescent="0.25">
      <c r="C11" s="109" t="s">
        <v>65</v>
      </c>
      <c r="D11" s="109"/>
      <c r="E11" s="109"/>
      <c r="F11" s="109"/>
      <c r="G11" s="109"/>
      <c r="H11" s="109"/>
      <c r="I11" s="109"/>
    </row>
    <row r="13" spans="3:9" x14ac:dyDescent="0.25">
      <c r="F13" t="s">
        <v>75</v>
      </c>
    </row>
    <row r="14" spans="3:9" x14ac:dyDescent="0.25">
      <c r="F14" s="122">
        <f>H9-F9</f>
        <v>1507</v>
      </c>
      <c r="G14" s="122">
        <f>I9-G9</f>
        <v>1607</v>
      </c>
    </row>
    <row r="15" spans="3:9" x14ac:dyDescent="0.25">
      <c r="F15" s="122">
        <f>H10-F10</f>
        <v>331</v>
      </c>
      <c r="G15" s="122">
        <f>I10-G10</f>
        <v>360</v>
      </c>
    </row>
  </sheetData>
  <mergeCells count="7">
    <mergeCell ref="C5:I5"/>
    <mergeCell ref="F7:G7"/>
    <mergeCell ref="H7:I7"/>
    <mergeCell ref="H6:I6"/>
    <mergeCell ref="D7:E7"/>
    <mergeCell ref="D6:E6"/>
    <mergeCell ref="F6:G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SignificantOrder xmlns="dc463f71-b30c-4ab2-9473-d307f9d35888">false</SignificantOrder>
    <Date1 xmlns="dc463f71-b30c-4ab2-9473-d307f9d35888">2018-02-27T08:00:00+00:00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documentManagement>
</p:properties>
</file>

<file path=customXml/itemProps1.xml><?xml version="1.0" encoding="utf-8"?>
<ds:datastoreItem xmlns:ds="http://schemas.openxmlformats.org/officeDocument/2006/customXml" ds:itemID="{629D5D2D-2F83-4B77-81DB-DF2068BAA164}"/>
</file>

<file path=customXml/itemProps2.xml><?xml version="1.0" encoding="utf-8"?>
<ds:datastoreItem xmlns:ds="http://schemas.openxmlformats.org/officeDocument/2006/customXml" ds:itemID="{30AF053B-245A-44E5-9AD4-27B813A8A461}"/>
</file>

<file path=customXml/itemProps3.xml><?xml version="1.0" encoding="utf-8"?>
<ds:datastoreItem xmlns:ds="http://schemas.openxmlformats.org/officeDocument/2006/customXml" ds:itemID="{E73D69FE-99A8-44BF-8F47-547A630E424F}"/>
</file>

<file path=customXml/itemProps4.xml><?xml version="1.0" encoding="utf-8"?>
<ds:datastoreItem xmlns:ds="http://schemas.openxmlformats.org/officeDocument/2006/customXml" ds:itemID="{051660B2-39C6-4BC3-BC6F-1CE1F06C9B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Tables for BR 9</vt:lpstr>
      <vt:lpstr>Summary Table - BR 9</vt:lpstr>
      <vt:lpstr>RY 2-3 Table</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Andrews</dc:creator>
  <cp:lastModifiedBy>Liz Andrews</cp:lastModifiedBy>
  <cp:lastPrinted>2018-02-21T22:13:00Z</cp:lastPrinted>
  <dcterms:created xsi:type="dcterms:W3CDTF">2018-01-25T20:54:38Z</dcterms:created>
  <dcterms:modified xsi:type="dcterms:W3CDTF">2018-02-27T20:07:29Z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3" name="_docset_NoMedatataSyncRequired">
    <vt:lpwstr>False</vt:lpwstr>
  </property>
  <property fmtid="{D5CDD505-2E9C-101B-9397-08002B2CF9AE}" pid="4" name="IsEFSEC">
    <vt:bool>false</vt:bool>
  </property>
</Properties>
</file>