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9320" windowHeight="14310"/>
  </bookViews>
  <sheets>
    <sheet name="JAP-16" sheetId="4" r:id="rId1"/>
  </sheets>
  <definedNames>
    <definedName name="_Order1" hidden="1">0</definedName>
    <definedName name="_Order2" hidden="1">0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 iterate="1" calcOnSave="0"/>
</workbook>
</file>

<file path=xl/calcChain.xml><?xml version="1.0" encoding="utf-8"?>
<calcChain xmlns="http://schemas.openxmlformats.org/spreadsheetml/2006/main">
  <c r="B13" i="4"/>
  <c r="B14"/>
  <c r="B15"/>
  <c r="B16"/>
  <c r="B17" s="1"/>
  <c r="B18" s="1"/>
  <c r="B19" s="1"/>
  <c r="B20" s="1"/>
  <c r="B21" s="1"/>
  <c r="B22" s="1"/>
  <c r="B23" s="1"/>
  <c r="D16"/>
  <c r="H16"/>
  <c r="L16"/>
  <c r="L17" s="1"/>
  <c r="D13"/>
  <c r="D14" s="1"/>
  <c r="I16" l="1"/>
  <c r="H17"/>
  <c r="E16"/>
  <c r="D17"/>
  <c r="D18" s="1"/>
  <c r="I12"/>
  <c r="H13"/>
  <c r="M12"/>
  <c r="L13"/>
  <c r="M17"/>
  <c r="L18"/>
  <c r="L19" s="1"/>
  <c r="L20" s="1"/>
  <c r="L21" s="1"/>
  <c r="I15"/>
  <c r="M20"/>
  <c r="M19"/>
  <c r="M18"/>
  <c r="E17"/>
  <c r="M16"/>
  <c r="M15"/>
  <c r="E15"/>
  <c r="E14"/>
  <c r="E13"/>
  <c r="E12"/>
  <c r="M21" l="1"/>
  <c r="L22"/>
  <c r="M13"/>
  <c r="L14"/>
  <c r="M14" s="1"/>
  <c r="I13"/>
  <c r="H14"/>
  <c r="I14" s="1"/>
  <c r="E18"/>
  <c r="D19"/>
  <c r="I17"/>
  <c r="H18"/>
  <c r="I18" l="1"/>
  <c r="H19"/>
  <c r="D20"/>
  <c r="E19"/>
  <c r="L23"/>
  <c r="M23" s="1"/>
  <c r="M22"/>
  <c r="M24" s="1"/>
  <c r="H20" l="1"/>
  <c r="I19"/>
  <c r="D21"/>
  <c r="E20"/>
  <c r="D22" l="1"/>
  <c r="E21"/>
  <c r="H21"/>
  <c r="I20"/>
  <c r="I21" l="1"/>
  <c r="H22"/>
  <c r="E22"/>
  <c r="D23"/>
  <c r="E23" s="1"/>
  <c r="I22" l="1"/>
  <c r="H23"/>
  <c r="I23" s="1"/>
  <c r="I24" s="1"/>
  <c r="E24"/>
</calcChain>
</file>

<file path=xl/sharedStrings.xml><?xml version="1.0" encoding="utf-8"?>
<sst xmlns="http://schemas.openxmlformats.org/spreadsheetml/2006/main" count="50" uniqueCount="32">
  <si>
    <t>** See Exhibit No. JAP-14</t>
  </si>
  <si>
    <t>* See Exhibit No. JAP-12</t>
  </si>
  <si>
    <t>Total</t>
  </si>
  <si>
    <t>(j)=(h)x(i)</t>
  </si>
  <si>
    <t>(i)</t>
  </si>
  <si>
    <t>(h)</t>
  </si>
  <si>
    <t>(g)=(e)x(f)</t>
  </si>
  <si>
    <t>(f)</t>
  </si>
  <si>
    <t>(e)</t>
  </si>
  <si>
    <t>(d)=(b)x(c)</t>
  </si>
  <si>
    <t>(c)</t>
  </si>
  <si>
    <t>(b)</t>
  </si>
  <si>
    <t>(a)</t>
  </si>
  <si>
    <t>Amount</t>
  </si>
  <si>
    <t>($/therm)</t>
  </si>
  <si>
    <t>(therms)</t>
  </si>
  <si>
    <t>Month</t>
  </si>
  <si>
    <t>No.</t>
  </si>
  <si>
    <t>Fixed Cost</t>
  </si>
  <si>
    <t>Cost Rate**</t>
  </si>
  <si>
    <t>Adjustment*</t>
  </si>
  <si>
    <t>Line</t>
  </si>
  <si>
    <t>Unrecovered</t>
  </si>
  <si>
    <t>Fixed</t>
  </si>
  <si>
    <t>Savings</t>
  </si>
  <si>
    <t>Interruptible Sales (85,86,87)</t>
  </si>
  <si>
    <t>Firm Sales (31,41)</t>
  </si>
  <si>
    <t>Residential (23,53)</t>
  </si>
  <si>
    <t>Development of Unrecovered Fixed Cost Amount (UFCA) for Rate Groups</t>
  </si>
  <si>
    <t>Test Year Ended December 2010</t>
  </si>
  <si>
    <t>2011 Gas General Rate Case - Initial Filing</t>
  </si>
  <si>
    <t>Puget Sound Energy</t>
  </si>
</sst>
</file>

<file path=xl/styles.xml><?xml version="1.0" encoding="utf-8"?>
<styleSheet xmlns="http://schemas.openxmlformats.org/spreadsheetml/2006/main">
  <numFmts count="1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&quot;$&quot;#,##0.0000_);\(&quot;$&quot;#,##0.0000\)"/>
    <numFmt numFmtId="168" formatCode="&quot;$&quot;#,##0\ ;\(&quot;$&quot;#,##0\)"/>
    <numFmt numFmtId="169" formatCode="00000"/>
    <numFmt numFmtId="170" formatCode="#,##0.00000000000;[Red]\-#,##0.00000000000"/>
    <numFmt numFmtId="171" formatCode="_(&quot;$&quot;* #,##0.0000_);_(&quot;$&quot;* \(#,##0.0000\);_(&quot;$&quot;* &quot;-&quot;????_);_(@_)"/>
    <numFmt numFmtId="172" formatCode="0.000000"/>
    <numFmt numFmtId="173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8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/>
    <xf numFmtId="2" fontId="6" fillId="0" borderId="0" applyFont="0" applyFill="0" applyBorder="0" applyAlignment="0" applyProtection="0"/>
    <xf numFmtId="38" fontId="8" fillId="2" borderId="0" applyNumberFormat="0" applyBorder="0" applyAlignment="0" applyProtection="0"/>
    <xf numFmtId="38" fontId="9" fillId="0" borderId="0"/>
    <xf numFmtId="40" fontId="9" fillId="0" borderId="0"/>
    <xf numFmtId="10" fontId="8" fillId="3" borderId="4" applyNumberFormat="0" applyBorder="0" applyAlignment="0" applyProtection="0"/>
    <xf numFmtId="44" fontId="4" fillId="0" borderId="5" applyNumberFormat="0" applyFont="0" applyAlignment="0">
      <alignment horizontal="center"/>
    </xf>
    <xf numFmtId="44" fontId="4" fillId="0" borderId="6" applyNumberFormat="0" applyFont="0" applyAlignment="0">
      <alignment horizontal="center"/>
    </xf>
    <xf numFmtId="170" fontId="5" fillId="0" borderId="0"/>
    <xf numFmtId="0" fontId="5" fillId="0" borderId="0"/>
    <xf numFmtId="0" fontId="7" fillId="0" borderId="0"/>
    <xf numFmtId="0" fontId="7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2" fontId="5" fillId="3" borderId="0"/>
    <xf numFmtId="0" fontId="7" fillId="4" borderId="0"/>
    <xf numFmtId="0" fontId="10" fillId="4" borderId="7"/>
    <xf numFmtId="0" fontId="11" fillId="5" borderId="8"/>
    <xf numFmtId="0" fontId="12" fillId="4" borderId="9"/>
    <xf numFmtId="42" fontId="13" fillId="6" borderId="10">
      <alignment vertical="center"/>
    </xf>
    <xf numFmtId="0" fontId="4" fillId="3" borderId="3" applyNumberFormat="0">
      <alignment horizontal="center" vertical="center" wrapText="1"/>
    </xf>
    <xf numFmtId="171" fontId="5" fillId="3" borderId="0"/>
    <xf numFmtId="42" fontId="14" fillId="3" borderId="11">
      <alignment horizontal="left"/>
    </xf>
    <xf numFmtId="38" fontId="8" fillId="0" borderId="12"/>
    <xf numFmtId="38" fontId="9" fillId="0" borderId="11"/>
    <xf numFmtId="172" fontId="5" fillId="0" borderId="0">
      <alignment horizontal="left" wrapText="1"/>
    </xf>
    <xf numFmtId="0" fontId="5" fillId="0" borderId="0" applyNumberFormat="0" applyBorder="0" applyAlignment="0"/>
    <xf numFmtId="0" fontId="7" fillId="0" borderId="0"/>
    <xf numFmtId="0" fontId="10" fillId="4" borderId="0"/>
    <xf numFmtId="173" fontId="15" fillId="0" borderId="0">
      <alignment horizontal="left" vertical="center"/>
    </xf>
    <xf numFmtId="0" fontId="4" fillId="3" borderId="0">
      <alignment horizontal="left" wrapText="1"/>
    </xf>
    <xf numFmtId="0" fontId="16" fillId="0" borderId="0">
      <alignment horizontal="left" vertical="center"/>
    </xf>
  </cellStyleXfs>
  <cellXfs count="2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5" fontId="2" fillId="0" borderId="1" xfId="2" applyNumberFormat="1" applyFont="1" applyBorder="1"/>
    <xf numFmtId="164" fontId="2" fillId="0" borderId="1" xfId="1" applyNumberFormat="1" applyFont="1" applyBorder="1"/>
    <xf numFmtId="0" fontId="2" fillId="0" borderId="1" xfId="0" applyFont="1" applyBorder="1"/>
    <xf numFmtId="166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5" fontId="2" fillId="0" borderId="0" xfId="2" applyNumberFormat="1" applyFont="1"/>
    <xf numFmtId="167" fontId="2" fillId="0" borderId="0" xfId="2" applyNumberFormat="1" applyFont="1" applyAlignment="1">
      <alignment horizontal="center"/>
    </xf>
    <xf numFmtId="37" fontId="2" fillId="0" borderId="0" xfId="1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3">
    <cellStyle name="Comma" xfId="1" builtinId="3"/>
    <cellStyle name="Comma 2" xfId="3"/>
    <cellStyle name="Comma0" xfId="4"/>
    <cellStyle name="Comma0 - Style4" xfId="5"/>
    <cellStyle name="Comma1 - Style1" xfId="6"/>
    <cellStyle name="Curren - Style2" xfId="7"/>
    <cellStyle name="Currency" xfId="2" builtinId="4"/>
    <cellStyle name="Currency 2" xfId="8"/>
    <cellStyle name="Currency0" xfId="9"/>
    <cellStyle name="Date" xfId="10"/>
    <cellStyle name="Entered" xfId="11"/>
    <cellStyle name="Fixed" xfId="12"/>
    <cellStyle name="Grey" xfId="13"/>
    <cellStyle name="Heading1" xfId="14"/>
    <cellStyle name="Heading2" xfId="15"/>
    <cellStyle name="Input [yellow]" xfId="16"/>
    <cellStyle name="modified border" xfId="17"/>
    <cellStyle name="modified border1" xfId="18"/>
    <cellStyle name="Normal" xfId="0" builtinId="0"/>
    <cellStyle name="Normal - Style1" xfId="19"/>
    <cellStyle name="Normal 2" xfId="20"/>
    <cellStyle name="Percen - Style2" xfId="21"/>
    <cellStyle name="Percen - Style3" xfId="22"/>
    <cellStyle name="Percent [2]" xfId="23"/>
    <cellStyle name="Percent 2" xfId="24"/>
    <cellStyle name="Report" xfId="25"/>
    <cellStyle name="Report - Style5" xfId="26"/>
    <cellStyle name="Report - Style6" xfId="27"/>
    <cellStyle name="Report - Style7" xfId="28"/>
    <cellStyle name="Report - Style8" xfId="29"/>
    <cellStyle name="Report Bar" xfId="30"/>
    <cellStyle name="Report Heading" xfId="31"/>
    <cellStyle name="Report Unit Cost" xfId="32"/>
    <cellStyle name="Reports Total" xfId="33"/>
    <cellStyle name="StmtTtl1" xfId="34"/>
    <cellStyle name="StmtTtl2" xfId="35"/>
    <cellStyle name="Style 1" xfId="36"/>
    <cellStyle name="Test" xfId="37"/>
    <cellStyle name="Title: - Style3" xfId="38"/>
    <cellStyle name="Title: - Style4" xfId="39"/>
    <cellStyle name="Title: Major" xfId="40"/>
    <cellStyle name="Title: Minor" xfId="41"/>
    <cellStyle name="Title: Worksheet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M29"/>
  <sheetViews>
    <sheetView tabSelected="1" topLeftCell="C1" zoomScaleNormal="100" workbookViewId="0">
      <selection activeCell="D14" sqref="D14"/>
    </sheetView>
  </sheetViews>
  <sheetFormatPr defaultRowHeight="12.75"/>
  <cols>
    <col min="1" max="1" width="5.28515625" style="1" customWidth="1"/>
    <col min="2" max="2" width="9.85546875" style="1" bestFit="1" customWidth="1"/>
    <col min="3" max="3" width="13.85546875" style="1" customWidth="1"/>
    <col min="4" max="4" width="14.28515625" style="1" customWidth="1"/>
    <col min="5" max="5" width="14.28515625" style="1" bestFit="1" customWidth="1"/>
    <col min="6" max="6" width="3.5703125" style="1" customWidth="1"/>
    <col min="7" max="9" width="14.28515625" style="1" customWidth="1"/>
    <col min="10" max="10" width="3.5703125" style="1" customWidth="1"/>
    <col min="11" max="11" width="13.85546875" style="1" bestFit="1" customWidth="1"/>
    <col min="12" max="12" width="14.85546875" style="1" customWidth="1"/>
    <col min="13" max="13" width="12.42578125" style="1" bestFit="1" customWidth="1"/>
    <col min="14" max="14" width="9.140625" style="1"/>
    <col min="15" max="15" width="10.5703125" style="1" bestFit="1" customWidth="1"/>
    <col min="16" max="16384" width="9.140625" style="1"/>
  </cols>
  <sheetData>
    <row r="1" spans="1:13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7" spans="1:13">
      <c r="A7" s="18"/>
      <c r="B7" s="18"/>
      <c r="C7" s="20" t="s">
        <v>27</v>
      </c>
      <c r="D7" s="20"/>
      <c r="E7" s="20"/>
      <c r="F7" s="17"/>
      <c r="G7" s="20" t="s">
        <v>26</v>
      </c>
      <c r="H7" s="20"/>
      <c r="I7" s="20"/>
      <c r="J7" s="18"/>
      <c r="K7" s="20" t="s">
        <v>25</v>
      </c>
      <c r="L7" s="20"/>
      <c r="M7" s="20"/>
    </row>
    <row r="8" spans="1:13">
      <c r="A8" s="18"/>
      <c r="B8" s="18"/>
      <c r="C8" s="16" t="s">
        <v>24</v>
      </c>
      <c r="D8" s="16" t="s">
        <v>23</v>
      </c>
      <c r="E8" s="16" t="s">
        <v>22</v>
      </c>
      <c r="F8" s="16"/>
      <c r="G8" s="16" t="s">
        <v>24</v>
      </c>
      <c r="H8" s="16" t="s">
        <v>23</v>
      </c>
      <c r="I8" s="16" t="s">
        <v>22</v>
      </c>
      <c r="J8" s="18"/>
      <c r="K8" s="16" t="s">
        <v>24</v>
      </c>
      <c r="L8" s="16" t="s">
        <v>23</v>
      </c>
      <c r="M8" s="16" t="s">
        <v>22</v>
      </c>
    </row>
    <row r="9" spans="1:13">
      <c r="A9" s="16" t="s">
        <v>21</v>
      </c>
      <c r="B9" s="18"/>
      <c r="C9" s="17" t="s">
        <v>20</v>
      </c>
      <c r="D9" s="16" t="s">
        <v>19</v>
      </c>
      <c r="E9" s="16" t="s">
        <v>18</v>
      </c>
      <c r="F9" s="16"/>
      <c r="G9" s="17" t="s">
        <v>20</v>
      </c>
      <c r="H9" s="16" t="s">
        <v>19</v>
      </c>
      <c r="I9" s="16" t="s">
        <v>18</v>
      </c>
      <c r="J9" s="18"/>
      <c r="K9" s="17" t="s">
        <v>20</v>
      </c>
      <c r="L9" s="16" t="s">
        <v>19</v>
      </c>
      <c r="M9" s="16" t="s">
        <v>18</v>
      </c>
    </row>
    <row r="10" spans="1:13" ht="13.5" thickBot="1">
      <c r="A10" s="15" t="s">
        <v>17</v>
      </c>
      <c r="B10" s="15" t="s">
        <v>16</v>
      </c>
      <c r="C10" s="15" t="s">
        <v>15</v>
      </c>
      <c r="D10" s="15" t="s">
        <v>14</v>
      </c>
      <c r="E10" s="15" t="s">
        <v>13</v>
      </c>
      <c r="F10" s="15"/>
      <c r="G10" s="15" t="s">
        <v>15</v>
      </c>
      <c r="H10" s="15" t="s">
        <v>14</v>
      </c>
      <c r="I10" s="15" t="s">
        <v>13</v>
      </c>
      <c r="J10" s="15"/>
      <c r="K10" s="15" t="s">
        <v>15</v>
      </c>
      <c r="L10" s="15" t="s">
        <v>14</v>
      </c>
      <c r="M10" s="15" t="s">
        <v>13</v>
      </c>
    </row>
    <row r="11" spans="1:13">
      <c r="A11" s="4"/>
      <c r="B11" s="4" t="s">
        <v>12</v>
      </c>
      <c r="C11" s="4" t="s">
        <v>11</v>
      </c>
      <c r="D11" s="4" t="s">
        <v>10</v>
      </c>
      <c r="E11" s="14" t="s">
        <v>9</v>
      </c>
      <c r="F11" s="14"/>
      <c r="G11" s="4" t="s">
        <v>8</v>
      </c>
      <c r="H11" s="4" t="s">
        <v>7</v>
      </c>
      <c r="I11" s="14" t="s">
        <v>6</v>
      </c>
      <c r="K11" s="4" t="s">
        <v>5</v>
      </c>
      <c r="L11" s="4" t="s">
        <v>4</v>
      </c>
      <c r="M11" s="14" t="s">
        <v>3</v>
      </c>
    </row>
    <row r="12" spans="1:13" ht="21" customHeight="1">
      <c r="A12" s="4">
        <v>1</v>
      </c>
      <c r="B12" s="13">
        <v>40544</v>
      </c>
      <c r="C12" s="12">
        <v>232043.08666666667</v>
      </c>
      <c r="D12" s="11">
        <v>0.34899999999999998</v>
      </c>
      <c r="E12" s="10">
        <f t="shared" ref="E12:E23" si="0">C12*D12</f>
        <v>80983.037246666659</v>
      </c>
      <c r="F12" s="10"/>
      <c r="G12" s="12">
        <v>147829.34808978043</v>
      </c>
      <c r="H12" s="11">
        <v>0.25900000000000001</v>
      </c>
      <c r="I12" s="10">
        <f t="shared" ref="I12:I23" si="1">G12*H12</f>
        <v>38287.801155253132</v>
      </c>
      <c r="K12" s="12">
        <v>59584.040799108479</v>
      </c>
      <c r="L12" s="11">
        <v>9.1999999999999998E-2</v>
      </c>
      <c r="M12" s="10">
        <f t="shared" ref="M12:M23" si="2">K12*L12</f>
        <v>5481.73175351798</v>
      </c>
    </row>
    <row r="13" spans="1:13">
      <c r="A13" s="4">
        <v>2</v>
      </c>
      <c r="B13" s="13">
        <f t="shared" ref="B13:B23" si="3">EDATE(B12,1)</f>
        <v>40575</v>
      </c>
      <c r="C13" s="12">
        <v>246730.58666666667</v>
      </c>
      <c r="D13" s="11">
        <f>D12</f>
        <v>0.34899999999999998</v>
      </c>
      <c r="E13" s="10">
        <f t="shared" si="0"/>
        <v>86108.974746666659</v>
      </c>
      <c r="F13" s="10"/>
      <c r="G13" s="12">
        <v>161069.26222462824</v>
      </c>
      <c r="H13" s="11">
        <f>H12</f>
        <v>0.25900000000000001</v>
      </c>
      <c r="I13" s="10">
        <f t="shared" si="1"/>
        <v>41716.938916178719</v>
      </c>
      <c r="K13" s="12">
        <v>64920.515553149562</v>
      </c>
      <c r="L13" s="11">
        <f>L12</f>
        <v>9.1999999999999998E-2</v>
      </c>
      <c r="M13" s="10">
        <f t="shared" si="2"/>
        <v>5972.6874308897595</v>
      </c>
    </row>
    <row r="14" spans="1:13">
      <c r="A14" s="4">
        <v>3</v>
      </c>
      <c r="B14" s="13">
        <f t="shared" si="3"/>
        <v>40603</v>
      </c>
      <c r="C14" s="12">
        <v>261418.08666666667</v>
      </c>
      <c r="D14" s="11">
        <f>D13</f>
        <v>0.34899999999999998</v>
      </c>
      <c r="E14" s="10">
        <f t="shared" si="0"/>
        <v>91234.912246666659</v>
      </c>
      <c r="F14" s="10"/>
      <c r="G14" s="12">
        <v>174309.17635947606</v>
      </c>
      <c r="H14" s="11">
        <f>H13</f>
        <v>0.25900000000000001</v>
      </c>
      <c r="I14" s="10">
        <f t="shared" si="1"/>
        <v>45146.076677104298</v>
      </c>
      <c r="K14" s="12">
        <v>70256.990307190645</v>
      </c>
      <c r="L14" s="11">
        <f>L13</f>
        <v>9.1999999999999998E-2</v>
      </c>
      <c r="M14" s="10">
        <f t="shared" si="2"/>
        <v>6463.6431082615391</v>
      </c>
    </row>
    <row r="15" spans="1:13">
      <c r="A15" s="4">
        <v>4</v>
      </c>
      <c r="B15" s="13">
        <f t="shared" si="3"/>
        <v>40634</v>
      </c>
      <c r="C15" s="12">
        <v>233261.90611111111</v>
      </c>
      <c r="D15" s="11">
        <v>0.374</v>
      </c>
      <c r="E15" s="10">
        <f t="shared" si="0"/>
        <v>87239.952885555555</v>
      </c>
      <c r="F15" s="10"/>
      <c r="G15" s="12">
        <v>175942.67116576573</v>
      </c>
      <c r="H15" s="11">
        <v>0.27500000000000002</v>
      </c>
      <c r="I15" s="10">
        <f t="shared" si="1"/>
        <v>48384.234570585577</v>
      </c>
      <c r="K15" s="12">
        <v>68961.037167567658</v>
      </c>
      <c r="L15" s="11">
        <v>9.2999999999999999E-2</v>
      </c>
      <c r="M15" s="10">
        <f t="shared" si="2"/>
        <v>6413.3764565837919</v>
      </c>
    </row>
    <row r="16" spans="1:13">
      <c r="A16" s="4">
        <v>5</v>
      </c>
      <c r="B16" s="13">
        <f t="shared" si="3"/>
        <v>40664</v>
      </c>
      <c r="C16" s="12">
        <v>247949.40611111111</v>
      </c>
      <c r="D16" s="11">
        <f t="shared" ref="D16:D23" si="4">D15</f>
        <v>0.374</v>
      </c>
      <c r="E16" s="10">
        <f t="shared" si="0"/>
        <v>92733.077885555555</v>
      </c>
      <c r="F16" s="10"/>
      <c r="G16" s="12">
        <v>189182.58530061354</v>
      </c>
      <c r="H16" s="11">
        <f t="shared" ref="H16:H23" si="5">H15</f>
        <v>0.27500000000000002</v>
      </c>
      <c r="I16" s="10">
        <f t="shared" si="1"/>
        <v>52025.210957668729</v>
      </c>
      <c r="K16" s="12">
        <v>74297.511921608748</v>
      </c>
      <c r="L16" s="11">
        <f t="shared" ref="L16:L23" si="6">L15</f>
        <v>9.2999999999999999E-2</v>
      </c>
      <c r="M16" s="10">
        <f t="shared" si="2"/>
        <v>6909.6686087096132</v>
      </c>
    </row>
    <row r="17" spans="1:13">
      <c r="A17" s="4">
        <v>6</v>
      </c>
      <c r="B17" s="13">
        <f t="shared" si="3"/>
        <v>40695</v>
      </c>
      <c r="C17" s="12">
        <v>262636.90611111111</v>
      </c>
      <c r="D17" s="11">
        <f t="shared" si="4"/>
        <v>0.374</v>
      </c>
      <c r="E17" s="10">
        <f t="shared" si="0"/>
        <v>98226.202885555555</v>
      </c>
      <c r="F17" s="10"/>
      <c r="G17" s="12">
        <v>202422.49943546136</v>
      </c>
      <c r="H17" s="11">
        <f t="shared" si="5"/>
        <v>0.27500000000000002</v>
      </c>
      <c r="I17" s="10">
        <f t="shared" si="1"/>
        <v>55666.187344751881</v>
      </c>
      <c r="K17" s="12">
        <v>79633.986675649838</v>
      </c>
      <c r="L17" s="11">
        <f t="shared" si="6"/>
        <v>9.2999999999999999E-2</v>
      </c>
      <c r="M17" s="10">
        <f t="shared" si="2"/>
        <v>7405.9607608354345</v>
      </c>
    </row>
    <row r="18" spans="1:13">
      <c r="A18" s="4">
        <v>7</v>
      </c>
      <c r="B18" s="13">
        <f t="shared" si="3"/>
        <v>40725</v>
      </c>
      <c r="C18" s="12">
        <v>277324.40611111111</v>
      </c>
      <c r="D18" s="11">
        <f t="shared" si="4"/>
        <v>0.374</v>
      </c>
      <c r="E18" s="10">
        <f t="shared" si="0"/>
        <v>103719.32788555555</v>
      </c>
      <c r="F18" s="10"/>
      <c r="G18" s="12">
        <v>215662.41357030917</v>
      </c>
      <c r="H18" s="11">
        <f t="shared" si="5"/>
        <v>0.27500000000000002</v>
      </c>
      <c r="I18" s="10">
        <f t="shared" si="1"/>
        <v>59307.163731835026</v>
      </c>
      <c r="K18" s="12">
        <v>84970.461429690928</v>
      </c>
      <c r="L18" s="11">
        <f t="shared" si="6"/>
        <v>9.2999999999999999E-2</v>
      </c>
      <c r="M18" s="10">
        <f t="shared" si="2"/>
        <v>7902.2529129612558</v>
      </c>
    </row>
    <row r="19" spans="1:13">
      <c r="A19" s="4">
        <v>8</v>
      </c>
      <c r="B19" s="13">
        <f t="shared" si="3"/>
        <v>40756</v>
      </c>
      <c r="C19" s="12">
        <v>292011.90611111111</v>
      </c>
      <c r="D19" s="11">
        <f t="shared" si="4"/>
        <v>0.374</v>
      </c>
      <c r="E19" s="10">
        <f t="shared" si="0"/>
        <v>109212.45288555555</v>
      </c>
      <c r="F19" s="10"/>
      <c r="G19" s="12">
        <v>228902.32770515699</v>
      </c>
      <c r="H19" s="11">
        <f t="shared" si="5"/>
        <v>0.27500000000000002</v>
      </c>
      <c r="I19" s="10">
        <f t="shared" si="1"/>
        <v>62948.140118918178</v>
      </c>
      <c r="K19" s="12">
        <v>90306.936183732018</v>
      </c>
      <c r="L19" s="11">
        <f t="shared" si="6"/>
        <v>9.2999999999999999E-2</v>
      </c>
      <c r="M19" s="10">
        <f t="shared" si="2"/>
        <v>8398.5450650870771</v>
      </c>
    </row>
    <row r="20" spans="1:13">
      <c r="A20" s="4">
        <v>9</v>
      </c>
      <c r="B20" s="13">
        <f t="shared" si="3"/>
        <v>40787</v>
      </c>
      <c r="C20" s="12">
        <v>306699.40611111111</v>
      </c>
      <c r="D20" s="11">
        <f t="shared" si="4"/>
        <v>0.374</v>
      </c>
      <c r="E20" s="10">
        <f t="shared" si="0"/>
        <v>114705.57788555555</v>
      </c>
      <c r="F20" s="10"/>
      <c r="G20" s="12">
        <v>242142.2418400048</v>
      </c>
      <c r="H20" s="11">
        <f t="shared" si="5"/>
        <v>0.27500000000000002</v>
      </c>
      <c r="I20" s="10">
        <f t="shared" si="1"/>
        <v>66589.11650600133</v>
      </c>
      <c r="K20" s="12">
        <v>95643.410937773107</v>
      </c>
      <c r="L20" s="11">
        <f t="shared" si="6"/>
        <v>9.2999999999999999E-2</v>
      </c>
      <c r="M20" s="10">
        <f t="shared" si="2"/>
        <v>8894.8372172128984</v>
      </c>
    </row>
    <row r="21" spans="1:13">
      <c r="A21" s="4">
        <v>10</v>
      </c>
      <c r="B21" s="13">
        <f t="shared" si="3"/>
        <v>40817</v>
      </c>
      <c r="C21" s="12">
        <v>321386.90611111111</v>
      </c>
      <c r="D21" s="11">
        <f t="shared" si="4"/>
        <v>0.374</v>
      </c>
      <c r="E21" s="10">
        <f t="shared" si="0"/>
        <v>120198.70288555555</v>
      </c>
      <c r="F21" s="10"/>
      <c r="G21" s="12">
        <v>255382.15597485262</v>
      </c>
      <c r="H21" s="11">
        <f t="shared" si="5"/>
        <v>0.27500000000000002</v>
      </c>
      <c r="I21" s="10">
        <f t="shared" si="1"/>
        <v>70230.092893084482</v>
      </c>
      <c r="K21" s="12">
        <v>100979.8856918142</v>
      </c>
      <c r="L21" s="11">
        <f t="shared" si="6"/>
        <v>9.2999999999999999E-2</v>
      </c>
      <c r="M21" s="10">
        <f t="shared" si="2"/>
        <v>9391.1293693387197</v>
      </c>
    </row>
    <row r="22" spans="1:13">
      <c r="A22" s="4">
        <v>11</v>
      </c>
      <c r="B22" s="13">
        <f t="shared" si="3"/>
        <v>40848</v>
      </c>
      <c r="C22" s="12">
        <v>336074.40611111111</v>
      </c>
      <c r="D22" s="11">
        <f t="shared" si="4"/>
        <v>0.374</v>
      </c>
      <c r="E22" s="10">
        <f t="shared" si="0"/>
        <v>125691.82788555555</v>
      </c>
      <c r="F22" s="10"/>
      <c r="G22" s="12">
        <v>268622.07010970043</v>
      </c>
      <c r="H22" s="11">
        <f t="shared" si="5"/>
        <v>0.27500000000000002</v>
      </c>
      <c r="I22" s="10">
        <f t="shared" si="1"/>
        <v>73871.06928016762</v>
      </c>
      <c r="K22" s="12">
        <v>106316.36044585529</v>
      </c>
      <c r="L22" s="11">
        <f t="shared" si="6"/>
        <v>9.2999999999999999E-2</v>
      </c>
      <c r="M22" s="10">
        <f t="shared" si="2"/>
        <v>9887.421521464541</v>
      </c>
    </row>
    <row r="23" spans="1:13">
      <c r="A23" s="4">
        <v>12</v>
      </c>
      <c r="B23" s="13">
        <f t="shared" si="3"/>
        <v>40878</v>
      </c>
      <c r="C23" s="12">
        <v>350761.90611111111</v>
      </c>
      <c r="D23" s="11">
        <f t="shared" si="4"/>
        <v>0.374</v>
      </c>
      <c r="E23" s="10">
        <f t="shared" si="0"/>
        <v>131184.95288555554</v>
      </c>
      <c r="F23" s="10"/>
      <c r="G23" s="12">
        <v>281861.98424454825</v>
      </c>
      <c r="H23" s="11">
        <f t="shared" si="5"/>
        <v>0.27500000000000002</v>
      </c>
      <c r="I23" s="10">
        <f t="shared" si="1"/>
        <v>77512.045667250772</v>
      </c>
      <c r="K23" s="12">
        <v>111652.83519989638</v>
      </c>
      <c r="L23" s="11">
        <f t="shared" si="6"/>
        <v>9.2999999999999999E-2</v>
      </c>
      <c r="M23" s="10">
        <f t="shared" si="2"/>
        <v>10383.713673590362</v>
      </c>
    </row>
    <row r="24" spans="1:13" ht="13.5" thickBot="1">
      <c r="A24" s="9">
        <v>13</v>
      </c>
      <c r="B24" s="8" t="s">
        <v>2</v>
      </c>
      <c r="C24" s="6"/>
      <c r="D24" s="6"/>
      <c r="E24" s="5">
        <f>SUM(E12:E23)</f>
        <v>1241239.00021</v>
      </c>
      <c r="F24" s="5"/>
      <c r="G24" s="6"/>
      <c r="H24" s="6"/>
      <c r="I24" s="5">
        <f>SUM(I12:I23)</f>
        <v>691684.07781879976</v>
      </c>
      <c r="J24" s="7"/>
      <c r="K24" s="6"/>
      <c r="L24" s="6"/>
      <c r="M24" s="5">
        <f>SUM(M12:M23)</f>
        <v>93504.967878452968</v>
      </c>
    </row>
    <row r="25" spans="1:13">
      <c r="A25" s="4"/>
    </row>
    <row r="26" spans="1:13">
      <c r="A26" s="19" t="s">
        <v>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>
      <c r="A27" s="19" t="s">
        <v>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E29" s="2"/>
      <c r="F29" s="2"/>
      <c r="G29" s="2"/>
      <c r="H29" s="2"/>
      <c r="I29" s="2"/>
    </row>
  </sheetData>
  <mergeCells count="10">
    <mergeCell ref="A26:M26"/>
    <mergeCell ref="A27:M27"/>
    <mergeCell ref="G7:I7"/>
    <mergeCell ref="A1:M1"/>
    <mergeCell ref="A2:M2"/>
    <mergeCell ref="A3:M3"/>
    <mergeCell ref="A4:M4"/>
    <mergeCell ref="A5:M5"/>
    <mergeCell ref="C7:E7"/>
    <mergeCell ref="K7:M7"/>
  </mergeCells>
  <printOptions horizontalCentered="1" verticalCentered="1"/>
  <pageMargins left="0.7" right="0.7" top="0.75" bottom="0.75" header="0.3" footer="0.3"/>
  <pageSetup scale="83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E78AF9F698B741A0260830D6A20E73" ma:contentTypeVersion="143" ma:contentTypeDescription="" ma:contentTypeScope="" ma:versionID="75c6594ee948b4a8cc019851416a83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A043196-349D-4A98-ABA0-065ED55C5D27}"/>
</file>

<file path=customXml/itemProps2.xml><?xml version="1.0" encoding="utf-8"?>
<ds:datastoreItem xmlns:ds="http://schemas.openxmlformats.org/officeDocument/2006/customXml" ds:itemID="{479DC199-890A-4458-8C40-A8462F8AF9E9}"/>
</file>

<file path=customXml/itemProps3.xml><?xml version="1.0" encoding="utf-8"?>
<ds:datastoreItem xmlns:ds="http://schemas.openxmlformats.org/officeDocument/2006/customXml" ds:itemID="{8448AC2B-D9B1-44A1-9644-EC2C7F3ED955}"/>
</file>

<file path=customXml/itemProps4.xml><?xml version="1.0" encoding="utf-8"?>
<ds:datastoreItem xmlns:ds="http://schemas.openxmlformats.org/officeDocument/2006/customXml" ds:itemID="{E8F087E8-DE28-4252-A0BF-4032AB011D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JAP-16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No Name</cp:lastModifiedBy>
  <cp:lastPrinted>2011-05-25T22:17:30Z</cp:lastPrinted>
  <dcterms:created xsi:type="dcterms:W3CDTF">2011-05-23T19:37:41Z</dcterms:created>
  <dcterms:modified xsi:type="dcterms:W3CDTF">2011-05-25T22:18:17Z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0x0101006E56B4D1795A2E4DB2F0B01679ED314A0053E78AF9F698B741A0260830D6A20E73</vt:lpwstr>
  </property>
  <property fmtid="{D5CDD505-2E9C-101B-9397-08002B2CF9AE}" pid="3" name="_docset_NoMedatataSyncRequired">
    <vt:lpwstr>False</vt:lpwstr>
  </property>
</Properties>
</file>