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Thursday\UG-161002 Puget Sound Energy\"/>
    </mc:Choice>
  </mc:AlternateContent>
  <bookViews>
    <workbookView xWindow="8220" yWindow="-210" windowWidth="15225" windowHeight="10380"/>
  </bookViews>
  <sheets>
    <sheet name="Pg 10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10b CustCount_Gas'!$A$2:$J$70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H44" i="1" l="1"/>
  <c r="E44" i="1"/>
  <c r="D44" i="1"/>
  <c r="I43" i="1"/>
  <c r="J43" i="1" s="1"/>
  <c r="F43" i="1"/>
  <c r="G43" i="1" s="1"/>
  <c r="I42" i="1"/>
  <c r="J42" i="1" s="1"/>
  <c r="F42" i="1"/>
  <c r="G42" i="1" s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F44" i="1" l="1"/>
  <c r="G44" i="1" s="1"/>
  <c r="I44" i="1"/>
  <c r="J44" i="1" s="1"/>
  <c r="H32" i="1"/>
  <c r="E32" i="1"/>
  <c r="D32" i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F26" i="1"/>
  <c r="G26" i="1" s="1"/>
  <c r="F32" i="1" l="1"/>
  <c r="G32" i="1" s="1"/>
  <c r="I32" i="1"/>
  <c r="J32" i="1" s="1"/>
  <c r="J26" i="1"/>
  <c r="H58" i="1"/>
  <c r="I52" i="1" l="1"/>
  <c r="J52" i="1" s="1"/>
  <c r="D58" i="1"/>
  <c r="F52" i="1"/>
  <c r="G52" i="1" s="1"/>
  <c r="I54" i="1"/>
  <c r="J54" i="1" s="1"/>
  <c r="F54" i="1"/>
  <c r="G54" i="1" s="1"/>
  <c r="I56" i="1"/>
  <c r="J56" i="1" s="1"/>
  <c r="F56" i="1"/>
  <c r="G56" i="1" s="1"/>
  <c r="E58" i="1"/>
  <c r="F53" i="1"/>
  <c r="G53" i="1" s="1"/>
  <c r="I53" i="1"/>
  <c r="J53" i="1" s="1"/>
  <c r="F55" i="1"/>
  <c r="G55" i="1" s="1"/>
  <c r="I55" i="1"/>
  <c r="J55" i="1" s="1"/>
  <c r="F57" i="1"/>
  <c r="G57" i="1" s="1"/>
  <c r="I57" i="1"/>
  <c r="J57" i="1" s="1"/>
  <c r="I58" i="1" l="1"/>
  <c r="J58" i="1" s="1"/>
  <c r="F58" i="1"/>
  <c r="G58" i="1" s="1"/>
  <c r="F69" i="1"/>
  <c r="G69" i="1" s="1"/>
  <c r="I68" i="1"/>
  <c r="J68" i="1" s="1"/>
  <c r="F68" i="1"/>
  <c r="G68" i="1" s="1"/>
  <c r="F67" i="1"/>
  <c r="G67" i="1" s="1"/>
  <c r="I66" i="1"/>
  <c r="J66" i="1" s="1"/>
  <c r="F65" i="1"/>
  <c r="G65" i="1" s="1"/>
  <c r="H70" i="1"/>
  <c r="E70" i="1"/>
  <c r="I64" i="1"/>
  <c r="I19" i="1"/>
  <c r="J19" i="1" s="1"/>
  <c r="F18" i="1"/>
  <c r="G18" i="1" s="1"/>
  <c r="I17" i="1"/>
  <c r="J17" i="1" s="1"/>
  <c r="F16" i="1"/>
  <c r="G16" i="1" s="1"/>
  <c r="I15" i="1"/>
  <c r="J15" i="1" s="1"/>
  <c r="H20" i="1"/>
  <c r="E20" i="1"/>
  <c r="D20" i="1"/>
  <c r="J64" i="1" l="1"/>
  <c r="F20" i="1"/>
  <c r="G20" i="1" s="1"/>
  <c r="I14" i="1"/>
  <c r="F15" i="1"/>
  <c r="G15" i="1" s="1"/>
  <c r="I16" i="1"/>
  <c r="J16" i="1" s="1"/>
  <c r="F17" i="1"/>
  <c r="G17" i="1" s="1"/>
  <c r="I18" i="1"/>
  <c r="J18" i="1" s="1"/>
  <c r="F19" i="1"/>
  <c r="G19" i="1" s="1"/>
  <c r="F64" i="1"/>
  <c r="G64" i="1" s="1"/>
  <c r="I65" i="1"/>
  <c r="J65" i="1" s="1"/>
  <c r="F66" i="1"/>
  <c r="G66" i="1" s="1"/>
  <c r="I67" i="1"/>
  <c r="J67" i="1" s="1"/>
  <c r="I69" i="1"/>
  <c r="J69" i="1" s="1"/>
  <c r="D70" i="1"/>
  <c r="F70" i="1" s="1"/>
  <c r="G70" i="1" s="1"/>
  <c r="F14" i="1"/>
  <c r="G14" i="1" s="1"/>
  <c r="I70" i="1" l="1"/>
  <c r="J70" i="1" s="1"/>
  <c r="J14" i="1"/>
  <c r="I20" i="1"/>
  <c r="J20" i="1" s="1"/>
</calcChain>
</file>

<file path=xl/sharedStrings.xml><?xml version="1.0" encoding="utf-8"?>
<sst xmlns="http://schemas.openxmlformats.org/spreadsheetml/2006/main" count="106" uniqueCount="33">
  <si>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</si>
  <si>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</si>
  <si>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</si>
  <si>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</si>
  <si>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</si>
  <si>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</si>
  <si>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</si>
  <si>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</si>
  <si>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</si>
  <si>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</si>
  <si>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</si>
  <si>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</si>
  <si>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</si>
  <si>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</si>
  <si>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</si>
  <si>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</si>
  <si>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</si>
  <si>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</si>
  <si>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</si>
  <si>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</si>
  <si>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</si>
  <si>
    <t>Quarter-to-Date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</si>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</sst>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2" borderId="2" applyNumberFormat="0" applyFont="0" applyAlignment="0" applyProtection="0"/>
  </cellStyleXfs>
  <cellXfs count="60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9" fillId="0" borderId="0" xfId="0" applyFont="1"/>
    <xf numFmtId="41" fontId="9" fillId="0" borderId="0" xfId="1" applyNumberFormat="1" applyFont="1"/>
    <xf numFmtId="165" fontId="10" fillId="0" borderId="0" xfId="0" applyNumberFormat="1" applyFont="1" applyProtection="1">
      <protection locked="0"/>
    </xf>
    <xf numFmtId="41" fontId="9" fillId="0" borderId="0" xfId="1" applyNumberFormat="1" applyFont="1" applyFill="1"/>
    <xf numFmtId="166" fontId="10" fillId="0" borderId="0" xfId="0" applyNumberFormat="1" applyFont="1" applyAlignment="1" applyProtection="1">
      <alignment horizontal="right"/>
      <protection locked="0"/>
    </xf>
    <xf numFmtId="41" fontId="9" fillId="0" borderId="1" xfId="1" applyNumberFormat="1" applyFont="1" applyBorder="1"/>
    <xf numFmtId="165" fontId="10" fillId="0" borderId="1" xfId="0" applyNumberFormat="1" applyFont="1" applyBorder="1" applyProtection="1">
      <protection locked="0"/>
    </xf>
    <xf numFmtId="41" fontId="9" fillId="0" borderId="1" xfId="1" applyNumberFormat="1" applyFont="1" applyFill="1" applyBorder="1"/>
    <xf numFmtId="166" fontId="10" fillId="0" borderId="1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37" fontId="9" fillId="0" borderId="0" xfId="0" applyNumberFormat="1" applyFont="1"/>
    <xf numFmtId="37" fontId="9" fillId="0" borderId="0" xfId="0" applyNumberFormat="1" applyFont="1" applyFill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166" fontId="9" fillId="0" borderId="0" xfId="0" applyNumberFormat="1" applyFont="1" applyBorder="1"/>
    <xf numFmtId="0" fontId="3" fillId="0" borderId="0" xfId="0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1" fillId="0" borderId="0" xfId="0" applyFont="1" applyFill="1" applyAlignment="1">
      <alignment horizontal="centerContinuous"/>
    </xf>
    <xf numFmtId="0" fontId="7" fillId="0" borderId="0" xfId="0" applyFont="1" applyFill="1"/>
    <xf numFmtId="0" fontId="13" fillId="0" borderId="0" xfId="0" applyFont="1" applyFill="1"/>
    <xf numFmtId="167" fontId="13" fillId="0" borderId="0" xfId="0" applyNumberFormat="1" applyFont="1" applyFill="1"/>
    <xf numFmtId="0" fontId="6" fillId="0" borderId="0" xfId="0" applyFont="1" applyAlignment="1">
      <alignment horizontal="center"/>
    </xf>
    <xf numFmtId="0" fontId="13" fillId="0" borderId="3" xfId="0" applyFont="1" applyBorder="1"/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4"/>
  <sheetViews>
    <sheetView tabSelected="1" zoomScale="55" zoomScaleNormal="55" workbookViewId="0">
      <selection activeCell="I39" sqref="I39"/>
    </sheetView>
  </sheetViews>
  <sheetFormatPr defaultColWidth="8.85546875" defaultRowHeight="16.5" x14ac:dyDescent="0.3"/>
  <cols>
    <col min="1" max="1" width="5.42578125" style="39" customWidth="1"/>
    <col min="2" max="2" width="36.7109375" style="3" customWidth="1"/>
    <col min="3" max="3" width="1.140625" style="3" customWidth="1"/>
    <col min="4" max="4" width="13.140625" style="3" bestFit="1" customWidth="1"/>
    <col min="5" max="5" width="13.140625" style="33" bestFit="1" customWidth="1"/>
    <col min="6" max="6" width="15.85546875" style="3" customWidth="1"/>
    <col min="7" max="7" width="14.5703125" style="3" customWidth="1"/>
    <col min="8" max="8" width="15.7109375" style="3" customWidth="1"/>
    <col min="9" max="9" width="15.5703125" style="3" customWidth="1"/>
    <col min="10" max="10" width="17.7109375" style="3" customWidth="1"/>
    <col min="11" max="11" width="9.5703125" style="3" customWidth="1"/>
    <col min="12" max="16384" width="8.85546875" style="3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4"/>
    </row>
    <row r="3" spans="1:11" ht="20.25" x14ac:dyDescent="0.3">
      <c r="B3" s="54" t="s">
        <v>1</v>
      </c>
      <c r="C3" s="54"/>
      <c r="D3" s="54"/>
      <c r="E3" s="54"/>
      <c r="F3" s="54"/>
      <c r="G3" s="54"/>
      <c r="H3" s="54"/>
      <c r="I3" s="54"/>
      <c r="J3" s="54"/>
      <c r="K3" s="4"/>
    </row>
    <row r="4" spans="1:11" ht="20.25" x14ac:dyDescent="0.3">
      <c r="B4" s="55">
        <v>42490</v>
      </c>
      <c r="C4" s="55"/>
      <c r="D4" s="55"/>
      <c r="E4" s="55"/>
      <c r="F4" s="55"/>
      <c r="G4" s="55"/>
      <c r="H4" s="55"/>
      <c r="I4" s="55"/>
      <c r="J4" s="55"/>
      <c r="K4" s="5"/>
    </row>
    <row r="5" spans="1:11" x14ac:dyDescent="0.3">
      <c r="B5" s="6"/>
      <c r="C5" s="6"/>
      <c r="D5" s="7"/>
      <c r="E5" s="45"/>
      <c r="F5" s="7"/>
      <c r="G5" s="7"/>
      <c r="H5" s="7"/>
      <c r="I5" s="7"/>
      <c r="J5" s="7"/>
      <c r="K5" s="7"/>
    </row>
    <row r="6" spans="1:11" ht="18.75" x14ac:dyDescent="0.3">
      <c r="B6" s="56" t="s">
        <v>2</v>
      </c>
      <c r="C6" s="56"/>
      <c r="D6" s="56"/>
      <c r="E6" s="56"/>
      <c r="F6" s="56"/>
      <c r="G6" s="56"/>
      <c r="H6" s="56"/>
      <c r="I6" s="56"/>
      <c r="J6" s="56"/>
      <c r="K6" s="8"/>
    </row>
    <row r="7" spans="1:11" ht="18.75" x14ac:dyDescent="0.3"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s="39" customFormat="1" ht="18" x14ac:dyDescent="0.25">
      <c r="B8" s="49"/>
      <c r="C8" s="49"/>
      <c r="D8" s="51" t="s">
        <v>22</v>
      </c>
      <c r="E8" s="51" t="s">
        <v>23</v>
      </c>
      <c r="F8" s="51" t="s">
        <v>24</v>
      </c>
      <c r="G8" s="51" t="s">
        <v>25</v>
      </c>
      <c r="H8" s="51" t="s">
        <v>26</v>
      </c>
      <c r="I8" s="51" t="s">
        <v>27</v>
      </c>
      <c r="J8" s="51" t="s">
        <v>28</v>
      </c>
      <c r="K8" s="49"/>
    </row>
    <row r="9" spans="1:11" s="39" customFormat="1" ht="18" x14ac:dyDescent="0.25">
      <c r="B9" s="49"/>
      <c r="C9" s="49"/>
      <c r="D9" s="52" t="s">
        <v>22</v>
      </c>
      <c r="E9" s="52" t="s">
        <v>23</v>
      </c>
      <c r="F9" s="52" t="s">
        <v>29</v>
      </c>
      <c r="G9" s="52" t="s">
        <v>30</v>
      </c>
      <c r="H9" s="52"/>
      <c r="I9" s="52" t="s">
        <v>31</v>
      </c>
      <c r="J9" s="52" t="s">
        <v>32</v>
      </c>
      <c r="K9" s="49"/>
    </row>
    <row r="11" spans="1:11" s="10" customFormat="1" ht="18" x14ac:dyDescent="0.25">
      <c r="A11" s="38"/>
      <c r="B11" s="57" t="s">
        <v>3</v>
      </c>
      <c r="C11" s="57"/>
      <c r="D11" s="57"/>
      <c r="E11" s="57"/>
      <c r="F11" s="57"/>
      <c r="G11" s="57"/>
      <c r="H11" s="57"/>
      <c r="I11" s="57"/>
      <c r="J11" s="57"/>
      <c r="K11" s="9"/>
    </row>
    <row r="12" spans="1:11" s="10" customFormat="1" ht="18" x14ac:dyDescent="0.25">
      <c r="A12" s="38"/>
      <c r="B12" s="11"/>
      <c r="C12" s="11"/>
      <c r="D12" s="11"/>
      <c r="E12" s="46"/>
      <c r="F12" s="13" t="s">
        <v>4</v>
      </c>
      <c r="G12" s="12"/>
      <c r="H12" s="53" t="s">
        <v>5</v>
      </c>
      <c r="I12" s="53"/>
      <c r="J12" s="53"/>
      <c r="K12" s="14"/>
    </row>
    <row r="13" spans="1:11" s="10" customFormat="1" ht="18" x14ac:dyDescent="0.25">
      <c r="A13" s="38"/>
      <c r="B13" s="13" t="s">
        <v>6</v>
      </c>
      <c r="C13" s="13"/>
      <c r="D13" s="15" t="s">
        <v>7</v>
      </c>
      <c r="E13" s="16" t="s">
        <v>8</v>
      </c>
      <c r="F13" s="15" t="s">
        <v>9</v>
      </c>
      <c r="G13" s="15" t="s">
        <v>10</v>
      </c>
      <c r="H13" s="16" t="s">
        <v>11</v>
      </c>
      <c r="I13" s="15" t="s">
        <v>9</v>
      </c>
      <c r="J13" s="15" t="s">
        <v>10</v>
      </c>
      <c r="K13" s="15"/>
    </row>
    <row r="14" spans="1:11" ht="18.75" x14ac:dyDescent="0.3">
      <c r="A14" s="50">
        <v>1</v>
      </c>
      <c r="B14" s="17" t="s">
        <v>12</v>
      </c>
      <c r="C14" s="17"/>
      <c r="D14" s="20">
        <v>746102</v>
      </c>
      <c r="E14" s="20">
        <v>750469.00000000023</v>
      </c>
      <c r="F14" s="18">
        <f t="shared" ref="F14:F20" si="0">D14-E14</f>
        <v>-4367.0000000002328</v>
      </c>
      <c r="G14" s="19">
        <f t="shared" ref="G14:G20" si="1">F14/E14</f>
        <v>-5.8190278345944093E-3</v>
      </c>
      <c r="H14" s="20">
        <v>736746</v>
      </c>
      <c r="I14" s="18">
        <f t="shared" ref="I14:I19" si="2">+D14-H14</f>
        <v>9356</v>
      </c>
      <c r="J14" s="21">
        <f t="shared" ref="J14:J20" si="3">+I14/H14</f>
        <v>1.2699084894929867E-2</v>
      </c>
      <c r="K14" s="21"/>
    </row>
    <row r="15" spans="1:11" ht="18.75" x14ac:dyDescent="0.3">
      <c r="A15" s="50">
        <v>2</v>
      </c>
      <c r="B15" s="17" t="s">
        <v>13</v>
      </c>
      <c r="C15" s="17"/>
      <c r="D15" s="20">
        <v>54882</v>
      </c>
      <c r="E15" s="20">
        <v>56006.000000000044</v>
      </c>
      <c r="F15" s="18">
        <f t="shared" si="0"/>
        <v>-1124.0000000000437</v>
      </c>
      <c r="G15" s="19">
        <f t="shared" si="1"/>
        <v>-2.0069278291612376E-2</v>
      </c>
      <c r="H15" s="20">
        <v>54675</v>
      </c>
      <c r="I15" s="18">
        <f t="shared" si="2"/>
        <v>207</v>
      </c>
      <c r="J15" s="21">
        <f t="shared" si="3"/>
        <v>3.7860082304526747E-3</v>
      </c>
      <c r="K15" s="21"/>
    </row>
    <row r="16" spans="1:11" ht="18.75" x14ac:dyDescent="0.3">
      <c r="A16" s="50">
        <v>3</v>
      </c>
      <c r="B16" s="17" t="s">
        <v>14</v>
      </c>
      <c r="C16" s="17"/>
      <c r="D16" s="20">
        <v>403</v>
      </c>
      <c r="E16" s="20">
        <v>285.14285714285677</v>
      </c>
      <c r="F16" s="18">
        <f t="shared" si="0"/>
        <v>117.85714285714323</v>
      </c>
      <c r="G16" s="19">
        <f t="shared" si="1"/>
        <v>0.41332665330661505</v>
      </c>
      <c r="H16" s="20">
        <v>422</v>
      </c>
      <c r="I16" s="18">
        <f t="shared" si="2"/>
        <v>-19</v>
      </c>
      <c r="J16" s="21">
        <f t="shared" si="3"/>
        <v>-4.5023696682464455E-2</v>
      </c>
      <c r="K16" s="21"/>
    </row>
    <row r="17" spans="1:11" ht="18.75" x14ac:dyDescent="0.3">
      <c r="A17" s="50">
        <v>4</v>
      </c>
      <c r="B17" s="17" t="s">
        <v>15</v>
      </c>
      <c r="C17" s="17"/>
      <c r="D17" s="20">
        <v>2372</v>
      </c>
      <c r="E17" s="20">
        <v>2344.0000000000027</v>
      </c>
      <c r="F17" s="18">
        <f t="shared" si="0"/>
        <v>27.999999999997272</v>
      </c>
      <c r="G17" s="19">
        <f t="shared" si="1"/>
        <v>1.19453924914664E-2</v>
      </c>
      <c r="H17" s="20">
        <v>2377</v>
      </c>
      <c r="I17" s="18">
        <f t="shared" si="2"/>
        <v>-5</v>
      </c>
      <c r="J17" s="21">
        <f t="shared" si="3"/>
        <v>-2.1034917963819941E-3</v>
      </c>
      <c r="K17" s="21"/>
    </row>
    <row r="18" spans="1:11" ht="18.75" x14ac:dyDescent="0.3">
      <c r="A18" s="50">
        <v>5</v>
      </c>
      <c r="B18" s="17" t="s">
        <v>16</v>
      </c>
      <c r="C18" s="17"/>
      <c r="D18" s="20">
        <v>11</v>
      </c>
      <c r="E18" s="20">
        <v>17.042328042328059</v>
      </c>
      <c r="F18" s="18">
        <f t="shared" si="0"/>
        <v>-6.0423280423280588</v>
      </c>
      <c r="G18" s="19">
        <f t="shared" si="1"/>
        <v>-0.35454827693263025</v>
      </c>
      <c r="H18" s="20">
        <v>12</v>
      </c>
      <c r="I18" s="18">
        <f t="shared" si="2"/>
        <v>-1</v>
      </c>
      <c r="J18" s="21">
        <f t="shared" si="3"/>
        <v>-8.3333333333333329E-2</v>
      </c>
      <c r="K18" s="21"/>
    </row>
    <row r="19" spans="1:11" ht="18.75" x14ac:dyDescent="0.3">
      <c r="A19" s="50">
        <v>6</v>
      </c>
      <c r="B19" s="17" t="s">
        <v>17</v>
      </c>
      <c r="C19" s="17"/>
      <c r="D19" s="24">
        <v>225</v>
      </c>
      <c r="E19" s="24">
        <v>196.81481481481495</v>
      </c>
      <c r="F19" s="22">
        <f t="shared" si="0"/>
        <v>28.185185185185048</v>
      </c>
      <c r="G19" s="23">
        <f t="shared" si="1"/>
        <v>0.14320662401204287</v>
      </c>
      <c r="H19" s="22">
        <v>218</v>
      </c>
      <c r="I19" s="22">
        <f t="shared" si="2"/>
        <v>7</v>
      </c>
      <c r="J19" s="25">
        <f t="shared" si="3"/>
        <v>3.2110091743119268E-2</v>
      </c>
      <c r="K19" s="26"/>
    </row>
    <row r="20" spans="1:11" ht="18.75" x14ac:dyDescent="0.3">
      <c r="A20" s="50">
        <v>7</v>
      </c>
      <c r="B20" s="17" t="s">
        <v>18</v>
      </c>
      <c r="C20" s="17"/>
      <c r="D20" s="27">
        <f>SUM(D14:D19)</f>
        <v>803995</v>
      </c>
      <c r="E20" s="28">
        <f>SUM(E14:E19)</f>
        <v>809318.00000000023</v>
      </c>
      <c r="F20" s="27">
        <f t="shared" si="0"/>
        <v>-5323.0000000002328</v>
      </c>
      <c r="G20" s="19">
        <f t="shared" si="1"/>
        <v>-6.5771427300520087E-3</v>
      </c>
      <c r="H20" s="28">
        <f>SUM(H14:H19)</f>
        <v>794450</v>
      </c>
      <c r="I20" s="27">
        <f>SUM(I14:I19)</f>
        <v>9545</v>
      </c>
      <c r="J20" s="21">
        <f t="shared" si="3"/>
        <v>1.2014601296494429E-2</v>
      </c>
      <c r="K20" s="21"/>
    </row>
    <row r="21" spans="1:11" ht="18.75" x14ac:dyDescent="0.3">
      <c r="A21" s="50">
        <v>8</v>
      </c>
      <c r="B21" s="29"/>
      <c r="C21" s="29"/>
      <c r="D21" s="29"/>
      <c r="E21" s="30"/>
      <c r="F21" s="29"/>
      <c r="G21" s="29"/>
      <c r="H21" s="30"/>
      <c r="I21" s="29"/>
      <c r="J21" s="31"/>
      <c r="K21" s="32"/>
    </row>
    <row r="22" spans="1:11" ht="18.75" hidden="1" x14ac:dyDescent="0.3">
      <c r="A22" s="50">
        <v>9</v>
      </c>
      <c r="B22" s="43"/>
      <c r="C22" s="43"/>
      <c r="D22" s="43"/>
      <c r="E22" s="44"/>
      <c r="F22" s="43"/>
      <c r="G22" s="43"/>
      <c r="H22" s="44"/>
      <c r="I22" s="43"/>
      <c r="J22" s="32"/>
      <c r="K22" s="32"/>
    </row>
    <row r="23" spans="1:11" ht="18.75" hidden="1" x14ac:dyDescent="0.3">
      <c r="A23" s="50">
        <v>10</v>
      </c>
      <c r="B23" s="59" t="s">
        <v>21</v>
      </c>
      <c r="C23" s="59"/>
      <c r="D23" s="59"/>
      <c r="E23" s="59"/>
      <c r="F23" s="59"/>
      <c r="G23" s="59"/>
      <c r="H23" s="59"/>
      <c r="I23" s="59"/>
      <c r="J23" s="59"/>
      <c r="K23" s="32"/>
    </row>
    <row r="24" spans="1:11" ht="18.75" hidden="1" x14ac:dyDescent="0.3">
      <c r="A24" s="50"/>
      <c r="B24" s="11"/>
      <c r="C24" s="11"/>
      <c r="D24" s="11"/>
      <c r="E24" s="46"/>
      <c r="F24" s="13" t="s">
        <v>4</v>
      </c>
      <c r="G24" s="12"/>
      <c r="H24" s="53" t="s">
        <v>5</v>
      </c>
      <c r="I24" s="53"/>
      <c r="J24" s="53"/>
      <c r="K24" s="32"/>
    </row>
    <row r="25" spans="1:11" ht="18.75" hidden="1" x14ac:dyDescent="0.3">
      <c r="A25" s="50"/>
      <c r="B25" s="13" t="s">
        <v>6</v>
      </c>
      <c r="C25" s="13"/>
      <c r="D25" s="15" t="s">
        <v>7</v>
      </c>
      <c r="E25" s="16" t="s">
        <v>8</v>
      </c>
      <c r="F25" s="15" t="s">
        <v>9</v>
      </c>
      <c r="G25" s="15" t="s">
        <v>10</v>
      </c>
      <c r="H25" s="16" t="s">
        <v>11</v>
      </c>
      <c r="I25" s="15" t="s">
        <v>9</v>
      </c>
      <c r="J25" s="15" t="s">
        <v>10</v>
      </c>
      <c r="K25" s="32"/>
    </row>
    <row r="26" spans="1:11" ht="18.75" hidden="1" x14ac:dyDescent="0.3">
      <c r="A26" s="50"/>
      <c r="B26" s="17" t="s">
        <v>12</v>
      </c>
      <c r="C26" s="43"/>
      <c r="D26" s="18">
        <v>744989</v>
      </c>
      <c r="E26" s="20">
        <v>748695</v>
      </c>
      <c r="F26" s="18">
        <f t="shared" ref="F26:F32" si="4">D26-E26</f>
        <v>-3706</v>
      </c>
      <c r="G26" s="19">
        <f t="shared" ref="G26:G32" si="5">F26/E26</f>
        <v>-4.9499462397905687E-3</v>
      </c>
      <c r="H26" s="20">
        <v>735749</v>
      </c>
      <c r="I26" s="18">
        <f t="shared" ref="I26:I31" si="6">+D26-H26</f>
        <v>9240</v>
      </c>
      <c r="J26" s="21">
        <f t="shared" ref="J26:J32" si="7">+I26/H26</f>
        <v>1.2558630728686005E-2</v>
      </c>
      <c r="K26" s="32"/>
    </row>
    <row r="27" spans="1:11" ht="18.75" hidden="1" x14ac:dyDescent="0.3">
      <c r="A27" s="50"/>
      <c r="B27" s="17" t="s">
        <v>13</v>
      </c>
      <c r="C27" s="43"/>
      <c r="D27" s="18">
        <v>54937</v>
      </c>
      <c r="E27" s="20">
        <v>55875</v>
      </c>
      <c r="F27" s="18">
        <f t="shared" si="4"/>
        <v>-938</v>
      </c>
      <c r="G27" s="19">
        <f t="shared" si="5"/>
        <v>-1.6787472035794185E-2</v>
      </c>
      <c r="H27" s="20">
        <v>54727</v>
      </c>
      <c r="I27" s="18">
        <f t="shared" si="6"/>
        <v>210</v>
      </c>
      <c r="J27" s="21">
        <f t="shared" si="7"/>
        <v>3.8372284247263689E-3</v>
      </c>
      <c r="K27" s="32"/>
    </row>
    <row r="28" spans="1:11" ht="18.75" hidden="1" x14ac:dyDescent="0.3">
      <c r="A28" s="50"/>
      <c r="B28" s="17" t="s">
        <v>14</v>
      </c>
      <c r="C28" s="43"/>
      <c r="D28" s="18">
        <v>404</v>
      </c>
      <c r="E28" s="20">
        <v>287</v>
      </c>
      <c r="F28" s="18">
        <f t="shared" si="4"/>
        <v>117</v>
      </c>
      <c r="G28" s="19">
        <f t="shared" si="5"/>
        <v>0.40766550522648082</v>
      </c>
      <c r="H28" s="20">
        <v>425</v>
      </c>
      <c r="I28" s="18">
        <f t="shared" si="6"/>
        <v>-21</v>
      </c>
      <c r="J28" s="21">
        <f t="shared" si="7"/>
        <v>-4.9411764705882349E-2</v>
      </c>
      <c r="K28" s="32"/>
    </row>
    <row r="29" spans="1:11" ht="18.75" hidden="1" x14ac:dyDescent="0.3">
      <c r="A29" s="50"/>
      <c r="B29" s="17" t="s">
        <v>15</v>
      </c>
      <c r="C29" s="43"/>
      <c r="D29" s="18">
        <v>2385</v>
      </c>
      <c r="E29" s="20">
        <v>2350</v>
      </c>
      <c r="F29" s="18">
        <f t="shared" si="4"/>
        <v>35</v>
      </c>
      <c r="G29" s="19">
        <f t="shared" si="5"/>
        <v>1.4893617021276596E-2</v>
      </c>
      <c r="H29" s="20">
        <v>2389</v>
      </c>
      <c r="I29" s="18">
        <f t="shared" si="6"/>
        <v>-4</v>
      </c>
      <c r="J29" s="21">
        <f t="shared" si="7"/>
        <v>-1.6743407283382169E-3</v>
      </c>
      <c r="K29" s="32"/>
    </row>
    <row r="30" spans="1:11" ht="18.75" hidden="1" x14ac:dyDescent="0.3">
      <c r="A30" s="50"/>
      <c r="B30" s="17" t="s">
        <v>16</v>
      </c>
      <c r="C30" s="43"/>
      <c r="D30" s="18">
        <v>11</v>
      </c>
      <c r="E30" s="20">
        <v>17</v>
      </c>
      <c r="F30" s="18">
        <f t="shared" si="4"/>
        <v>-6</v>
      </c>
      <c r="G30" s="19">
        <f t="shared" si="5"/>
        <v>-0.35294117647058826</v>
      </c>
      <c r="H30" s="20">
        <v>12</v>
      </c>
      <c r="I30" s="18">
        <f t="shared" si="6"/>
        <v>-1</v>
      </c>
      <c r="J30" s="21">
        <f t="shared" si="7"/>
        <v>-8.3333333333333329E-2</v>
      </c>
      <c r="K30" s="32"/>
    </row>
    <row r="31" spans="1:11" ht="18.75" hidden="1" x14ac:dyDescent="0.3">
      <c r="A31" s="50"/>
      <c r="B31" s="17" t="s">
        <v>17</v>
      </c>
      <c r="C31" s="43"/>
      <c r="D31" s="22">
        <v>226</v>
      </c>
      <c r="E31" s="24">
        <v>197</v>
      </c>
      <c r="F31" s="22">
        <f t="shared" si="4"/>
        <v>29</v>
      </c>
      <c r="G31" s="23">
        <f t="shared" si="5"/>
        <v>0.14720812182741116</v>
      </c>
      <c r="H31" s="22">
        <v>210</v>
      </c>
      <c r="I31" s="22">
        <f t="shared" si="6"/>
        <v>16</v>
      </c>
      <c r="J31" s="25">
        <f t="shared" si="7"/>
        <v>7.6190476190476197E-2</v>
      </c>
      <c r="K31" s="32"/>
    </row>
    <row r="32" spans="1:11" ht="18.75" hidden="1" x14ac:dyDescent="0.3">
      <c r="A32" s="50"/>
      <c r="B32" s="17" t="s">
        <v>18</v>
      </c>
      <c r="C32" s="43"/>
      <c r="D32" s="27">
        <f>SUM(D26:D31)</f>
        <v>802952</v>
      </c>
      <c r="E32" s="28">
        <f>SUM(E26:E31)</f>
        <v>807421</v>
      </c>
      <c r="F32" s="27">
        <f t="shared" si="4"/>
        <v>-4469</v>
      </c>
      <c r="G32" s="19">
        <f t="shared" si="5"/>
        <v>-5.5349068206053597E-3</v>
      </c>
      <c r="H32" s="28">
        <f>SUM(H26:H31)</f>
        <v>793512</v>
      </c>
      <c r="I32" s="27">
        <f>SUM(I26:I31)</f>
        <v>9440</v>
      </c>
      <c r="J32" s="21">
        <f t="shared" si="7"/>
        <v>1.1896480456502233E-2</v>
      </c>
      <c r="K32" s="32"/>
    </row>
    <row r="33" spans="1:11" ht="18.75" hidden="1" x14ac:dyDescent="0.3">
      <c r="A33" s="50"/>
      <c r="B33" s="29"/>
      <c r="C33" s="29"/>
      <c r="D33" s="29"/>
      <c r="E33" s="30"/>
      <c r="F33" s="29"/>
      <c r="G33" s="29"/>
      <c r="H33" s="30"/>
      <c r="I33" s="29"/>
      <c r="J33" s="31"/>
      <c r="K33" s="32"/>
    </row>
    <row r="34" spans="1:11" ht="18.75" x14ac:dyDescent="0.3">
      <c r="A34" s="50">
        <v>9</v>
      </c>
      <c r="B34" s="43"/>
      <c r="C34" s="43"/>
      <c r="D34" s="43"/>
      <c r="E34" s="44"/>
      <c r="F34" s="43"/>
      <c r="G34" s="43"/>
      <c r="H34" s="44"/>
      <c r="I34" s="43"/>
      <c r="J34" s="32"/>
      <c r="K34" s="32"/>
    </row>
    <row r="35" spans="1:11" ht="18.75" x14ac:dyDescent="0.3">
      <c r="A35" s="50">
        <v>10</v>
      </c>
      <c r="B35" s="58" t="s">
        <v>20</v>
      </c>
      <c r="C35" s="58"/>
      <c r="D35" s="58"/>
      <c r="E35" s="58"/>
      <c r="F35" s="58"/>
      <c r="G35" s="58"/>
      <c r="H35" s="58"/>
      <c r="I35" s="58"/>
      <c r="J35" s="58"/>
      <c r="K35" s="32"/>
    </row>
    <row r="36" spans="1:11" ht="18.75" x14ac:dyDescent="0.3">
      <c r="A36" s="50">
        <v>11</v>
      </c>
      <c r="B36" s="11"/>
      <c r="C36" s="11"/>
      <c r="D36" s="11"/>
      <c r="E36" s="46"/>
      <c r="F36" s="13" t="s">
        <v>4</v>
      </c>
      <c r="G36" s="12"/>
      <c r="H36" s="53" t="s">
        <v>5</v>
      </c>
      <c r="I36" s="53"/>
      <c r="J36" s="53"/>
      <c r="K36" s="32"/>
    </row>
    <row r="37" spans="1:11" ht="18.75" x14ac:dyDescent="0.3">
      <c r="A37" s="50">
        <v>12</v>
      </c>
      <c r="B37" s="13" t="s">
        <v>6</v>
      </c>
      <c r="C37" s="13"/>
      <c r="D37" s="15" t="s">
        <v>7</v>
      </c>
      <c r="E37" s="16" t="s">
        <v>8</v>
      </c>
      <c r="F37" s="15" t="s">
        <v>9</v>
      </c>
      <c r="G37" s="15" t="s">
        <v>10</v>
      </c>
      <c r="H37" s="16" t="s">
        <v>11</v>
      </c>
      <c r="I37" s="15" t="s">
        <v>9</v>
      </c>
      <c r="J37" s="15" t="s">
        <v>10</v>
      </c>
      <c r="K37" s="32"/>
    </row>
    <row r="38" spans="1:11" ht="18.75" x14ac:dyDescent="0.3">
      <c r="A38" s="50">
        <v>13</v>
      </c>
      <c r="B38" s="17" t="s">
        <v>12</v>
      </c>
      <c r="C38" s="43"/>
      <c r="D38" s="18">
        <v>745267</v>
      </c>
      <c r="E38" s="20">
        <v>749139</v>
      </c>
      <c r="F38" s="18">
        <f t="shared" ref="F38:F44" si="8">D38-E38</f>
        <v>-3872</v>
      </c>
      <c r="G38" s="19">
        <f t="shared" ref="G38:G44" si="9">F38/E38</f>
        <v>-5.1686002197189043E-3</v>
      </c>
      <c r="H38" s="20">
        <v>735998</v>
      </c>
      <c r="I38" s="18">
        <f t="shared" ref="I38:I43" si="10">+D38-H38</f>
        <v>9269</v>
      </c>
      <c r="J38" s="21">
        <f t="shared" ref="J38:J44" si="11">+I38/H38</f>
        <v>1.2593784222239734E-2</v>
      </c>
      <c r="K38" s="32"/>
    </row>
    <row r="39" spans="1:11" ht="18.75" x14ac:dyDescent="0.3">
      <c r="A39" s="50">
        <v>14</v>
      </c>
      <c r="B39" s="17" t="s">
        <v>13</v>
      </c>
      <c r="C39" s="43"/>
      <c r="D39" s="18">
        <v>54923</v>
      </c>
      <c r="E39" s="20">
        <v>55908</v>
      </c>
      <c r="F39" s="18">
        <f t="shared" si="8"/>
        <v>-985</v>
      </c>
      <c r="G39" s="19">
        <f t="shared" si="9"/>
        <v>-1.7618229949202261E-2</v>
      </c>
      <c r="H39" s="20">
        <v>54714</v>
      </c>
      <c r="I39" s="18">
        <f t="shared" si="10"/>
        <v>209</v>
      </c>
      <c r="J39" s="21">
        <f t="shared" si="11"/>
        <v>3.8198632891033374E-3</v>
      </c>
      <c r="K39" s="32"/>
    </row>
    <row r="40" spans="1:11" ht="18.75" x14ac:dyDescent="0.3">
      <c r="A40" s="50">
        <v>15</v>
      </c>
      <c r="B40" s="17" t="s">
        <v>14</v>
      </c>
      <c r="C40" s="43"/>
      <c r="D40" s="18">
        <v>404</v>
      </c>
      <c r="E40" s="20">
        <v>286</v>
      </c>
      <c r="F40" s="18">
        <f t="shared" si="8"/>
        <v>118</v>
      </c>
      <c r="G40" s="19">
        <f t="shared" si="9"/>
        <v>0.41258741258741261</v>
      </c>
      <c r="H40" s="20">
        <v>425</v>
      </c>
      <c r="I40" s="18">
        <f t="shared" si="10"/>
        <v>-21</v>
      </c>
      <c r="J40" s="21">
        <f t="shared" si="11"/>
        <v>-4.9411764705882349E-2</v>
      </c>
      <c r="K40" s="32"/>
    </row>
    <row r="41" spans="1:11" ht="18.75" x14ac:dyDescent="0.3">
      <c r="A41" s="50">
        <v>16</v>
      </c>
      <c r="B41" s="17" t="s">
        <v>15</v>
      </c>
      <c r="C41" s="43"/>
      <c r="D41" s="18">
        <v>2382</v>
      </c>
      <c r="E41" s="20">
        <v>2348</v>
      </c>
      <c r="F41" s="18">
        <f t="shared" si="8"/>
        <v>34</v>
      </c>
      <c r="G41" s="19">
        <f t="shared" si="9"/>
        <v>1.4480408858603067E-2</v>
      </c>
      <c r="H41" s="20">
        <v>2386</v>
      </c>
      <c r="I41" s="18">
        <f t="shared" si="10"/>
        <v>-4</v>
      </c>
      <c r="J41" s="21">
        <f t="shared" si="11"/>
        <v>-1.6764459346186086E-3</v>
      </c>
      <c r="K41" s="32"/>
    </row>
    <row r="42" spans="1:11" ht="18.75" x14ac:dyDescent="0.3">
      <c r="A42" s="50">
        <v>17</v>
      </c>
      <c r="B42" s="17" t="s">
        <v>16</v>
      </c>
      <c r="C42" s="43"/>
      <c r="D42" s="18">
        <v>11</v>
      </c>
      <c r="E42" s="20">
        <v>17</v>
      </c>
      <c r="F42" s="18">
        <f t="shared" si="8"/>
        <v>-6</v>
      </c>
      <c r="G42" s="19">
        <f t="shared" si="9"/>
        <v>-0.35294117647058826</v>
      </c>
      <c r="H42" s="20">
        <v>12</v>
      </c>
      <c r="I42" s="18">
        <f t="shared" si="10"/>
        <v>-1</v>
      </c>
      <c r="J42" s="21">
        <f t="shared" si="11"/>
        <v>-8.3333333333333329E-2</v>
      </c>
      <c r="K42" s="32"/>
    </row>
    <row r="43" spans="1:11" ht="18.75" x14ac:dyDescent="0.3">
      <c r="A43" s="50">
        <v>18</v>
      </c>
      <c r="B43" s="17" t="s">
        <v>17</v>
      </c>
      <c r="C43" s="43"/>
      <c r="D43" s="22">
        <v>226</v>
      </c>
      <c r="E43" s="24">
        <v>197</v>
      </c>
      <c r="F43" s="22">
        <f t="shared" si="8"/>
        <v>29</v>
      </c>
      <c r="G43" s="23">
        <f t="shared" si="9"/>
        <v>0.14720812182741116</v>
      </c>
      <c r="H43" s="22">
        <v>212</v>
      </c>
      <c r="I43" s="22">
        <f t="shared" si="10"/>
        <v>14</v>
      </c>
      <c r="J43" s="25">
        <f t="shared" si="11"/>
        <v>6.6037735849056603E-2</v>
      </c>
      <c r="K43" s="32"/>
    </row>
    <row r="44" spans="1:11" ht="18.75" x14ac:dyDescent="0.3">
      <c r="A44" s="50">
        <v>19</v>
      </c>
      <c r="B44" s="17" t="s">
        <v>18</v>
      </c>
      <c r="C44" s="43"/>
      <c r="D44" s="27">
        <f>SUM(D38:D43)</f>
        <v>803213</v>
      </c>
      <c r="E44" s="28">
        <f>SUM(E38:E43)</f>
        <v>807895</v>
      </c>
      <c r="F44" s="27">
        <f t="shared" si="8"/>
        <v>-4682</v>
      </c>
      <c r="G44" s="19">
        <f t="shared" si="9"/>
        <v>-5.7953075585317395E-3</v>
      </c>
      <c r="H44" s="28">
        <f>SUM(H38:H43)</f>
        <v>793747</v>
      </c>
      <c r="I44" s="27">
        <f>SUM(I38:I43)</f>
        <v>9466</v>
      </c>
      <c r="J44" s="21">
        <f t="shared" si="11"/>
        <v>1.1925714364904687E-2</v>
      </c>
      <c r="K44" s="32"/>
    </row>
    <row r="45" spans="1:11" ht="18.75" x14ac:dyDescent="0.3">
      <c r="A45" s="50">
        <v>20</v>
      </c>
      <c r="B45" s="17"/>
      <c r="C45" s="43"/>
      <c r="D45" s="27"/>
      <c r="E45" s="28"/>
      <c r="F45" s="27"/>
      <c r="G45" s="19"/>
      <c r="H45" s="28"/>
      <c r="I45" s="27"/>
      <c r="J45" s="21"/>
      <c r="K45" s="32"/>
    </row>
    <row r="46" spans="1:11" ht="18.75" x14ac:dyDescent="0.3">
      <c r="A46" s="50">
        <v>21</v>
      </c>
      <c r="B46" s="17"/>
      <c r="C46" s="43"/>
      <c r="D46" s="27"/>
      <c r="E46" s="28"/>
      <c r="F46" s="27"/>
      <c r="G46" s="19"/>
      <c r="H46" s="28"/>
      <c r="I46" s="27"/>
      <c r="J46" s="21"/>
      <c r="K46" s="32"/>
    </row>
    <row r="47" spans="1:11" ht="18.75" x14ac:dyDescent="0.3">
      <c r="A47" s="50">
        <v>22</v>
      </c>
      <c r="B47" s="29"/>
      <c r="C47" s="29"/>
      <c r="D47" s="29"/>
      <c r="E47" s="30"/>
      <c r="F47" s="29"/>
      <c r="G47" s="29"/>
      <c r="H47" s="30"/>
      <c r="I47" s="29"/>
      <c r="J47" s="31"/>
      <c r="K47" s="32"/>
    </row>
    <row r="48" spans="1:11" ht="18.75" hidden="1" x14ac:dyDescent="0.3">
      <c r="A48" s="50">
        <v>23</v>
      </c>
      <c r="B48" s="43"/>
      <c r="C48" s="43"/>
      <c r="D48" s="43"/>
      <c r="E48" s="44"/>
      <c r="F48" s="43"/>
      <c r="G48" s="43"/>
      <c r="H48" s="44"/>
      <c r="I48" s="43"/>
      <c r="J48" s="32"/>
      <c r="K48" s="32"/>
    </row>
    <row r="49" spans="1:11" ht="18.75" hidden="1" x14ac:dyDescent="0.3">
      <c r="A49" s="50">
        <v>24</v>
      </c>
      <c r="B49" s="58" t="s">
        <v>20</v>
      </c>
      <c r="C49" s="58"/>
      <c r="D49" s="58"/>
      <c r="E49" s="58"/>
      <c r="F49" s="58"/>
      <c r="G49" s="58"/>
      <c r="H49" s="58"/>
      <c r="I49" s="58"/>
      <c r="J49" s="58"/>
      <c r="K49" s="32"/>
    </row>
    <row r="50" spans="1:11" ht="18.75" hidden="1" x14ac:dyDescent="0.3">
      <c r="A50" s="50">
        <v>25</v>
      </c>
      <c r="B50" s="11"/>
      <c r="C50" s="11"/>
      <c r="D50" s="11"/>
      <c r="E50" s="46"/>
      <c r="F50" s="13" t="s">
        <v>4</v>
      </c>
      <c r="G50" s="12"/>
      <c r="H50" s="53" t="s">
        <v>5</v>
      </c>
      <c r="I50" s="53"/>
      <c r="J50" s="53"/>
      <c r="K50" s="32"/>
    </row>
    <row r="51" spans="1:11" ht="18.75" hidden="1" x14ac:dyDescent="0.3">
      <c r="A51" s="50">
        <v>26</v>
      </c>
      <c r="B51" s="13" t="s">
        <v>6</v>
      </c>
      <c r="C51" s="13"/>
      <c r="D51" s="15" t="s">
        <v>7</v>
      </c>
      <c r="E51" s="16" t="s">
        <v>8</v>
      </c>
      <c r="F51" s="15" t="s">
        <v>9</v>
      </c>
      <c r="G51" s="15" t="s">
        <v>10</v>
      </c>
      <c r="H51" s="16" t="s">
        <v>11</v>
      </c>
      <c r="I51" s="15" t="s">
        <v>9</v>
      </c>
      <c r="J51" s="15" t="s">
        <v>10</v>
      </c>
      <c r="K51" s="32"/>
    </row>
    <row r="52" spans="1:11" ht="18.75" hidden="1" x14ac:dyDescent="0.3">
      <c r="A52" s="50">
        <v>27</v>
      </c>
      <c r="B52" s="17" t="s">
        <v>12</v>
      </c>
      <c r="C52" s="43"/>
      <c r="D52" s="18">
        <v>735749</v>
      </c>
      <c r="E52" s="20">
        <v>742352</v>
      </c>
      <c r="F52" s="18">
        <f t="shared" ref="F52:F58" si="12">D52-E52</f>
        <v>-6603</v>
      </c>
      <c r="G52" s="19">
        <f t="shared" ref="G52:G58" si="13">F52/E52</f>
        <v>-8.8947022436795479E-3</v>
      </c>
      <c r="H52" s="20">
        <v>724869</v>
      </c>
      <c r="I52" s="18">
        <f t="shared" ref="I52:I57" si="14">+D52-H52</f>
        <v>10880</v>
      </c>
      <c r="J52" s="21">
        <f t="shared" ref="J52:J58" si="15">+I52/H52</f>
        <v>1.500960863273226E-2</v>
      </c>
      <c r="K52" s="32"/>
    </row>
    <row r="53" spans="1:11" ht="18.75" hidden="1" x14ac:dyDescent="0.3">
      <c r="A53" s="50">
        <v>28</v>
      </c>
      <c r="B53" s="17" t="s">
        <v>13</v>
      </c>
      <c r="C53" s="43"/>
      <c r="D53" s="18">
        <v>54727</v>
      </c>
      <c r="E53" s="20">
        <v>55732</v>
      </c>
      <c r="F53" s="18">
        <f t="shared" si="12"/>
        <v>-1005</v>
      </c>
      <c r="G53" s="19">
        <f t="shared" si="13"/>
        <v>-1.8032728055695113E-2</v>
      </c>
      <c r="H53" s="20">
        <v>54306</v>
      </c>
      <c r="I53" s="18">
        <f t="shared" si="14"/>
        <v>421</v>
      </c>
      <c r="J53" s="21">
        <f t="shared" si="15"/>
        <v>7.7523662210437156E-3</v>
      </c>
      <c r="K53" s="32"/>
    </row>
    <row r="54" spans="1:11" ht="18.75" hidden="1" x14ac:dyDescent="0.3">
      <c r="A54" s="50">
        <v>29</v>
      </c>
      <c r="B54" s="17" t="s">
        <v>14</v>
      </c>
      <c r="C54" s="43"/>
      <c r="D54" s="18">
        <v>425</v>
      </c>
      <c r="E54" s="20">
        <v>325</v>
      </c>
      <c r="F54" s="18">
        <f t="shared" si="12"/>
        <v>100</v>
      </c>
      <c r="G54" s="19">
        <f t="shared" si="13"/>
        <v>0.30769230769230771</v>
      </c>
      <c r="H54" s="20">
        <v>443</v>
      </c>
      <c r="I54" s="18">
        <f t="shared" si="14"/>
        <v>-18</v>
      </c>
      <c r="J54" s="21">
        <f t="shared" si="15"/>
        <v>-4.0632054176072234E-2</v>
      </c>
      <c r="K54" s="32"/>
    </row>
    <row r="55" spans="1:11" ht="18.75" hidden="1" x14ac:dyDescent="0.3">
      <c r="A55" s="50">
        <v>30</v>
      </c>
      <c r="B55" s="17" t="s">
        <v>15</v>
      </c>
      <c r="C55" s="43"/>
      <c r="D55" s="18">
        <v>2389</v>
      </c>
      <c r="E55" s="20">
        <v>2349</v>
      </c>
      <c r="F55" s="18">
        <f t="shared" si="12"/>
        <v>40</v>
      </c>
      <c r="G55" s="19">
        <f t="shared" si="13"/>
        <v>1.7028522775649212E-2</v>
      </c>
      <c r="H55" s="20">
        <v>2404</v>
      </c>
      <c r="I55" s="18">
        <f t="shared" si="14"/>
        <v>-15</v>
      </c>
      <c r="J55" s="21">
        <f t="shared" si="15"/>
        <v>-6.239600665557404E-3</v>
      </c>
      <c r="K55" s="32"/>
    </row>
    <row r="56" spans="1:11" ht="18.75" hidden="1" x14ac:dyDescent="0.3">
      <c r="A56" s="50">
        <v>31</v>
      </c>
      <c r="B56" s="17" t="s">
        <v>16</v>
      </c>
      <c r="C56" s="43"/>
      <c r="D56" s="18">
        <v>12</v>
      </c>
      <c r="E56" s="20">
        <v>14</v>
      </c>
      <c r="F56" s="18">
        <f t="shared" si="12"/>
        <v>-2</v>
      </c>
      <c r="G56" s="19">
        <f t="shared" si="13"/>
        <v>-0.14285714285714285</v>
      </c>
      <c r="H56" s="20">
        <v>12</v>
      </c>
      <c r="I56" s="18">
        <f t="shared" si="14"/>
        <v>0</v>
      </c>
      <c r="J56" s="21">
        <f t="shared" si="15"/>
        <v>0</v>
      </c>
      <c r="K56" s="32"/>
    </row>
    <row r="57" spans="1:11" ht="18.75" hidden="1" x14ac:dyDescent="0.3">
      <c r="A57" s="50">
        <v>32</v>
      </c>
      <c r="B57" s="17" t="s">
        <v>17</v>
      </c>
      <c r="C57" s="43"/>
      <c r="D57" s="22">
        <v>210</v>
      </c>
      <c r="E57" s="24">
        <v>207</v>
      </c>
      <c r="F57" s="22">
        <f t="shared" si="12"/>
        <v>3</v>
      </c>
      <c r="G57" s="23">
        <f t="shared" si="13"/>
        <v>1.4492753623188406E-2</v>
      </c>
      <c r="H57" s="24">
        <v>209</v>
      </c>
      <c r="I57" s="22">
        <f t="shared" si="14"/>
        <v>1</v>
      </c>
      <c r="J57" s="25">
        <f t="shared" si="15"/>
        <v>4.7846889952153108E-3</v>
      </c>
      <c r="K57" s="32"/>
    </row>
    <row r="58" spans="1:11" ht="18.75" hidden="1" x14ac:dyDescent="0.3">
      <c r="A58" s="50">
        <v>33</v>
      </c>
      <c r="B58" s="17" t="s">
        <v>18</v>
      </c>
      <c r="C58" s="43"/>
      <c r="D58" s="27">
        <f>SUM(D52:D57)</f>
        <v>793512</v>
      </c>
      <c r="E58" s="28">
        <f>SUM(E52:E57)</f>
        <v>800979</v>
      </c>
      <c r="F58" s="27">
        <f t="shared" si="12"/>
        <v>-7467</v>
      </c>
      <c r="G58" s="19">
        <f t="shared" si="13"/>
        <v>-9.3223417842415342E-3</v>
      </c>
      <c r="H58" s="28">
        <f>SUM(H52:H57)</f>
        <v>782243</v>
      </c>
      <c r="I58" s="27">
        <f>SUM(I52:I57)</f>
        <v>11269</v>
      </c>
      <c r="J58" s="21">
        <f t="shared" si="15"/>
        <v>1.4406009385830235E-2</v>
      </c>
      <c r="K58" s="32"/>
    </row>
    <row r="59" spans="1:11" ht="18.75" hidden="1" x14ac:dyDescent="0.3">
      <c r="A59" s="50">
        <v>34</v>
      </c>
      <c r="B59" s="29"/>
      <c r="C59" s="29"/>
      <c r="D59" s="29"/>
      <c r="E59" s="30"/>
      <c r="F59" s="29"/>
      <c r="G59" s="29"/>
      <c r="H59" s="30"/>
      <c r="I59" s="29"/>
      <c r="J59" s="31"/>
      <c r="K59" s="32"/>
    </row>
    <row r="60" spans="1:11" ht="18.75" x14ac:dyDescent="0.3">
      <c r="A60" s="50">
        <v>35</v>
      </c>
      <c r="B60" s="17"/>
      <c r="C60" s="17"/>
      <c r="D60" s="34"/>
      <c r="E60" s="37"/>
      <c r="F60" s="34"/>
      <c r="G60" s="34"/>
      <c r="H60" s="37"/>
      <c r="I60" s="34"/>
      <c r="J60" s="34"/>
      <c r="K60" s="34"/>
    </row>
    <row r="61" spans="1:11" ht="18.75" x14ac:dyDescent="0.3">
      <c r="A61" s="50">
        <v>36</v>
      </c>
      <c r="B61" s="58" t="s">
        <v>19</v>
      </c>
      <c r="C61" s="58"/>
      <c r="D61" s="58"/>
      <c r="E61" s="58"/>
      <c r="F61" s="58"/>
      <c r="G61" s="58"/>
      <c r="H61" s="58"/>
      <c r="I61" s="58"/>
      <c r="J61" s="58"/>
      <c r="K61" s="35"/>
    </row>
    <row r="62" spans="1:11" s="10" customFormat="1" ht="18" x14ac:dyDescent="0.25">
      <c r="A62" s="50">
        <v>37</v>
      </c>
      <c r="B62" s="12"/>
      <c r="C62" s="12"/>
      <c r="D62" s="12"/>
      <c r="E62" s="46"/>
      <c r="F62" s="13" t="s">
        <v>4</v>
      </c>
      <c r="G62" s="12"/>
      <c r="H62" s="36"/>
      <c r="I62" s="53" t="s">
        <v>5</v>
      </c>
      <c r="J62" s="53"/>
      <c r="K62" s="14"/>
    </row>
    <row r="63" spans="1:11" s="10" customFormat="1" ht="18" x14ac:dyDescent="0.25">
      <c r="A63" s="50">
        <v>38</v>
      </c>
      <c r="B63" s="13" t="s">
        <v>6</v>
      </c>
      <c r="C63" s="13"/>
      <c r="D63" s="15" t="s">
        <v>7</v>
      </c>
      <c r="E63" s="16" t="s">
        <v>8</v>
      </c>
      <c r="F63" s="15" t="s">
        <v>9</v>
      </c>
      <c r="G63" s="15" t="s">
        <v>10</v>
      </c>
      <c r="H63" s="16" t="s">
        <v>11</v>
      </c>
      <c r="I63" s="15" t="s">
        <v>9</v>
      </c>
      <c r="J63" s="15" t="s">
        <v>10</v>
      </c>
      <c r="K63" s="15"/>
    </row>
    <row r="64" spans="1:11" ht="18.75" x14ac:dyDescent="0.3">
      <c r="A64" s="50">
        <v>39</v>
      </c>
      <c r="B64" s="17" t="s">
        <v>12</v>
      </c>
      <c r="C64" s="17"/>
      <c r="D64" s="18">
        <v>740429</v>
      </c>
      <c r="E64" s="20">
        <v>751482</v>
      </c>
      <c r="F64" s="18">
        <f t="shared" ref="F64:F70" si="16">D64-E64</f>
        <v>-11053</v>
      </c>
      <c r="G64" s="19">
        <f t="shared" ref="G64:G70" si="17">F64/E64</f>
        <v>-1.4708269792223899E-2</v>
      </c>
      <c r="H64" s="20">
        <v>730866</v>
      </c>
      <c r="I64" s="18">
        <f t="shared" ref="I64:I69" si="18">+D64-H64</f>
        <v>9563</v>
      </c>
      <c r="J64" s="21">
        <f t="shared" ref="J64:J70" si="19">+I64/H64</f>
        <v>1.3084477865983641E-2</v>
      </c>
      <c r="K64" s="21"/>
    </row>
    <row r="65" spans="1:11" ht="18.75" x14ac:dyDescent="0.3">
      <c r="A65" s="50">
        <v>40</v>
      </c>
      <c r="B65" s="17" t="s">
        <v>13</v>
      </c>
      <c r="C65" s="17"/>
      <c r="D65" s="18">
        <v>54716</v>
      </c>
      <c r="E65" s="20">
        <v>55957</v>
      </c>
      <c r="F65" s="18">
        <f t="shared" si="16"/>
        <v>-1241</v>
      </c>
      <c r="G65" s="19">
        <f t="shared" si="17"/>
        <v>-2.2177743624568865E-2</v>
      </c>
      <c r="H65" s="20">
        <v>54462</v>
      </c>
      <c r="I65" s="18">
        <f t="shared" si="18"/>
        <v>254</v>
      </c>
      <c r="J65" s="21">
        <f t="shared" si="19"/>
        <v>4.6638022841614338E-3</v>
      </c>
      <c r="K65" s="21"/>
    </row>
    <row r="66" spans="1:11" ht="18.75" x14ac:dyDescent="0.3">
      <c r="A66" s="50">
        <v>41</v>
      </c>
      <c r="B66" s="17" t="s">
        <v>14</v>
      </c>
      <c r="C66" s="17"/>
      <c r="D66" s="18">
        <v>411</v>
      </c>
      <c r="E66" s="20">
        <v>306</v>
      </c>
      <c r="F66" s="18">
        <f t="shared" si="16"/>
        <v>105</v>
      </c>
      <c r="G66" s="19">
        <f t="shared" si="17"/>
        <v>0.34313725490196079</v>
      </c>
      <c r="H66" s="20">
        <v>431</v>
      </c>
      <c r="I66" s="18">
        <f t="shared" si="18"/>
        <v>-20</v>
      </c>
      <c r="J66" s="21">
        <f t="shared" si="19"/>
        <v>-4.6403712296983757E-2</v>
      </c>
      <c r="K66" s="21"/>
    </row>
    <row r="67" spans="1:11" ht="18.75" x14ac:dyDescent="0.3">
      <c r="A67" s="50">
        <v>42</v>
      </c>
      <c r="B67" s="17" t="s">
        <v>15</v>
      </c>
      <c r="C67" s="17"/>
      <c r="D67" s="18">
        <v>2376</v>
      </c>
      <c r="E67" s="20">
        <v>2331</v>
      </c>
      <c r="F67" s="18">
        <f t="shared" si="16"/>
        <v>45</v>
      </c>
      <c r="G67" s="19">
        <f t="shared" si="17"/>
        <v>1.9305019305019305E-2</v>
      </c>
      <c r="H67" s="20">
        <v>2377</v>
      </c>
      <c r="I67" s="18">
        <f t="shared" si="18"/>
        <v>-1</v>
      </c>
      <c r="J67" s="21">
        <f t="shared" si="19"/>
        <v>-4.2069835927639884E-4</v>
      </c>
      <c r="K67" s="21"/>
    </row>
    <row r="68" spans="1:11" ht="18.75" x14ac:dyDescent="0.3">
      <c r="A68" s="50">
        <v>43</v>
      </c>
      <c r="B68" s="17" t="s">
        <v>16</v>
      </c>
      <c r="C68" s="17"/>
      <c r="D68" s="18">
        <v>11</v>
      </c>
      <c r="E68" s="20">
        <v>15</v>
      </c>
      <c r="F68" s="18">
        <f t="shared" si="16"/>
        <v>-4</v>
      </c>
      <c r="G68" s="19">
        <f t="shared" si="17"/>
        <v>-0.26666666666666666</v>
      </c>
      <c r="H68" s="20">
        <v>12</v>
      </c>
      <c r="I68" s="18">
        <f t="shared" si="18"/>
        <v>-1</v>
      </c>
      <c r="J68" s="21">
        <f t="shared" si="19"/>
        <v>-8.3333333333333329E-2</v>
      </c>
      <c r="K68" s="21"/>
    </row>
    <row r="69" spans="1:11" ht="18.75" x14ac:dyDescent="0.3">
      <c r="A69" s="50">
        <v>44</v>
      </c>
      <c r="B69" s="17" t="s">
        <v>17</v>
      </c>
      <c r="C69" s="17"/>
      <c r="D69" s="22">
        <v>226</v>
      </c>
      <c r="E69" s="24">
        <v>204</v>
      </c>
      <c r="F69" s="22">
        <f t="shared" si="16"/>
        <v>22</v>
      </c>
      <c r="G69" s="23">
        <f t="shared" si="17"/>
        <v>0.10784313725490197</v>
      </c>
      <c r="H69" s="24">
        <v>209</v>
      </c>
      <c r="I69" s="22">
        <f t="shared" si="18"/>
        <v>17</v>
      </c>
      <c r="J69" s="25">
        <f t="shared" si="19"/>
        <v>8.1339712918660281E-2</v>
      </c>
      <c r="K69" s="26"/>
    </row>
    <row r="70" spans="1:11" ht="18.75" x14ac:dyDescent="0.3">
      <c r="A70" s="50">
        <v>45</v>
      </c>
      <c r="B70" s="17" t="s">
        <v>18</v>
      </c>
      <c r="C70" s="17"/>
      <c r="D70" s="27">
        <f>SUM(D64:D69)</f>
        <v>798169</v>
      </c>
      <c r="E70" s="28">
        <f>SUM(E64:E69)</f>
        <v>810295</v>
      </c>
      <c r="F70" s="27">
        <f t="shared" si="16"/>
        <v>-12126</v>
      </c>
      <c r="G70" s="19">
        <f t="shared" si="17"/>
        <v>-1.4964920183390001E-2</v>
      </c>
      <c r="H70" s="28">
        <f>SUM(H64:H69)</f>
        <v>788357</v>
      </c>
      <c r="I70" s="27">
        <f>SUM(I64:I69)</f>
        <v>9812</v>
      </c>
      <c r="J70" s="21">
        <f t="shared" si="19"/>
        <v>1.2446137980635676E-2</v>
      </c>
      <c r="K70" s="21"/>
    </row>
    <row r="71" spans="1:11" x14ac:dyDescent="0.3">
      <c r="H71" s="33"/>
    </row>
    <row r="72" spans="1:11" x14ac:dyDescent="0.3">
      <c r="H72" s="33"/>
    </row>
    <row r="73" spans="1:11" x14ac:dyDescent="0.3">
      <c r="H73" s="33"/>
    </row>
    <row r="74" spans="1:11" x14ac:dyDescent="0.3">
      <c r="H74" s="33"/>
    </row>
    <row r="75" spans="1:11" x14ac:dyDescent="0.3">
      <c r="H75" s="33"/>
    </row>
    <row r="76" spans="1:11" x14ac:dyDescent="0.3">
      <c r="H76" s="33"/>
    </row>
    <row r="79" spans="1:11" x14ac:dyDescent="0.3">
      <c r="B79" s="38"/>
      <c r="D79" s="39"/>
      <c r="E79" s="47"/>
      <c r="F79" s="39"/>
      <c r="G79" s="39"/>
    </row>
    <row r="80" spans="1:11" x14ac:dyDescent="0.3">
      <c r="B80" s="38"/>
      <c r="D80" s="40"/>
      <c r="E80" s="48"/>
      <c r="F80" s="40"/>
      <c r="G80" s="40"/>
    </row>
    <row r="81" spans="2:3" x14ac:dyDescent="0.3">
      <c r="C81" s="41"/>
    </row>
    <row r="84" spans="2:3" x14ac:dyDescent="0.3">
      <c r="B84" s="42"/>
    </row>
  </sheetData>
  <mergeCells count="14">
    <mergeCell ref="I62:J62"/>
    <mergeCell ref="B2:J2"/>
    <mergeCell ref="B3:J3"/>
    <mergeCell ref="B4:J4"/>
    <mergeCell ref="B6:J6"/>
    <mergeCell ref="B11:J11"/>
    <mergeCell ref="H12:J12"/>
    <mergeCell ref="B61:J61"/>
    <mergeCell ref="B49:J49"/>
    <mergeCell ref="H50:J50"/>
    <mergeCell ref="B23:J23"/>
    <mergeCell ref="H24:J24"/>
    <mergeCell ref="B35:J35"/>
    <mergeCell ref="H36:J36"/>
  </mergeCells>
  <printOptions horizontalCentered="1"/>
  <pageMargins left="0.25" right="0.25" top="0.75" bottom="0.75" header="0.5" footer="0.5"/>
  <pageSetup scale="69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FDF3D7362C3418DCD1ABF2657EB1F" ma:contentTypeVersion="104" ma:contentTypeDescription="" ma:contentTypeScope="" ma:versionID="907ca4272b18bae70d9882c5b41685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2016-08-11T07:00:00+00:00</OpenedDate>
    <Date1 xmlns="dc463f71-b30c-4ab2-9473-d307f9d35888">2016-08-11T07:00:00+00:00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161002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2E90526-E9AF-49F6-A18D-1D04CC33A888}"/>
</file>

<file path=customXml/itemProps2.xml><?xml version="1.0" encoding="utf-8"?>
<ds:datastoreItem xmlns:ds="http://schemas.openxmlformats.org/officeDocument/2006/customXml" ds:itemID="{2A5E8E1B-5679-4123-A22C-B345DB461402}"/>
</file>

<file path=customXml/itemProps3.xml><?xml version="1.0" encoding="utf-8"?>
<ds:datastoreItem xmlns:ds="http://schemas.openxmlformats.org/officeDocument/2006/customXml" ds:itemID="{67EC809B-8C54-49CF-BDBC-00BF759BB8B8}"/>
</file>

<file path=customXml/itemProps4.xml><?xml version="1.0" encoding="utf-8"?>
<ds:datastoreItem xmlns:ds="http://schemas.openxmlformats.org/officeDocument/2006/customXml" ds:itemID="{FDB9B967-AF5C-4414-A079-6AAA0277E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10b CustCount_Gas</vt:lpstr>
      <vt:lpstr>'Pg 10b CustCount_Gas'!Print_Area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Kredel, Ashley (UTC)</cp:lastModifiedBy>
  <cp:lastPrinted>2016-05-06T21:26:21Z</cp:lastPrinted>
  <dcterms:created xsi:type="dcterms:W3CDTF">2014-01-09T00:46:09Z</dcterms:created>
  <dcterms:modified xsi:type="dcterms:W3CDTF">2016-08-11T23:01:20Z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0x0101006E56B4D1795A2E4DB2F0B01679ED314A00C7DFDF3D7362C3418DCD1ABF2657EB1F</vt:lpwstr>
  </property>
  <property fmtid="{D5CDD505-2E9C-101B-9397-08002B2CF9AE}" pid="3" name="_docset_NoMedatataSyncRequired">
    <vt:lpwstr>False</vt:lpwstr>
  </property>
</Properties>
</file>