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285" windowWidth="14985" windowHeight="7365"/>
  </bookViews>
  <sheets>
    <sheet name="Steam, Gas &amp; Wind" sheetId="2" r:id="rId1"/>
    <sheet name="Hydro" sheetId="3" r:id="rId2"/>
  </sheets>
  <externalReferences>
    <externalReference r:id="rId3"/>
  </externalReferences>
  <definedNames>
    <definedName name="Controls">[1]Controls!$A$1:$I$543</definedName>
    <definedName name="OregonReserve">'[1]Oregon Reserve'!$A$5:$I$34</definedName>
    <definedName name="OregonReserve_WaterRights">'[1]Oregon Reserve'!$A$22:$H$33</definedName>
    <definedName name="ReserveControls">[1]Reserve!$A$1:$H$114</definedName>
    <definedName name="ReserveControls_SteamWaterRights">[1]Reserve!$A$18:$H$28</definedName>
  </definedNames>
  <calcPr calcId="145621"/>
</workbook>
</file>

<file path=xl/calcChain.xml><?xml version="1.0" encoding="utf-8"?>
<calcChain xmlns="http://schemas.openxmlformats.org/spreadsheetml/2006/main">
  <c r="I49" i="3"/>
  <c r="G49"/>
  <c r="I48"/>
  <c r="G48"/>
  <c r="C48"/>
  <c r="I47"/>
  <c r="G47"/>
  <c r="C47"/>
  <c r="I46"/>
  <c r="G46"/>
  <c r="I45"/>
  <c r="G45"/>
  <c r="I44"/>
  <c r="G44"/>
  <c r="J44" s="1"/>
  <c r="C44"/>
  <c r="I43"/>
  <c r="G43"/>
  <c r="I42"/>
  <c r="J42" s="1"/>
  <c r="G42"/>
  <c r="I41"/>
  <c r="G41"/>
  <c r="I40"/>
  <c r="J40" s="1"/>
  <c r="G40"/>
  <c r="I39"/>
  <c r="G39"/>
  <c r="I38"/>
  <c r="J38" s="1"/>
  <c r="G38"/>
  <c r="I37"/>
  <c r="G37"/>
  <c r="I36"/>
  <c r="G36"/>
  <c r="I35"/>
  <c r="G35"/>
  <c r="I34"/>
  <c r="J34" s="1"/>
  <c r="G34"/>
  <c r="I33"/>
  <c r="G33"/>
  <c r="I32"/>
  <c r="G32"/>
  <c r="C32"/>
  <c r="I31"/>
  <c r="G31"/>
  <c r="I30"/>
  <c r="G30"/>
  <c r="J30" s="1"/>
  <c r="I29"/>
  <c r="G29"/>
  <c r="I28"/>
  <c r="G28"/>
  <c r="J28" s="1"/>
  <c r="I27"/>
  <c r="G27"/>
  <c r="C27"/>
  <c r="I26"/>
  <c r="G26"/>
  <c r="C26"/>
  <c r="I25"/>
  <c r="G25"/>
  <c r="C25"/>
  <c r="I24"/>
  <c r="G24"/>
  <c r="I23"/>
  <c r="G23"/>
  <c r="I22"/>
  <c r="G22"/>
  <c r="I21"/>
  <c r="G21"/>
  <c r="I20"/>
  <c r="G20"/>
  <c r="I19"/>
  <c r="G19"/>
  <c r="I18"/>
  <c r="G18"/>
  <c r="I17"/>
  <c r="G17"/>
  <c r="I16"/>
  <c r="J16" s="1"/>
  <c r="G16"/>
  <c r="I15"/>
  <c r="G15"/>
  <c r="I14"/>
  <c r="J14" s="1"/>
  <c r="G14"/>
  <c r="I13"/>
  <c r="G13"/>
  <c r="I12"/>
  <c r="G12"/>
  <c r="I11"/>
  <c r="G11"/>
  <c r="I10"/>
  <c r="J10" s="1"/>
  <c r="G10"/>
  <c r="I9"/>
  <c r="G9"/>
  <c r="I8"/>
  <c r="J8" s="1"/>
  <c r="G8"/>
  <c r="I7"/>
  <c r="G7"/>
  <c r="I6"/>
  <c r="J6" s="1"/>
  <c r="G6"/>
  <c r="I5"/>
  <c r="G5"/>
  <c r="I4"/>
  <c r="G4"/>
  <c r="I3"/>
  <c r="G3"/>
  <c r="D4" i="2"/>
  <c r="F4"/>
  <c r="H4"/>
  <c r="D5"/>
  <c r="F5"/>
  <c r="H5"/>
  <c r="D6"/>
  <c r="F6"/>
  <c r="H6"/>
  <c r="D7"/>
  <c r="F7"/>
  <c r="H7"/>
  <c r="D8"/>
  <c r="F8"/>
  <c r="H8"/>
  <c r="D9"/>
  <c r="F9"/>
  <c r="H9"/>
  <c r="D10"/>
  <c r="F10"/>
  <c r="H10"/>
  <c r="D11"/>
  <c r="F11"/>
  <c r="H11"/>
  <c r="D12"/>
  <c r="F12"/>
  <c r="H12"/>
  <c r="D13"/>
  <c r="F13"/>
  <c r="H13"/>
  <c r="D14"/>
  <c r="F14"/>
  <c r="H14"/>
  <c r="D15"/>
  <c r="F15"/>
  <c r="H15"/>
  <c r="D16"/>
  <c r="F16"/>
  <c r="H16"/>
  <c r="D17"/>
  <c r="F17"/>
  <c r="H17"/>
  <c r="D18"/>
  <c r="F18"/>
  <c r="H18"/>
  <c r="D19"/>
  <c r="F19"/>
  <c r="H19"/>
  <c r="D20"/>
  <c r="F20"/>
  <c r="H20"/>
  <c r="D21"/>
  <c r="F21"/>
  <c r="H21"/>
  <c r="D22"/>
  <c r="F22"/>
  <c r="H22"/>
  <c r="D23"/>
  <c r="F23"/>
  <c r="H23"/>
  <c r="D24"/>
  <c r="F24"/>
  <c r="H24"/>
  <c r="D25"/>
  <c r="F25"/>
  <c r="H25"/>
  <c r="D26"/>
  <c r="F26"/>
  <c r="H26"/>
  <c r="D27"/>
  <c r="F27"/>
  <c r="H27"/>
  <c r="D28"/>
  <c r="F28"/>
  <c r="H28"/>
  <c r="D29"/>
  <c r="F29"/>
  <c r="H29"/>
  <c r="D30"/>
  <c r="F30"/>
  <c r="H30"/>
  <c r="D31"/>
  <c r="F31"/>
  <c r="H31"/>
  <c r="D32"/>
  <c r="F32"/>
  <c r="H32"/>
  <c r="D33"/>
  <c r="F33"/>
  <c r="H33"/>
  <c r="D34"/>
  <c r="F34"/>
  <c r="H34"/>
  <c r="D36"/>
  <c r="F36"/>
  <c r="H36"/>
  <c r="D37"/>
  <c r="F37"/>
  <c r="H37"/>
  <c r="B38"/>
  <c r="D38"/>
  <c r="F38"/>
  <c r="H38"/>
  <c r="B39"/>
  <c r="D39"/>
  <c r="F39"/>
  <c r="H39"/>
  <c r="D40"/>
  <c r="F40"/>
  <c r="H40"/>
  <c r="D41"/>
  <c r="F41"/>
  <c r="H41"/>
  <c r="D42"/>
  <c r="F42"/>
  <c r="H42"/>
  <c r="D43"/>
  <c r="F43"/>
  <c r="H43"/>
  <c r="D44"/>
  <c r="F44"/>
  <c r="H44"/>
  <c r="E46"/>
  <c r="H46" s="1"/>
  <c r="E47"/>
  <c r="E48"/>
  <c r="E49"/>
  <c r="H49" s="1"/>
  <c r="E50"/>
  <c r="H50" s="1"/>
  <c r="E51"/>
  <c r="H51" s="1"/>
  <c r="E52"/>
  <c r="H52" s="1"/>
  <c r="E53"/>
  <c r="H53" s="1"/>
  <c r="E54"/>
  <c r="H54" s="1"/>
  <c r="E55"/>
  <c r="H55" s="1"/>
  <c r="E56"/>
  <c r="H56" s="1"/>
  <c r="E57"/>
  <c r="H57" s="1"/>
  <c r="E58"/>
  <c r="H58" s="1"/>
  <c r="J36" i="3" l="1"/>
  <c r="J32"/>
  <c r="J26"/>
  <c r="J18"/>
  <c r="J20"/>
  <c r="J12"/>
  <c r="J4"/>
  <c r="J22"/>
  <c r="J46"/>
  <c r="J48"/>
  <c r="C50"/>
  <c r="J3"/>
  <c r="J5"/>
  <c r="J7"/>
  <c r="J9"/>
  <c r="J11"/>
  <c r="J13"/>
  <c r="J15"/>
  <c r="J17"/>
  <c r="J19"/>
  <c r="J21"/>
  <c r="J23"/>
  <c r="J25"/>
  <c r="J27"/>
  <c r="J29"/>
  <c r="J31"/>
  <c r="J33"/>
  <c r="J35"/>
  <c r="J37"/>
  <c r="J39"/>
  <c r="J41"/>
  <c r="J43"/>
  <c r="J45"/>
  <c r="J47"/>
  <c r="J49"/>
  <c r="J24"/>
  <c r="F47" i="2"/>
  <c r="H47"/>
  <c r="F48"/>
  <c r="H48"/>
</calcChain>
</file>

<file path=xl/sharedStrings.xml><?xml version="1.0" encoding="utf-8"?>
<sst xmlns="http://schemas.openxmlformats.org/spreadsheetml/2006/main" count="193" uniqueCount="151">
  <si>
    <t>Plant</t>
  </si>
  <si>
    <t>Year Installed</t>
  </si>
  <si>
    <t>Nameplate Rating
(MW)</t>
  </si>
  <si>
    <t>Location</t>
  </si>
  <si>
    <t>License Expiration Date</t>
  </si>
  <si>
    <t>Current  Useful Life</t>
  </si>
  <si>
    <t>Ashton</t>
  </si>
  <si>
    <t>Ashton, ID</t>
  </si>
  <si>
    <t>St. Anthony</t>
  </si>
  <si>
    <t>Cutler</t>
  </si>
  <si>
    <t>Logan, ID</t>
  </si>
  <si>
    <t>Grace</t>
  </si>
  <si>
    <t>Grace, ID</t>
  </si>
  <si>
    <t>Oneida</t>
  </si>
  <si>
    <t>Preston, ID</t>
  </si>
  <si>
    <t>Soda</t>
  </si>
  <si>
    <t>Soda, ID</t>
  </si>
  <si>
    <t>Pioneer</t>
  </si>
  <si>
    <t>Ogden, UT</t>
  </si>
  <si>
    <t>Stairs</t>
  </si>
  <si>
    <t>Salt Lake City, UT</t>
  </si>
  <si>
    <t>Weber</t>
  </si>
  <si>
    <t>Big Fork</t>
  </si>
  <si>
    <t>Big Fork, MT</t>
  </si>
  <si>
    <t>Wallowa Falls</t>
  </si>
  <si>
    <t>Joseph, OR</t>
  </si>
  <si>
    <t>Merwin</t>
  </si>
  <si>
    <t>Areil, WA</t>
  </si>
  <si>
    <t>Swift</t>
  </si>
  <si>
    <t>Cougar, WA</t>
  </si>
  <si>
    <t>Yale</t>
  </si>
  <si>
    <t>Lemolo No.1</t>
  </si>
  <si>
    <t>Toketee Falls, OR</t>
  </si>
  <si>
    <t>Lemolo No.2</t>
  </si>
  <si>
    <t>Clearwater No.1</t>
  </si>
  <si>
    <t>Clearwater No.2</t>
  </si>
  <si>
    <t>Toketee</t>
  </si>
  <si>
    <t>Fish Creek</t>
  </si>
  <si>
    <t>Soda Springs</t>
  </si>
  <si>
    <t>Slide Creek</t>
  </si>
  <si>
    <t>Prospect No.1</t>
  </si>
  <si>
    <t>Prospect, OR</t>
  </si>
  <si>
    <t>Prospect No.2</t>
  </si>
  <si>
    <t>Prospect No.4</t>
  </si>
  <si>
    <t>Prospect No.3</t>
  </si>
  <si>
    <t>Keno Regulating Dam</t>
  </si>
  <si>
    <t>Klamath Falls, OR</t>
  </si>
  <si>
    <t>2/28/2006
 Annual</t>
  </si>
  <si>
    <t>East Side</t>
  </si>
  <si>
    <t>West Side</t>
  </si>
  <si>
    <t>J. C. Boyle</t>
  </si>
  <si>
    <t>Keno, OR</t>
  </si>
  <si>
    <t>Klamath Lake Reservoir</t>
  </si>
  <si>
    <t>Unlicensed</t>
  </si>
  <si>
    <t>Iron Gate</t>
  </si>
  <si>
    <t>Hombrook, CA</t>
  </si>
  <si>
    <t>COPCO No.1</t>
  </si>
  <si>
    <t>COPCO No.2</t>
  </si>
  <si>
    <t>Fall Creek</t>
  </si>
  <si>
    <t>Lifton Pump Station</t>
  </si>
  <si>
    <t>St. Charles, ID</t>
  </si>
  <si>
    <t>Paris</t>
  </si>
  <si>
    <t>Exempt</t>
  </si>
  <si>
    <t>Last Chance</t>
  </si>
  <si>
    <t>Granite</t>
  </si>
  <si>
    <t>Olmsted</t>
  </si>
  <si>
    <t>Orem, UT</t>
  </si>
  <si>
    <t>Fountain Green</t>
  </si>
  <si>
    <t>Fountain Green, UT</t>
  </si>
  <si>
    <t>Gunlock</t>
  </si>
  <si>
    <t>St. George, UT</t>
  </si>
  <si>
    <t>Santa Clara</t>
  </si>
  <si>
    <t>Veyo</t>
  </si>
  <si>
    <t>Viva Naughton</t>
  </si>
  <si>
    <t>Kemmerer, WY</t>
  </si>
  <si>
    <t>Bend</t>
  </si>
  <si>
    <t>Bend, OR</t>
  </si>
  <si>
    <t>Eagle Point</t>
  </si>
  <si>
    <t>Shady Cove, OR</t>
  </si>
  <si>
    <t>Total Capacity*</t>
  </si>
  <si>
    <t xml:space="preserve">Notes:  </t>
  </si>
  <si>
    <t>Total capacity includes Olmsted (not owned by PacifiCorp Energy) at 10.3 MW</t>
  </si>
  <si>
    <t xml:space="preserve">Seven  Mile Hill II (Wind) </t>
  </si>
  <si>
    <t xml:space="preserve">Seven  Mile Hill I (Wind) </t>
  </si>
  <si>
    <t xml:space="preserve">Marengo II (Wind) </t>
  </si>
  <si>
    <t xml:space="preserve">Marengo I (Wind) </t>
  </si>
  <si>
    <t>High Plains (Wind)</t>
  </si>
  <si>
    <t xml:space="preserve">Goodnoe Hills (Wind) </t>
  </si>
  <si>
    <t>Rolling Hills (Wind)</t>
  </si>
  <si>
    <t>Glenrock III (Wind)</t>
  </si>
  <si>
    <t>Glenrock (Wind)</t>
  </si>
  <si>
    <t xml:space="preserve">Dunlap (Wind) </t>
  </si>
  <si>
    <t>Leaning Juniper 1 (Wind)</t>
  </si>
  <si>
    <t>Foote Creek (Wind)</t>
  </si>
  <si>
    <t>Wind</t>
  </si>
  <si>
    <t>Gadsby-6 (CT)</t>
  </si>
  <si>
    <t>Gadsby-5 (CT)</t>
  </si>
  <si>
    <t>Gadsby-4 (CT)</t>
  </si>
  <si>
    <t>Hermiston 2 (CCCT)</t>
  </si>
  <si>
    <t>Hermiston 1 (CCCT)</t>
  </si>
  <si>
    <t>Chehalis (CCCT)</t>
  </si>
  <si>
    <t>Currant Creek (CCCT)</t>
  </si>
  <si>
    <t>Blundell 2 (Geothermal)</t>
  </si>
  <si>
    <t>Blundell 1 (Geothermal)</t>
  </si>
  <si>
    <t>Gadsby-3 (Rankine)</t>
  </si>
  <si>
    <t>Gadsby-2 (Rankine)</t>
  </si>
  <si>
    <t>Gadsby-1 (Rankine)</t>
  </si>
  <si>
    <t>Wyodak-1</t>
  </si>
  <si>
    <t>Naughton-3</t>
  </si>
  <si>
    <t>Naughton-2</t>
  </si>
  <si>
    <t>Naughton-1</t>
  </si>
  <si>
    <t>Jim Bridger-4</t>
  </si>
  <si>
    <t>Jim Bridger-3</t>
  </si>
  <si>
    <t>Jim Bridger-2</t>
  </si>
  <si>
    <t>Jim Bridger-1</t>
  </si>
  <si>
    <t>Huntington-2</t>
  </si>
  <si>
    <t>Huntington-1</t>
  </si>
  <si>
    <t>Hunter-3</t>
  </si>
  <si>
    <t>Hunter-2</t>
  </si>
  <si>
    <t>Hunter-1</t>
  </si>
  <si>
    <t>Hayden-2</t>
  </si>
  <si>
    <t>Hayden-1</t>
  </si>
  <si>
    <t>Dave Johnston-4</t>
  </si>
  <si>
    <t>Dave Johnston-3</t>
  </si>
  <si>
    <t>Dave Johnston-2</t>
  </si>
  <si>
    <t>Dave Johnston-1</t>
  </si>
  <si>
    <t>Craig-2</t>
  </si>
  <si>
    <t>Craig-1</t>
  </si>
  <si>
    <t>Colstrip-4</t>
  </si>
  <si>
    <t>Colstrip-3</t>
  </si>
  <si>
    <t>Cholla-4</t>
  </si>
  <si>
    <t>Carbon-2</t>
  </si>
  <si>
    <t>Carbon-1</t>
  </si>
  <si>
    <t>Steam</t>
  </si>
  <si>
    <t>Commercial Operations Date</t>
  </si>
  <si>
    <t>Current Retirement Year</t>
  </si>
  <si>
    <t>Recommeded Retirement Year</t>
  </si>
  <si>
    <t>Gas</t>
  </si>
  <si>
    <t>Net Dependable Capacity (MW, PacifiCorp share)</t>
  </si>
  <si>
    <t>Current Retirement Year Life Span (Years)</t>
  </si>
  <si>
    <t>Recommended Retirement Year Life Span (Years)</t>
  </si>
  <si>
    <t>Life Span Difference: Recommended - Current (Years)</t>
  </si>
  <si>
    <t>PacifiCorp Estimated Plant Retirement Lives - Steam, Gas &amp; Wind</t>
  </si>
  <si>
    <t>PacifiCorp Estimated Plant Retirement Lives - Hydro</t>
  </si>
  <si>
    <t>McFadden Ridge I (Wind)</t>
  </si>
  <si>
    <t>Current Life Span</t>
  </si>
  <si>
    <t>Useful Life Based On Current License</t>
  </si>
  <si>
    <t>Proposed Life Span</t>
  </si>
  <si>
    <t>Change</t>
  </si>
  <si>
    <t>Lake Side (CCCT)</t>
  </si>
  <si>
    <t>Camas (Co-gen)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</si>
</sst>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(* #,##0.000_);_(* \(#,##0.000\);_(* &quot;-&quot;??_);_(@_)"/>
  </numFmts>
  <fonts count="12"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10"/>
      <name val="MS Sans Serif"/>
      <family val="2"/>
    </font>
    <font>
      <sz val="12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i/>
      <sz val="10"/>
      <name val="Times New Roman"/>
      <family val="1"/>
    </font>
    <font>
      <b/>
      <sz val="18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3" fillId="0" borderId="0"/>
    <xf numFmtId="0" fontId="6" fillId="0" borderId="0"/>
    <xf numFmtId="0" fontId="6" fillId="0" borderId="0"/>
    <xf numFmtId="0" fontId="1" fillId="0" borderId="0"/>
    <xf numFmtId="0" fontId="3" fillId="0" borderId="0"/>
    <xf numFmtId="0" fontId="6" fillId="0" borderId="0"/>
    <xf numFmtId="0" fontId="7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4" fillId="0" borderId="0" xfId="3" applyFont="1" applyFill="1" applyAlignment="1">
      <alignment horizontal="center"/>
    </xf>
    <xf numFmtId="0" fontId="4" fillId="0" borderId="0" xfId="2" applyFont="1" applyFill="1" applyAlignment="1">
      <alignment horizontal="center" vertical="center"/>
    </xf>
    <xf numFmtId="0" fontId="5" fillId="0" borderId="0" xfId="2" applyNumberFormat="1" applyFont="1" applyFill="1" applyAlignment="1">
      <alignment horizontal="center"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0" xfId="2" applyFont="1" applyFill="1" applyAlignment="1">
      <alignment horizontal="left" vertical="center"/>
    </xf>
    <xf numFmtId="3" fontId="4" fillId="0" borderId="0" xfId="3" applyNumberFormat="1" applyFont="1" applyFill="1" applyAlignment="1">
      <alignment horizontal="center"/>
    </xf>
    <xf numFmtId="0" fontId="4" fillId="0" borderId="0" xfId="2" applyFont="1" applyFill="1" applyAlignment="1">
      <alignment horizontal="right" vertical="center"/>
    </xf>
    <xf numFmtId="0" fontId="6" fillId="0" borderId="0" xfId="9" applyFill="1"/>
    <xf numFmtId="0" fontId="6" fillId="0" borderId="0" xfId="9" applyFont="1" applyFill="1" applyAlignment="1">
      <alignment horizontal="center"/>
    </xf>
    <xf numFmtId="0" fontId="6" fillId="0" borderId="0" xfId="9" applyFill="1" applyAlignment="1">
      <alignment horizontal="center"/>
    </xf>
    <xf numFmtId="0" fontId="8" fillId="0" borderId="0" xfId="9" applyFont="1" applyFill="1" applyBorder="1"/>
    <xf numFmtId="0" fontId="9" fillId="0" borderId="0" xfId="9" applyFont="1" applyFill="1" applyBorder="1"/>
    <xf numFmtId="0" fontId="8" fillId="0" borderId="0" xfId="9" applyFont="1" applyFill="1" applyBorder="1" applyAlignment="1">
      <alignment horizontal="center" wrapText="1"/>
    </xf>
    <xf numFmtId="0" fontId="6" fillId="0" borderId="0" xfId="9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/>
    </xf>
    <xf numFmtId="2" fontId="4" fillId="0" borderId="1" xfId="2" applyNumberFormat="1" applyFont="1" applyFill="1" applyBorder="1" applyAlignment="1">
      <alignment horizontal="center" vertical="center"/>
    </xf>
    <xf numFmtId="14" fontId="4" fillId="0" borderId="1" xfId="2" applyNumberFormat="1" applyFont="1" applyFill="1" applyBorder="1" applyAlignment="1">
      <alignment horizontal="center" vertical="center"/>
    </xf>
    <xf numFmtId="0" fontId="5" fillId="0" borderId="1" xfId="5" applyNumberFormat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/>
    </xf>
    <xf numFmtId="14" fontId="4" fillId="0" borderId="1" xfId="2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3" fontId="4" fillId="0" borderId="1" xfId="4" applyNumberFormat="1" applyFont="1" applyFill="1" applyBorder="1" applyAlignment="1">
      <alignment horizontal="left" vertical="center" indent="1"/>
    </xf>
    <xf numFmtId="164" fontId="4" fillId="0" borderId="1" xfId="1" applyNumberFormat="1" applyFont="1" applyFill="1" applyBorder="1" applyAlignment="1">
      <alignment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 wrapText="1"/>
    </xf>
    <xf numFmtId="0" fontId="5" fillId="0" borderId="3" xfId="2" applyNumberFormat="1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/>
    </xf>
    <xf numFmtId="0" fontId="4" fillId="0" borderId="5" xfId="2" applyFont="1" applyFill="1" applyBorder="1" applyAlignment="1">
      <alignment horizontal="left" vertical="center" wrapText="1" indent="1"/>
    </xf>
    <xf numFmtId="0" fontId="4" fillId="0" borderId="5" xfId="2" applyFont="1" applyFill="1" applyBorder="1" applyAlignment="1">
      <alignment horizontal="left" vertical="center" indent="1"/>
    </xf>
    <xf numFmtId="0" fontId="4" fillId="0" borderId="7" xfId="2" applyFont="1" applyFill="1" applyBorder="1" applyAlignment="1">
      <alignment horizontal="left" vertical="center" indent="1"/>
    </xf>
    <xf numFmtId="0" fontId="4" fillId="0" borderId="8" xfId="2" applyFont="1" applyFill="1" applyBorder="1" applyAlignment="1">
      <alignment horizontal="center" vertical="center"/>
    </xf>
    <xf numFmtId="2" fontId="4" fillId="0" borderId="8" xfId="2" applyNumberFormat="1" applyFont="1" applyFill="1" applyBorder="1" applyAlignment="1">
      <alignment horizontal="center" vertical="center"/>
    </xf>
    <xf numFmtId="3" fontId="4" fillId="0" borderId="8" xfId="4" applyNumberFormat="1" applyFont="1" applyFill="1" applyBorder="1" applyAlignment="1">
      <alignment horizontal="left" vertical="center" indent="1"/>
    </xf>
    <xf numFmtId="0" fontId="5" fillId="0" borderId="8" xfId="5" applyNumberFormat="1" applyFont="1" applyFill="1" applyBorder="1" applyAlignment="1">
      <alignment horizontal="center" vertical="center"/>
    </xf>
    <xf numFmtId="0" fontId="4" fillId="0" borderId="8" xfId="1" applyNumberFormat="1" applyFont="1" applyFill="1" applyBorder="1" applyAlignment="1">
      <alignment horizontal="center" vertical="center"/>
    </xf>
    <xf numFmtId="164" fontId="4" fillId="0" borderId="8" xfId="1" applyNumberFormat="1" applyFont="1" applyFill="1" applyBorder="1" applyAlignment="1">
      <alignment vertical="center"/>
    </xf>
    <xf numFmtId="166" fontId="4" fillId="0" borderId="0" xfId="1" applyNumberFormat="1" applyFont="1" applyFill="1" applyAlignment="1">
      <alignment horizontal="center" vertical="center"/>
    </xf>
    <xf numFmtId="0" fontId="11" fillId="0" borderId="9" xfId="9" applyFont="1" applyFill="1" applyBorder="1" applyAlignment="1">
      <alignment horizontal="left" vertical="center" wrapText="1"/>
    </xf>
    <xf numFmtId="0" fontId="11" fillId="0" borderId="3" xfId="9" applyFont="1" applyFill="1" applyBorder="1" applyAlignment="1">
      <alignment horizontal="center" vertical="center" wrapText="1"/>
    </xf>
    <xf numFmtId="0" fontId="11" fillId="0" borderId="4" xfId="9" applyFont="1" applyFill="1" applyBorder="1" applyAlignment="1">
      <alignment horizontal="center" vertical="center" wrapText="1"/>
    </xf>
    <xf numFmtId="0" fontId="4" fillId="0" borderId="10" xfId="9" applyFont="1" applyFill="1" applyBorder="1" applyAlignment="1">
      <alignment horizontal="center"/>
    </xf>
    <xf numFmtId="0" fontId="4" fillId="0" borderId="11" xfId="9" applyFont="1" applyFill="1" applyBorder="1" applyAlignment="1">
      <alignment horizontal="left" indent="1"/>
    </xf>
    <xf numFmtId="3" fontId="4" fillId="0" borderId="12" xfId="9" applyNumberFormat="1" applyFont="1" applyFill="1" applyBorder="1" applyAlignment="1">
      <alignment horizontal="center"/>
    </xf>
    <xf numFmtId="0" fontId="4" fillId="0" borderId="12" xfId="9" applyFont="1" applyFill="1" applyBorder="1" applyAlignment="1">
      <alignment horizontal="center"/>
    </xf>
    <xf numFmtId="165" fontId="4" fillId="0" borderId="12" xfId="9" applyNumberFormat="1" applyFont="1" applyFill="1" applyBorder="1" applyAlignment="1">
      <alignment horizontal="center"/>
    </xf>
    <xf numFmtId="0" fontId="4" fillId="0" borderId="5" xfId="9" applyFont="1" applyFill="1" applyBorder="1" applyAlignment="1">
      <alignment horizontal="left" indent="1"/>
    </xf>
    <xf numFmtId="3" fontId="4" fillId="0" borderId="1" xfId="9" applyNumberFormat="1" applyFont="1" applyFill="1" applyBorder="1" applyAlignment="1">
      <alignment horizontal="center"/>
    </xf>
    <xf numFmtId="0" fontId="4" fillId="0" borderId="1" xfId="9" applyFont="1" applyFill="1" applyBorder="1" applyAlignment="1">
      <alignment horizontal="center"/>
    </xf>
    <xf numFmtId="165" fontId="4" fillId="0" borderId="1" xfId="9" applyNumberFormat="1" applyFont="1" applyFill="1" applyBorder="1" applyAlignment="1">
      <alignment horizontal="center"/>
    </xf>
    <xf numFmtId="1" fontId="4" fillId="0" borderId="1" xfId="9" applyNumberFormat="1" applyFont="1" applyFill="1" applyBorder="1" applyAlignment="1">
      <alignment horizontal="center"/>
    </xf>
    <xf numFmtId="0" fontId="4" fillId="0" borderId="6" xfId="9" applyFont="1" applyFill="1" applyBorder="1" applyAlignment="1">
      <alignment horizontal="center"/>
    </xf>
    <xf numFmtId="0" fontId="5" fillId="0" borderId="13" xfId="9" applyFont="1" applyFill="1" applyBorder="1" applyAlignment="1">
      <alignment horizontal="left" wrapText="1"/>
    </xf>
    <xf numFmtId="0" fontId="5" fillId="0" borderId="14" xfId="9" applyFont="1" applyFill="1" applyBorder="1" applyAlignment="1">
      <alignment horizontal="center" wrapText="1"/>
    </xf>
    <xf numFmtId="0" fontId="5" fillId="0" borderId="15" xfId="9" applyFont="1" applyFill="1" applyBorder="1" applyAlignment="1">
      <alignment horizontal="center" wrapText="1"/>
    </xf>
    <xf numFmtId="1" fontId="4" fillId="0" borderId="6" xfId="9" applyNumberFormat="1" applyFont="1" applyFill="1" applyBorder="1" applyAlignment="1">
      <alignment horizontal="center"/>
    </xf>
    <xf numFmtId="0" fontId="4" fillId="0" borderId="7" xfId="9" applyFont="1" applyFill="1" applyBorder="1" applyAlignment="1">
      <alignment horizontal="left" indent="1"/>
    </xf>
    <xf numFmtId="165" fontId="4" fillId="0" borderId="8" xfId="9" applyNumberFormat="1" applyFont="1" applyFill="1" applyBorder="1" applyAlignment="1">
      <alignment horizontal="center"/>
    </xf>
    <xf numFmtId="0" fontId="4" fillId="0" borderId="8" xfId="9" applyFont="1" applyFill="1" applyBorder="1" applyAlignment="1">
      <alignment horizontal="center"/>
    </xf>
    <xf numFmtId="1" fontId="4" fillId="0" borderId="8" xfId="9" applyNumberFormat="1" applyFont="1" applyFill="1" applyBorder="1" applyAlignment="1">
      <alignment horizontal="center"/>
    </xf>
    <xf numFmtId="0" fontId="4" fillId="0" borderId="16" xfId="9" applyFont="1" applyFill="1" applyBorder="1" applyAlignment="1">
      <alignment horizontal="center"/>
    </xf>
    <xf numFmtId="3" fontId="4" fillId="0" borderId="14" xfId="9" applyNumberFormat="1" applyFont="1" applyFill="1" applyBorder="1" applyAlignment="1">
      <alignment horizontal="center"/>
    </xf>
    <xf numFmtId="0" fontId="10" fillId="0" borderId="0" xfId="9" applyFont="1" applyFill="1" applyBorder="1" applyAlignment="1">
      <alignment horizontal="center"/>
    </xf>
    <xf numFmtId="0" fontId="10" fillId="0" borderId="0" xfId="9" applyFont="1" applyFill="1" applyBorder="1" applyAlignment="1">
      <alignment horizontal="center" wrapText="1"/>
    </xf>
  </cellXfs>
  <cellStyles count="21">
    <cellStyle name="Comma" xfId="1" builtinId="3"/>
    <cellStyle name="Comma 2" xfId="6"/>
    <cellStyle name="Comma 2 2" xfId="7"/>
    <cellStyle name="Comma 3" xfId="4"/>
    <cellStyle name="Comma 4" xfId="8"/>
    <cellStyle name="Comma_Hydro Life Estimates - 5-1-02" xfId="5"/>
    <cellStyle name="Normal" xfId="0" builtinId="0"/>
    <cellStyle name="Normal 2" xfId="9"/>
    <cellStyle name="Normal 2 2" xfId="10"/>
    <cellStyle name="Normal 2 3" xfId="11"/>
    <cellStyle name="Normal 2 4" xfId="12"/>
    <cellStyle name="Normal 3" xfId="13"/>
    <cellStyle name="Normal 3 2" xfId="14"/>
    <cellStyle name="Normal 4" xfId="3"/>
    <cellStyle name="Normal 4 2" xfId="15"/>
    <cellStyle name="Normal 5" xfId="16"/>
    <cellStyle name="Normal 6" xfId="17"/>
    <cellStyle name="Normal 7" xfId="18"/>
    <cellStyle name="Normal_Hydro Life Estimates - 5-1-02" xfId="2"/>
    <cellStyle name="Percent 2" xfId="19"/>
    <cellStyle name="Percent 3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08642/Local%20Settings/Temporary%20Internet%20Files/Content.Outlook/1NTPE3ET/Copy%20of%20Pacificorp%202011%20Depr%20Schedules%20Scenario%208%20incl%20Comparisons%208%2013%2020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2011Summary"/>
      <sheetName val="OregonAccelSummary"/>
      <sheetName val="Comparison2006Proposed"/>
      <sheetName val="Comparison2006Approved"/>
      <sheetName val="OregonAccel-2006Proposed"/>
      <sheetName val="OregonAccel-2006Approved"/>
      <sheetName val="California"/>
      <sheetName val="Idaho"/>
      <sheetName val="Oregon"/>
      <sheetName val="Utah"/>
      <sheetName val="Washington"/>
      <sheetName val="Wyoming"/>
      <sheetName val="AZ,CO,MT"/>
      <sheetName val="Prod_Trans"/>
      <sheetName val="OregonAccel"/>
      <sheetName val="Controls"/>
      <sheetName val="Reserve"/>
      <sheetName val="Oregon Reserve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1">
          <cell r="B1" t="str">
            <v>Location</v>
          </cell>
          <cell r="C1" t="str">
            <v>FG</v>
          </cell>
          <cell r="D1" t="str">
            <v>Group-C</v>
          </cell>
          <cell r="E1" t="str">
            <v>Location-C</v>
          </cell>
          <cell r="F1" t="str">
            <v>Location Description</v>
          </cell>
          <cell r="G1" t="str">
            <v>Account-C</v>
          </cell>
          <cell r="H1" t="str">
            <v>Account Description</v>
          </cell>
          <cell r="I1" t="str">
            <v>Plant Balance</v>
          </cell>
        </row>
        <row r="2">
          <cell r="A2" t="str">
            <v>31020; 181</v>
          </cell>
          <cell r="B2" t="str">
            <v>181</v>
          </cell>
          <cell r="C2" t="str">
            <v>S</v>
          </cell>
          <cell r="E2">
            <v>381</v>
          </cell>
          <cell r="F2" t="str">
            <v>BLUNDELL PLANT</v>
          </cell>
          <cell r="G2" t="str">
            <v>310.20</v>
          </cell>
          <cell r="H2" t="str">
            <v>Land Rights</v>
          </cell>
          <cell r="I2">
            <v>35883106.869999997</v>
          </cell>
        </row>
        <row r="3">
          <cell r="A3" t="str">
            <v>31100; 181</v>
          </cell>
          <cell r="B3" t="str">
            <v>181</v>
          </cell>
          <cell r="C3" t="str">
            <v>S</v>
          </cell>
          <cell r="E3">
            <v>381</v>
          </cell>
          <cell r="F3" t="str">
            <v>BLUNDELL PLANT</v>
          </cell>
          <cell r="G3" t="str">
            <v>311.00</v>
          </cell>
          <cell r="H3" t="str">
            <v>Structures &amp; Improvements</v>
          </cell>
          <cell r="I3">
            <v>8026576.1799999997</v>
          </cell>
        </row>
        <row r="4">
          <cell r="A4" t="str">
            <v>31200; 181</v>
          </cell>
          <cell r="B4" t="str">
            <v>181</v>
          </cell>
          <cell r="C4" t="str">
            <v>S</v>
          </cell>
          <cell r="E4">
            <v>381</v>
          </cell>
          <cell r="F4" t="str">
            <v>BLUNDELL PLANT</v>
          </cell>
          <cell r="G4" t="str">
            <v>312.00</v>
          </cell>
          <cell r="H4" t="str">
            <v>Boiler Plant Equipment</v>
          </cell>
          <cell r="I4">
            <v>28217346.91</v>
          </cell>
        </row>
        <row r="5">
          <cell r="A5" t="str">
            <v>31400; 181</v>
          </cell>
          <cell r="B5" t="str">
            <v>181</v>
          </cell>
          <cell r="C5" t="str">
            <v>S</v>
          </cell>
          <cell r="E5">
            <v>381</v>
          </cell>
          <cell r="F5" t="str">
            <v>BLUNDELL PLANT</v>
          </cell>
          <cell r="G5" t="str">
            <v>314.00</v>
          </cell>
          <cell r="H5" t="str">
            <v>Turbogenerator Units</v>
          </cell>
          <cell r="I5">
            <v>32037766.34</v>
          </cell>
        </row>
        <row r="6">
          <cell r="A6" t="str">
            <v>31500; 181</v>
          </cell>
          <cell r="B6" t="str">
            <v>181</v>
          </cell>
          <cell r="C6" t="str">
            <v>S</v>
          </cell>
          <cell r="E6">
            <v>381</v>
          </cell>
          <cell r="F6" t="str">
            <v>BLUNDELL PLANT</v>
          </cell>
          <cell r="G6" t="str">
            <v>315.00</v>
          </cell>
          <cell r="H6" t="str">
            <v>Accessory Electric Equipment</v>
          </cell>
          <cell r="I6">
            <v>7501209.7300000004</v>
          </cell>
        </row>
        <row r="7">
          <cell r="A7" t="str">
            <v>31600; 181</v>
          </cell>
          <cell r="B7" t="str">
            <v>181</v>
          </cell>
          <cell r="C7" t="str">
            <v>S</v>
          </cell>
          <cell r="E7">
            <v>381</v>
          </cell>
          <cell r="F7" t="str">
            <v>BLUNDELL PLANT</v>
          </cell>
          <cell r="G7" t="str">
            <v>316.00</v>
          </cell>
          <cell r="H7" t="str">
            <v>Misc. Power Plant Equipment</v>
          </cell>
          <cell r="I7">
            <v>1241261.6299999999</v>
          </cell>
        </row>
        <row r="8">
          <cell r="A8" t="str">
            <v xml:space="preserve">0; </v>
          </cell>
          <cell r="F8" t="str">
            <v>BLUNDELL PLANT Total</v>
          </cell>
          <cell r="I8">
            <v>112907267.66</v>
          </cell>
        </row>
        <row r="9">
          <cell r="A9" t="str">
            <v>31100; 101</v>
          </cell>
          <cell r="B9" t="str">
            <v>101</v>
          </cell>
          <cell r="C9" t="str">
            <v>S</v>
          </cell>
          <cell r="E9">
            <v>250252</v>
          </cell>
          <cell r="F9" t="str">
            <v>CARBON PLANT</v>
          </cell>
          <cell r="G9" t="str">
            <v>311.00</v>
          </cell>
          <cell r="H9" t="str">
            <v>Structures &amp; Improvements</v>
          </cell>
          <cell r="I9">
            <v>15364075.57</v>
          </cell>
        </row>
        <row r="10">
          <cell r="A10" t="str">
            <v>31200; 101</v>
          </cell>
          <cell r="B10" t="str">
            <v>101</v>
          </cell>
          <cell r="C10" t="str">
            <v>S</v>
          </cell>
          <cell r="E10">
            <v>250252</v>
          </cell>
          <cell r="F10" t="str">
            <v>CARBON PLANT</v>
          </cell>
          <cell r="G10" t="str">
            <v>312.00</v>
          </cell>
          <cell r="H10" t="str">
            <v>Boiler Plant Equipment</v>
          </cell>
          <cell r="I10">
            <v>68831424.890000001</v>
          </cell>
        </row>
        <row r="11">
          <cell r="A11" t="str">
            <v>31400; 101</v>
          </cell>
          <cell r="B11" t="str">
            <v>101</v>
          </cell>
          <cell r="C11" t="str">
            <v>S</v>
          </cell>
          <cell r="E11">
            <v>250252</v>
          </cell>
          <cell r="F11" t="str">
            <v>CARBON PLANT</v>
          </cell>
          <cell r="G11" t="str">
            <v>314.00</v>
          </cell>
          <cell r="H11" t="str">
            <v>Turbogenerator Units</v>
          </cell>
          <cell r="I11">
            <v>28351048.870000001</v>
          </cell>
        </row>
        <row r="12">
          <cell r="A12" t="str">
            <v>31500; 101</v>
          </cell>
          <cell r="B12" t="str">
            <v>101</v>
          </cell>
          <cell r="C12" t="str">
            <v>S</v>
          </cell>
          <cell r="E12">
            <v>250252</v>
          </cell>
          <cell r="F12" t="str">
            <v>CARBON PLANT</v>
          </cell>
          <cell r="G12" t="str">
            <v>315.00</v>
          </cell>
          <cell r="H12" t="str">
            <v>Accessory Electric Equipment</v>
          </cell>
          <cell r="I12">
            <v>6218094.1699999999</v>
          </cell>
        </row>
        <row r="13">
          <cell r="A13" t="str">
            <v>31600; 101</v>
          </cell>
          <cell r="B13" t="str">
            <v>101</v>
          </cell>
          <cell r="C13" t="str">
            <v>S</v>
          </cell>
          <cell r="E13">
            <v>250252</v>
          </cell>
          <cell r="F13" t="str">
            <v>CARBON PLANT</v>
          </cell>
          <cell r="G13" t="str">
            <v>316.00</v>
          </cell>
          <cell r="H13" t="str">
            <v>Misc. Power Plant Equipment</v>
          </cell>
          <cell r="I13">
            <v>809545.62</v>
          </cell>
        </row>
        <row r="14">
          <cell r="A14" t="str">
            <v xml:space="preserve">0; </v>
          </cell>
          <cell r="F14" t="str">
            <v>CARBON PLANT Total</v>
          </cell>
          <cell r="I14">
            <v>119574189.12000002</v>
          </cell>
        </row>
        <row r="15">
          <cell r="A15" t="str">
            <v>31020; 102</v>
          </cell>
          <cell r="B15" t="str">
            <v>102</v>
          </cell>
          <cell r="C15" t="str">
            <v>S</v>
          </cell>
          <cell r="E15">
            <v>240244</v>
          </cell>
          <cell r="F15" t="str">
            <v>CHOLLA PLANT</v>
          </cell>
          <cell r="G15" t="str">
            <v>310.20</v>
          </cell>
          <cell r="H15" t="str">
            <v>Land Rights</v>
          </cell>
          <cell r="I15">
            <v>1201891.8500000001</v>
          </cell>
        </row>
        <row r="16">
          <cell r="A16" t="str">
            <v>31100; 102</v>
          </cell>
          <cell r="B16" t="str">
            <v>102</v>
          </cell>
          <cell r="C16" t="str">
            <v>S</v>
          </cell>
          <cell r="E16">
            <v>240244</v>
          </cell>
          <cell r="F16" t="str">
            <v>CHOLLA PLANT</v>
          </cell>
          <cell r="G16" t="str">
            <v>311.00</v>
          </cell>
          <cell r="H16" t="str">
            <v>Structures &amp; Improvements</v>
          </cell>
          <cell r="I16">
            <v>59823656.619999997</v>
          </cell>
        </row>
        <row r="17">
          <cell r="A17" t="str">
            <v>31200; 102</v>
          </cell>
          <cell r="B17" t="str">
            <v>102</v>
          </cell>
          <cell r="C17" t="str">
            <v>S</v>
          </cell>
          <cell r="E17">
            <v>240244</v>
          </cell>
          <cell r="F17" t="str">
            <v>CHOLLA PLANT</v>
          </cell>
          <cell r="G17" t="str">
            <v>312.00</v>
          </cell>
          <cell r="H17" t="str">
            <v>Boiler Plant Equipment</v>
          </cell>
          <cell r="I17">
            <v>325922912.70999998</v>
          </cell>
        </row>
        <row r="18">
          <cell r="A18" t="str">
            <v>31400; 102</v>
          </cell>
          <cell r="B18" t="str">
            <v>102</v>
          </cell>
          <cell r="C18" t="str">
            <v>S</v>
          </cell>
          <cell r="E18">
            <v>240244</v>
          </cell>
          <cell r="F18" t="str">
            <v>CHOLLA PLANT</v>
          </cell>
          <cell r="G18" t="str">
            <v>314.00</v>
          </cell>
          <cell r="H18" t="str">
            <v>Turbogenerator Units</v>
          </cell>
          <cell r="I18">
            <v>66047987.369999997</v>
          </cell>
        </row>
        <row r="19">
          <cell r="A19" t="str">
            <v>31500; 102</v>
          </cell>
          <cell r="B19" t="str">
            <v>102</v>
          </cell>
          <cell r="C19" t="str">
            <v>S</v>
          </cell>
          <cell r="E19">
            <v>240244</v>
          </cell>
          <cell r="F19" t="str">
            <v>CHOLLA PLANT</v>
          </cell>
          <cell r="G19" t="str">
            <v>315.00</v>
          </cell>
          <cell r="H19" t="str">
            <v>Accessory Electric Equipment</v>
          </cell>
          <cell r="I19">
            <v>66675755.640000001</v>
          </cell>
        </row>
        <row r="20">
          <cell r="A20" t="str">
            <v>31600; 102</v>
          </cell>
          <cell r="B20" t="str">
            <v>102</v>
          </cell>
          <cell r="C20" t="str">
            <v>S</v>
          </cell>
          <cell r="E20">
            <v>240244</v>
          </cell>
          <cell r="F20" t="str">
            <v>CHOLLA PLANT</v>
          </cell>
          <cell r="G20" t="str">
            <v>316.00</v>
          </cell>
          <cell r="H20" t="str">
            <v>Misc. Power Plant Equipment</v>
          </cell>
          <cell r="I20">
            <v>4155951.08</v>
          </cell>
        </row>
        <row r="21">
          <cell r="A21" t="str">
            <v xml:space="preserve">0; </v>
          </cell>
          <cell r="F21" t="str">
            <v>CHOLLA PLANT Total</v>
          </cell>
          <cell r="I21">
            <v>523828155.26999992</v>
          </cell>
        </row>
        <row r="22">
          <cell r="A22" t="str">
            <v>31100; 103</v>
          </cell>
          <cell r="B22" t="str">
            <v>103</v>
          </cell>
          <cell r="C22" t="str">
            <v>S</v>
          </cell>
          <cell r="E22">
            <v>401000</v>
          </cell>
          <cell r="F22" t="str">
            <v>COLSTRIP PLANT</v>
          </cell>
          <cell r="G22" t="str">
            <v>311.00</v>
          </cell>
          <cell r="H22" t="str">
            <v>Structures &amp; Improvements</v>
          </cell>
          <cell r="I22">
            <v>58963335.350000001</v>
          </cell>
        </row>
        <row r="23">
          <cell r="A23" t="str">
            <v>31200; 103</v>
          </cell>
          <cell r="B23" t="str">
            <v>103</v>
          </cell>
          <cell r="C23" t="str">
            <v>S</v>
          </cell>
          <cell r="E23">
            <v>401000</v>
          </cell>
          <cell r="F23" t="str">
            <v>COLSTRIP PLANT</v>
          </cell>
          <cell r="G23" t="str">
            <v>312.00</v>
          </cell>
          <cell r="H23" t="str">
            <v>Boiler Plant Equipment</v>
          </cell>
          <cell r="I23">
            <v>114250014.19</v>
          </cell>
        </row>
        <row r="24">
          <cell r="A24" t="str">
            <v>31400; 103</v>
          </cell>
          <cell r="B24" t="str">
            <v>103</v>
          </cell>
          <cell r="C24" t="str">
            <v>S</v>
          </cell>
          <cell r="E24">
            <v>401000</v>
          </cell>
          <cell r="F24" t="str">
            <v>COLSTRIP PLANT</v>
          </cell>
          <cell r="G24" t="str">
            <v>314.00</v>
          </cell>
          <cell r="H24" t="str">
            <v>Turbogenerator Units</v>
          </cell>
          <cell r="I24">
            <v>34705785.420000002</v>
          </cell>
        </row>
        <row r="25">
          <cell r="A25" t="str">
            <v>31500; 103</v>
          </cell>
          <cell r="B25" t="str">
            <v>103</v>
          </cell>
          <cell r="C25" t="str">
            <v>S</v>
          </cell>
          <cell r="E25">
            <v>401000</v>
          </cell>
          <cell r="F25" t="str">
            <v>COLSTRIP PLANT</v>
          </cell>
          <cell r="G25" t="str">
            <v>315.00</v>
          </cell>
          <cell r="H25" t="str">
            <v>Accessory Electric Equipment</v>
          </cell>
          <cell r="I25">
            <v>8949684.2100000009</v>
          </cell>
        </row>
        <row r="26">
          <cell r="A26" t="str">
            <v>31600; 103</v>
          </cell>
          <cell r="B26" t="str">
            <v>103</v>
          </cell>
          <cell r="C26" t="str">
            <v>S</v>
          </cell>
          <cell r="E26">
            <v>401000</v>
          </cell>
          <cell r="F26" t="str">
            <v>COLSTRIP PLANT</v>
          </cell>
          <cell r="G26" t="str">
            <v>316.00</v>
          </cell>
          <cell r="H26" t="str">
            <v>Misc. Power Plant Equipment</v>
          </cell>
          <cell r="I26">
            <v>2203473.2799999998</v>
          </cell>
        </row>
        <row r="27">
          <cell r="A27" t="str">
            <v xml:space="preserve">0; </v>
          </cell>
          <cell r="F27" t="str">
            <v>COLSTRIP PLANT Total</v>
          </cell>
          <cell r="I27">
            <v>219072292.44999999</v>
          </cell>
        </row>
        <row r="28">
          <cell r="A28" t="str">
            <v>31100; 104</v>
          </cell>
          <cell r="B28" t="str">
            <v>104</v>
          </cell>
          <cell r="C28" t="str">
            <v>S</v>
          </cell>
          <cell r="E28">
            <v>400406</v>
          </cell>
          <cell r="F28" t="str">
            <v>CRAIG PLANT</v>
          </cell>
          <cell r="G28" t="str">
            <v>311.00</v>
          </cell>
          <cell r="H28" t="str">
            <v>Structures &amp; Improvements</v>
          </cell>
          <cell r="I28">
            <v>36736993.539999999</v>
          </cell>
        </row>
        <row r="29">
          <cell r="A29" t="str">
            <v>31200; 104</v>
          </cell>
          <cell r="B29" t="str">
            <v>104</v>
          </cell>
          <cell r="C29" t="str">
            <v>S</v>
          </cell>
          <cell r="E29">
            <v>400406</v>
          </cell>
          <cell r="F29" t="str">
            <v>CRAIG PLANT</v>
          </cell>
          <cell r="G29" t="str">
            <v>312.00</v>
          </cell>
          <cell r="H29" t="str">
            <v>Boiler Plant Equipment</v>
          </cell>
          <cell r="I29">
            <v>93178559.280000001</v>
          </cell>
        </row>
        <row r="30">
          <cell r="A30" t="str">
            <v>31400; 104</v>
          </cell>
          <cell r="B30" t="str">
            <v>104</v>
          </cell>
          <cell r="C30" t="str">
            <v>S</v>
          </cell>
          <cell r="E30">
            <v>400406</v>
          </cell>
          <cell r="F30" t="str">
            <v>CRAIG PLANT</v>
          </cell>
          <cell r="G30" t="str">
            <v>314.00</v>
          </cell>
          <cell r="H30" t="str">
            <v>Turbogenerator Units</v>
          </cell>
          <cell r="I30">
            <v>26345535.329999998</v>
          </cell>
        </row>
        <row r="31">
          <cell r="A31" t="str">
            <v>31500; 104</v>
          </cell>
          <cell r="B31" t="str">
            <v>104</v>
          </cell>
          <cell r="C31" t="str">
            <v>S</v>
          </cell>
          <cell r="E31">
            <v>400406</v>
          </cell>
          <cell r="F31" t="str">
            <v>CRAIG PLANT</v>
          </cell>
          <cell r="G31" t="str">
            <v>315.00</v>
          </cell>
          <cell r="H31" t="str">
            <v>Accessory Electric Equipment</v>
          </cell>
          <cell r="I31">
            <v>16876687.699999999</v>
          </cell>
        </row>
        <row r="32">
          <cell r="A32" t="str">
            <v>31600; 104</v>
          </cell>
          <cell r="B32" t="str">
            <v>104</v>
          </cell>
          <cell r="C32" t="str">
            <v>S</v>
          </cell>
          <cell r="E32">
            <v>400406</v>
          </cell>
          <cell r="F32" t="str">
            <v>CRAIG PLANT</v>
          </cell>
          <cell r="G32" t="str">
            <v>316.00</v>
          </cell>
          <cell r="H32" t="str">
            <v>Misc. Power Plant Equipment</v>
          </cell>
          <cell r="I32">
            <v>1714396.36</v>
          </cell>
        </row>
        <row r="33">
          <cell r="A33" t="str">
            <v xml:space="preserve">0; </v>
          </cell>
          <cell r="F33" t="str">
            <v>CRAIG PLANT Total</v>
          </cell>
          <cell r="I33">
            <v>174852172.20999998</v>
          </cell>
        </row>
        <row r="34">
          <cell r="A34" t="str">
            <v>31020; 105</v>
          </cell>
          <cell r="B34" t="str">
            <v>105</v>
          </cell>
          <cell r="C34" t="str">
            <v>S</v>
          </cell>
          <cell r="E34">
            <v>514000</v>
          </cell>
          <cell r="F34" t="str">
            <v>DAVE JOHNSTON PLANT</v>
          </cell>
          <cell r="G34" t="str">
            <v>310.20</v>
          </cell>
          <cell r="H34" t="str">
            <v>Land Rights</v>
          </cell>
          <cell r="I34">
            <v>99970.26</v>
          </cell>
        </row>
        <row r="35">
          <cell r="A35" t="str">
            <v>31100; 105</v>
          </cell>
          <cell r="B35" t="str">
            <v>105</v>
          </cell>
          <cell r="C35" t="str">
            <v>S</v>
          </cell>
          <cell r="E35">
            <v>514000</v>
          </cell>
          <cell r="F35" t="str">
            <v>DAVE JOHNSTON PLANT</v>
          </cell>
          <cell r="G35" t="str">
            <v>311.00</v>
          </cell>
          <cell r="H35" t="str">
            <v>Structures &amp; Improvements</v>
          </cell>
          <cell r="I35">
            <v>138592968.06</v>
          </cell>
        </row>
        <row r="36">
          <cell r="A36" t="str">
            <v>31200; 105</v>
          </cell>
          <cell r="B36" t="str">
            <v>105</v>
          </cell>
          <cell r="C36" t="str">
            <v>S</v>
          </cell>
          <cell r="E36">
            <v>514000</v>
          </cell>
          <cell r="F36" t="str">
            <v>DAVE JOHNSTON PLANT</v>
          </cell>
          <cell r="G36" t="str">
            <v>312.00</v>
          </cell>
          <cell r="H36" t="str">
            <v>Boiler Plant Equipment</v>
          </cell>
          <cell r="I36">
            <v>575213448.22000003</v>
          </cell>
        </row>
        <row r="37">
          <cell r="A37" t="str">
            <v>31400; 105</v>
          </cell>
          <cell r="B37" t="str">
            <v>105</v>
          </cell>
          <cell r="C37" t="str">
            <v>S</v>
          </cell>
          <cell r="E37">
            <v>514000</v>
          </cell>
          <cell r="F37" t="str">
            <v>DAVE JOHNSTON PLANT</v>
          </cell>
          <cell r="G37" t="str">
            <v>314.00</v>
          </cell>
          <cell r="H37" t="str">
            <v>Turbogenerator Units</v>
          </cell>
          <cell r="I37">
            <v>91968161.640000001</v>
          </cell>
        </row>
        <row r="38">
          <cell r="A38" t="str">
            <v>31500; 105</v>
          </cell>
          <cell r="B38" t="str">
            <v>105</v>
          </cell>
          <cell r="C38" t="str">
            <v>S</v>
          </cell>
          <cell r="E38">
            <v>514000</v>
          </cell>
          <cell r="F38" t="str">
            <v>DAVE JOHNSTON PLANT</v>
          </cell>
          <cell r="G38" t="str">
            <v>315.00</v>
          </cell>
          <cell r="H38" t="str">
            <v>Accessory Electric Equipment</v>
          </cell>
          <cell r="I38">
            <v>53047376.119999997</v>
          </cell>
        </row>
        <row r="39">
          <cell r="A39" t="str">
            <v>31600; 105</v>
          </cell>
          <cell r="B39" t="str">
            <v>105</v>
          </cell>
          <cell r="C39" t="str">
            <v>S</v>
          </cell>
          <cell r="E39">
            <v>514000</v>
          </cell>
          <cell r="F39" t="str">
            <v>DAVE JOHNSTON PLANT</v>
          </cell>
          <cell r="G39" t="str">
            <v>316.00</v>
          </cell>
          <cell r="H39" t="str">
            <v>Misc. Power Plant Equipment</v>
          </cell>
          <cell r="I39">
            <v>8457617.3599999994</v>
          </cell>
        </row>
        <row r="40">
          <cell r="A40" t="str">
            <v xml:space="preserve">0; </v>
          </cell>
          <cell r="F40" t="str">
            <v>DAVE JOHNSTON PLANT Total</v>
          </cell>
          <cell r="I40">
            <v>867379541.65999997</v>
          </cell>
        </row>
        <row r="41">
          <cell r="A41" t="str">
            <v>31100; 106</v>
          </cell>
          <cell r="B41" t="str">
            <v>106</v>
          </cell>
          <cell r="C41" t="str">
            <v>S</v>
          </cell>
          <cell r="E41">
            <v>260263</v>
          </cell>
          <cell r="F41" t="str">
            <v>GADSBY PLANT</v>
          </cell>
          <cell r="G41" t="str">
            <v>311.00</v>
          </cell>
          <cell r="H41" t="str">
            <v>Structures &amp; Improvements</v>
          </cell>
          <cell r="I41">
            <v>15268515.08</v>
          </cell>
        </row>
        <row r="42">
          <cell r="A42" t="str">
            <v>31200; 106</v>
          </cell>
          <cell r="B42" t="str">
            <v>106</v>
          </cell>
          <cell r="C42" t="str">
            <v>S</v>
          </cell>
          <cell r="E42">
            <v>260263</v>
          </cell>
          <cell r="F42" t="str">
            <v>GADSBY PLANT</v>
          </cell>
          <cell r="G42" t="str">
            <v>312.00</v>
          </cell>
          <cell r="H42" t="str">
            <v>Boiler Plant Equipment</v>
          </cell>
          <cell r="I42">
            <v>37464585.539999999</v>
          </cell>
        </row>
        <row r="43">
          <cell r="A43" t="str">
            <v>31400; 106</v>
          </cell>
          <cell r="B43" t="str">
            <v>106</v>
          </cell>
          <cell r="C43" t="str">
            <v>S</v>
          </cell>
          <cell r="E43">
            <v>260263</v>
          </cell>
          <cell r="F43" t="str">
            <v>GADSBY PLANT</v>
          </cell>
          <cell r="G43" t="str">
            <v>314.00</v>
          </cell>
          <cell r="H43" t="str">
            <v>Turbogenerator Units</v>
          </cell>
          <cell r="I43">
            <v>18863810.73</v>
          </cell>
        </row>
        <row r="44">
          <cell r="A44" t="str">
            <v>31500; 106</v>
          </cell>
          <cell r="B44" t="str">
            <v>106</v>
          </cell>
          <cell r="C44" t="str">
            <v>S</v>
          </cell>
          <cell r="E44">
            <v>260263</v>
          </cell>
          <cell r="F44" t="str">
            <v>GADSBY PLANT</v>
          </cell>
          <cell r="G44" t="str">
            <v>315.00</v>
          </cell>
          <cell r="H44" t="str">
            <v>Accessory Electric Equipment</v>
          </cell>
          <cell r="I44">
            <v>7862653.5800000001</v>
          </cell>
        </row>
        <row r="45">
          <cell r="A45" t="str">
            <v>31600; 106</v>
          </cell>
          <cell r="B45" t="str">
            <v>106</v>
          </cell>
          <cell r="C45" t="str">
            <v>S</v>
          </cell>
          <cell r="E45">
            <v>260263</v>
          </cell>
          <cell r="F45" t="str">
            <v>GADSBY PLANT</v>
          </cell>
          <cell r="G45" t="str">
            <v>316.00</v>
          </cell>
          <cell r="H45" t="str">
            <v>Misc. Power Plant Equipment</v>
          </cell>
          <cell r="I45">
            <v>457978.74</v>
          </cell>
        </row>
        <row r="46">
          <cell r="A46" t="str">
            <v xml:space="preserve">0; </v>
          </cell>
          <cell r="F46" t="str">
            <v>GADSBY PLANT Total</v>
          </cell>
          <cell r="I46">
            <v>79917543.669999987</v>
          </cell>
        </row>
        <row r="47">
          <cell r="A47" t="str">
            <v>31100; 107</v>
          </cell>
          <cell r="B47" t="str">
            <v>107</v>
          </cell>
          <cell r="C47" t="str">
            <v>S</v>
          </cell>
          <cell r="E47">
            <v>410412</v>
          </cell>
          <cell r="F47" t="str">
            <v>HAYDEN PLANT</v>
          </cell>
          <cell r="G47" t="str">
            <v>311.00</v>
          </cell>
          <cell r="H47" t="str">
            <v>Structures &amp; Improvements</v>
          </cell>
          <cell r="I47">
            <v>17564004.789999999</v>
          </cell>
        </row>
        <row r="48">
          <cell r="A48" t="str">
            <v>31200; 107</v>
          </cell>
          <cell r="B48" t="str">
            <v>107</v>
          </cell>
          <cell r="C48" t="str">
            <v>S</v>
          </cell>
          <cell r="E48">
            <v>410412</v>
          </cell>
          <cell r="F48" t="str">
            <v>HAYDEN PLANT</v>
          </cell>
          <cell r="G48" t="str">
            <v>312.00</v>
          </cell>
          <cell r="H48" t="str">
            <v>Boiler Plant Equipment</v>
          </cell>
          <cell r="I48">
            <v>52104183.170000002</v>
          </cell>
        </row>
        <row r="49">
          <cell r="A49" t="str">
            <v>31400; 107</v>
          </cell>
          <cell r="B49" t="str">
            <v>107</v>
          </cell>
          <cell r="C49" t="str">
            <v>S</v>
          </cell>
          <cell r="E49">
            <v>410412</v>
          </cell>
          <cell r="F49" t="str">
            <v>HAYDEN PLANT</v>
          </cell>
          <cell r="G49" t="str">
            <v>314.00</v>
          </cell>
          <cell r="H49" t="str">
            <v>Turbogenerator Units</v>
          </cell>
          <cell r="I49">
            <v>7979216.1900000004</v>
          </cell>
        </row>
        <row r="50">
          <cell r="A50" t="str">
            <v>31500; 107</v>
          </cell>
          <cell r="B50" t="str">
            <v>107</v>
          </cell>
          <cell r="C50" t="str">
            <v>S</v>
          </cell>
          <cell r="E50">
            <v>410412</v>
          </cell>
          <cell r="F50" t="str">
            <v>HAYDEN PLANT</v>
          </cell>
          <cell r="G50" t="str">
            <v>315.00</v>
          </cell>
          <cell r="H50" t="str">
            <v>Accessory Electric Equipment</v>
          </cell>
          <cell r="I50">
            <v>2532418.13</v>
          </cell>
        </row>
        <row r="51">
          <cell r="A51" t="str">
            <v>31600; 107</v>
          </cell>
          <cell r="B51" t="str">
            <v>107</v>
          </cell>
          <cell r="C51" t="str">
            <v>S</v>
          </cell>
          <cell r="E51">
            <v>410412</v>
          </cell>
          <cell r="F51" t="str">
            <v>HAYDEN PLANT</v>
          </cell>
          <cell r="G51" t="str">
            <v>316.00</v>
          </cell>
          <cell r="H51" t="str">
            <v>Misc. Power Plant Equipment</v>
          </cell>
          <cell r="I51">
            <v>1204187.6200000001</v>
          </cell>
        </row>
        <row r="52">
          <cell r="A52" t="str">
            <v xml:space="preserve">0; </v>
          </cell>
          <cell r="F52" t="str">
            <v>HAYDEN PLANT Total</v>
          </cell>
          <cell r="I52">
            <v>81384009.900000006</v>
          </cell>
        </row>
        <row r="53">
          <cell r="A53" t="str">
            <v>31020; 108</v>
          </cell>
          <cell r="B53" t="str">
            <v>108</v>
          </cell>
          <cell r="C53" t="str">
            <v>S</v>
          </cell>
          <cell r="E53">
            <v>300305</v>
          </cell>
          <cell r="F53" t="str">
            <v>HUNTER PLANT</v>
          </cell>
          <cell r="G53" t="str">
            <v>310.20</v>
          </cell>
          <cell r="H53" t="str">
            <v>Land Rights</v>
          </cell>
          <cell r="I53">
            <v>246337.54</v>
          </cell>
        </row>
        <row r="54">
          <cell r="A54" t="str">
            <v>31100; 108</v>
          </cell>
          <cell r="B54" t="str">
            <v>108</v>
          </cell>
          <cell r="C54" t="str">
            <v>S</v>
          </cell>
          <cell r="E54">
            <v>300305</v>
          </cell>
          <cell r="F54" t="str">
            <v>HUNTER PLANT</v>
          </cell>
          <cell r="G54" t="str">
            <v>311.00</v>
          </cell>
          <cell r="H54" t="str">
            <v>Structures &amp; Improvements</v>
          </cell>
          <cell r="I54">
            <v>206941130.49000001</v>
          </cell>
        </row>
        <row r="55">
          <cell r="A55" t="str">
            <v>31200; 108</v>
          </cell>
          <cell r="B55" t="str">
            <v>108</v>
          </cell>
          <cell r="C55" t="str">
            <v>S</v>
          </cell>
          <cell r="E55">
            <v>300305</v>
          </cell>
          <cell r="F55" t="str">
            <v>HUNTER PLANT</v>
          </cell>
          <cell r="G55" t="str">
            <v>312.00</v>
          </cell>
          <cell r="H55" t="str">
            <v>Boiler Plant Equipment</v>
          </cell>
          <cell r="I55">
            <v>632231547.27999997</v>
          </cell>
        </row>
        <row r="56">
          <cell r="A56" t="str">
            <v>31400; 108</v>
          </cell>
          <cell r="B56" t="str">
            <v>108</v>
          </cell>
          <cell r="C56" t="str">
            <v>S</v>
          </cell>
          <cell r="E56">
            <v>300305</v>
          </cell>
          <cell r="F56" t="str">
            <v>HUNTER PLANT</v>
          </cell>
          <cell r="G56" t="str">
            <v>314.00</v>
          </cell>
          <cell r="H56" t="str">
            <v>Turbogenerator Units</v>
          </cell>
          <cell r="I56">
            <v>189228621.09999999</v>
          </cell>
        </row>
        <row r="57">
          <cell r="A57" t="str">
            <v>31500; 108</v>
          </cell>
          <cell r="B57" t="str">
            <v>108</v>
          </cell>
          <cell r="C57" t="str">
            <v>S</v>
          </cell>
          <cell r="E57">
            <v>300305</v>
          </cell>
          <cell r="F57" t="str">
            <v>HUNTER PLANT</v>
          </cell>
          <cell r="G57" t="str">
            <v>315.00</v>
          </cell>
          <cell r="H57" t="str">
            <v>Accessory Electric Equipment</v>
          </cell>
          <cell r="I57">
            <v>98505362.329999998</v>
          </cell>
        </row>
        <row r="58">
          <cell r="A58" t="str">
            <v>31600; 108</v>
          </cell>
          <cell r="B58" t="str">
            <v>108</v>
          </cell>
          <cell r="C58" t="str">
            <v>S</v>
          </cell>
          <cell r="E58">
            <v>300305</v>
          </cell>
          <cell r="F58" t="str">
            <v>HUNTER PLANT</v>
          </cell>
          <cell r="G58" t="str">
            <v>316.00</v>
          </cell>
          <cell r="H58" t="str">
            <v>Misc. Power Plant Equipment</v>
          </cell>
          <cell r="I58">
            <v>3645567.81</v>
          </cell>
        </row>
        <row r="59">
          <cell r="A59" t="str">
            <v xml:space="preserve">0; </v>
          </cell>
          <cell r="F59" t="str">
            <v>HUNTER PLANT Total</v>
          </cell>
          <cell r="I59">
            <v>1130798566.55</v>
          </cell>
        </row>
        <row r="60">
          <cell r="A60" t="str">
            <v>31100; 109</v>
          </cell>
          <cell r="B60" t="str">
            <v>109</v>
          </cell>
          <cell r="C60" t="str">
            <v>S</v>
          </cell>
          <cell r="E60">
            <v>280282</v>
          </cell>
          <cell r="F60" t="str">
            <v>HUNTINGTON PLANT</v>
          </cell>
          <cell r="G60" t="str">
            <v>311.00</v>
          </cell>
          <cell r="H60" t="str">
            <v>Structures &amp; Improvements</v>
          </cell>
          <cell r="I60">
            <v>116716543.27</v>
          </cell>
        </row>
        <row r="61">
          <cell r="A61" t="str">
            <v>31200; 109</v>
          </cell>
          <cell r="B61" t="str">
            <v>109</v>
          </cell>
          <cell r="C61" t="str">
            <v>S</v>
          </cell>
          <cell r="E61">
            <v>280282</v>
          </cell>
          <cell r="F61" t="str">
            <v>HUNTINGTON PLANT</v>
          </cell>
          <cell r="G61" t="str">
            <v>312.00</v>
          </cell>
          <cell r="H61" t="str">
            <v>Boiler Plant Equipment</v>
          </cell>
          <cell r="I61">
            <v>527118936.17000002</v>
          </cell>
        </row>
        <row r="62">
          <cell r="A62" t="str">
            <v>31400; 109</v>
          </cell>
          <cell r="B62" t="str">
            <v>109</v>
          </cell>
          <cell r="C62" t="str">
            <v>S</v>
          </cell>
          <cell r="E62">
            <v>280282</v>
          </cell>
          <cell r="F62" t="str">
            <v>HUNTINGTON PLANT</v>
          </cell>
          <cell r="G62" t="str">
            <v>314.00</v>
          </cell>
          <cell r="H62" t="str">
            <v>Turbogenerator Units</v>
          </cell>
          <cell r="I62">
            <v>122867593.25</v>
          </cell>
        </row>
        <row r="63">
          <cell r="A63" t="str">
            <v>31500; 109</v>
          </cell>
          <cell r="B63" t="str">
            <v>109</v>
          </cell>
          <cell r="C63" t="str">
            <v>S</v>
          </cell>
          <cell r="E63">
            <v>280282</v>
          </cell>
          <cell r="F63" t="str">
            <v>HUNTINGTON PLANT</v>
          </cell>
          <cell r="G63" t="str">
            <v>315.00</v>
          </cell>
          <cell r="H63" t="str">
            <v>Accessory Electric Equipment</v>
          </cell>
          <cell r="I63">
            <v>46421368.829999998</v>
          </cell>
        </row>
        <row r="64">
          <cell r="A64" t="str">
            <v>31600; 109</v>
          </cell>
          <cell r="B64" t="str">
            <v>109</v>
          </cell>
          <cell r="C64" t="str">
            <v>S</v>
          </cell>
          <cell r="E64">
            <v>280282</v>
          </cell>
          <cell r="F64" t="str">
            <v>HUNTINGTON PLANT</v>
          </cell>
          <cell r="G64" t="str">
            <v>316.00</v>
          </cell>
          <cell r="H64" t="str">
            <v>Misc. Power Plant Equipment</v>
          </cell>
          <cell r="I64">
            <v>2717959.41</v>
          </cell>
        </row>
        <row r="65">
          <cell r="A65" t="str">
            <v xml:space="preserve">0; </v>
          </cell>
          <cell r="F65" t="str">
            <v>HUNTINGTON PLANT Total</v>
          </cell>
          <cell r="I65">
            <v>815842400.93000007</v>
          </cell>
        </row>
        <row r="66">
          <cell r="A66" t="str">
            <v>31100; 191</v>
          </cell>
          <cell r="B66" t="str">
            <v>191</v>
          </cell>
          <cell r="C66" t="str">
            <v>S</v>
          </cell>
          <cell r="E66">
            <v>220000</v>
          </cell>
          <cell r="F66" t="str">
            <v>JAMES RIVER PLANT</v>
          </cell>
          <cell r="G66" t="str">
            <v>311.00</v>
          </cell>
          <cell r="H66" t="str">
            <v>Structures &amp; Improvements</v>
          </cell>
          <cell r="I66">
            <v>5733734.1399999997</v>
          </cell>
        </row>
        <row r="67">
          <cell r="A67" t="str">
            <v>31200; 191</v>
          </cell>
          <cell r="B67" t="str">
            <v>191</v>
          </cell>
          <cell r="C67" t="str">
            <v>S</v>
          </cell>
          <cell r="E67">
            <v>220000</v>
          </cell>
          <cell r="F67" t="str">
            <v>JAMES RIVER PLANT</v>
          </cell>
          <cell r="G67" t="str">
            <v>312.00</v>
          </cell>
          <cell r="H67" t="str">
            <v>Boiler Plant Equipment</v>
          </cell>
          <cell r="I67">
            <v>5798092.3600000003</v>
          </cell>
        </row>
        <row r="68">
          <cell r="A68" t="str">
            <v>31400; 191</v>
          </cell>
          <cell r="B68" t="str">
            <v>191</v>
          </cell>
          <cell r="C68" t="str">
            <v>S</v>
          </cell>
          <cell r="E68">
            <v>220000</v>
          </cell>
          <cell r="F68" t="str">
            <v>JAMES RIVER PLANT</v>
          </cell>
          <cell r="G68" t="str">
            <v>314.00</v>
          </cell>
          <cell r="H68" t="str">
            <v>Turbogenerator Units</v>
          </cell>
          <cell r="I68">
            <v>18616437.710000001</v>
          </cell>
        </row>
        <row r="69">
          <cell r="A69" t="str">
            <v>31500; 191</v>
          </cell>
          <cell r="B69" t="str">
            <v>191</v>
          </cell>
          <cell r="C69" t="str">
            <v>S</v>
          </cell>
          <cell r="E69">
            <v>220000</v>
          </cell>
          <cell r="F69" t="str">
            <v>JAMES RIVER PLANT</v>
          </cell>
          <cell r="G69" t="str">
            <v>315.00</v>
          </cell>
          <cell r="H69" t="str">
            <v>Accessory Electric Equipment</v>
          </cell>
          <cell r="I69">
            <v>4302275.7699999996</v>
          </cell>
        </row>
        <row r="70">
          <cell r="A70" t="str">
            <v xml:space="preserve">0; </v>
          </cell>
          <cell r="F70" t="str">
            <v>JAMES RIVER PLANT Total</v>
          </cell>
          <cell r="I70">
            <v>34450539.980000004</v>
          </cell>
        </row>
        <row r="71">
          <cell r="A71" t="str">
            <v>31020; 110</v>
          </cell>
          <cell r="B71" t="str">
            <v>110</v>
          </cell>
          <cell r="C71" t="str">
            <v>S</v>
          </cell>
          <cell r="E71">
            <v>517000</v>
          </cell>
          <cell r="F71" t="str">
            <v>JIM BRIDGER PLANT</v>
          </cell>
          <cell r="G71" t="str">
            <v>310.20</v>
          </cell>
          <cell r="H71" t="str">
            <v>Land Rights</v>
          </cell>
          <cell r="I71">
            <v>281111.09999999998</v>
          </cell>
        </row>
        <row r="72">
          <cell r="A72" t="str">
            <v>31100; 110</v>
          </cell>
          <cell r="B72" t="str">
            <v>110</v>
          </cell>
          <cell r="C72" t="str">
            <v>S</v>
          </cell>
          <cell r="E72">
            <v>517000</v>
          </cell>
          <cell r="F72" t="str">
            <v>JIM BRIDGER PLANT</v>
          </cell>
          <cell r="G72" t="str">
            <v>311.00</v>
          </cell>
          <cell r="H72" t="str">
            <v>Structures &amp; Improvements</v>
          </cell>
          <cell r="I72">
            <v>140256250.56</v>
          </cell>
        </row>
        <row r="73">
          <cell r="A73" t="str">
            <v>31200; 110</v>
          </cell>
          <cell r="B73" t="str">
            <v>110</v>
          </cell>
          <cell r="C73" t="str">
            <v>S</v>
          </cell>
          <cell r="E73">
            <v>517000</v>
          </cell>
          <cell r="F73" t="str">
            <v>JIM BRIDGER PLANT</v>
          </cell>
          <cell r="G73" t="str">
            <v>312.00</v>
          </cell>
          <cell r="H73" t="str">
            <v>Boiler Plant Equipment</v>
          </cell>
          <cell r="I73">
            <v>675358589.64999998</v>
          </cell>
        </row>
        <row r="74">
          <cell r="A74" t="str">
            <v>31400; 110</v>
          </cell>
          <cell r="B74" t="str">
            <v>110</v>
          </cell>
          <cell r="C74" t="str">
            <v>S</v>
          </cell>
          <cell r="E74">
            <v>517000</v>
          </cell>
          <cell r="F74" t="str">
            <v>JIM BRIDGER PLANT</v>
          </cell>
          <cell r="G74" t="str">
            <v>314.00</v>
          </cell>
          <cell r="H74" t="str">
            <v>Turbogenerator Units</v>
          </cell>
          <cell r="I74">
            <v>175249865.94</v>
          </cell>
        </row>
        <row r="75">
          <cell r="A75" t="str">
            <v>31500; 110</v>
          </cell>
          <cell r="B75" t="str">
            <v>110</v>
          </cell>
          <cell r="C75" t="str">
            <v>S</v>
          </cell>
          <cell r="E75">
            <v>517000</v>
          </cell>
          <cell r="F75" t="str">
            <v>JIM BRIDGER PLANT</v>
          </cell>
          <cell r="G75" t="str">
            <v>315.00</v>
          </cell>
          <cell r="H75" t="str">
            <v>Accessory Electric Equipment</v>
          </cell>
          <cell r="I75">
            <v>58882346.939999998</v>
          </cell>
        </row>
        <row r="76">
          <cell r="A76" t="str">
            <v>31600; 110</v>
          </cell>
          <cell r="B76" t="str">
            <v>110</v>
          </cell>
          <cell r="C76" t="str">
            <v>S</v>
          </cell>
          <cell r="E76">
            <v>517000</v>
          </cell>
          <cell r="F76" t="str">
            <v>JIM BRIDGER PLANT</v>
          </cell>
          <cell r="G76" t="str">
            <v>316.00</v>
          </cell>
          <cell r="H76" t="str">
            <v>Misc. Power Plant Equipment</v>
          </cell>
          <cell r="I76">
            <v>3722954.18</v>
          </cell>
        </row>
        <row r="77">
          <cell r="A77" t="str">
            <v xml:space="preserve">0; </v>
          </cell>
          <cell r="F77" t="str">
            <v>JIM BRIDGER PLANT Total</v>
          </cell>
          <cell r="I77">
            <v>1053751118.37</v>
          </cell>
        </row>
        <row r="78">
          <cell r="A78" t="str">
            <v>31020; 111</v>
          </cell>
          <cell r="B78" t="str">
            <v>111</v>
          </cell>
          <cell r="C78" t="str">
            <v>S</v>
          </cell>
          <cell r="E78">
            <v>270273</v>
          </cell>
          <cell r="F78" t="str">
            <v>NAUGHTON PLANT</v>
          </cell>
          <cell r="G78" t="str">
            <v>310.20</v>
          </cell>
          <cell r="H78" t="str">
            <v>Land Rights</v>
          </cell>
          <cell r="I78">
            <v>15015.87</v>
          </cell>
        </row>
        <row r="79">
          <cell r="A79" t="str">
            <v>31100; 111</v>
          </cell>
          <cell r="B79" t="str">
            <v>111</v>
          </cell>
          <cell r="C79" t="str">
            <v>S</v>
          </cell>
          <cell r="E79">
            <v>270273</v>
          </cell>
          <cell r="F79" t="str">
            <v>NAUGHTON PLANT</v>
          </cell>
          <cell r="G79" t="str">
            <v>311.00</v>
          </cell>
          <cell r="H79" t="str">
            <v>Structures &amp; Improvements</v>
          </cell>
          <cell r="I79">
            <v>70399222.079999998</v>
          </cell>
        </row>
        <row r="80">
          <cell r="A80" t="str">
            <v>31200; 111</v>
          </cell>
          <cell r="B80" t="str">
            <v>111</v>
          </cell>
          <cell r="C80" t="str">
            <v>S</v>
          </cell>
          <cell r="E80">
            <v>270273</v>
          </cell>
          <cell r="F80" t="str">
            <v>NAUGHTON PLANT</v>
          </cell>
          <cell r="G80" t="str">
            <v>312.00</v>
          </cell>
          <cell r="H80" t="str">
            <v>Boiler Plant Equipment</v>
          </cell>
          <cell r="I80">
            <v>443090329.81</v>
          </cell>
        </row>
        <row r="81">
          <cell r="A81" t="str">
            <v>31400; 111</v>
          </cell>
          <cell r="B81" t="str">
            <v>111</v>
          </cell>
          <cell r="C81" t="str">
            <v>S</v>
          </cell>
          <cell r="E81">
            <v>270273</v>
          </cell>
          <cell r="F81" t="str">
            <v>NAUGHTON PLANT</v>
          </cell>
          <cell r="G81" t="str">
            <v>314.00</v>
          </cell>
          <cell r="H81" t="str">
            <v>Turbogenerator Units</v>
          </cell>
          <cell r="I81">
            <v>76375657.129999995</v>
          </cell>
        </row>
        <row r="82">
          <cell r="A82" t="str">
            <v>31500; 111</v>
          </cell>
          <cell r="B82" t="str">
            <v>111</v>
          </cell>
          <cell r="C82" t="str">
            <v>S</v>
          </cell>
          <cell r="E82">
            <v>270273</v>
          </cell>
          <cell r="F82" t="str">
            <v>NAUGHTON PLANT</v>
          </cell>
          <cell r="G82" t="str">
            <v>315.00</v>
          </cell>
          <cell r="H82" t="str">
            <v>Accessory Electric Equipment</v>
          </cell>
          <cell r="I82">
            <v>23006767.68</v>
          </cell>
        </row>
        <row r="83">
          <cell r="A83" t="str">
            <v>31600; 111</v>
          </cell>
          <cell r="B83" t="str">
            <v>111</v>
          </cell>
          <cell r="C83" t="str">
            <v>S</v>
          </cell>
          <cell r="E83">
            <v>270273</v>
          </cell>
          <cell r="F83" t="str">
            <v>NAUGHTON PLANT</v>
          </cell>
          <cell r="G83" t="str">
            <v>316.00</v>
          </cell>
          <cell r="H83" t="str">
            <v>Misc. Power Plant Equipment</v>
          </cell>
          <cell r="I83">
            <v>2011397.3</v>
          </cell>
        </row>
        <row r="84">
          <cell r="A84" t="str">
            <v xml:space="preserve">0; </v>
          </cell>
          <cell r="F84" t="str">
            <v>NAUGHTON PLANT Total</v>
          </cell>
          <cell r="I84">
            <v>614898389.86999989</v>
          </cell>
        </row>
        <row r="85">
          <cell r="A85" t="str">
            <v>31020; 112</v>
          </cell>
          <cell r="B85" t="str">
            <v>112</v>
          </cell>
          <cell r="C85" t="str">
            <v>S</v>
          </cell>
          <cell r="E85">
            <v>519000</v>
          </cell>
          <cell r="F85" t="str">
            <v>WYODAK PLANT</v>
          </cell>
          <cell r="G85" t="str">
            <v>310.20</v>
          </cell>
          <cell r="H85" t="str">
            <v>Land Rights</v>
          </cell>
          <cell r="I85">
            <v>164796.79999999999</v>
          </cell>
        </row>
        <row r="86">
          <cell r="A86" t="str">
            <v>31100; 112</v>
          </cell>
          <cell r="B86" t="str">
            <v>112</v>
          </cell>
          <cell r="C86" t="str">
            <v>S</v>
          </cell>
          <cell r="E86">
            <v>519000</v>
          </cell>
          <cell r="F86" t="str">
            <v>WYODAK PLANT</v>
          </cell>
          <cell r="G86" t="str">
            <v>311.00</v>
          </cell>
          <cell r="H86" t="str">
            <v>Structures &amp; Improvements</v>
          </cell>
          <cell r="I86">
            <v>51317577.18</v>
          </cell>
        </row>
        <row r="87">
          <cell r="A87" t="str">
            <v>31200; 112</v>
          </cell>
          <cell r="B87" t="str">
            <v>112</v>
          </cell>
          <cell r="C87" t="str">
            <v>S</v>
          </cell>
          <cell r="E87">
            <v>519000</v>
          </cell>
          <cell r="F87" t="str">
            <v>WYODAK PLANT</v>
          </cell>
          <cell r="G87" t="str">
            <v>312.00</v>
          </cell>
          <cell r="H87" t="str">
            <v>Boiler Plant Equipment</v>
          </cell>
          <cell r="I87">
            <v>300866077.38</v>
          </cell>
        </row>
        <row r="88">
          <cell r="A88" t="str">
            <v>31400; 112</v>
          </cell>
          <cell r="B88" t="str">
            <v>112</v>
          </cell>
          <cell r="C88" t="str">
            <v>S</v>
          </cell>
          <cell r="E88">
            <v>519000</v>
          </cell>
          <cell r="F88" t="str">
            <v>WYODAK PLANT</v>
          </cell>
          <cell r="G88" t="str">
            <v>314.00</v>
          </cell>
          <cell r="H88" t="str">
            <v>Turbogenerator Units</v>
          </cell>
          <cell r="I88">
            <v>64048524.350000001</v>
          </cell>
        </row>
        <row r="89">
          <cell r="A89" t="str">
            <v>31500; 112</v>
          </cell>
          <cell r="B89" t="str">
            <v>112</v>
          </cell>
          <cell r="C89" t="str">
            <v>S</v>
          </cell>
          <cell r="E89">
            <v>519000</v>
          </cell>
          <cell r="F89" t="str">
            <v>WYODAK PLANT</v>
          </cell>
          <cell r="G89" t="str">
            <v>315.00</v>
          </cell>
          <cell r="H89" t="str">
            <v>Accessory Electric Equipment</v>
          </cell>
          <cell r="I89">
            <v>28129327.460000001</v>
          </cell>
        </row>
        <row r="90">
          <cell r="A90" t="str">
            <v>31600; 112</v>
          </cell>
          <cell r="B90" t="str">
            <v>112</v>
          </cell>
          <cell r="C90" t="str">
            <v>S</v>
          </cell>
          <cell r="E90">
            <v>519000</v>
          </cell>
          <cell r="F90" t="str">
            <v>WYODAK PLANT</v>
          </cell>
          <cell r="G90" t="str">
            <v>316.00</v>
          </cell>
          <cell r="H90" t="str">
            <v>Misc. Power Plant Equipment</v>
          </cell>
          <cell r="I90">
            <v>1231113.42</v>
          </cell>
        </row>
        <row r="91">
          <cell r="A91" t="str">
            <v xml:space="preserve">0; </v>
          </cell>
          <cell r="F91" t="str">
            <v>WYODAK PLANT Total</v>
          </cell>
          <cell r="I91">
            <v>445757416.59000003</v>
          </cell>
        </row>
        <row r="92">
          <cell r="A92" t="str">
            <v>31030; 101</v>
          </cell>
          <cell r="B92" t="str">
            <v>101</v>
          </cell>
          <cell r="C92" t="str">
            <v>S</v>
          </cell>
          <cell r="E92">
            <v>250252</v>
          </cell>
          <cell r="F92" t="str">
            <v>Water Rights</v>
          </cell>
          <cell r="G92" t="str">
            <v>310.30</v>
          </cell>
          <cell r="H92" t="str">
            <v>CARBON PLANT</v>
          </cell>
          <cell r="I92">
            <v>865460.63</v>
          </cell>
        </row>
        <row r="93">
          <cell r="A93" t="str">
            <v>31030; 105</v>
          </cell>
          <cell r="B93" t="str">
            <v>105</v>
          </cell>
          <cell r="C93" t="str">
            <v>S</v>
          </cell>
          <cell r="E93">
            <v>514000</v>
          </cell>
          <cell r="F93" t="str">
            <v>Water Rights</v>
          </cell>
          <cell r="G93" t="str">
            <v>310.30</v>
          </cell>
          <cell r="H93" t="str">
            <v>DAVE JOHNSTON PLANT</v>
          </cell>
          <cell r="I93">
            <v>9700996.6099999994</v>
          </cell>
        </row>
        <row r="94">
          <cell r="A94" t="str">
            <v>31030; 106</v>
          </cell>
          <cell r="B94" t="str">
            <v>106</v>
          </cell>
          <cell r="C94" t="str">
            <v>S</v>
          </cell>
          <cell r="E94">
            <v>260263</v>
          </cell>
          <cell r="F94" t="str">
            <v>Water Rights</v>
          </cell>
          <cell r="G94" t="str">
            <v>310.30</v>
          </cell>
          <cell r="H94" t="str">
            <v>GADSBY PLANT</v>
          </cell>
          <cell r="I94">
            <v>8138.01</v>
          </cell>
        </row>
        <row r="95">
          <cell r="A95" t="str">
            <v>31030; 108</v>
          </cell>
          <cell r="B95" t="str">
            <v>108</v>
          </cell>
          <cell r="C95" t="str">
            <v>S</v>
          </cell>
          <cell r="E95">
            <v>300305</v>
          </cell>
          <cell r="F95" t="str">
            <v>Water Rights</v>
          </cell>
          <cell r="G95" t="str">
            <v>310.30</v>
          </cell>
          <cell r="H95" t="str">
            <v>HUNTER PLANT</v>
          </cell>
          <cell r="I95">
            <v>24271831.300000001</v>
          </cell>
        </row>
        <row r="96">
          <cell r="A96" t="str">
            <v>31030; 109</v>
          </cell>
          <cell r="B96" t="str">
            <v>109</v>
          </cell>
          <cell r="C96" t="str">
            <v>S</v>
          </cell>
          <cell r="E96">
            <v>280282</v>
          </cell>
          <cell r="F96" t="str">
            <v>Water Rights</v>
          </cell>
          <cell r="G96" t="str">
            <v>310.30</v>
          </cell>
          <cell r="H96" t="str">
            <v>HUNTINGTON PLANT</v>
          </cell>
          <cell r="I96">
            <v>1471639</v>
          </cell>
        </row>
        <row r="97">
          <cell r="A97" t="str">
            <v>31030; 110</v>
          </cell>
          <cell r="B97" t="str">
            <v>110</v>
          </cell>
          <cell r="C97" t="str">
            <v>S</v>
          </cell>
          <cell r="E97">
            <v>517000</v>
          </cell>
          <cell r="F97" t="str">
            <v>Water Rights</v>
          </cell>
          <cell r="G97" t="str">
            <v>310.30</v>
          </cell>
          <cell r="H97" t="str">
            <v>JIM BRIDGER PLANT</v>
          </cell>
          <cell r="I97">
            <v>171270</v>
          </cell>
        </row>
        <row r="98">
          <cell r="A98" t="str">
            <v>31030; 111</v>
          </cell>
          <cell r="B98" t="str">
            <v>111</v>
          </cell>
          <cell r="C98" t="str">
            <v>S</v>
          </cell>
          <cell r="E98">
            <v>270273</v>
          </cell>
          <cell r="F98" t="str">
            <v>Water Rights</v>
          </cell>
          <cell r="G98" t="str">
            <v>310.30</v>
          </cell>
          <cell r="H98" t="str">
            <v>NAUGHTON PLANT</v>
          </cell>
          <cell r="I98">
            <v>690.97</v>
          </cell>
        </row>
        <row r="99">
          <cell r="A99" t="str">
            <v>31030; 112</v>
          </cell>
          <cell r="B99" t="str">
            <v>112</v>
          </cell>
          <cell r="C99" t="str">
            <v>S</v>
          </cell>
          <cell r="E99">
            <v>519000</v>
          </cell>
          <cell r="F99" t="str">
            <v>Water Rights</v>
          </cell>
          <cell r="G99" t="str">
            <v>310.30</v>
          </cell>
          <cell r="H99" t="str">
            <v>WYODAK PLANT</v>
          </cell>
          <cell r="I99">
            <v>13496.8</v>
          </cell>
        </row>
        <row r="100">
          <cell r="A100" t="str">
            <v xml:space="preserve">0; </v>
          </cell>
          <cell r="F100" t="str">
            <v>Water Rights Total</v>
          </cell>
          <cell r="I100">
            <v>36503523.319999993</v>
          </cell>
        </row>
        <row r="101">
          <cell r="A101" t="str">
            <v xml:space="preserve">0; </v>
          </cell>
          <cell r="C101" t="str">
            <v>S Total</v>
          </cell>
          <cell r="I101">
            <v>6310917127.5500002</v>
          </cell>
        </row>
        <row r="102">
          <cell r="A102" t="str">
            <v>33020; 301</v>
          </cell>
          <cell r="B102" t="str">
            <v>301</v>
          </cell>
          <cell r="C102" t="str">
            <v>H</v>
          </cell>
          <cell r="E102">
            <v>2381</v>
          </cell>
          <cell r="F102" t="str">
            <v>ASHTON / ST ANTHONY LICENSE (2381)</v>
          </cell>
          <cell r="G102" t="str">
            <v>330.20</v>
          </cell>
          <cell r="H102" t="str">
            <v>Land Rights</v>
          </cell>
          <cell r="I102">
            <v>28699.78</v>
          </cell>
        </row>
        <row r="103">
          <cell r="A103" t="str">
            <v>33100; 301</v>
          </cell>
          <cell r="B103" t="str">
            <v>301</v>
          </cell>
          <cell r="C103" t="str">
            <v>H</v>
          </cell>
          <cell r="E103">
            <v>2381</v>
          </cell>
          <cell r="F103" t="str">
            <v>ASHTON / ST ANTHONY LICENSE (2381)</v>
          </cell>
          <cell r="G103" t="str">
            <v>331.00</v>
          </cell>
          <cell r="H103" t="str">
            <v>Structures &amp; Improvements</v>
          </cell>
          <cell r="I103">
            <v>1179468.81</v>
          </cell>
        </row>
        <row r="104">
          <cell r="A104" t="str">
            <v>33200; 301</v>
          </cell>
          <cell r="B104" t="str">
            <v>301</v>
          </cell>
          <cell r="C104" t="str">
            <v>H</v>
          </cell>
          <cell r="E104">
            <v>2381</v>
          </cell>
          <cell r="F104" t="str">
            <v>ASHTON / ST ANTHONY LICENSE (2381)</v>
          </cell>
          <cell r="G104" t="str">
            <v>332.00</v>
          </cell>
          <cell r="H104" t="str">
            <v>Reservoirs, Dams &amp; Waterways</v>
          </cell>
          <cell r="I104">
            <v>14951743.140000001</v>
          </cell>
        </row>
        <row r="105">
          <cell r="A105" t="str">
            <v>33300; 301</v>
          </cell>
          <cell r="B105" t="str">
            <v>301</v>
          </cell>
          <cell r="C105" t="str">
            <v>H</v>
          </cell>
          <cell r="E105">
            <v>2381</v>
          </cell>
          <cell r="F105" t="str">
            <v>ASHTON / ST ANTHONY LICENSE (2381)</v>
          </cell>
          <cell r="G105" t="str">
            <v>333.00</v>
          </cell>
          <cell r="H105" t="str">
            <v>Waterwheels, Turbines &amp; Generators</v>
          </cell>
          <cell r="I105">
            <v>2448998.34</v>
          </cell>
        </row>
        <row r="106">
          <cell r="A106" t="str">
            <v>33400; 301</v>
          </cell>
          <cell r="B106" t="str">
            <v>301</v>
          </cell>
          <cell r="C106" t="str">
            <v>H</v>
          </cell>
          <cell r="E106">
            <v>2381</v>
          </cell>
          <cell r="F106" t="str">
            <v>ASHTON / ST ANTHONY LICENSE (2381)</v>
          </cell>
          <cell r="G106" t="str">
            <v>334.00</v>
          </cell>
          <cell r="H106" t="str">
            <v>Accessory Electric Equipment</v>
          </cell>
          <cell r="I106">
            <v>1385149.56</v>
          </cell>
        </row>
        <row r="107">
          <cell r="A107" t="str">
            <v>33500; 301</v>
          </cell>
          <cell r="B107" t="str">
            <v>301</v>
          </cell>
          <cell r="C107" t="str">
            <v>H</v>
          </cell>
          <cell r="E107">
            <v>2381</v>
          </cell>
          <cell r="F107" t="str">
            <v>ASHTON / ST ANTHONY LICENSE (2381)</v>
          </cell>
          <cell r="G107" t="str">
            <v>335.00</v>
          </cell>
          <cell r="H107" t="str">
            <v>Misc. Power Plant Equipment</v>
          </cell>
          <cell r="I107">
            <v>8649.9699999999993</v>
          </cell>
        </row>
        <row r="108">
          <cell r="A108" t="str">
            <v>33600; 301</v>
          </cell>
          <cell r="B108" t="str">
            <v>301</v>
          </cell>
          <cell r="C108" t="str">
            <v>H</v>
          </cell>
          <cell r="E108">
            <v>2381</v>
          </cell>
          <cell r="F108" t="str">
            <v>ASHTON / ST ANTHONY LICENSE (2381)</v>
          </cell>
          <cell r="G108" t="str">
            <v>336.00</v>
          </cell>
          <cell r="H108" t="str">
            <v>Roads, Railroads &amp; Bridges</v>
          </cell>
          <cell r="I108">
            <v>744.3</v>
          </cell>
        </row>
        <row r="109">
          <cell r="A109" t="str">
            <v xml:space="preserve">0; </v>
          </cell>
          <cell r="F109" t="str">
            <v>ASHTON / ST ANTHONY LICENSE (2381) Total</v>
          </cell>
          <cell r="I109">
            <v>20003453.899999999</v>
          </cell>
        </row>
        <row r="110">
          <cell r="A110" t="str">
            <v>33020; 302</v>
          </cell>
          <cell r="B110" t="str">
            <v>302</v>
          </cell>
          <cell r="C110" t="str">
            <v>H</v>
          </cell>
          <cell r="E110">
            <v>20</v>
          </cell>
          <cell r="F110" t="str">
            <v>BEAR RIVER LICENSE (20)</v>
          </cell>
          <cell r="G110" t="str">
            <v>330.20</v>
          </cell>
          <cell r="H110" t="str">
            <v>Land Rights</v>
          </cell>
          <cell r="I110">
            <v>5879.43</v>
          </cell>
        </row>
        <row r="111">
          <cell r="A111" t="str">
            <v>33100; 302</v>
          </cell>
          <cell r="B111" t="str">
            <v>302</v>
          </cell>
          <cell r="C111" t="str">
            <v>H</v>
          </cell>
          <cell r="E111">
            <v>20</v>
          </cell>
          <cell r="F111" t="str">
            <v>BEAR RIVER LICENSE (20)</v>
          </cell>
          <cell r="G111" t="str">
            <v>331.00</v>
          </cell>
          <cell r="H111" t="str">
            <v>Structures &amp; Improvements</v>
          </cell>
          <cell r="I111">
            <v>4674162.68</v>
          </cell>
        </row>
        <row r="112">
          <cell r="A112" t="str">
            <v>33200; 302</v>
          </cell>
          <cell r="B112" t="str">
            <v>302</v>
          </cell>
          <cell r="C112" t="str">
            <v>H</v>
          </cell>
          <cell r="E112">
            <v>20</v>
          </cell>
          <cell r="F112" t="str">
            <v>BEAR RIVER LICENSE (20)</v>
          </cell>
          <cell r="G112" t="str">
            <v>332.00</v>
          </cell>
          <cell r="H112" t="str">
            <v>Reservoirs, Dams &amp; Waterways</v>
          </cell>
          <cell r="I112">
            <v>25220204.32</v>
          </cell>
        </row>
        <row r="113">
          <cell r="A113" t="str">
            <v>33300; 302</v>
          </cell>
          <cell r="B113" t="str">
            <v>302</v>
          </cell>
          <cell r="C113" t="str">
            <v>H</v>
          </cell>
          <cell r="E113">
            <v>20</v>
          </cell>
          <cell r="F113" t="str">
            <v>BEAR RIVER LICENSE (20)</v>
          </cell>
          <cell r="G113" t="str">
            <v>333.00</v>
          </cell>
          <cell r="H113" t="str">
            <v>Waterwheels, Turbines &amp; Generators</v>
          </cell>
          <cell r="I113">
            <v>10723401.779999999</v>
          </cell>
        </row>
        <row r="114">
          <cell r="A114" t="str">
            <v>33400; 302</v>
          </cell>
          <cell r="B114" t="str">
            <v>302</v>
          </cell>
          <cell r="C114" t="str">
            <v>H</v>
          </cell>
          <cell r="E114">
            <v>20</v>
          </cell>
          <cell r="F114" t="str">
            <v>BEAR RIVER LICENSE (20)</v>
          </cell>
          <cell r="G114" t="str">
            <v>334.00</v>
          </cell>
          <cell r="H114" t="str">
            <v>Accessory Electric Equipment</v>
          </cell>
          <cell r="I114">
            <v>4114781.19</v>
          </cell>
        </row>
        <row r="115">
          <cell r="A115" t="str">
            <v>33500; 302</v>
          </cell>
          <cell r="B115" t="str">
            <v>302</v>
          </cell>
          <cell r="C115" t="str">
            <v>H</v>
          </cell>
          <cell r="E115">
            <v>20</v>
          </cell>
          <cell r="F115" t="str">
            <v>BEAR RIVER LICENSE (20)</v>
          </cell>
          <cell r="G115" t="str">
            <v>335.00</v>
          </cell>
          <cell r="H115" t="str">
            <v>Misc. Power Plant Equipment</v>
          </cell>
          <cell r="I115">
            <v>82097</v>
          </cell>
        </row>
        <row r="116">
          <cell r="A116" t="str">
            <v>33600; 302</v>
          </cell>
          <cell r="B116" t="str">
            <v>302</v>
          </cell>
          <cell r="C116" t="str">
            <v>H</v>
          </cell>
          <cell r="E116">
            <v>20</v>
          </cell>
          <cell r="F116" t="str">
            <v>BEAR RIVER LICENSE (20)</v>
          </cell>
          <cell r="G116" t="str">
            <v>336.00</v>
          </cell>
          <cell r="H116" t="str">
            <v>Roads, Railroads &amp; Bridges</v>
          </cell>
          <cell r="I116">
            <v>598124.93000000005</v>
          </cell>
        </row>
        <row r="117">
          <cell r="A117" t="str">
            <v xml:space="preserve">0; </v>
          </cell>
          <cell r="F117" t="str">
            <v>BEAR RIVER LICENSE (20) Total</v>
          </cell>
          <cell r="I117">
            <v>45418651.329999998</v>
          </cell>
        </row>
        <row r="118">
          <cell r="A118" t="str">
            <v>33100; 303</v>
          </cell>
          <cell r="B118" t="str">
            <v>303</v>
          </cell>
          <cell r="C118" t="str">
            <v>H</v>
          </cell>
          <cell r="E118">
            <v>23000</v>
          </cell>
          <cell r="F118" t="str">
            <v>BEND (23)</v>
          </cell>
          <cell r="G118" t="str">
            <v>331.00</v>
          </cell>
          <cell r="H118" t="str">
            <v>Structures &amp; Improvements</v>
          </cell>
          <cell r="I118">
            <v>57076.38</v>
          </cell>
        </row>
        <row r="119">
          <cell r="A119" t="str">
            <v>33200; 303</v>
          </cell>
          <cell r="B119" t="str">
            <v>303</v>
          </cell>
          <cell r="C119" t="str">
            <v>H</v>
          </cell>
          <cell r="E119">
            <v>23000</v>
          </cell>
          <cell r="F119" t="str">
            <v>BEND (23)</v>
          </cell>
          <cell r="G119" t="str">
            <v>332.00</v>
          </cell>
          <cell r="H119" t="str">
            <v>Reservoirs, Dams &amp; Waterways</v>
          </cell>
          <cell r="I119">
            <v>532904.86</v>
          </cell>
        </row>
        <row r="120">
          <cell r="A120" t="str">
            <v>33300; 303</v>
          </cell>
          <cell r="B120" t="str">
            <v>303</v>
          </cell>
          <cell r="C120" t="str">
            <v>H</v>
          </cell>
          <cell r="E120">
            <v>23000</v>
          </cell>
          <cell r="F120" t="str">
            <v>BEND (23)</v>
          </cell>
          <cell r="G120" t="str">
            <v>333.00</v>
          </cell>
          <cell r="H120" t="str">
            <v>Waterwheels, Turbines &amp; Generators</v>
          </cell>
          <cell r="I120">
            <v>97110.43</v>
          </cell>
        </row>
        <row r="121">
          <cell r="A121" t="str">
            <v>33400; 303</v>
          </cell>
          <cell r="B121" t="str">
            <v>303</v>
          </cell>
          <cell r="C121" t="str">
            <v>H</v>
          </cell>
          <cell r="E121">
            <v>23000</v>
          </cell>
          <cell r="F121" t="str">
            <v>BEND (23)</v>
          </cell>
          <cell r="G121" t="str">
            <v>334.00</v>
          </cell>
          <cell r="H121" t="str">
            <v>Accessory Electric Equipment</v>
          </cell>
          <cell r="I121">
            <v>627584.39</v>
          </cell>
        </row>
        <row r="122">
          <cell r="A122" t="str">
            <v>33500; 303</v>
          </cell>
          <cell r="B122" t="str">
            <v>303</v>
          </cell>
          <cell r="C122" t="str">
            <v>H</v>
          </cell>
          <cell r="E122">
            <v>23000</v>
          </cell>
          <cell r="F122" t="str">
            <v>BEND (23)</v>
          </cell>
          <cell r="G122" t="str">
            <v>335.00</v>
          </cell>
          <cell r="H122" t="str">
            <v>Misc. Power Plant Equipment</v>
          </cell>
          <cell r="I122">
            <v>15383.82</v>
          </cell>
        </row>
        <row r="123">
          <cell r="A123" t="str">
            <v>33600; 303</v>
          </cell>
          <cell r="B123" t="str">
            <v>303</v>
          </cell>
          <cell r="C123" t="str">
            <v>H</v>
          </cell>
          <cell r="E123">
            <v>23000</v>
          </cell>
          <cell r="F123" t="str">
            <v>BEND (23)</v>
          </cell>
          <cell r="G123" t="str">
            <v>336.00</v>
          </cell>
          <cell r="H123" t="str">
            <v>Roads, Railroads &amp; Bridges</v>
          </cell>
          <cell r="I123">
            <v>174.4</v>
          </cell>
        </row>
        <row r="124">
          <cell r="A124" t="str">
            <v xml:space="preserve">0; </v>
          </cell>
          <cell r="F124" t="str">
            <v>BEND (23) Total</v>
          </cell>
          <cell r="I124">
            <v>1330234.28</v>
          </cell>
        </row>
        <row r="125">
          <cell r="A125" t="str">
            <v>33100; 304</v>
          </cell>
          <cell r="B125" t="str">
            <v>304</v>
          </cell>
          <cell r="C125" t="str">
            <v>H</v>
          </cell>
          <cell r="E125">
            <v>410000</v>
          </cell>
          <cell r="F125" t="str">
            <v>BIG FORK (410)</v>
          </cell>
          <cell r="G125" t="str">
            <v>331.00</v>
          </cell>
          <cell r="H125" t="str">
            <v>Structures &amp; Improvements</v>
          </cell>
          <cell r="I125">
            <v>606391.29</v>
          </cell>
        </row>
        <row r="126">
          <cell r="A126" t="str">
            <v>33200; 304</v>
          </cell>
          <cell r="B126" t="str">
            <v>304</v>
          </cell>
          <cell r="C126" t="str">
            <v>H</v>
          </cell>
          <cell r="E126">
            <v>410000</v>
          </cell>
          <cell r="F126" t="str">
            <v>BIG FORK (410)</v>
          </cell>
          <cell r="G126" t="str">
            <v>332.00</v>
          </cell>
          <cell r="H126" t="str">
            <v>Reservoirs, Dams &amp; Waterways</v>
          </cell>
          <cell r="I126">
            <v>4696998.58</v>
          </cell>
        </row>
        <row r="127">
          <cell r="A127" t="str">
            <v>33300; 304</v>
          </cell>
          <cell r="B127" t="str">
            <v>304</v>
          </cell>
          <cell r="C127" t="str">
            <v>H</v>
          </cell>
          <cell r="E127">
            <v>410000</v>
          </cell>
          <cell r="F127" t="str">
            <v>BIG FORK (410)</v>
          </cell>
          <cell r="G127" t="str">
            <v>333.00</v>
          </cell>
          <cell r="H127" t="str">
            <v>Waterwheels, Turbines &amp; Generators</v>
          </cell>
          <cell r="I127">
            <v>1495500.81</v>
          </cell>
        </row>
        <row r="128">
          <cell r="A128" t="str">
            <v>33400; 304</v>
          </cell>
          <cell r="B128" t="str">
            <v>304</v>
          </cell>
          <cell r="C128" t="str">
            <v>H</v>
          </cell>
          <cell r="E128">
            <v>410000</v>
          </cell>
          <cell r="F128" t="str">
            <v>BIG FORK (410)</v>
          </cell>
          <cell r="G128" t="str">
            <v>334.00</v>
          </cell>
          <cell r="H128" t="str">
            <v>Accessory Electric Equipment</v>
          </cell>
          <cell r="I128">
            <v>300515.20000000001</v>
          </cell>
        </row>
        <row r="129">
          <cell r="A129" t="str">
            <v>33600; 304</v>
          </cell>
          <cell r="B129" t="str">
            <v>304</v>
          </cell>
          <cell r="C129" t="str">
            <v>H</v>
          </cell>
          <cell r="E129">
            <v>410000</v>
          </cell>
          <cell r="F129" t="str">
            <v>BIG FORK (410)</v>
          </cell>
          <cell r="G129" t="str">
            <v>336.00</v>
          </cell>
          <cell r="H129" t="str">
            <v>Roads, Railroads &amp; Bridges</v>
          </cell>
          <cell r="I129">
            <v>232133.05</v>
          </cell>
        </row>
        <row r="130">
          <cell r="A130" t="str">
            <v xml:space="preserve">0; </v>
          </cell>
          <cell r="F130" t="str">
            <v>BIG FORK (410) Total</v>
          </cell>
          <cell r="I130">
            <v>7331538.9299999997</v>
          </cell>
        </row>
        <row r="131">
          <cell r="A131" t="str">
            <v>33020; 305</v>
          </cell>
          <cell r="B131" t="str">
            <v>305</v>
          </cell>
          <cell r="C131" t="str">
            <v>H</v>
          </cell>
          <cell r="E131">
            <v>213000</v>
          </cell>
          <cell r="F131" t="str">
            <v>CONDIT (213)</v>
          </cell>
          <cell r="G131" t="str">
            <v>330.20</v>
          </cell>
          <cell r="H131" t="str">
            <v>Land Rights</v>
          </cell>
          <cell r="I131">
            <v>172.28</v>
          </cell>
        </row>
        <row r="132">
          <cell r="A132" t="str">
            <v>33040; 305</v>
          </cell>
          <cell r="B132" t="str">
            <v>305</v>
          </cell>
          <cell r="C132" t="str">
            <v>H</v>
          </cell>
          <cell r="E132">
            <v>213000</v>
          </cell>
          <cell r="F132" t="str">
            <v>CONDIT (213)</v>
          </cell>
          <cell r="G132" t="str">
            <v>330.40</v>
          </cell>
          <cell r="H132" t="str">
            <v>Flood Rights</v>
          </cell>
          <cell r="I132">
            <v>2963.75</v>
          </cell>
        </row>
        <row r="133">
          <cell r="A133" t="str">
            <v>33100; 305</v>
          </cell>
          <cell r="B133" t="str">
            <v>305</v>
          </cell>
          <cell r="C133" t="str">
            <v>H</v>
          </cell>
          <cell r="E133">
            <v>213000</v>
          </cell>
          <cell r="F133" t="str">
            <v>CONDIT (213)</v>
          </cell>
          <cell r="G133" t="str">
            <v>331.00</v>
          </cell>
          <cell r="H133" t="str">
            <v>Structures &amp; Improvements</v>
          </cell>
          <cell r="I133">
            <v>1038010.77</v>
          </cell>
        </row>
        <row r="134">
          <cell r="A134" t="str">
            <v>33200; 305</v>
          </cell>
          <cell r="B134" t="str">
            <v>305</v>
          </cell>
          <cell r="C134" t="str">
            <v>H</v>
          </cell>
          <cell r="E134">
            <v>213000</v>
          </cell>
          <cell r="F134" t="str">
            <v>CONDIT (213)</v>
          </cell>
          <cell r="G134" t="str">
            <v>332.00</v>
          </cell>
          <cell r="H134" t="str">
            <v>Reservoirs, Dams &amp; Waterways</v>
          </cell>
          <cell r="I134">
            <v>76393.33</v>
          </cell>
        </row>
        <row r="135">
          <cell r="A135" t="str">
            <v>33300; 305</v>
          </cell>
          <cell r="B135" t="str">
            <v>305</v>
          </cell>
          <cell r="C135" t="str">
            <v>H</v>
          </cell>
          <cell r="E135">
            <v>213000</v>
          </cell>
          <cell r="F135" t="str">
            <v>CONDIT (213)</v>
          </cell>
          <cell r="G135" t="str">
            <v>333.00</v>
          </cell>
          <cell r="H135" t="str">
            <v>Waterwheels, Turbines &amp; Generators</v>
          </cell>
          <cell r="I135">
            <v>87928.29</v>
          </cell>
        </row>
        <row r="136">
          <cell r="A136" t="str">
            <v>33400; 305</v>
          </cell>
          <cell r="B136" t="str">
            <v>305</v>
          </cell>
          <cell r="C136" t="str">
            <v>H</v>
          </cell>
          <cell r="E136">
            <v>213000</v>
          </cell>
          <cell r="F136" t="str">
            <v>CONDIT (213)</v>
          </cell>
          <cell r="G136" t="str">
            <v>334.00</v>
          </cell>
          <cell r="H136" t="str">
            <v>Accessory Electric Equipment</v>
          </cell>
          <cell r="I136">
            <v>132519.20000000001</v>
          </cell>
        </row>
        <row r="137">
          <cell r="A137" t="str">
            <v>33500; 305</v>
          </cell>
          <cell r="B137" t="str">
            <v>305</v>
          </cell>
          <cell r="C137" t="str">
            <v>H</v>
          </cell>
          <cell r="E137">
            <v>213000</v>
          </cell>
          <cell r="F137" t="str">
            <v>CONDIT (213)</v>
          </cell>
          <cell r="G137" t="str">
            <v>335.00</v>
          </cell>
          <cell r="H137" t="str">
            <v>Misc. Power Plant Equipment</v>
          </cell>
          <cell r="I137">
            <v>3588.26</v>
          </cell>
        </row>
        <row r="138">
          <cell r="A138" t="str">
            <v>33600; 305</v>
          </cell>
          <cell r="B138" t="str">
            <v>305</v>
          </cell>
          <cell r="C138" t="str">
            <v>H</v>
          </cell>
          <cell r="E138">
            <v>213000</v>
          </cell>
          <cell r="F138" t="str">
            <v>CONDIT (213)</v>
          </cell>
          <cell r="G138" t="str">
            <v>336.00</v>
          </cell>
          <cell r="H138" t="str">
            <v>Roads, Railroads &amp; Bridges</v>
          </cell>
          <cell r="I138">
            <v>59738.080000000002</v>
          </cell>
        </row>
        <row r="139">
          <cell r="A139" t="str">
            <v xml:space="preserve">0; </v>
          </cell>
          <cell r="F139" t="str">
            <v>CONDIT (213) Total</v>
          </cell>
          <cell r="I139">
            <v>1401313.9600000002</v>
          </cell>
        </row>
        <row r="140">
          <cell r="A140" t="str">
            <v>33030; 306</v>
          </cell>
          <cell r="B140" t="str">
            <v>306</v>
          </cell>
          <cell r="C140" t="str">
            <v>H</v>
          </cell>
          <cell r="E140">
            <v>444</v>
          </cell>
          <cell r="F140" t="str">
            <v>CUTLER (444)</v>
          </cell>
          <cell r="G140" t="str">
            <v>330.30</v>
          </cell>
          <cell r="H140" t="str">
            <v>Water Rights</v>
          </cell>
          <cell r="I140">
            <v>4818.3100000000004</v>
          </cell>
        </row>
        <row r="141">
          <cell r="A141" t="str">
            <v>33040; 306</v>
          </cell>
          <cell r="B141" t="str">
            <v>306</v>
          </cell>
          <cell r="C141" t="str">
            <v>H</v>
          </cell>
          <cell r="E141">
            <v>444</v>
          </cell>
          <cell r="F141" t="str">
            <v>CUTLER (444)</v>
          </cell>
          <cell r="G141" t="str">
            <v>330.40</v>
          </cell>
          <cell r="H141" t="str">
            <v>Flood Rights</v>
          </cell>
          <cell r="I141">
            <v>90968.42</v>
          </cell>
        </row>
        <row r="142">
          <cell r="A142" t="str">
            <v>33100; 306</v>
          </cell>
          <cell r="B142" t="str">
            <v>306</v>
          </cell>
          <cell r="C142" t="str">
            <v>H</v>
          </cell>
          <cell r="E142">
            <v>444</v>
          </cell>
          <cell r="F142" t="str">
            <v>CUTLER (444)</v>
          </cell>
          <cell r="G142" t="str">
            <v>331.00</v>
          </cell>
          <cell r="H142" t="str">
            <v>Structures &amp; Improvements</v>
          </cell>
          <cell r="I142">
            <v>3968892.28</v>
          </cell>
        </row>
        <row r="143">
          <cell r="A143" t="str">
            <v>33200; 306</v>
          </cell>
          <cell r="B143" t="str">
            <v>306</v>
          </cell>
          <cell r="C143" t="str">
            <v>H</v>
          </cell>
          <cell r="E143">
            <v>444</v>
          </cell>
          <cell r="F143" t="str">
            <v>CUTLER (444)</v>
          </cell>
          <cell r="G143" t="str">
            <v>332.00</v>
          </cell>
          <cell r="H143" t="str">
            <v>Reservoirs, Dams &amp; Waterways</v>
          </cell>
          <cell r="I143">
            <v>7553630.7599999998</v>
          </cell>
        </row>
        <row r="144">
          <cell r="A144" t="str">
            <v>33300; 306</v>
          </cell>
          <cell r="B144" t="str">
            <v>306</v>
          </cell>
          <cell r="C144" t="str">
            <v>H</v>
          </cell>
          <cell r="E144">
            <v>444</v>
          </cell>
          <cell r="F144" t="str">
            <v>CUTLER (444)</v>
          </cell>
          <cell r="G144" t="str">
            <v>333.00</v>
          </cell>
          <cell r="H144" t="str">
            <v>Waterwheels, Turbines &amp; Generators</v>
          </cell>
          <cell r="I144">
            <v>11999063.029999999</v>
          </cell>
        </row>
        <row r="145">
          <cell r="A145" t="str">
            <v>33400; 306</v>
          </cell>
          <cell r="B145" t="str">
            <v>306</v>
          </cell>
          <cell r="C145" t="str">
            <v>H</v>
          </cell>
          <cell r="E145">
            <v>444</v>
          </cell>
          <cell r="F145" t="str">
            <v>CUTLER (444)</v>
          </cell>
          <cell r="G145" t="str">
            <v>334.00</v>
          </cell>
          <cell r="H145" t="str">
            <v>Accessory Electric Equipment</v>
          </cell>
          <cell r="I145">
            <v>2564703.0099999998</v>
          </cell>
        </row>
        <row r="146">
          <cell r="A146" t="str">
            <v>33500; 306</v>
          </cell>
          <cell r="B146" t="str">
            <v>306</v>
          </cell>
          <cell r="C146" t="str">
            <v>H</v>
          </cell>
          <cell r="E146">
            <v>444</v>
          </cell>
          <cell r="F146" t="str">
            <v>CUTLER (444)</v>
          </cell>
          <cell r="G146" t="str">
            <v>335.00</v>
          </cell>
          <cell r="H146" t="str">
            <v>Misc. Power Plant Equipment</v>
          </cell>
          <cell r="I146">
            <v>12554.11</v>
          </cell>
        </row>
        <row r="147">
          <cell r="A147" t="str">
            <v>33600; 306</v>
          </cell>
          <cell r="B147" t="str">
            <v>306</v>
          </cell>
          <cell r="C147" t="str">
            <v>H</v>
          </cell>
          <cell r="E147">
            <v>444</v>
          </cell>
          <cell r="F147" t="str">
            <v>CUTLER (444)</v>
          </cell>
          <cell r="G147" t="str">
            <v>336.00</v>
          </cell>
          <cell r="H147" t="str">
            <v>Roads, Railroads &amp; Bridges</v>
          </cell>
          <cell r="I147">
            <v>572059.24</v>
          </cell>
        </row>
        <row r="148">
          <cell r="A148" t="str">
            <v xml:space="preserve">0; </v>
          </cell>
          <cell r="F148" t="str">
            <v>CUTLER (444) Total</v>
          </cell>
          <cell r="I148">
            <v>26766689.159999993</v>
          </cell>
        </row>
        <row r="149">
          <cell r="A149" t="str">
            <v>33020; 307</v>
          </cell>
          <cell r="B149" t="str">
            <v>307</v>
          </cell>
          <cell r="C149" t="str">
            <v>H</v>
          </cell>
          <cell r="E149">
            <v>36000</v>
          </cell>
          <cell r="F149" t="str">
            <v>EAGLE POINT (36)</v>
          </cell>
          <cell r="G149" t="str">
            <v>330.20</v>
          </cell>
          <cell r="H149" t="str">
            <v>Land Rights</v>
          </cell>
          <cell r="I149">
            <v>12122.48</v>
          </cell>
        </row>
        <row r="150">
          <cell r="A150" t="str">
            <v>33100; 307</v>
          </cell>
          <cell r="B150" t="str">
            <v>307</v>
          </cell>
          <cell r="C150" t="str">
            <v>H</v>
          </cell>
          <cell r="E150">
            <v>36000</v>
          </cell>
          <cell r="F150" t="str">
            <v>EAGLE POINT (36)</v>
          </cell>
          <cell r="G150" t="str">
            <v>331.00</v>
          </cell>
          <cell r="H150" t="str">
            <v>Structures &amp; Improvements</v>
          </cell>
          <cell r="I150">
            <v>138479.88</v>
          </cell>
        </row>
        <row r="151">
          <cell r="A151" t="str">
            <v>33200; 307</v>
          </cell>
          <cell r="B151" t="str">
            <v>307</v>
          </cell>
          <cell r="C151" t="str">
            <v>H</v>
          </cell>
          <cell r="E151">
            <v>36000</v>
          </cell>
          <cell r="F151" t="str">
            <v>EAGLE POINT (36)</v>
          </cell>
          <cell r="G151" t="str">
            <v>332.00</v>
          </cell>
          <cell r="H151" t="str">
            <v>Reservoirs, Dams &amp; Waterways</v>
          </cell>
          <cell r="I151">
            <v>1227012.53</v>
          </cell>
        </row>
        <row r="152">
          <cell r="A152" t="str">
            <v>33300; 307</v>
          </cell>
          <cell r="B152" t="str">
            <v>307</v>
          </cell>
          <cell r="C152" t="str">
            <v>H</v>
          </cell>
          <cell r="E152">
            <v>36000</v>
          </cell>
          <cell r="F152" t="str">
            <v>EAGLE POINT (36)</v>
          </cell>
          <cell r="G152" t="str">
            <v>333.00</v>
          </cell>
          <cell r="H152" t="str">
            <v>Waterwheels, Turbines &amp; Generators</v>
          </cell>
          <cell r="I152">
            <v>251541.42</v>
          </cell>
        </row>
        <row r="153">
          <cell r="A153" t="str">
            <v>33400; 307</v>
          </cell>
          <cell r="B153" t="str">
            <v>307</v>
          </cell>
          <cell r="C153" t="str">
            <v>H</v>
          </cell>
          <cell r="E153">
            <v>36000</v>
          </cell>
          <cell r="F153" t="str">
            <v>EAGLE POINT (36)</v>
          </cell>
          <cell r="G153" t="str">
            <v>334.00</v>
          </cell>
          <cell r="H153" t="str">
            <v>Accessory Electric Equipment</v>
          </cell>
          <cell r="I153">
            <v>98714.47</v>
          </cell>
        </row>
        <row r="154">
          <cell r="A154" t="str">
            <v>33600; 307</v>
          </cell>
          <cell r="B154" t="str">
            <v>307</v>
          </cell>
          <cell r="C154" t="str">
            <v>H</v>
          </cell>
          <cell r="E154">
            <v>36000</v>
          </cell>
          <cell r="F154" t="str">
            <v>EAGLE POINT (36)</v>
          </cell>
          <cell r="G154" t="str">
            <v>336.00</v>
          </cell>
          <cell r="H154" t="str">
            <v>Roads, Railroads &amp; Bridges</v>
          </cell>
          <cell r="I154">
            <v>105740.65</v>
          </cell>
        </row>
        <row r="155">
          <cell r="A155" t="str">
            <v xml:space="preserve">0; </v>
          </cell>
          <cell r="F155" t="str">
            <v>EAGLE POINT (36) Total</v>
          </cell>
          <cell r="I155">
            <v>1833611.43</v>
          </cell>
        </row>
        <row r="156">
          <cell r="A156" t="str">
            <v>33100; 308</v>
          </cell>
          <cell r="B156" t="str">
            <v>308</v>
          </cell>
          <cell r="C156" t="str">
            <v>H</v>
          </cell>
          <cell r="E156">
            <v>446</v>
          </cell>
          <cell r="F156" t="str">
            <v>FOUNTAIN GREEN (446)</v>
          </cell>
          <cell r="G156" t="str">
            <v>331.00</v>
          </cell>
          <cell r="H156" t="str">
            <v>Structures &amp; Improvements</v>
          </cell>
          <cell r="I156">
            <v>35549.64</v>
          </cell>
        </row>
        <row r="157">
          <cell r="A157" t="str">
            <v>33200; 308</v>
          </cell>
          <cell r="B157" t="str">
            <v>308</v>
          </cell>
          <cell r="C157" t="str">
            <v>H</v>
          </cell>
          <cell r="E157">
            <v>446</v>
          </cell>
          <cell r="F157" t="str">
            <v>FOUNTAIN GREEN (446)</v>
          </cell>
          <cell r="G157" t="str">
            <v>332.00</v>
          </cell>
          <cell r="H157" t="str">
            <v>Reservoirs, Dams &amp; Waterways</v>
          </cell>
          <cell r="I157">
            <v>318832.62</v>
          </cell>
        </row>
        <row r="158">
          <cell r="A158" t="str">
            <v>33300; 308</v>
          </cell>
          <cell r="B158" t="str">
            <v>308</v>
          </cell>
          <cell r="C158" t="str">
            <v>H</v>
          </cell>
          <cell r="E158">
            <v>446</v>
          </cell>
          <cell r="F158" t="str">
            <v>FOUNTAIN GREEN (446)</v>
          </cell>
          <cell r="G158" t="str">
            <v>333.00</v>
          </cell>
          <cell r="H158" t="str">
            <v>Waterwheels, Turbines &amp; Generators</v>
          </cell>
          <cell r="I158">
            <v>92199.14</v>
          </cell>
        </row>
        <row r="159">
          <cell r="A159" t="str">
            <v>33400; 308</v>
          </cell>
          <cell r="B159" t="str">
            <v>308</v>
          </cell>
          <cell r="C159" t="str">
            <v>H</v>
          </cell>
          <cell r="E159">
            <v>446</v>
          </cell>
          <cell r="F159" t="str">
            <v>FOUNTAIN GREEN (446)</v>
          </cell>
          <cell r="G159" t="str">
            <v>334.00</v>
          </cell>
          <cell r="H159" t="str">
            <v>Accessory Electric Equipment</v>
          </cell>
          <cell r="I159">
            <v>145374.73000000001</v>
          </cell>
        </row>
        <row r="160">
          <cell r="A160" t="str">
            <v>33600; 308</v>
          </cell>
          <cell r="B160" t="str">
            <v>308</v>
          </cell>
          <cell r="C160" t="str">
            <v>H</v>
          </cell>
          <cell r="E160">
            <v>446</v>
          </cell>
          <cell r="F160" t="str">
            <v>FOUNTAIN GREEN (446)</v>
          </cell>
          <cell r="G160" t="str">
            <v>336.00</v>
          </cell>
          <cell r="H160" t="str">
            <v>Roads, Railroads &amp; Bridges</v>
          </cell>
          <cell r="I160">
            <v>1261.1500000000001</v>
          </cell>
        </row>
        <row r="161">
          <cell r="A161" t="str">
            <v xml:space="preserve">0; </v>
          </cell>
          <cell r="F161" t="str">
            <v>FOUNTAIN GREEN (446) Total</v>
          </cell>
          <cell r="I161">
            <v>593217.28000000003</v>
          </cell>
        </row>
        <row r="162">
          <cell r="A162" t="str">
            <v>33100; 309</v>
          </cell>
          <cell r="B162" t="str">
            <v>309</v>
          </cell>
          <cell r="C162" t="str">
            <v>H</v>
          </cell>
          <cell r="E162">
            <v>445</v>
          </cell>
          <cell r="F162" t="str">
            <v>GRANITE (445)</v>
          </cell>
          <cell r="G162" t="str">
            <v>331.00</v>
          </cell>
          <cell r="H162" t="str">
            <v>Structures &amp; Improvements</v>
          </cell>
          <cell r="I162">
            <v>534780.84</v>
          </cell>
        </row>
        <row r="163">
          <cell r="A163" t="str">
            <v>33200; 309</v>
          </cell>
          <cell r="B163" t="str">
            <v>309</v>
          </cell>
          <cell r="C163" t="str">
            <v>H</v>
          </cell>
          <cell r="E163">
            <v>445</v>
          </cell>
          <cell r="F163" t="str">
            <v>GRANITE (445)</v>
          </cell>
          <cell r="G163" t="str">
            <v>332.00</v>
          </cell>
          <cell r="H163" t="str">
            <v>Reservoirs, Dams &amp; Waterways</v>
          </cell>
          <cell r="I163">
            <v>3769782.29</v>
          </cell>
        </row>
        <row r="164">
          <cell r="A164" t="str">
            <v>33300; 309</v>
          </cell>
          <cell r="B164" t="str">
            <v>309</v>
          </cell>
          <cell r="C164" t="str">
            <v>H</v>
          </cell>
          <cell r="E164">
            <v>445</v>
          </cell>
          <cell r="F164" t="str">
            <v>GRANITE (445)</v>
          </cell>
          <cell r="G164" t="str">
            <v>333.00</v>
          </cell>
          <cell r="H164" t="str">
            <v>Waterwheels, Turbines &amp; Generators</v>
          </cell>
          <cell r="I164">
            <v>720702.06</v>
          </cell>
        </row>
        <row r="165">
          <cell r="A165" t="str">
            <v>33400; 309</v>
          </cell>
          <cell r="B165" t="str">
            <v>309</v>
          </cell>
          <cell r="C165" t="str">
            <v>H</v>
          </cell>
          <cell r="E165">
            <v>445</v>
          </cell>
          <cell r="F165" t="str">
            <v>GRANITE (445)</v>
          </cell>
          <cell r="G165" t="str">
            <v>334.00</v>
          </cell>
          <cell r="H165" t="str">
            <v>Accessory Electric Equipment</v>
          </cell>
          <cell r="I165">
            <v>210624.63</v>
          </cell>
        </row>
        <row r="166">
          <cell r="A166" t="str">
            <v>33500; 309</v>
          </cell>
          <cell r="B166" t="str">
            <v>309</v>
          </cell>
          <cell r="C166" t="str">
            <v>H</v>
          </cell>
          <cell r="E166">
            <v>445</v>
          </cell>
          <cell r="F166" t="str">
            <v>GRANITE (445)</v>
          </cell>
          <cell r="G166" t="str">
            <v>335.00</v>
          </cell>
          <cell r="H166" t="str">
            <v>Misc. Power Plant Equipment</v>
          </cell>
          <cell r="I166">
            <v>1409.81</v>
          </cell>
        </row>
        <row r="167">
          <cell r="A167" t="str">
            <v xml:space="preserve">0; </v>
          </cell>
          <cell r="F167" t="str">
            <v>GRANITE (445) Total</v>
          </cell>
          <cell r="I167">
            <v>5237299.629999999</v>
          </cell>
        </row>
        <row r="168">
          <cell r="A168" t="str">
            <v>33020; 311</v>
          </cell>
          <cell r="B168" t="str">
            <v>311</v>
          </cell>
          <cell r="C168" t="str">
            <v>H</v>
          </cell>
          <cell r="E168">
            <v>18000</v>
          </cell>
          <cell r="F168" t="str">
            <v>KLAMATH DAMS - Accelerated Rates</v>
          </cell>
          <cell r="G168" t="str">
            <v>330.20</v>
          </cell>
          <cell r="H168" t="str">
            <v>Land Rights</v>
          </cell>
          <cell r="I168">
            <v>40941.300000000003</v>
          </cell>
        </row>
        <row r="169">
          <cell r="A169" t="str">
            <v>33040; 311</v>
          </cell>
          <cell r="B169" t="str">
            <v>311</v>
          </cell>
          <cell r="C169" t="str">
            <v>H</v>
          </cell>
          <cell r="E169">
            <v>18000</v>
          </cell>
          <cell r="F169" t="str">
            <v>KLAMATH DAMS - Accelerated Rates</v>
          </cell>
          <cell r="G169" t="str">
            <v>330.40</v>
          </cell>
          <cell r="H169" t="str">
            <v>Flood Rights</v>
          </cell>
          <cell r="I169">
            <v>1029.5</v>
          </cell>
        </row>
        <row r="170">
          <cell r="A170" t="str">
            <v>33100; 311</v>
          </cell>
          <cell r="B170" t="str">
            <v>311</v>
          </cell>
          <cell r="C170" t="str">
            <v>H</v>
          </cell>
          <cell r="E170">
            <v>18000</v>
          </cell>
          <cell r="F170" t="str">
            <v>KLAMATH DAMS - Accelerated Rates</v>
          </cell>
          <cell r="G170" t="str">
            <v>331.00</v>
          </cell>
          <cell r="H170" t="str">
            <v>Structures &amp; Improvements</v>
          </cell>
          <cell r="I170">
            <v>13625273.83</v>
          </cell>
        </row>
        <row r="171">
          <cell r="A171" t="str">
            <v>33200; 311</v>
          </cell>
          <cell r="B171" t="str">
            <v>311</v>
          </cell>
          <cell r="C171" t="str">
            <v>H</v>
          </cell>
          <cell r="E171">
            <v>18000</v>
          </cell>
          <cell r="F171" t="str">
            <v>KLAMATH DAMS - Accelerated Rates</v>
          </cell>
          <cell r="G171" t="str">
            <v>332.00</v>
          </cell>
          <cell r="H171" t="str">
            <v>Reservoirs, Dams &amp; Waterways</v>
          </cell>
          <cell r="I171">
            <v>33571693.159999996</v>
          </cell>
        </row>
        <row r="172">
          <cell r="A172" t="str">
            <v>33300; 311</v>
          </cell>
          <cell r="B172" t="str">
            <v>311</v>
          </cell>
          <cell r="C172" t="str">
            <v>H</v>
          </cell>
          <cell r="E172">
            <v>18000</v>
          </cell>
          <cell r="F172" t="str">
            <v>KLAMATH DAMS - Accelerated Rates</v>
          </cell>
          <cell r="G172" t="str">
            <v>333.00</v>
          </cell>
          <cell r="H172" t="str">
            <v>Waterwheels, Turbines &amp; Generators</v>
          </cell>
          <cell r="I172">
            <v>17770236.870000001</v>
          </cell>
        </row>
        <row r="173">
          <cell r="A173" t="str">
            <v>33400; 311</v>
          </cell>
          <cell r="B173" t="str">
            <v>311</v>
          </cell>
          <cell r="C173" t="str">
            <v>H</v>
          </cell>
          <cell r="E173">
            <v>18000</v>
          </cell>
          <cell r="F173" t="str">
            <v>KLAMATH DAMS - Accelerated Rates</v>
          </cell>
          <cell r="G173" t="str">
            <v>334.00</v>
          </cell>
          <cell r="H173" t="str">
            <v>Accessory Electric Equipment</v>
          </cell>
          <cell r="I173">
            <v>15513216.33</v>
          </cell>
        </row>
        <row r="174">
          <cell r="A174" t="str">
            <v>33500; 311</v>
          </cell>
          <cell r="B174" t="str">
            <v>311</v>
          </cell>
          <cell r="C174" t="str">
            <v>H</v>
          </cell>
          <cell r="E174">
            <v>18000</v>
          </cell>
          <cell r="F174" t="str">
            <v>KLAMATH DAMS - Accelerated Rates</v>
          </cell>
          <cell r="G174" t="str">
            <v>335.00</v>
          </cell>
          <cell r="H174" t="str">
            <v>Misc. Power Plant Equipment</v>
          </cell>
          <cell r="I174">
            <v>169253.74</v>
          </cell>
        </row>
        <row r="175">
          <cell r="A175" t="str">
            <v>33600; 311</v>
          </cell>
          <cell r="B175" t="str">
            <v>311</v>
          </cell>
          <cell r="C175" t="str">
            <v>H</v>
          </cell>
          <cell r="E175">
            <v>18000</v>
          </cell>
          <cell r="F175" t="str">
            <v>KLAMATH DAMS - Accelerated Rates</v>
          </cell>
          <cell r="G175" t="str">
            <v>336.00</v>
          </cell>
          <cell r="H175" t="str">
            <v>Roads, Railroads &amp; Bridges</v>
          </cell>
          <cell r="I175">
            <v>2547856.13</v>
          </cell>
        </row>
        <row r="176">
          <cell r="A176" t="str">
            <v xml:space="preserve">0; </v>
          </cell>
          <cell r="F176" t="str">
            <v>KLAMATH DAMS - Accelerated Rates Total</v>
          </cell>
          <cell r="I176">
            <v>83239500.859999985</v>
          </cell>
        </row>
        <row r="177">
          <cell r="A177" t="str">
            <v>33020; 310</v>
          </cell>
          <cell r="B177" t="str">
            <v>310</v>
          </cell>
          <cell r="C177" t="str">
            <v>H</v>
          </cell>
          <cell r="E177">
            <v>2082</v>
          </cell>
          <cell r="F177" t="str">
            <v>KLAMATH RIVER LICENSE (2082)</v>
          </cell>
          <cell r="G177" t="str">
            <v>330.20</v>
          </cell>
          <cell r="H177" t="str">
            <v>Land Rights</v>
          </cell>
          <cell r="I177">
            <v>638992.96</v>
          </cell>
        </row>
        <row r="178">
          <cell r="A178" t="str">
            <v>33040; 310</v>
          </cell>
          <cell r="B178" t="str">
            <v>310</v>
          </cell>
          <cell r="C178" t="str">
            <v>H</v>
          </cell>
          <cell r="E178">
            <v>2082</v>
          </cell>
          <cell r="F178" t="str">
            <v>KLAMATH RIVER LICENSE (2082)</v>
          </cell>
          <cell r="G178" t="str">
            <v>330.40</v>
          </cell>
          <cell r="H178" t="str">
            <v>Flood Rights</v>
          </cell>
          <cell r="I178">
            <v>252509.75</v>
          </cell>
        </row>
        <row r="179">
          <cell r="A179" t="str">
            <v>33100; 310</v>
          </cell>
          <cell r="B179" t="str">
            <v>310</v>
          </cell>
          <cell r="C179" t="str">
            <v>H</v>
          </cell>
          <cell r="E179">
            <v>2082</v>
          </cell>
          <cell r="F179" t="str">
            <v>KLAMATH RIVER LICENSE (2082)</v>
          </cell>
          <cell r="G179" t="str">
            <v>331.00</v>
          </cell>
          <cell r="H179" t="str">
            <v>Structures &amp; Improvements</v>
          </cell>
          <cell r="I179">
            <v>902611.29</v>
          </cell>
        </row>
        <row r="180">
          <cell r="A180" t="str">
            <v>33200; 310</v>
          </cell>
          <cell r="B180" t="str">
            <v>310</v>
          </cell>
          <cell r="C180" t="str">
            <v>H</v>
          </cell>
          <cell r="E180">
            <v>2082</v>
          </cell>
          <cell r="F180" t="str">
            <v>KLAMATH RIVER LICENSE (2082)</v>
          </cell>
          <cell r="G180" t="str">
            <v>332.00</v>
          </cell>
          <cell r="H180" t="str">
            <v>Reservoirs, Dams &amp; Waterways</v>
          </cell>
          <cell r="I180">
            <v>11773874.4</v>
          </cell>
        </row>
        <row r="181">
          <cell r="A181" t="str">
            <v>33300; 310</v>
          </cell>
          <cell r="B181" t="str">
            <v>310</v>
          </cell>
          <cell r="C181" t="str">
            <v>H</v>
          </cell>
          <cell r="E181">
            <v>2082</v>
          </cell>
          <cell r="F181" t="str">
            <v>KLAMATH RIVER LICENSE (2082)</v>
          </cell>
          <cell r="G181" t="str">
            <v>333.00</v>
          </cell>
          <cell r="H181" t="str">
            <v>Waterwheels, Turbines &amp; Generators</v>
          </cell>
          <cell r="I181">
            <v>284202.95</v>
          </cell>
        </row>
        <row r="182">
          <cell r="A182" t="str">
            <v>33400; 310</v>
          </cell>
          <cell r="B182" t="str">
            <v>310</v>
          </cell>
          <cell r="C182" t="str">
            <v>H</v>
          </cell>
          <cell r="E182">
            <v>2082</v>
          </cell>
          <cell r="F182" t="str">
            <v>KLAMATH RIVER LICENSE (2082)</v>
          </cell>
          <cell r="G182" t="str">
            <v>334.00</v>
          </cell>
          <cell r="H182" t="str">
            <v>Accessory Electric Equipment</v>
          </cell>
          <cell r="I182">
            <v>850584.91</v>
          </cell>
        </row>
        <row r="183">
          <cell r="A183" t="str">
            <v>33500; 310</v>
          </cell>
          <cell r="B183" t="str">
            <v>310</v>
          </cell>
          <cell r="C183" t="str">
            <v>H</v>
          </cell>
          <cell r="E183">
            <v>2082</v>
          </cell>
          <cell r="F183" t="str">
            <v>KLAMATH RIVER LICENSE (2082)</v>
          </cell>
          <cell r="G183" t="str">
            <v>335.00</v>
          </cell>
          <cell r="H183" t="str">
            <v>Misc. Power Plant Equipment</v>
          </cell>
          <cell r="I183">
            <v>61787.58</v>
          </cell>
        </row>
        <row r="184">
          <cell r="A184" t="str">
            <v>33600; 310</v>
          </cell>
          <cell r="B184" t="str">
            <v>310</v>
          </cell>
          <cell r="C184" t="str">
            <v>H</v>
          </cell>
          <cell r="E184">
            <v>2082</v>
          </cell>
          <cell r="F184" t="str">
            <v>KLAMATH RIVER LICENSE (2082)</v>
          </cell>
          <cell r="G184" t="str">
            <v>336.00</v>
          </cell>
          <cell r="H184" t="str">
            <v>Roads, Railroads &amp; Bridges</v>
          </cell>
          <cell r="I184">
            <v>241074.81</v>
          </cell>
        </row>
        <row r="185">
          <cell r="A185" t="str">
            <v xml:space="preserve">0; </v>
          </cell>
          <cell r="F185" t="str">
            <v>KLAMATH RIVER LICENSE (2082) Total</v>
          </cell>
          <cell r="I185">
            <v>15005638.65</v>
          </cell>
        </row>
        <row r="186">
          <cell r="A186" t="str">
            <v>33100; 312</v>
          </cell>
          <cell r="B186" t="str">
            <v>312</v>
          </cell>
          <cell r="C186" t="str">
            <v>H</v>
          </cell>
          <cell r="E186">
            <v>468</v>
          </cell>
          <cell r="F186" t="str">
            <v>LAST CHANCE (468)</v>
          </cell>
          <cell r="G186" t="str">
            <v>331.00</v>
          </cell>
          <cell r="H186" t="str">
            <v>Structures &amp; Improvements</v>
          </cell>
          <cell r="I186">
            <v>448394.01</v>
          </cell>
        </row>
        <row r="187">
          <cell r="A187" t="str">
            <v>33200; 312</v>
          </cell>
          <cell r="B187" t="str">
            <v>312</v>
          </cell>
          <cell r="C187" t="str">
            <v>H</v>
          </cell>
          <cell r="E187">
            <v>468</v>
          </cell>
          <cell r="F187" t="str">
            <v>LAST CHANCE (468)</v>
          </cell>
          <cell r="G187" t="str">
            <v>332.00</v>
          </cell>
          <cell r="H187" t="str">
            <v>Reservoirs, Dams &amp; Waterways</v>
          </cell>
          <cell r="I187">
            <v>959002.13</v>
          </cell>
        </row>
        <row r="188">
          <cell r="A188" t="str">
            <v>33300; 312</v>
          </cell>
          <cell r="B188" t="str">
            <v>312</v>
          </cell>
          <cell r="C188" t="str">
            <v>H</v>
          </cell>
          <cell r="E188">
            <v>468</v>
          </cell>
          <cell r="F188" t="str">
            <v>LAST CHANCE (468)</v>
          </cell>
          <cell r="G188" t="str">
            <v>333.00</v>
          </cell>
          <cell r="H188" t="str">
            <v>Waterwheels, Turbines &amp; Generators</v>
          </cell>
          <cell r="I188">
            <v>1068019.67</v>
          </cell>
        </row>
        <row r="189">
          <cell r="A189" t="str">
            <v>33400; 312</v>
          </cell>
          <cell r="B189" t="str">
            <v>312</v>
          </cell>
          <cell r="C189" t="str">
            <v>H</v>
          </cell>
          <cell r="E189">
            <v>468</v>
          </cell>
          <cell r="F189" t="str">
            <v>LAST CHANCE (468)</v>
          </cell>
          <cell r="G189" t="str">
            <v>334.00</v>
          </cell>
          <cell r="H189" t="str">
            <v>Accessory Electric Equipment</v>
          </cell>
          <cell r="I189">
            <v>261833.29</v>
          </cell>
        </row>
        <row r="190">
          <cell r="A190" t="str">
            <v>33600; 312</v>
          </cell>
          <cell r="B190" t="str">
            <v>312</v>
          </cell>
          <cell r="C190" t="str">
            <v>H</v>
          </cell>
          <cell r="E190">
            <v>468</v>
          </cell>
          <cell r="F190" t="str">
            <v>LAST CHANCE (468)</v>
          </cell>
          <cell r="G190" t="str">
            <v>336.00</v>
          </cell>
          <cell r="H190" t="str">
            <v>Roads, Railroads &amp; Bridges</v>
          </cell>
          <cell r="I190">
            <v>65286.71</v>
          </cell>
        </row>
        <row r="191">
          <cell r="A191" t="str">
            <v xml:space="preserve">0; </v>
          </cell>
          <cell r="F191" t="str">
            <v>LAST CHANCE (468) Total</v>
          </cell>
          <cell r="I191">
            <v>2802535.81</v>
          </cell>
        </row>
        <row r="192">
          <cell r="A192" t="str">
            <v>33020; 313</v>
          </cell>
          <cell r="B192" t="str">
            <v>313</v>
          </cell>
          <cell r="C192" t="str">
            <v>H</v>
          </cell>
          <cell r="E192">
            <v>458</v>
          </cell>
          <cell r="F192" t="str">
            <v>LIFTON (458)</v>
          </cell>
          <cell r="G192" t="str">
            <v>330.20</v>
          </cell>
          <cell r="H192" t="str">
            <v>Land Rights</v>
          </cell>
          <cell r="I192">
            <v>20758.93</v>
          </cell>
        </row>
        <row r="193">
          <cell r="A193" t="str">
            <v>33030; 313</v>
          </cell>
          <cell r="B193" t="str">
            <v>313</v>
          </cell>
          <cell r="C193" t="str">
            <v>H</v>
          </cell>
          <cell r="E193">
            <v>458</v>
          </cell>
          <cell r="F193" t="str">
            <v>LIFTON (458)</v>
          </cell>
          <cell r="G193" t="str">
            <v>330.30</v>
          </cell>
          <cell r="H193" t="str">
            <v>Water Rights</v>
          </cell>
          <cell r="I193">
            <v>24129.94</v>
          </cell>
        </row>
        <row r="194">
          <cell r="A194" t="str">
            <v>33100; 313</v>
          </cell>
          <cell r="B194" t="str">
            <v>313</v>
          </cell>
          <cell r="C194" t="str">
            <v>H</v>
          </cell>
          <cell r="E194">
            <v>458</v>
          </cell>
          <cell r="F194" t="str">
            <v>LIFTON (458)</v>
          </cell>
          <cell r="G194" t="str">
            <v>331.00</v>
          </cell>
          <cell r="H194" t="str">
            <v>Structures &amp; Improvements</v>
          </cell>
          <cell r="I194">
            <v>1202030.3500000001</v>
          </cell>
        </row>
        <row r="195">
          <cell r="A195" t="str">
            <v>33200; 313</v>
          </cell>
          <cell r="B195" t="str">
            <v>313</v>
          </cell>
          <cell r="C195" t="str">
            <v>H</v>
          </cell>
          <cell r="E195">
            <v>458</v>
          </cell>
          <cell r="F195" t="str">
            <v>LIFTON (458)</v>
          </cell>
          <cell r="G195" t="str">
            <v>332.00</v>
          </cell>
          <cell r="H195" t="str">
            <v>Reservoirs, Dams &amp; Waterways</v>
          </cell>
          <cell r="I195">
            <v>8271908.2300000004</v>
          </cell>
        </row>
        <row r="196">
          <cell r="A196" t="str">
            <v>33300; 313</v>
          </cell>
          <cell r="B196" t="str">
            <v>313</v>
          </cell>
          <cell r="C196" t="str">
            <v>H</v>
          </cell>
          <cell r="E196">
            <v>458</v>
          </cell>
          <cell r="F196" t="str">
            <v>LIFTON (458)</v>
          </cell>
          <cell r="G196" t="str">
            <v>333.00</v>
          </cell>
          <cell r="H196" t="str">
            <v>Waterwheels, Turbines &amp; Generators</v>
          </cell>
          <cell r="I196">
            <v>7761267.7300000004</v>
          </cell>
        </row>
        <row r="197">
          <cell r="A197" t="str">
            <v>33400; 313</v>
          </cell>
          <cell r="B197" t="str">
            <v>313</v>
          </cell>
          <cell r="C197" t="str">
            <v>H</v>
          </cell>
          <cell r="E197">
            <v>458</v>
          </cell>
          <cell r="F197" t="str">
            <v>LIFTON (458)</v>
          </cell>
          <cell r="G197" t="str">
            <v>334.00</v>
          </cell>
          <cell r="H197" t="str">
            <v>Accessory Electric Equipment</v>
          </cell>
          <cell r="I197">
            <v>288315.67</v>
          </cell>
        </row>
        <row r="198">
          <cell r="A198" t="str">
            <v>33500; 313</v>
          </cell>
          <cell r="B198" t="str">
            <v>313</v>
          </cell>
          <cell r="C198" t="str">
            <v>H</v>
          </cell>
          <cell r="E198">
            <v>458</v>
          </cell>
          <cell r="F198" t="str">
            <v>LIFTON (458)</v>
          </cell>
          <cell r="G198" t="str">
            <v>335.00</v>
          </cell>
          <cell r="H198" t="str">
            <v>Misc. Power Plant Equipment</v>
          </cell>
          <cell r="I198">
            <v>2910.09</v>
          </cell>
        </row>
        <row r="199">
          <cell r="A199" t="str">
            <v>33600; 313</v>
          </cell>
          <cell r="B199" t="str">
            <v>313</v>
          </cell>
          <cell r="C199" t="str">
            <v>H</v>
          </cell>
          <cell r="E199">
            <v>458</v>
          </cell>
          <cell r="F199" t="str">
            <v>LIFTON (458)</v>
          </cell>
          <cell r="G199" t="str">
            <v>336.00</v>
          </cell>
          <cell r="H199" t="str">
            <v>Roads, Railroads &amp; Bridges</v>
          </cell>
          <cell r="I199">
            <v>186957.26</v>
          </cell>
        </row>
        <row r="200">
          <cell r="A200" t="str">
            <v xml:space="preserve">0; </v>
          </cell>
          <cell r="F200" t="str">
            <v>LIFTON (458) Total</v>
          </cell>
          <cell r="I200">
            <v>17758278.200000003</v>
          </cell>
        </row>
        <row r="201">
          <cell r="A201" t="str">
            <v>33020; 314</v>
          </cell>
          <cell r="B201" t="str">
            <v>314</v>
          </cell>
          <cell r="C201" t="str">
            <v>H</v>
          </cell>
          <cell r="E201">
            <v>215000</v>
          </cell>
          <cell r="F201" t="str">
            <v>MERWIN (215)</v>
          </cell>
          <cell r="G201" t="str">
            <v>330.20</v>
          </cell>
          <cell r="H201" t="str">
            <v>Land Rights</v>
          </cell>
          <cell r="I201">
            <v>300510.01</v>
          </cell>
        </row>
        <row r="202">
          <cell r="A202" t="str">
            <v>33050; 314</v>
          </cell>
          <cell r="B202" t="str">
            <v>314</v>
          </cell>
          <cell r="C202" t="str">
            <v>H</v>
          </cell>
          <cell r="E202">
            <v>215000</v>
          </cell>
          <cell r="F202" t="str">
            <v>MERWIN (215)</v>
          </cell>
          <cell r="G202" t="str">
            <v>330.50</v>
          </cell>
          <cell r="H202" t="str">
            <v>Fish/Wildlife</v>
          </cell>
          <cell r="I202">
            <v>212279.74</v>
          </cell>
        </row>
        <row r="203">
          <cell r="A203" t="str">
            <v>33100; 314</v>
          </cell>
          <cell r="B203" t="str">
            <v>314</v>
          </cell>
          <cell r="C203" t="str">
            <v>H</v>
          </cell>
          <cell r="E203">
            <v>215000</v>
          </cell>
          <cell r="F203" t="str">
            <v>MERWIN (215)</v>
          </cell>
          <cell r="G203" t="str">
            <v>331.00</v>
          </cell>
          <cell r="H203" t="str">
            <v>Structures &amp; Improvements</v>
          </cell>
          <cell r="I203">
            <v>31596208.039999999</v>
          </cell>
        </row>
        <row r="204">
          <cell r="A204" t="str">
            <v>33200; 314</v>
          </cell>
          <cell r="B204" t="str">
            <v>314</v>
          </cell>
          <cell r="C204" t="str">
            <v>H</v>
          </cell>
          <cell r="E204">
            <v>215000</v>
          </cell>
          <cell r="F204" t="str">
            <v>MERWIN (215)</v>
          </cell>
          <cell r="G204" t="str">
            <v>332.00</v>
          </cell>
          <cell r="H204" t="str">
            <v>Reservoirs, Dams &amp; Waterways</v>
          </cell>
          <cell r="I204">
            <v>11656734.99</v>
          </cell>
        </row>
        <row r="205">
          <cell r="A205" t="str">
            <v>33300; 314</v>
          </cell>
          <cell r="B205" t="str">
            <v>314</v>
          </cell>
          <cell r="C205" t="str">
            <v>H</v>
          </cell>
          <cell r="E205">
            <v>215000</v>
          </cell>
          <cell r="F205" t="str">
            <v>MERWIN (215)</v>
          </cell>
          <cell r="G205" t="str">
            <v>333.00</v>
          </cell>
          <cell r="H205" t="str">
            <v>Waterwheels, Turbines &amp; Generators</v>
          </cell>
          <cell r="I205">
            <v>7889887.7599999998</v>
          </cell>
        </row>
        <row r="206">
          <cell r="A206" t="str">
            <v>33400; 314</v>
          </cell>
          <cell r="B206" t="str">
            <v>314</v>
          </cell>
          <cell r="C206" t="str">
            <v>H</v>
          </cell>
          <cell r="E206">
            <v>215000</v>
          </cell>
          <cell r="F206" t="str">
            <v>MERWIN (215)</v>
          </cell>
          <cell r="G206" t="str">
            <v>334.00</v>
          </cell>
          <cell r="H206" t="str">
            <v>Accessory Electric Equipment</v>
          </cell>
          <cell r="I206">
            <v>10057945.59</v>
          </cell>
        </row>
        <row r="207">
          <cell r="A207" t="str">
            <v>33500; 314</v>
          </cell>
          <cell r="B207" t="str">
            <v>314</v>
          </cell>
          <cell r="C207" t="str">
            <v>H</v>
          </cell>
          <cell r="E207">
            <v>215000</v>
          </cell>
          <cell r="F207" t="str">
            <v>MERWIN (215)</v>
          </cell>
          <cell r="G207" t="str">
            <v>335.00</v>
          </cell>
          <cell r="H207" t="str">
            <v>Misc. Power Plant Equipment</v>
          </cell>
          <cell r="I207">
            <v>158874.82999999999</v>
          </cell>
        </row>
        <row r="208">
          <cell r="A208" t="str">
            <v>33600; 314</v>
          </cell>
          <cell r="B208" t="str">
            <v>314</v>
          </cell>
          <cell r="C208" t="str">
            <v>H</v>
          </cell>
          <cell r="E208">
            <v>215000</v>
          </cell>
          <cell r="F208" t="str">
            <v>MERWIN (215)</v>
          </cell>
          <cell r="G208" t="str">
            <v>336.00</v>
          </cell>
          <cell r="H208" t="str">
            <v>Roads, Railroads &amp; Bridges</v>
          </cell>
          <cell r="I208">
            <v>2148088.58</v>
          </cell>
        </row>
        <row r="209">
          <cell r="A209" t="str">
            <v xml:space="preserve">0; </v>
          </cell>
          <cell r="F209" t="str">
            <v>MERWIN (215) Total</v>
          </cell>
          <cell r="I209">
            <v>64020529.539999992</v>
          </cell>
        </row>
        <row r="210">
          <cell r="A210" t="str">
            <v>33100; 315</v>
          </cell>
          <cell r="B210" t="str">
            <v>315</v>
          </cell>
          <cell r="C210" t="str">
            <v>H</v>
          </cell>
          <cell r="E210">
            <v>1927</v>
          </cell>
          <cell r="F210" t="str">
            <v>NORTH UMPQUA RIVER LICENSE (1927)</v>
          </cell>
          <cell r="G210" t="str">
            <v>331.00</v>
          </cell>
          <cell r="H210" t="str">
            <v>Structures &amp; Improvements</v>
          </cell>
          <cell r="I210">
            <v>23122316.989999998</v>
          </cell>
        </row>
        <row r="211">
          <cell r="A211" t="str">
            <v>33200; 315</v>
          </cell>
          <cell r="B211" t="str">
            <v>315</v>
          </cell>
          <cell r="C211" t="str">
            <v>H</v>
          </cell>
          <cell r="E211">
            <v>1927</v>
          </cell>
          <cell r="F211" t="str">
            <v>NORTH UMPQUA RIVER LICENSE (1927)</v>
          </cell>
          <cell r="G211" t="str">
            <v>332.00</v>
          </cell>
          <cell r="H211" t="str">
            <v>Reservoirs, Dams &amp; Waterways</v>
          </cell>
          <cell r="I211">
            <v>117865347.31</v>
          </cell>
        </row>
        <row r="212">
          <cell r="A212" t="str">
            <v>33300; 315</v>
          </cell>
          <cell r="B212" t="str">
            <v>315</v>
          </cell>
          <cell r="C212" t="str">
            <v>H</v>
          </cell>
          <cell r="E212">
            <v>1927</v>
          </cell>
          <cell r="F212" t="str">
            <v>NORTH UMPQUA RIVER LICENSE (1927)</v>
          </cell>
          <cell r="G212" t="str">
            <v>333.00</v>
          </cell>
          <cell r="H212" t="str">
            <v>Waterwheels, Turbines &amp; Generators</v>
          </cell>
          <cell r="I212">
            <v>24053733.609999999</v>
          </cell>
        </row>
        <row r="213">
          <cell r="A213" t="str">
            <v>33400; 315</v>
          </cell>
          <cell r="B213" t="str">
            <v>315</v>
          </cell>
          <cell r="C213" t="str">
            <v>H</v>
          </cell>
          <cell r="E213">
            <v>1927</v>
          </cell>
          <cell r="F213" t="str">
            <v>NORTH UMPQUA RIVER LICENSE (1927)</v>
          </cell>
          <cell r="G213" t="str">
            <v>334.00</v>
          </cell>
          <cell r="H213" t="str">
            <v>Accessory Electric Equipment</v>
          </cell>
          <cell r="I213">
            <v>15764745.34</v>
          </cell>
        </row>
        <row r="214">
          <cell r="A214" t="str">
            <v>33500; 315</v>
          </cell>
          <cell r="B214" t="str">
            <v>315</v>
          </cell>
          <cell r="C214" t="str">
            <v>H</v>
          </cell>
          <cell r="E214">
            <v>1927</v>
          </cell>
          <cell r="F214" t="str">
            <v>NORTH UMPQUA RIVER LICENSE (1927)</v>
          </cell>
          <cell r="G214" t="str">
            <v>335.00</v>
          </cell>
          <cell r="H214" t="str">
            <v>Misc. Power Plant Equipment</v>
          </cell>
          <cell r="I214">
            <v>716521.19</v>
          </cell>
        </row>
        <row r="215">
          <cell r="A215" t="str">
            <v>33600; 315</v>
          </cell>
          <cell r="B215" t="str">
            <v>315</v>
          </cell>
          <cell r="C215" t="str">
            <v>H</v>
          </cell>
          <cell r="E215">
            <v>1927</v>
          </cell>
          <cell r="F215" t="str">
            <v>NORTH UMPQUA RIVER LICENSE (1927)</v>
          </cell>
          <cell r="G215" t="str">
            <v>336.00</v>
          </cell>
          <cell r="H215" t="str">
            <v>Roads, Railroads &amp; Bridges</v>
          </cell>
          <cell r="I215">
            <v>6840814.9100000001</v>
          </cell>
        </row>
        <row r="216">
          <cell r="A216" t="str">
            <v xml:space="preserve">0; </v>
          </cell>
          <cell r="F216" t="str">
            <v>NORTH UMPQUA RIVER LICENSE (1927) Total</v>
          </cell>
          <cell r="I216">
            <v>188363479.35000002</v>
          </cell>
        </row>
        <row r="217">
          <cell r="A217" t="str">
            <v>33100; 316</v>
          </cell>
          <cell r="B217" t="str">
            <v>316</v>
          </cell>
          <cell r="C217" t="str">
            <v>H</v>
          </cell>
          <cell r="E217">
            <v>448</v>
          </cell>
          <cell r="F217" t="str">
            <v>OLMSTED (448)</v>
          </cell>
          <cell r="G217" t="str">
            <v>331.00</v>
          </cell>
          <cell r="H217" t="str">
            <v>Structures &amp; Improvements</v>
          </cell>
          <cell r="I217">
            <v>190851.69</v>
          </cell>
        </row>
        <row r="218">
          <cell r="A218" t="str">
            <v>33400; 316</v>
          </cell>
          <cell r="B218" t="str">
            <v>316</v>
          </cell>
          <cell r="C218" t="str">
            <v>H</v>
          </cell>
          <cell r="E218">
            <v>448</v>
          </cell>
          <cell r="F218" t="str">
            <v>OLMSTED (448)</v>
          </cell>
          <cell r="G218" t="str">
            <v>334.00</v>
          </cell>
          <cell r="H218" t="str">
            <v>Accessory Electric Equipment</v>
          </cell>
          <cell r="I218">
            <v>28640.22</v>
          </cell>
        </row>
        <row r="219">
          <cell r="A219" t="str">
            <v>33500; 316</v>
          </cell>
          <cell r="B219" t="str">
            <v>316</v>
          </cell>
          <cell r="C219" t="str">
            <v>H</v>
          </cell>
          <cell r="E219">
            <v>448</v>
          </cell>
          <cell r="F219" t="str">
            <v>OLMSTED (448)</v>
          </cell>
          <cell r="G219" t="str">
            <v>335.00</v>
          </cell>
          <cell r="H219" t="str">
            <v>Misc. Power Plant Equipment</v>
          </cell>
          <cell r="I219">
            <v>3274.14</v>
          </cell>
        </row>
        <row r="220">
          <cell r="A220" t="str">
            <v>33600; 316</v>
          </cell>
          <cell r="B220" t="str">
            <v>316</v>
          </cell>
          <cell r="C220" t="str">
            <v>H</v>
          </cell>
          <cell r="E220">
            <v>448</v>
          </cell>
          <cell r="F220" t="str">
            <v>OLMSTED (448)</v>
          </cell>
          <cell r="G220" t="str">
            <v>336.00</v>
          </cell>
          <cell r="H220" t="str">
            <v>Roads, Railroads &amp; Bridges</v>
          </cell>
          <cell r="I220">
            <v>12641.17</v>
          </cell>
        </row>
        <row r="221">
          <cell r="A221" t="str">
            <v xml:space="preserve">0; </v>
          </cell>
          <cell r="F221" t="str">
            <v>OLMSTED (448) Total</v>
          </cell>
          <cell r="I221">
            <v>235407.22000000003</v>
          </cell>
        </row>
        <row r="222">
          <cell r="A222" t="str">
            <v>33100; 317</v>
          </cell>
          <cell r="B222" t="str">
            <v>317</v>
          </cell>
          <cell r="C222" t="str">
            <v>H</v>
          </cell>
          <cell r="E222">
            <v>460</v>
          </cell>
          <cell r="F222" t="str">
            <v>PARIS (460)</v>
          </cell>
          <cell r="G222" t="str">
            <v>331.00</v>
          </cell>
          <cell r="H222" t="str">
            <v>Structures &amp; Improvements</v>
          </cell>
          <cell r="I222">
            <v>115992.18</v>
          </cell>
        </row>
        <row r="223">
          <cell r="A223" t="str">
            <v>33200; 317</v>
          </cell>
          <cell r="B223" t="str">
            <v>317</v>
          </cell>
          <cell r="C223" t="str">
            <v>H</v>
          </cell>
          <cell r="E223">
            <v>460</v>
          </cell>
          <cell r="F223" t="str">
            <v>PARIS (460)</v>
          </cell>
          <cell r="G223" t="str">
            <v>332.00</v>
          </cell>
          <cell r="H223" t="str">
            <v>Reservoirs, Dams &amp; Waterways</v>
          </cell>
          <cell r="I223">
            <v>96285</v>
          </cell>
        </row>
        <row r="224">
          <cell r="A224" t="str">
            <v>33300; 317</v>
          </cell>
          <cell r="B224" t="str">
            <v>317</v>
          </cell>
          <cell r="C224" t="str">
            <v>H</v>
          </cell>
          <cell r="E224">
            <v>460</v>
          </cell>
          <cell r="F224" t="str">
            <v>PARIS (460)</v>
          </cell>
          <cell r="G224" t="str">
            <v>333.00</v>
          </cell>
          <cell r="H224" t="str">
            <v>Waterwheels, Turbines &amp; Generators</v>
          </cell>
          <cell r="I224">
            <v>73253.33</v>
          </cell>
        </row>
        <row r="225">
          <cell r="A225" t="str">
            <v>33400; 317</v>
          </cell>
          <cell r="B225" t="str">
            <v>317</v>
          </cell>
          <cell r="C225" t="str">
            <v>H</v>
          </cell>
          <cell r="E225">
            <v>460</v>
          </cell>
          <cell r="F225" t="str">
            <v>PARIS (460)</v>
          </cell>
          <cell r="G225" t="str">
            <v>334.00</v>
          </cell>
          <cell r="H225" t="str">
            <v>Accessory Electric Equipment</v>
          </cell>
          <cell r="I225">
            <v>151116.65</v>
          </cell>
        </row>
        <row r="226">
          <cell r="A226" t="str">
            <v>33500; 317</v>
          </cell>
          <cell r="B226" t="str">
            <v>317</v>
          </cell>
          <cell r="C226" t="str">
            <v>H</v>
          </cell>
          <cell r="E226">
            <v>460</v>
          </cell>
          <cell r="F226" t="str">
            <v>PARIS (460)</v>
          </cell>
          <cell r="G226" t="str">
            <v>335.00</v>
          </cell>
          <cell r="H226" t="str">
            <v>Misc. Power Plant Equipment</v>
          </cell>
          <cell r="I226">
            <v>417.22</v>
          </cell>
        </row>
        <row r="227">
          <cell r="A227" t="str">
            <v xml:space="preserve">0; </v>
          </cell>
          <cell r="F227" t="str">
            <v>PARIS (460) Total</v>
          </cell>
          <cell r="I227">
            <v>437064.38</v>
          </cell>
        </row>
        <row r="228">
          <cell r="A228" t="str">
            <v>33020; 318</v>
          </cell>
          <cell r="B228" t="str">
            <v>318</v>
          </cell>
          <cell r="C228" t="str">
            <v>H</v>
          </cell>
          <cell r="E228">
            <v>449</v>
          </cell>
          <cell r="F228" t="str">
            <v>PIONEER (449)</v>
          </cell>
          <cell r="G228" t="str">
            <v>330.20</v>
          </cell>
          <cell r="H228" t="str">
            <v>Land Rights</v>
          </cell>
          <cell r="I228">
            <v>9247.48</v>
          </cell>
        </row>
        <row r="229">
          <cell r="A229" t="str">
            <v>33030; 318</v>
          </cell>
          <cell r="B229" t="str">
            <v>318</v>
          </cell>
          <cell r="C229" t="str">
            <v>H</v>
          </cell>
          <cell r="E229">
            <v>449</v>
          </cell>
          <cell r="F229" t="str">
            <v>PIONEER (449)</v>
          </cell>
          <cell r="G229" t="str">
            <v>330.30</v>
          </cell>
          <cell r="H229" t="str">
            <v>Water Rights</v>
          </cell>
          <cell r="I229">
            <v>110805.67</v>
          </cell>
        </row>
        <row r="230">
          <cell r="A230" t="str">
            <v>33100; 318</v>
          </cell>
          <cell r="B230" t="str">
            <v>318</v>
          </cell>
          <cell r="C230" t="str">
            <v>H</v>
          </cell>
          <cell r="E230">
            <v>449</v>
          </cell>
          <cell r="F230" t="str">
            <v>PIONEER (449)</v>
          </cell>
          <cell r="G230" t="str">
            <v>331.00</v>
          </cell>
          <cell r="H230" t="str">
            <v>Structures &amp; Improvements</v>
          </cell>
          <cell r="I230">
            <v>514442.22</v>
          </cell>
        </row>
        <row r="231">
          <cell r="A231" t="str">
            <v>33200; 318</v>
          </cell>
          <cell r="B231" t="str">
            <v>318</v>
          </cell>
          <cell r="C231" t="str">
            <v>H</v>
          </cell>
          <cell r="E231">
            <v>449</v>
          </cell>
          <cell r="F231" t="str">
            <v>PIONEER (449)</v>
          </cell>
          <cell r="G231" t="str">
            <v>332.00</v>
          </cell>
          <cell r="H231" t="str">
            <v>Reservoirs, Dams &amp; Waterways</v>
          </cell>
          <cell r="I231">
            <v>8118726.1299999999</v>
          </cell>
        </row>
        <row r="232">
          <cell r="A232" t="str">
            <v>33300; 318</v>
          </cell>
          <cell r="B232" t="str">
            <v>318</v>
          </cell>
          <cell r="C232" t="str">
            <v>H</v>
          </cell>
          <cell r="E232">
            <v>449</v>
          </cell>
          <cell r="F232" t="str">
            <v>PIONEER (449)</v>
          </cell>
          <cell r="G232" t="str">
            <v>333.00</v>
          </cell>
          <cell r="H232" t="str">
            <v>Waterwheels, Turbines &amp; Generators</v>
          </cell>
          <cell r="I232">
            <v>1598920.96</v>
          </cell>
        </row>
        <row r="233">
          <cell r="A233" t="str">
            <v>33400; 318</v>
          </cell>
          <cell r="B233" t="str">
            <v>318</v>
          </cell>
          <cell r="C233" t="str">
            <v>H</v>
          </cell>
          <cell r="E233">
            <v>449</v>
          </cell>
          <cell r="F233" t="str">
            <v>PIONEER (449)</v>
          </cell>
          <cell r="G233" t="str">
            <v>334.00</v>
          </cell>
          <cell r="H233" t="str">
            <v>Accessory Electric Equipment</v>
          </cell>
          <cell r="I233">
            <v>543405.18000000005</v>
          </cell>
        </row>
        <row r="234">
          <cell r="A234" t="str">
            <v>33500; 318</v>
          </cell>
          <cell r="B234" t="str">
            <v>318</v>
          </cell>
          <cell r="C234" t="str">
            <v>H</v>
          </cell>
          <cell r="E234">
            <v>449</v>
          </cell>
          <cell r="F234" t="str">
            <v>PIONEER (449)</v>
          </cell>
          <cell r="G234" t="str">
            <v>335.00</v>
          </cell>
          <cell r="H234" t="str">
            <v>Misc. Power Plant Equipment</v>
          </cell>
          <cell r="I234">
            <v>9601.69</v>
          </cell>
        </row>
        <row r="235">
          <cell r="A235" t="str">
            <v>33600; 318</v>
          </cell>
          <cell r="B235" t="str">
            <v>318</v>
          </cell>
          <cell r="C235" t="str">
            <v>H</v>
          </cell>
          <cell r="E235">
            <v>449</v>
          </cell>
          <cell r="F235" t="str">
            <v>PIONEER (449)</v>
          </cell>
          <cell r="G235" t="str">
            <v>336.00</v>
          </cell>
          <cell r="H235" t="str">
            <v>Roads, Railroads &amp; Bridges</v>
          </cell>
          <cell r="I235">
            <v>70754.91</v>
          </cell>
        </row>
        <row r="236">
          <cell r="A236" t="str">
            <v xml:space="preserve">0; </v>
          </cell>
          <cell r="F236" t="str">
            <v>PIONEER (449) Total</v>
          </cell>
          <cell r="I236">
            <v>10975904.24</v>
          </cell>
        </row>
        <row r="237">
          <cell r="A237" t="str">
            <v>33100; 320</v>
          </cell>
          <cell r="B237" t="str">
            <v>320</v>
          </cell>
          <cell r="C237" t="str">
            <v>H</v>
          </cell>
          <cell r="E237">
            <v>33000</v>
          </cell>
          <cell r="F237" t="str">
            <v>PROSPECT #3 (33)</v>
          </cell>
          <cell r="G237" t="str">
            <v>331.00</v>
          </cell>
          <cell r="H237" t="str">
            <v>Structures &amp; Improvements</v>
          </cell>
          <cell r="I237">
            <v>333844.78000000003</v>
          </cell>
        </row>
        <row r="238">
          <cell r="A238" t="str">
            <v>33200; 320</v>
          </cell>
          <cell r="B238" t="str">
            <v>320</v>
          </cell>
          <cell r="C238" t="str">
            <v>H</v>
          </cell>
          <cell r="E238">
            <v>33000</v>
          </cell>
          <cell r="F238" t="str">
            <v>PROSPECT #3 (33)</v>
          </cell>
          <cell r="G238" t="str">
            <v>332.00</v>
          </cell>
          <cell r="H238" t="str">
            <v>Reservoirs, Dams &amp; Waterways</v>
          </cell>
          <cell r="I238">
            <v>4227698.95</v>
          </cell>
        </row>
        <row r="239">
          <cell r="A239" t="str">
            <v>33300; 320</v>
          </cell>
          <cell r="B239" t="str">
            <v>320</v>
          </cell>
          <cell r="C239" t="str">
            <v>H</v>
          </cell>
          <cell r="E239">
            <v>33000</v>
          </cell>
          <cell r="F239" t="str">
            <v>PROSPECT #3 (33)</v>
          </cell>
          <cell r="G239" t="str">
            <v>333.00</v>
          </cell>
          <cell r="H239" t="str">
            <v>Waterwheels, Turbines &amp; Generators</v>
          </cell>
          <cell r="I239">
            <v>1808818.99</v>
          </cell>
        </row>
        <row r="240">
          <cell r="A240" t="str">
            <v>33400; 320</v>
          </cell>
          <cell r="B240" t="str">
            <v>320</v>
          </cell>
          <cell r="C240" t="str">
            <v>H</v>
          </cell>
          <cell r="E240">
            <v>33000</v>
          </cell>
          <cell r="F240" t="str">
            <v>PROSPECT #3 (33)</v>
          </cell>
          <cell r="G240" t="str">
            <v>334.00</v>
          </cell>
          <cell r="H240" t="str">
            <v>Accessory Electric Equipment</v>
          </cell>
          <cell r="I240">
            <v>477082.18</v>
          </cell>
        </row>
        <row r="241">
          <cell r="A241" t="str">
            <v>33500; 320</v>
          </cell>
          <cell r="B241" t="str">
            <v>320</v>
          </cell>
          <cell r="C241" t="str">
            <v>H</v>
          </cell>
          <cell r="E241">
            <v>33000</v>
          </cell>
          <cell r="F241" t="str">
            <v>PROSPECT #3 (33)</v>
          </cell>
          <cell r="G241" t="str">
            <v>335.00</v>
          </cell>
          <cell r="H241" t="str">
            <v>Misc. Power Plant Equipment</v>
          </cell>
          <cell r="I241">
            <v>71749.509999999995</v>
          </cell>
        </row>
        <row r="242">
          <cell r="A242" t="str">
            <v>33600; 320</v>
          </cell>
          <cell r="B242" t="str">
            <v>320</v>
          </cell>
          <cell r="C242" t="str">
            <v>H</v>
          </cell>
          <cell r="E242">
            <v>33000</v>
          </cell>
          <cell r="F242" t="str">
            <v>PROSPECT #3 (33)</v>
          </cell>
          <cell r="G242" t="str">
            <v>336.00</v>
          </cell>
          <cell r="H242" t="str">
            <v>Roads, Railroads &amp; Bridges</v>
          </cell>
          <cell r="I242">
            <v>59360.36</v>
          </cell>
        </row>
        <row r="243">
          <cell r="A243" t="str">
            <v xml:space="preserve">0; </v>
          </cell>
          <cell r="F243" t="str">
            <v>PROSPECT #3 (33) Total</v>
          </cell>
          <cell r="I243">
            <v>6978554.7700000005</v>
          </cell>
        </row>
        <row r="244">
          <cell r="A244" t="str">
            <v>33020; 319</v>
          </cell>
          <cell r="B244" t="str">
            <v>319</v>
          </cell>
          <cell r="C244" t="str">
            <v>H</v>
          </cell>
          <cell r="E244">
            <v>2630</v>
          </cell>
          <cell r="F244" t="str">
            <v>PROSPECT 1,2&amp;4 LICENSE (2630)</v>
          </cell>
          <cell r="G244" t="str">
            <v>330.20</v>
          </cell>
          <cell r="H244" t="str">
            <v>Land Rights</v>
          </cell>
          <cell r="I244">
            <v>3711.84</v>
          </cell>
        </row>
        <row r="245">
          <cell r="A245" t="str">
            <v>33040; 319</v>
          </cell>
          <cell r="B245" t="str">
            <v>319</v>
          </cell>
          <cell r="C245" t="str">
            <v>H</v>
          </cell>
          <cell r="E245">
            <v>2630</v>
          </cell>
          <cell r="F245" t="str">
            <v>PROSPECT 1,2&amp;4 LICENSE (2630)</v>
          </cell>
          <cell r="G245" t="str">
            <v>330.40</v>
          </cell>
          <cell r="H245" t="str">
            <v>Flood Rights</v>
          </cell>
          <cell r="I245">
            <v>3166.96</v>
          </cell>
        </row>
        <row r="246">
          <cell r="A246" t="str">
            <v>33100; 319</v>
          </cell>
          <cell r="B246" t="str">
            <v>319</v>
          </cell>
          <cell r="C246" t="str">
            <v>H</v>
          </cell>
          <cell r="E246">
            <v>2630</v>
          </cell>
          <cell r="F246" t="str">
            <v>PROSPECT 1,2&amp;4 LICENSE (2630)</v>
          </cell>
          <cell r="G246" t="str">
            <v>331.00</v>
          </cell>
          <cell r="H246" t="str">
            <v>Structures &amp; Improvements</v>
          </cell>
          <cell r="I246">
            <v>3310521.34</v>
          </cell>
        </row>
        <row r="247">
          <cell r="A247" t="str">
            <v>33200; 319</v>
          </cell>
          <cell r="B247" t="str">
            <v>319</v>
          </cell>
          <cell r="C247" t="str">
            <v>H</v>
          </cell>
          <cell r="E247">
            <v>2630</v>
          </cell>
          <cell r="F247" t="str">
            <v>PROSPECT 1,2&amp;4 LICENSE (2630)</v>
          </cell>
          <cell r="G247" t="str">
            <v>332.00</v>
          </cell>
          <cell r="H247" t="str">
            <v>Reservoirs, Dams &amp; Waterways</v>
          </cell>
          <cell r="I247">
            <v>26162163.710000001</v>
          </cell>
        </row>
        <row r="248">
          <cell r="A248" t="str">
            <v>33300; 319</v>
          </cell>
          <cell r="B248" t="str">
            <v>319</v>
          </cell>
          <cell r="C248" t="str">
            <v>H</v>
          </cell>
          <cell r="E248">
            <v>2630</v>
          </cell>
          <cell r="F248" t="str">
            <v>PROSPECT 1,2&amp;4 LICENSE (2630)</v>
          </cell>
          <cell r="G248" t="str">
            <v>333.00</v>
          </cell>
          <cell r="H248" t="str">
            <v>Waterwheels, Turbines &amp; Generators</v>
          </cell>
          <cell r="I248">
            <v>3898861.56</v>
          </cell>
        </row>
        <row r="249">
          <cell r="A249" t="str">
            <v>33400; 319</v>
          </cell>
          <cell r="B249" t="str">
            <v>319</v>
          </cell>
          <cell r="C249" t="str">
            <v>H</v>
          </cell>
          <cell r="E249">
            <v>2630</v>
          </cell>
          <cell r="F249" t="str">
            <v>PROSPECT 1,2&amp;4 LICENSE (2630)</v>
          </cell>
          <cell r="G249" t="str">
            <v>334.00</v>
          </cell>
          <cell r="H249" t="str">
            <v>Accessory Electric Equipment</v>
          </cell>
          <cell r="I249">
            <v>2177999.46</v>
          </cell>
        </row>
        <row r="250">
          <cell r="A250" t="str">
            <v>33500; 319</v>
          </cell>
          <cell r="B250" t="str">
            <v>319</v>
          </cell>
          <cell r="C250" t="str">
            <v>H</v>
          </cell>
          <cell r="E250">
            <v>2630</v>
          </cell>
          <cell r="F250" t="str">
            <v>PROSPECT 1,2&amp;4 LICENSE (2630)</v>
          </cell>
          <cell r="G250" t="str">
            <v>335.00</v>
          </cell>
          <cell r="H250" t="str">
            <v>Misc. Power Plant Equipment</v>
          </cell>
          <cell r="I250">
            <v>19027.060000000001</v>
          </cell>
        </row>
        <row r="251">
          <cell r="A251" t="str">
            <v>33600; 319</v>
          </cell>
          <cell r="B251" t="str">
            <v>319</v>
          </cell>
          <cell r="C251" t="str">
            <v>H</v>
          </cell>
          <cell r="E251">
            <v>2630</v>
          </cell>
          <cell r="F251" t="str">
            <v>PROSPECT 1,2&amp;4 LICENSE (2630)</v>
          </cell>
          <cell r="G251" t="str">
            <v>336.00</v>
          </cell>
          <cell r="H251" t="str">
            <v>Roads, Railroads &amp; Bridges</v>
          </cell>
          <cell r="I251">
            <v>292057.63</v>
          </cell>
        </row>
        <row r="252">
          <cell r="A252" t="str">
            <v xml:space="preserve">0; </v>
          </cell>
          <cell r="F252" t="str">
            <v>PROSPECT 1,2&amp;4 LICENSE (2630) Total</v>
          </cell>
          <cell r="I252">
            <v>35867509.560000002</v>
          </cell>
        </row>
        <row r="253">
          <cell r="A253" t="str">
            <v>33100; 321</v>
          </cell>
          <cell r="B253" t="str">
            <v>321</v>
          </cell>
          <cell r="C253" t="str">
            <v>H</v>
          </cell>
          <cell r="E253">
            <v>9281</v>
          </cell>
          <cell r="F253" t="str">
            <v>SANTA CLARA LICENSE (9281)</v>
          </cell>
          <cell r="G253" t="str">
            <v>331.00</v>
          </cell>
          <cell r="H253" t="str">
            <v>Structures &amp; Improvements</v>
          </cell>
          <cell r="I253">
            <v>179622.92</v>
          </cell>
        </row>
        <row r="254">
          <cell r="A254" t="str">
            <v>33200; 321</v>
          </cell>
          <cell r="B254" t="str">
            <v>321</v>
          </cell>
          <cell r="C254" t="str">
            <v>H</v>
          </cell>
          <cell r="E254">
            <v>9281</v>
          </cell>
          <cell r="F254" t="str">
            <v>SANTA CLARA LICENSE (9281)</v>
          </cell>
          <cell r="G254" t="str">
            <v>332.00</v>
          </cell>
          <cell r="H254" t="str">
            <v>Reservoirs, Dams &amp; Waterways</v>
          </cell>
          <cell r="I254">
            <v>1139630.56</v>
          </cell>
        </row>
        <row r="255">
          <cell r="A255" t="str">
            <v>33300; 321</v>
          </cell>
          <cell r="B255" t="str">
            <v>321</v>
          </cell>
          <cell r="C255" t="str">
            <v>H</v>
          </cell>
          <cell r="E255">
            <v>9281</v>
          </cell>
          <cell r="F255" t="str">
            <v>SANTA CLARA LICENSE (9281)</v>
          </cell>
          <cell r="G255" t="str">
            <v>333.00</v>
          </cell>
          <cell r="H255" t="str">
            <v>Waterwheels, Turbines &amp; Generators</v>
          </cell>
          <cell r="I255">
            <v>464354.77</v>
          </cell>
        </row>
        <row r="256">
          <cell r="A256" t="str">
            <v>33400; 321</v>
          </cell>
          <cell r="B256" t="str">
            <v>321</v>
          </cell>
          <cell r="C256" t="str">
            <v>H</v>
          </cell>
          <cell r="E256">
            <v>9281</v>
          </cell>
          <cell r="F256" t="str">
            <v>SANTA CLARA LICENSE (9281)</v>
          </cell>
          <cell r="G256" t="str">
            <v>334.00</v>
          </cell>
          <cell r="H256" t="str">
            <v>Accessory Electric Equipment</v>
          </cell>
          <cell r="I256">
            <v>692175.17</v>
          </cell>
        </row>
        <row r="257">
          <cell r="A257" t="str">
            <v>33500; 321</v>
          </cell>
          <cell r="B257" t="str">
            <v>321</v>
          </cell>
          <cell r="C257" t="str">
            <v>H</v>
          </cell>
          <cell r="E257">
            <v>9281</v>
          </cell>
          <cell r="F257" t="str">
            <v>SANTA CLARA LICENSE (9281)</v>
          </cell>
          <cell r="G257" t="str">
            <v>335.00</v>
          </cell>
          <cell r="H257" t="str">
            <v>Misc. Power Plant Equipment</v>
          </cell>
          <cell r="I257">
            <v>7952.48</v>
          </cell>
        </row>
        <row r="258">
          <cell r="A258" t="str">
            <v>33600; 321</v>
          </cell>
          <cell r="B258" t="str">
            <v>321</v>
          </cell>
          <cell r="C258" t="str">
            <v>H</v>
          </cell>
          <cell r="E258">
            <v>9281</v>
          </cell>
          <cell r="F258" t="str">
            <v>SANTA CLARA LICENSE (9281)</v>
          </cell>
          <cell r="G258" t="str">
            <v>336.00</v>
          </cell>
          <cell r="H258" t="str">
            <v>Roads, Railroads &amp; Bridges</v>
          </cell>
          <cell r="I258">
            <v>2720.37</v>
          </cell>
        </row>
        <row r="259">
          <cell r="A259" t="str">
            <v xml:space="preserve">0; </v>
          </cell>
          <cell r="F259" t="str">
            <v>SANTA CLARA LICENSE (9281) Total</v>
          </cell>
          <cell r="I259">
            <v>2486456.27</v>
          </cell>
        </row>
        <row r="260">
          <cell r="A260" t="str">
            <v>33100; 323</v>
          </cell>
          <cell r="B260" t="str">
            <v>323</v>
          </cell>
          <cell r="C260" t="str">
            <v>H</v>
          </cell>
          <cell r="E260">
            <v>452</v>
          </cell>
          <cell r="F260" t="str">
            <v>STAIRS (452)</v>
          </cell>
          <cell r="G260" t="str">
            <v>331.00</v>
          </cell>
          <cell r="H260" t="str">
            <v>Structures &amp; Improvements</v>
          </cell>
          <cell r="I260">
            <v>181021.2</v>
          </cell>
        </row>
        <row r="261">
          <cell r="A261" t="str">
            <v>33200; 323</v>
          </cell>
          <cell r="B261" t="str">
            <v>323</v>
          </cell>
          <cell r="C261" t="str">
            <v>H</v>
          </cell>
          <cell r="E261">
            <v>452</v>
          </cell>
          <cell r="F261" t="str">
            <v>STAIRS (452)</v>
          </cell>
          <cell r="G261" t="str">
            <v>332.00</v>
          </cell>
          <cell r="H261" t="str">
            <v>Reservoirs, Dams &amp; Waterways</v>
          </cell>
          <cell r="I261">
            <v>741496.91</v>
          </cell>
        </row>
        <row r="262">
          <cell r="A262" t="str">
            <v>33300; 323</v>
          </cell>
          <cell r="B262" t="str">
            <v>323</v>
          </cell>
          <cell r="C262" t="str">
            <v>H</v>
          </cell>
          <cell r="E262">
            <v>452</v>
          </cell>
          <cell r="F262" t="str">
            <v>STAIRS (452)</v>
          </cell>
          <cell r="G262" t="str">
            <v>333.00</v>
          </cell>
          <cell r="H262" t="str">
            <v>Waterwheels, Turbines &amp; Generators</v>
          </cell>
          <cell r="I262">
            <v>518170.82</v>
          </cell>
        </row>
        <row r="263">
          <cell r="A263" t="str">
            <v>33400; 323</v>
          </cell>
          <cell r="B263" t="str">
            <v>323</v>
          </cell>
          <cell r="C263" t="str">
            <v>H</v>
          </cell>
          <cell r="E263">
            <v>452</v>
          </cell>
          <cell r="F263" t="str">
            <v>STAIRS (452)</v>
          </cell>
          <cell r="G263" t="str">
            <v>334.00</v>
          </cell>
          <cell r="H263" t="str">
            <v>Accessory Electric Equipment</v>
          </cell>
          <cell r="I263">
            <v>178031.46</v>
          </cell>
        </row>
        <row r="264">
          <cell r="A264" t="str">
            <v>33600; 323</v>
          </cell>
          <cell r="B264" t="str">
            <v>323</v>
          </cell>
          <cell r="C264" t="str">
            <v>H</v>
          </cell>
          <cell r="E264">
            <v>452</v>
          </cell>
          <cell r="F264" t="str">
            <v>STAIRS (452)</v>
          </cell>
          <cell r="G264" t="str">
            <v>336.00</v>
          </cell>
          <cell r="H264" t="str">
            <v>Roads, Railroads &amp; Bridges</v>
          </cell>
          <cell r="I264">
            <v>5509.26</v>
          </cell>
        </row>
        <row r="265">
          <cell r="A265" t="str">
            <v xml:space="preserve">0; </v>
          </cell>
          <cell r="F265" t="str">
            <v>STAIRS (452) Total</v>
          </cell>
          <cell r="I265">
            <v>1624229.6500000001</v>
          </cell>
        </row>
        <row r="266">
          <cell r="A266" t="str">
            <v>33020; 324</v>
          </cell>
          <cell r="B266" t="str">
            <v>324</v>
          </cell>
          <cell r="C266" t="str">
            <v>H</v>
          </cell>
          <cell r="E266">
            <v>218000</v>
          </cell>
          <cell r="F266" t="str">
            <v>SWIFT (218)</v>
          </cell>
          <cell r="G266" t="str">
            <v>330.20</v>
          </cell>
          <cell r="H266" t="str">
            <v>Land Rights</v>
          </cell>
          <cell r="I266">
            <v>6277412.5899999999</v>
          </cell>
        </row>
        <row r="267">
          <cell r="A267" t="str">
            <v>33050; 324</v>
          </cell>
          <cell r="B267" t="str">
            <v>324</v>
          </cell>
          <cell r="C267" t="str">
            <v>H</v>
          </cell>
          <cell r="E267">
            <v>218000</v>
          </cell>
          <cell r="F267" t="str">
            <v>SWIFT (218)</v>
          </cell>
          <cell r="G267" t="str">
            <v>330.50</v>
          </cell>
          <cell r="H267" t="str">
            <v>Fish/Wildlife</v>
          </cell>
          <cell r="I267">
            <v>97228.11</v>
          </cell>
        </row>
        <row r="268">
          <cell r="A268" t="str">
            <v>33100; 324</v>
          </cell>
          <cell r="B268" t="str">
            <v>324</v>
          </cell>
          <cell r="C268" t="str">
            <v>H</v>
          </cell>
          <cell r="E268">
            <v>218000</v>
          </cell>
          <cell r="F268" t="str">
            <v>SWIFT (218)</v>
          </cell>
          <cell r="G268" t="str">
            <v>331.00</v>
          </cell>
          <cell r="H268" t="str">
            <v>Structures &amp; Improvements</v>
          </cell>
          <cell r="I268">
            <v>31933471.09</v>
          </cell>
        </row>
        <row r="269">
          <cell r="A269" t="str">
            <v>33200; 324</v>
          </cell>
          <cell r="B269" t="str">
            <v>324</v>
          </cell>
          <cell r="C269" t="str">
            <v>H</v>
          </cell>
          <cell r="E269">
            <v>218000</v>
          </cell>
          <cell r="F269" t="str">
            <v>SWIFT (218)</v>
          </cell>
          <cell r="G269" t="str">
            <v>332.00</v>
          </cell>
          <cell r="H269" t="str">
            <v>Reservoirs, Dams &amp; Waterways</v>
          </cell>
          <cell r="I269">
            <v>42715636.799999997</v>
          </cell>
        </row>
        <row r="270">
          <cell r="A270" t="str">
            <v>33300; 324</v>
          </cell>
          <cell r="B270" t="str">
            <v>324</v>
          </cell>
          <cell r="C270" t="str">
            <v>H</v>
          </cell>
          <cell r="E270">
            <v>218000</v>
          </cell>
          <cell r="F270" t="str">
            <v>SWIFT (218)</v>
          </cell>
          <cell r="G270" t="str">
            <v>333.00</v>
          </cell>
          <cell r="H270" t="str">
            <v>Waterwheels, Turbines &amp; Generators</v>
          </cell>
          <cell r="I270">
            <v>11938274.49</v>
          </cell>
        </row>
        <row r="271">
          <cell r="A271" t="str">
            <v>33400; 324</v>
          </cell>
          <cell r="B271" t="str">
            <v>324</v>
          </cell>
          <cell r="C271" t="str">
            <v>H</v>
          </cell>
          <cell r="E271">
            <v>218000</v>
          </cell>
          <cell r="F271" t="str">
            <v>SWIFT (218)</v>
          </cell>
          <cell r="G271" t="str">
            <v>334.00</v>
          </cell>
          <cell r="H271" t="str">
            <v>Accessory Electric Equipment</v>
          </cell>
          <cell r="I271">
            <v>4434336.04</v>
          </cell>
        </row>
        <row r="272">
          <cell r="A272" t="str">
            <v>33500; 324</v>
          </cell>
          <cell r="B272" t="str">
            <v>324</v>
          </cell>
          <cell r="C272" t="str">
            <v>H</v>
          </cell>
          <cell r="E272">
            <v>218000</v>
          </cell>
          <cell r="F272" t="str">
            <v>SWIFT (218)</v>
          </cell>
          <cell r="G272" t="str">
            <v>335.00</v>
          </cell>
          <cell r="H272" t="str">
            <v>Misc. Power Plant Equipment</v>
          </cell>
          <cell r="I272">
            <v>417281.14</v>
          </cell>
        </row>
        <row r="273">
          <cell r="A273" t="str">
            <v>33600; 324</v>
          </cell>
          <cell r="B273" t="str">
            <v>324</v>
          </cell>
          <cell r="C273" t="str">
            <v>H</v>
          </cell>
          <cell r="E273">
            <v>218000</v>
          </cell>
          <cell r="F273" t="str">
            <v>SWIFT (218)</v>
          </cell>
          <cell r="G273" t="str">
            <v>336.00</v>
          </cell>
          <cell r="H273" t="str">
            <v>Roads, Railroads &amp; Bridges</v>
          </cell>
          <cell r="I273">
            <v>1012079.37</v>
          </cell>
        </row>
        <row r="274">
          <cell r="A274" t="str">
            <v xml:space="preserve">0; </v>
          </cell>
          <cell r="F274" t="str">
            <v>SWIFT (218) Total</v>
          </cell>
          <cell r="I274">
            <v>98825719.63000001</v>
          </cell>
        </row>
        <row r="275">
          <cell r="A275" t="str">
            <v>33100; 325</v>
          </cell>
          <cell r="B275" t="str">
            <v>325</v>
          </cell>
          <cell r="C275" t="str">
            <v>H</v>
          </cell>
          <cell r="E275">
            <v>467</v>
          </cell>
          <cell r="F275" t="str">
            <v>VIVA NAUGHTON (467)</v>
          </cell>
          <cell r="G275" t="str">
            <v>331.00</v>
          </cell>
          <cell r="H275" t="str">
            <v>Structures &amp; Improvements</v>
          </cell>
          <cell r="I275">
            <v>403224.93</v>
          </cell>
        </row>
        <row r="276">
          <cell r="A276" t="str">
            <v>33200; 325</v>
          </cell>
          <cell r="B276" t="str">
            <v>325</v>
          </cell>
          <cell r="C276" t="str">
            <v>H</v>
          </cell>
          <cell r="E276">
            <v>467</v>
          </cell>
          <cell r="F276" t="str">
            <v>VIVA NAUGHTON (467)</v>
          </cell>
          <cell r="G276" t="str">
            <v>332.00</v>
          </cell>
          <cell r="H276" t="str">
            <v>Reservoirs, Dams &amp; Waterways</v>
          </cell>
          <cell r="I276">
            <v>103506.99</v>
          </cell>
        </row>
        <row r="277">
          <cell r="A277" t="str">
            <v>33300; 325</v>
          </cell>
          <cell r="B277" t="str">
            <v>325</v>
          </cell>
          <cell r="C277" t="str">
            <v>H</v>
          </cell>
          <cell r="E277">
            <v>467</v>
          </cell>
          <cell r="F277" t="str">
            <v>VIVA NAUGHTON (467)</v>
          </cell>
          <cell r="G277" t="str">
            <v>333.00</v>
          </cell>
          <cell r="H277" t="str">
            <v>Waterwheels, Turbines &amp; Generators</v>
          </cell>
          <cell r="I277">
            <v>497437.95</v>
          </cell>
        </row>
        <row r="278">
          <cell r="A278" t="str">
            <v>33400; 325</v>
          </cell>
          <cell r="B278" t="str">
            <v>325</v>
          </cell>
          <cell r="C278" t="str">
            <v>H</v>
          </cell>
          <cell r="E278">
            <v>467</v>
          </cell>
          <cell r="F278" t="str">
            <v>VIVA NAUGHTON (467)</v>
          </cell>
          <cell r="G278" t="str">
            <v>334.00</v>
          </cell>
          <cell r="H278" t="str">
            <v>Accessory Electric Equipment</v>
          </cell>
          <cell r="I278">
            <v>169721.82</v>
          </cell>
        </row>
        <row r="279">
          <cell r="A279" t="str">
            <v>33500; 325</v>
          </cell>
          <cell r="B279" t="str">
            <v>325</v>
          </cell>
          <cell r="C279" t="str">
            <v>H</v>
          </cell>
          <cell r="E279">
            <v>467</v>
          </cell>
          <cell r="F279" t="str">
            <v>VIVA NAUGHTON (467)</v>
          </cell>
          <cell r="G279" t="str">
            <v>335.00</v>
          </cell>
          <cell r="H279" t="str">
            <v>Misc. Power Plant Equipment</v>
          </cell>
          <cell r="I279">
            <v>20594.259999999998</v>
          </cell>
        </row>
        <row r="280">
          <cell r="A280" t="str">
            <v xml:space="preserve">0; </v>
          </cell>
          <cell r="F280" t="str">
            <v>VIVA NAUGHTON (467) Total</v>
          </cell>
          <cell r="I280">
            <v>1194485.95</v>
          </cell>
        </row>
        <row r="281">
          <cell r="A281" t="str">
            <v>33100; 326</v>
          </cell>
          <cell r="B281" t="str">
            <v>326</v>
          </cell>
          <cell r="C281" t="str">
            <v>H</v>
          </cell>
          <cell r="E281">
            <v>29000</v>
          </cell>
          <cell r="F281" t="str">
            <v>WALLOWA FALLS (29)</v>
          </cell>
          <cell r="G281" t="str">
            <v>331.00</v>
          </cell>
          <cell r="H281" t="str">
            <v>Structures &amp; Improvements</v>
          </cell>
          <cell r="I281">
            <v>112225.05</v>
          </cell>
        </row>
        <row r="282">
          <cell r="A282" t="str">
            <v>33200; 326</v>
          </cell>
          <cell r="B282" t="str">
            <v>326</v>
          </cell>
          <cell r="C282" t="str">
            <v>H</v>
          </cell>
          <cell r="E282">
            <v>29000</v>
          </cell>
          <cell r="F282" t="str">
            <v>WALLOWA FALLS (29)</v>
          </cell>
          <cell r="G282" t="str">
            <v>332.00</v>
          </cell>
          <cell r="H282" t="str">
            <v>Reservoirs, Dams &amp; Waterways</v>
          </cell>
          <cell r="I282">
            <v>909447.61</v>
          </cell>
        </row>
        <row r="283">
          <cell r="A283" t="str">
            <v>33300; 326</v>
          </cell>
          <cell r="B283" t="str">
            <v>326</v>
          </cell>
          <cell r="C283" t="str">
            <v>H</v>
          </cell>
          <cell r="E283">
            <v>29000</v>
          </cell>
          <cell r="F283" t="str">
            <v>WALLOWA FALLS (29)</v>
          </cell>
          <cell r="G283" t="str">
            <v>333.00</v>
          </cell>
          <cell r="H283" t="str">
            <v>Waterwheels, Turbines &amp; Generators</v>
          </cell>
          <cell r="I283">
            <v>105583.87</v>
          </cell>
        </row>
        <row r="284">
          <cell r="A284" t="str">
            <v>33400; 326</v>
          </cell>
          <cell r="B284" t="str">
            <v>326</v>
          </cell>
          <cell r="C284" t="str">
            <v>H</v>
          </cell>
          <cell r="E284">
            <v>29000</v>
          </cell>
          <cell r="F284" t="str">
            <v>WALLOWA FALLS (29)</v>
          </cell>
          <cell r="G284" t="str">
            <v>334.00</v>
          </cell>
          <cell r="H284" t="str">
            <v>Accessory Electric Equipment</v>
          </cell>
          <cell r="I284">
            <v>1393215.15</v>
          </cell>
        </row>
        <row r="285">
          <cell r="A285" t="str">
            <v>33600; 326</v>
          </cell>
          <cell r="B285" t="str">
            <v>326</v>
          </cell>
          <cell r="C285" t="str">
            <v>H</v>
          </cell>
          <cell r="E285">
            <v>29000</v>
          </cell>
          <cell r="F285" t="str">
            <v>WALLOWA FALLS (29)</v>
          </cell>
          <cell r="G285" t="str">
            <v>336.00</v>
          </cell>
          <cell r="H285" t="str">
            <v>Roads, Railroads &amp; Bridges</v>
          </cell>
          <cell r="I285">
            <v>310958.51</v>
          </cell>
        </row>
        <row r="286">
          <cell r="A286" t="str">
            <v xml:space="preserve">0; </v>
          </cell>
          <cell r="F286" t="str">
            <v>WALLOWA FALLS (29) Total</v>
          </cell>
          <cell r="I286">
            <v>2831430.1899999995</v>
          </cell>
        </row>
        <row r="287">
          <cell r="A287" t="str">
            <v>33100; 327</v>
          </cell>
          <cell r="B287" t="str">
            <v>327</v>
          </cell>
          <cell r="C287" t="str">
            <v>H</v>
          </cell>
          <cell r="E287">
            <v>454</v>
          </cell>
          <cell r="F287" t="str">
            <v>WEBER (454)</v>
          </cell>
          <cell r="G287" t="str">
            <v>331.00</v>
          </cell>
          <cell r="H287" t="str">
            <v>Structures &amp; Improvements</v>
          </cell>
          <cell r="I287">
            <v>368302.99</v>
          </cell>
        </row>
        <row r="288">
          <cell r="A288" t="str">
            <v>33200; 327</v>
          </cell>
          <cell r="B288" t="str">
            <v>327</v>
          </cell>
          <cell r="C288" t="str">
            <v>H</v>
          </cell>
          <cell r="E288">
            <v>454</v>
          </cell>
          <cell r="F288" t="str">
            <v>WEBER (454)</v>
          </cell>
          <cell r="G288" t="str">
            <v>332.00</v>
          </cell>
          <cell r="H288" t="str">
            <v>Reservoirs, Dams &amp; Waterways</v>
          </cell>
          <cell r="I288">
            <v>1358944.18</v>
          </cell>
        </row>
        <row r="289">
          <cell r="A289" t="str">
            <v>33300; 327</v>
          </cell>
          <cell r="B289" t="str">
            <v>327</v>
          </cell>
          <cell r="C289" t="str">
            <v>H</v>
          </cell>
          <cell r="E289">
            <v>454</v>
          </cell>
          <cell r="F289" t="str">
            <v>WEBER (454)</v>
          </cell>
          <cell r="G289" t="str">
            <v>333.00</v>
          </cell>
          <cell r="H289" t="str">
            <v>Waterwheels, Turbines &amp; Generators</v>
          </cell>
          <cell r="I289">
            <v>904665.2</v>
          </cell>
        </row>
        <row r="290">
          <cell r="A290" t="str">
            <v>33400; 327</v>
          </cell>
          <cell r="B290" t="str">
            <v>327</v>
          </cell>
          <cell r="C290" t="str">
            <v>H</v>
          </cell>
          <cell r="E290">
            <v>454</v>
          </cell>
          <cell r="F290" t="str">
            <v>WEBER (454)</v>
          </cell>
          <cell r="G290" t="str">
            <v>334.00</v>
          </cell>
          <cell r="H290" t="str">
            <v>Accessory Electric Equipment</v>
          </cell>
          <cell r="I290">
            <v>253737.73</v>
          </cell>
        </row>
        <row r="291">
          <cell r="A291" t="str">
            <v>33500; 327</v>
          </cell>
          <cell r="B291" t="str">
            <v>327</v>
          </cell>
          <cell r="C291" t="str">
            <v>H</v>
          </cell>
          <cell r="E291">
            <v>454</v>
          </cell>
          <cell r="F291" t="str">
            <v>WEBER (454)</v>
          </cell>
          <cell r="G291" t="str">
            <v>335.00</v>
          </cell>
          <cell r="H291" t="str">
            <v>Misc. Power Plant Equipment</v>
          </cell>
          <cell r="I291">
            <v>22270.09</v>
          </cell>
        </row>
        <row r="292">
          <cell r="A292" t="str">
            <v>33600; 327</v>
          </cell>
          <cell r="B292" t="str">
            <v>327</v>
          </cell>
          <cell r="C292" t="str">
            <v>H</v>
          </cell>
          <cell r="E292">
            <v>454</v>
          </cell>
          <cell r="F292" t="str">
            <v>WEBER (454)</v>
          </cell>
          <cell r="G292" t="str">
            <v>336.00</v>
          </cell>
          <cell r="H292" t="str">
            <v>Roads, Railroads &amp; Bridges</v>
          </cell>
          <cell r="I292">
            <v>39856.53</v>
          </cell>
        </row>
        <row r="293">
          <cell r="A293" t="str">
            <v xml:space="preserve">0; </v>
          </cell>
          <cell r="F293" t="str">
            <v>WEBER (454) Total</v>
          </cell>
          <cell r="I293">
            <v>2947776.7199999997</v>
          </cell>
        </row>
        <row r="294">
          <cell r="A294" t="str">
            <v>33020; 328</v>
          </cell>
          <cell r="B294" t="str">
            <v>328</v>
          </cell>
          <cell r="C294" t="str">
            <v>H</v>
          </cell>
          <cell r="E294">
            <v>219000</v>
          </cell>
          <cell r="F294" t="str">
            <v>YALE (219)</v>
          </cell>
          <cell r="G294" t="str">
            <v>330.20</v>
          </cell>
          <cell r="H294" t="str">
            <v>Land Rights</v>
          </cell>
          <cell r="I294">
            <v>761579.86</v>
          </cell>
        </row>
        <row r="295">
          <cell r="A295" t="str">
            <v>33100; 328</v>
          </cell>
          <cell r="B295" t="str">
            <v>328</v>
          </cell>
          <cell r="C295" t="str">
            <v>H</v>
          </cell>
          <cell r="E295">
            <v>219000</v>
          </cell>
          <cell r="F295" t="str">
            <v>YALE (219)</v>
          </cell>
          <cell r="G295" t="str">
            <v>331.00</v>
          </cell>
          <cell r="H295" t="str">
            <v>Structures &amp; Improvements</v>
          </cell>
          <cell r="I295">
            <v>7680924.5599999996</v>
          </cell>
        </row>
        <row r="296">
          <cell r="A296" t="str">
            <v>33200; 328</v>
          </cell>
          <cell r="B296" t="str">
            <v>328</v>
          </cell>
          <cell r="C296" t="str">
            <v>H</v>
          </cell>
          <cell r="E296">
            <v>219000</v>
          </cell>
          <cell r="F296" t="str">
            <v>YALE (219)</v>
          </cell>
          <cell r="G296" t="str">
            <v>332.00</v>
          </cell>
          <cell r="H296" t="str">
            <v>Reservoirs, Dams &amp; Waterways</v>
          </cell>
          <cell r="I296">
            <v>27653817.170000002</v>
          </cell>
        </row>
        <row r="297">
          <cell r="A297" t="str">
            <v>33300; 328</v>
          </cell>
          <cell r="B297" t="str">
            <v>328</v>
          </cell>
          <cell r="C297" t="str">
            <v>H</v>
          </cell>
          <cell r="E297">
            <v>219000</v>
          </cell>
          <cell r="F297" t="str">
            <v>YALE (219)</v>
          </cell>
          <cell r="G297" t="str">
            <v>333.00</v>
          </cell>
          <cell r="H297" t="str">
            <v>Waterwheels, Turbines &amp; Generators</v>
          </cell>
          <cell r="I297">
            <v>10698063.15</v>
          </cell>
        </row>
        <row r="298">
          <cell r="A298" t="str">
            <v>33400; 328</v>
          </cell>
          <cell r="B298" t="str">
            <v>328</v>
          </cell>
          <cell r="C298" t="str">
            <v>H</v>
          </cell>
          <cell r="E298">
            <v>219000</v>
          </cell>
          <cell r="F298" t="str">
            <v>YALE (219)</v>
          </cell>
          <cell r="G298" t="str">
            <v>334.00</v>
          </cell>
          <cell r="H298" t="str">
            <v>Accessory Electric Equipment</v>
          </cell>
          <cell r="I298">
            <v>3586772.18</v>
          </cell>
        </row>
        <row r="299">
          <cell r="A299" t="str">
            <v>33500; 328</v>
          </cell>
          <cell r="B299" t="str">
            <v>328</v>
          </cell>
          <cell r="C299" t="str">
            <v>H</v>
          </cell>
          <cell r="E299">
            <v>219000</v>
          </cell>
          <cell r="F299" t="str">
            <v>YALE (219)</v>
          </cell>
          <cell r="G299" t="str">
            <v>335.00</v>
          </cell>
          <cell r="H299" t="str">
            <v>Misc. Power Plant Equipment</v>
          </cell>
          <cell r="I299">
            <v>546858.96</v>
          </cell>
        </row>
        <row r="300">
          <cell r="A300" t="str">
            <v>33600; 328</v>
          </cell>
          <cell r="B300" t="str">
            <v>328</v>
          </cell>
          <cell r="C300" t="str">
            <v>H</v>
          </cell>
          <cell r="E300">
            <v>219000</v>
          </cell>
          <cell r="F300" t="str">
            <v>YALE (219)</v>
          </cell>
          <cell r="G300" t="str">
            <v>336.00</v>
          </cell>
          <cell r="H300" t="str">
            <v>Roads, Railroads &amp; Bridges</v>
          </cell>
          <cell r="I300">
            <v>1439462.47</v>
          </cell>
        </row>
        <row r="301">
          <cell r="A301" t="str">
            <v xml:space="preserve">0; </v>
          </cell>
          <cell r="F301" t="str">
            <v>YALE (219) Total</v>
          </cell>
          <cell r="I301">
            <v>52367478.350000001</v>
          </cell>
        </row>
        <row r="302">
          <cell r="A302" t="str">
            <v xml:space="preserve">0; </v>
          </cell>
          <cell r="C302" t="str">
            <v>H Total</v>
          </cell>
          <cell r="I302">
            <v>697877989.23999989</v>
          </cell>
        </row>
        <row r="303">
          <cell r="A303" t="str">
            <v>34100; 401</v>
          </cell>
          <cell r="B303" t="str">
            <v>401</v>
          </cell>
          <cell r="C303" t="str">
            <v>O</v>
          </cell>
          <cell r="E303">
            <v>203300</v>
          </cell>
          <cell r="F303" t="str">
            <v>CHEHALIS CCCT PLANT</v>
          </cell>
          <cell r="G303" t="str">
            <v>341.00</v>
          </cell>
          <cell r="H303" t="str">
            <v>Structures &amp; Improvements</v>
          </cell>
          <cell r="I303">
            <v>23264895.84</v>
          </cell>
        </row>
        <row r="304">
          <cell r="A304" t="str">
            <v>34200; 401</v>
          </cell>
          <cell r="B304" t="str">
            <v>401</v>
          </cell>
          <cell r="C304" t="str">
            <v>O</v>
          </cell>
          <cell r="E304">
            <v>203300</v>
          </cell>
          <cell r="F304" t="str">
            <v>CHEHALIS CCCT PLANT</v>
          </cell>
          <cell r="G304" t="str">
            <v>342.00</v>
          </cell>
          <cell r="H304" t="str">
            <v>Fuel Holders, Prod. &amp; Access.</v>
          </cell>
          <cell r="I304">
            <v>1597345.52</v>
          </cell>
        </row>
        <row r="305">
          <cell r="A305" t="str">
            <v>34300; 401</v>
          </cell>
          <cell r="B305" t="str">
            <v>401</v>
          </cell>
          <cell r="C305" t="str">
            <v>O</v>
          </cell>
          <cell r="E305">
            <v>203300</v>
          </cell>
          <cell r="F305" t="str">
            <v>CHEHALIS CCCT PLANT</v>
          </cell>
          <cell r="G305" t="str">
            <v>343.00</v>
          </cell>
          <cell r="H305" t="str">
            <v>Prime Movers</v>
          </cell>
          <cell r="I305">
            <v>191561490.22</v>
          </cell>
        </row>
        <row r="306">
          <cell r="A306" t="str">
            <v>34400; 401</v>
          </cell>
          <cell r="B306" t="str">
            <v>401</v>
          </cell>
          <cell r="C306" t="str">
            <v>O</v>
          </cell>
          <cell r="E306">
            <v>203300</v>
          </cell>
          <cell r="F306" t="str">
            <v>CHEHALIS CCCT PLANT</v>
          </cell>
          <cell r="G306" t="str">
            <v>344.00</v>
          </cell>
          <cell r="H306" t="str">
            <v>Generators</v>
          </cell>
          <cell r="I306">
            <v>82787184.680000007</v>
          </cell>
        </row>
        <row r="307">
          <cell r="A307" t="str">
            <v>34500; 401</v>
          </cell>
          <cell r="B307" t="str">
            <v>401</v>
          </cell>
          <cell r="C307" t="str">
            <v>O</v>
          </cell>
          <cell r="E307">
            <v>203300</v>
          </cell>
          <cell r="F307" t="str">
            <v>CHEHALIS CCCT PLANT</v>
          </cell>
          <cell r="G307" t="str">
            <v>345.00</v>
          </cell>
          <cell r="H307" t="str">
            <v>Accessory Electric Equipment</v>
          </cell>
          <cell r="I307">
            <v>39232856.310000002</v>
          </cell>
        </row>
        <row r="308">
          <cell r="A308" t="str">
            <v>34600; 401</v>
          </cell>
          <cell r="B308" t="str">
            <v>401</v>
          </cell>
          <cell r="C308" t="str">
            <v>O</v>
          </cell>
          <cell r="E308">
            <v>203300</v>
          </cell>
          <cell r="F308" t="str">
            <v>CHEHALIS CCCT PLANT</v>
          </cell>
          <cell r="G308" t="str">
            <v>346.00</v>
          </cell>
          <cell r="H308" t="str">
            <v>Misc. Power Plant Equipment</v>
          </cell>
          <cell r="I308">
            <v>3239885.55</v>
          </cell>
        </row>
        <row r="309">
          <cell r="A309" t="str">
            <v xml:space="preserve">0; </v>
          </cell>
          <cell r="F309" t="str">
            <v>CHEHALIS CCCT PLANT Total</v>
          </cell>
          <cell r="I309">
            <v>341683658.12</v>
          </cell>
        </row>
        <row r="310">
          <cell r="A310" t="str">
            <v>34100; 402</v>
          </cell>
          <cell r="B310" t="str">
            <v>402</v>
          </cell>
          <cell r="C310" t="str">
            <v>O</v>
          </cell>
          <cell r="E310">
            <v>310318</v>
          </cell>
          <cell r="F310" t="str">
            <v>CURRANT CREEK CCCT PLANT</v>
          </cell>
          <cell r="G310" t="str">
            <v>341.00</v>
          </cell>
          <cell r="H310" t="str">
            <v>Structures &amp; Improvements</v>
          </cell>
          <cell r="I310">
            <v>44110651.130000003</v>
          </cell>
        </row>
        <row r="311">
          <cell r="A311" t="str">
            <v>34200; 402</v>
          </cell>
          <cell r="B311" t="str">
            <v>402</v>
          </cell>
          <cell r="C311" t="str">
            <v>O</v>
          </cell>
          <cell r="E311">
            <v>310318</v>
          </cell>
          <cell r="F311" t="str">
            <v>CURRANT CREEK CCCT PLANT</v>
          </cell>
          <cell r="G311" t="str">
            <v>342.00</v>
          </cell>
          <cell r="H311" t="str">
            <v>Fuel Holders, Prod. &amp; Access.</v>
          </cell>
          <cell r="I311">
            <v>3299735.22</v>
          </cell>
        </row>
        <row r="312">
          <cell r="A312" t="str">
            <v>34300; 402</v>
          </cell>
          <cell r="B312" t="str">
            <v>402</v>
          </cell>
          <cell r="C312" t="str">
            <v>O</v>
          </cell>
          <cell r="E312">
            <v>310318</v>
          </cell>
          <cell r="F312" t="str">
            <v>CURRANT CREEK CCCT PLANT</v>
          </cell>
          <cell r="G312" t="str">
            <v>343.00</v>
          </cell>
          <cell r="H312" t="str">
            <v>Prime Movers</v>
          </cell>
          <cell r="I312">
            <v>183388912.16999999</v>
          </cell>
        </row>
        <row r="313">
          <cell r="A313" t="str">
            <v>34400; 402</v>
          </cell>
          <cell r="B313" t="str">
            <v>402</v>
          </cell>
          <cell r="C313" t="str">
            <v>O</v>
          </cell>
          <cell r="E313">
            <v>310318</v>
          </cell>
          <cell r="F313" t="str">
            <v>CURRANT CREEK CCCT PLANT</v>
          </cell>
          <cell r="G313" t="str">
            <v>344.00</v>
          </cell>
          <cell r="H313" t="str">
            <v>Generators</v>
          </cell>
          <cell r="I313">
            <v>75958925.689999998</v>
          </cell>
        </row>
        <row r="314">
          <cell r="A314" t="str">
            <v>34500; 402</v>
          </cell>
          <cell r="B314" t="str">
            <v>402</v>
          </cell>
          <cell r="C314" t="str">
            <v>O</v>
          </cell>
          <cell r="E314">
            <v>310318</v>
          </cell>
          <cell r="F314" t="str">
            <v>CURRANT CREEK CCCT PLANT</v>
          </cell>
          <cell r="G314" t="str">
            <v>345.00</v>
          </cell>
          <cell r="H314" t="str">
            <v>Accessory Electric Equipment</v>
          </cell>
          <cell r="I314">
            <v>42401824.549999997</v>
          </cell>
        </row>
        <row r="315">
          <cell r="A315" t="str">
            <v>34600; 402</v>
          </cell>
          <cell r="B315" t="str">
            <v>402</v>
          </cell>
          <cell r="C315" t="str">
            <v>O</v>
          </cell>
          <cell r="E315">
            <v>310318</v>
          </cell>
          <cell r="F315" t="str">
            <v>CURRANT CREEK CCCT PLANT</v>
          </cell>
          <cell r="G315" t="str">
            <v>346.00</v>
          </cell>
          <cell r="H315" t="str">
            <v>Misc. Power Plant Equipment</v>
          </cell>
          <cell r="I315">
            <v>2969761.75</v>
          </cell>
        </row>
        <row r="316">
          <cell r="A316" t="str">
            <v xml:space="preserve">0; </v>
          </cell>
          <cell r="F316" t="str">
            <v>CURRANT CREEK CCCT PLANT Total</v>
          </cell>
          <cell r="I316">
            <v>352129810.50999999</v>
          </cell>
        </row>
        <row r="317">
          <cell r="A317" t="str">
            <v>34100; 403</v>
          </cell>
          <cell r="B317" t="str">
            <v>403</v>
          </cell>
          <cell r="C317" t="str">
            <v>O</v>
          </cell>
          <cell r="E317">
            <v>129500</v>
          </cell>
          <cell r="F317" t="str">
            <v>HERMISTON CCCT PLANT</v>
          </cell>
          <cell r="G317" t="str">
            <v>341.00</v>
          </cell>
          <cell r="H317" t="str">
            <v>Structures &amp; Improvements</v>
          </cell>
          <cell r="I317">
            <v>12844996.02</v>
          </cell>
        </row>
        <row r="318">
          <cell r="A318" t="str">
            <v>34200; 403</v>
          </cell>
          <cell r="B318" t="str">
            <v>403</v>
          </cell>
          <cell r="C318" t="str">
            <v>O</v>
          </cell>
          <cell r="E318">
            <v>129500</v>
          </cell>
          <cell r="F318" t="str">
            <v>HERMISTON CCCT PLANT</v>
          </cell>
          <cell r="G318" t="str">
            <v>342.00</v>
          </cell>
          <cell r="H318" t="str">
            <v>Fuel Holders, Prod. &amp; Access.</v>
          </cell>
          <cell r="I318">
            <v>25321.62</v>
          </cell>
        </row>
        <row r="319">
          <cell r="A319" t="str">
            <v>34300; 403</v>
          </cell>
          <cell r="B319" t="str">
            <v>403</v>
          </cell>
          <cell r="C319" t="str">
            <v>O</v>
          </cell>
          <cell r="E319">
            <v>129500</v>
          </cell>
          <cell r="F319" t="str">
            <v>HERMISTON CCCT PLANT</v>
          </cell>
          <cell r="G319" t="str">
            <v>343.00</v>
          </cell>
          <cell r="H319" t="str">
            <v>Prime Movers</v>
          </cell>
          <cell r="I319">
            <v>107253896.88</v>
          </cell>
        </row>
        <row r="320">
          <cell r="A320" t="str">
            <v>34400; 403</v>
          </cell>
          <cell r="B320" t="str">
            <v>403</v>
          </cell>
          <cell r="C320" t="str">
            <v>O</v>
          </cell>
          <cell r="E320">
            <v>129500</v>
          </cell>
          <cell r="F320" t="str">
            <v>HERMISTON CCCT PLANT</v>
          </cell>
          <cell r="G320" t="str">
            <v>344.00</v>
          </cell>
          <cell r="H320" t="str">
            <v>Generators</v>
          </cell>
          <cell r="I320">
            <v>40074379.619999997</v>
          </cell>
        </row>
        <row r="321">
          <cell r="A321" t="str">
            <v>34500; 403</v>
          </cell>
          <cell r="B321" t="str">
            <v>403</v>
          </cell>
          <cell r="C321" t="str">
            <v>O</v>
          </cell>
          <cell r="E321">
            <v>129500</v>
          </cell>
          <cell r="F321" t="str">
            <v>HERMISTON CCCT PLANT</v>
          </cell>
          <cell r="G321" t="str">
            <v>345.00</v>
          </cell>
          <cell r="H321" t="str">
            <v>Accessory Electric Equipment</v>
          </cell>
          <cell r="I321">
            <v>9115252.9600000009</v>
          </cell>
        </row>
        <row r="322">
          <cell r="A322" t="str">
            <v>34600; 403</v>
          </cell>
          <cell r="B322" t="str">
            <v>403</v>
          </cell>
          <cell r="C322" t="str">
            <v>O</v>
          </cell>
          <cell r="E322">
            <v>129500</v>
          </cell>
          <cell r="F322" t="str">
            <v>HERMISTON CCCT PLANT</v>
          </cell>
          <cell r="G322" t="str">
            <v>346.00</v>
          </cell>
          <cell r="H322" t="str">
            <v>Misc. Power Plant Equipment</v>
          </cell>
          <cell r="I322">
            <v>497343.1</v>
          </cell>
        </row>
        <row r="323">
          <cell r="A323" t="str">
            <v xml:space="preserve">0; </v>
          </cell>
          <cell r="F323" t="str">
            <v>HERMISTON CCCT PLANT Total</v>
          </cell>
          <cell r="I323">
            <v>169811190.19999999</v>
          </cell>
        </row>
        <row r="324">
          <cell r="A324" t="str">
            <v>34100; 404</v>
          </cell>
          <cell r="B324" t="str">
            <v>404</v>
          </cell>
          <cell r="C324" t="str">
            <v>O</v>
          </cell>
          <cell r="E324">
            <v>225228</v>
          </cell>
          <cell r="F324" t="str">
            <v>LAKESIDE CCCT PLANT</v>
          </cell>
          <cell r="G324" t="str">
            <v>341.00</v>
          </cell>
          <cell r="H324" t="str">
            <v>Structures &amp; Improvements</v>
          </cell>
          <cell r="I324">
            <v>27840392.370000001</v>
          </cell>
        </row>
        <row r="325">
          <cell r="A325" t="str">
            <v>34200; 404</v>
          </cell>
          <cell r="B325" t="str">
            <v>404</v>
          </cell>
          <cell r="C325" t="str">
            <v>O</v>
          </cell>
          <cell r="E325">
            <v>225228</v>
          </cell>
          <cell r="F325" t="str">
            <v>LAKESIDE CCCT PLANT</v>
          </cell>
          <cell r="G325" t="str">
            <v>342.00</v>
          </cell>
          <cell r="H325" t="str">
            <v>Fuel Holders, Prod. &amp; Access.</v>
          </cell>
          <cell r="I325">
            <v>3502124</v>
          </cell>
        </row>
        <row r="326">
          <cell r="A326" t="str">
            <v>34300; 404</v>
          </cell>
          <cell r="B326" t="str">
            <v>404</v>
          </cell>
          <cell r="C326" t="str">
            <v>O</v>
          </cell>
          <cell r="E326">
            <v>225228</v>
          </cell>
          <cell r="F326" t="str">
            <v>LAKESIDE CCCT PLANT</v>
          </cell>
          <cell r="G326" t="str">
            <v>343.00</v>
          </cell>
          <cell r="H326" t="str">
            <v>Prime Movers</v>
          </cell>
          <cell r="I326">
            <v>178617105.44</v>
          </cell>
        </row>
        <row r="327">
          <cell r="A327" t="str">
            <v>34400; 404</v>
          </cell>
          <cell r="B327" t="str">
            <v>404</v>
          </cell>
          <cell r="C327" t="str">
            <v>O</v>
          </cell>
          <cell r="E327">
            <v>225228</v>
          </cell>
          <cell r="F327" t="str">
            <v>LAKESIDE CCCT PLANT</v>
          </cell>
          <cell r="G327" t="str">
            <v>344.00</v>
          </cell>
          <cell r="H327" t="str">
            <v>Generators</v>
          </cell>
          <cell r="I327">
            <v>82025855.989999995</v>
          </cell>
        </row>
        <row r="328">
          <cell r="A328" t="str">
            <v>34500; 404</v>
          </cell>
          <cell r="B328" t="str">
            <v>404</v>
          </cell>
          <cell r="C328" t="str">
            <v>O</v>
          </cell>
          <cell r="E328">
            <v>225228</v>
          </cell>
          <cell r="F328" t="str">
            <v>LAKESIDE CCCT PLANT</v>
          </cell>
          <cell r="G328" t="str">
            <v>345.00</v>
          </cell>
          <cell r="H328" t="str">
            <v>Accessory Electric Equipment</v>
          </cell>
          <cell r="I328">
            <v>44396410.020000003</v>
          </cell>
        </row>
        <row r="329">
          <cell r="A329" t="str">
            <v>34600; 404</v>
          </cell>
          <cell r="B329" t="str">
            <v>404</v>
          </cell>
          <cell r="C329" t="str">
            <v>O</v>
          </cell>
          <cell r="E329">
            <v>225228</v>
          </cell>
          <cell r="F329" t="str">
            <v>LAKESIDE CCCT PLANT</v>
          </cell>
          <cell r="G329" t="str">
            <v>346.00</v>
          </cell>
          <cell r="H329" t="str">
            <v>Misc. Power Plant Equipment</v>
          </cell>
          <cell r="I329">
            <v>3151909.27</v>
          </cell>
        </row>
        <row r="330">
          <cell r="A330" t="str">
            <v xml:space="preserve">0; </v>
          </cell>
          <cell r="F330" t="str">
            <v>LAKESIDE CCCT PLANT Total</v>
          </cell>
          <cell r="I330">
            <v>339533797.08999997</v>
          </cell>
        </row>
        <row r="331">
          <cell r="A331" t="str">
            <v>34100; 501</v>
          </cell>
          <cell r="B331" t="str">
            <v>501</v>
          </cell>
          <cell r="C331" t="str">
            <v>O</v>
          </cell>
          <cell r="E331">
            <v>264267</v>
          </cell>
          <cell r="F331" t="str">
            <v>GADSBY CT PLANT - PEAKING UNITS 4-6</v>
          </cell>
          <cell r="G331" t="str">
            <v>341.00</v>
          </cell>
          <cell r="H331" t="str">
            <v>Structures &amp; Improvements</v>
          </cell>
          <cell r="I331">
            <v>4240304.49</v>
          </cell>
        </row>
        <row r="332">
          <cell r="A332" t="str">
            <v>34200; 501</v>
          </cell>
          <cell r="B332" t="str">
            <v>501</v>
          </cell>
          <cell r="C332" t="str">
            <v>O</v>
          </cell>
          <cell r="E332">
            <v>264267</v>
          </cell>
          <cell r="F332" t="str">
            <v>GADSBY CT PLANT - PEAKING UNITS 4-6</v>
          </cell>
          <cell r="G332" t="str">
            <v>342.00</v>
          </cell>
          <cell r="H332" t="str">
            <v>Fuel Holders, Prod. &amp; Access.</v>
          </cell>
          <cell r="I332">
            <v>2284125.7599999998</v>
          </cell>
        </row>
        <row r="333">
          <cell r="A333" t="str">
            <v>34300; 501</v>
          </cell>
          <cell r="B333" t="str">
            <v>501</v>
          </cell>
          <cell r="C333" t="str">
            <v>O</v>
          </cell>
          <cell r="E333">
            <v>264267</v>
          </cell>
          <cell r="F333" t="str">
            <v>GADSBY CT PLANT - PEAKING UNITS 4-6</v>
          </cell>
          <cell r="G333" t="str">
            <v>343.00</v>
          </cell>
          <cell r="H333" t="str">
            <v>Prime Movers</v>
          </cell>
          <cell r="I333">
            <v>56436132.039999999</v>
          </cell>
        </row>
        <row r="334">
          <cell r="A334" t="str">
            <v>34400; 501</v>
          </cell>
          <cell r="B334" t="str">
            <v>501</v>
          </cell>
          <cell r="C334" t="str">
            <v>O</v>
          </cell>
          <cell r="E334">
            <v>264267</v>
          </cell>
          <cell r="F334" t="str">
            <v>GADSBY CT PLANT - PEAKING UNITS 4-6</v>
          </cell>
          <cell r="G334" t="str">
            <v>344.00</v>
          </cell>
          <cell r="H334" t="str">
            <v>Generators</v>
          </cell>
          <cell r="I334">
            <v>16059493.890000001</v>
          </cell>
        </row>
        <row r="335">
          <cell r="A335" t="str">
            <v>34500; 501</v>
          </cell>
          <cell r="B335" t="str">
            <v>501</v>
          </cell>
          <cell r="C335" t="str">
            <v>O</v>
          </cell>
          <cell r="E335">
            <v>264267</v>
          </cell>
          <cell r="F335" t="str">
            <v>GADSBY CT PLANT - PEAKING UNITS 4-6</v>
          </cell>
          <cell r="G335" t="str">
            <v>345.00</v>
          </cell>
          <cell r="H335" t="str">
            <v>Accessory Electric Equipment</v>
          </cell>
          <cell r="I335">
            <v>2919648.88</v>
          </cell>
        </row>
        <row r="336">
          <cell r="A336" t="str">
            <v xml:space="preserve">0; </v>
          </cell>
          <cell r="F336" t="str">
            <v>GADSBY CT PLANT - PEAKING UNITS 4-6 Total</v>
          </cell>
          <cell r="I336">
            <v>81939705.060000002</v>
          </cell>
        </row>
        <row r="337">
          <cell r="A337" t="str">
            <v>34100; 502</v>
          </cell>
          <cell r="B337" t="str">
            <v>502</v>
          </cell>
          <cell r="C337" t="str">
            <v>O</v>
          </cell>
          <cell r="E337">
            <v>475</v>
          </cell>
          <cell r="F337" t="str">
            <v>LITTLE MOUNTAIN</v>
          </cell>
          <cell r="G337" t="str">
            <v>341.00</v>
          </cell>
          <cell r="H337" t="str">
            <v>Structures &amp; Improvements</v>
          </cell>
          <cell r="I337">
            <v>337027.88</v>
          </cell>
        </row>
        <row r="338">
          <cell r="A338" t="str">
            <v>34300; 502</v>
          </cell>
          <cell r="B338" t="str">
            <v>502</v>
          </cell>
          <cell r="C338" t="str">
            <v>O</v>
          </cell>
          <cell r="E338">
            <v>475</v>
          </cell>
          <cell r="F338" t="str">
            <v>LITTLE MOUNTAIN</v>
          </cell>
          <cell r="G338" t="str">
            <v>343.00</v>
          </cell>
          <cell r="H338" t="str">
            <v>Prime Movers</v>
          </cell>
          <cell r="I338">
            <v>1167092.49</v>
          </cell>
        </row>
        <row r="339">
          <cell r="A339" t="str">
            <v>34500; 502</v>
          </cell>
          <cell r="B339" t="str">
            <v>502</v>
          </cell>
          <cell r="C339" t="str">
            <v>O</v>
          </cell>
          <cell r="E339">
            <v>475</v>
          </cell>
          <cell r="F339" t="str">
            <v>LITTLE MOUNTAIN</v>
          </cell>
          <cell r="G339" t="str">
            <v>345.00</v>
          </cell>
          <cell r="H339" t="str">
            <v>Accessory Electric Equipment</v>
          </cell>
          <cell r="I339">
            <v>215728.34</v>
          </cell>
        </row>
        <row r="340">
          <cell r="A340" t="str">
            <v>34600; 502</v>
          </cell>
          <cell r="B340" t="str">
            <v>502</v>
          </cell>
          <cell r="C340" t="str">
            <v>O</v>
          </cell>
          <cell r="E340">
            <v>475</v>
          </cell>
          <cell r="F340" t="str">
            <v>LITTLE MOUNTAIN</v>
          </cell>
          <cell r="G340" t="str">
            <v>346.00</v>
          </cell>
          <cell r="H340" t="str">
            <v>Misc. Power Plant Equipment</v>
          </cell>
          <cell r="I340">
            <v>11813.11</v>
          </cell>
        </row>
        <row r="341">
          <cell r="A341" t="str">
            <v xml:space="preserve">0; </v>
          </cell>
          <cell r="F341" t="str">
            <v>LITTLE MOUNTAIN Total</v>
          </cell>
          <cell r="I341">
            <v>1731661.8200000003</v>
          </cell>
        </row>
        <row r="342">
          <cell r="A342" t="str">
            <v xml:space="preserve">34100; </v>
          </cell>
          <cell r="C342" t="str">
            <v>O</v>
          </cell>
          <cell r="F342" t="str">
            <v>WIND PLANTS</v>
          </cell>
          <cell r="G342" t="str">
            <v>341.00</v>
          </cell>
          <cell r="H342" t="str">
            <v>Structures &amp; Improvements</v>
          </cell>
          <cell r="I342">
            <v>51432045.659999996</v>
          </cell>
        </row>
        <row r="343">
          <cell r="A343" t="str">
            <v xml:space="preserve">34300; </v>
          </cell>
          <cell r="C343" t="str">
            <v>O</v>
          </cell>
          <cell r="F343" t="str">
            <v>WIND PLANTS</v>
          </cell>
          <cell r="G343" t="str">
            <v>343.00</v>
          </cell>
          <cell r="H343" t="str">
            <v>Prime Movers</v>
          </cell>
          <cell r="I343">
            <v>1778733909.5699997</v>
          </cell>
        </row>
        <row r="344">
          <cell r="A344" t="str">
            <v xml:space="preserve">34400; </v>
          </cell>
          <cell r="C344" t="str">
            <v>O</v>
          </cell>
          <cell r="F344" t="str">
            <v>WIND PLANTS</v>
          </cell>
          <cell r="G344" t="str">
            <v>344.00</v>
          </cell>
          <cell r="H344" t="str">
            <v>Generators</v>
          </cell>
          <cell r="I344">
            <v>53585152.979999989</v>
          </cell>
        </row>
        <row r="345">
          <cell r="A345" t="str">
            <v xml:space="preserve">34500; </v>
          </cell>
          <cell r="C345" t="str">
            <v>O</v>
          </cell>
          <cell r="F345" t="str">
            <v>WIND PLANTS</v>
          </cell>
          <cell r="G345" t="str">
            <v>345.00</v>
          </cell>
          <cell r="H345" t="str">
            <v>Accessory Electric Equipment</v>
          </cell>
          <cell r="I345">
            <v>110961500.02</v>
          </cell>
        </row>
        <row r="346">
          <cell r="A346" t="str">
            <v xml:space="preserve">34600; </v>
          </cell>
          <cell r="C346" t="str">
            <v>O</v>
          </cell>
          <cell r="F346" t="str">
            <v>WIND PLANTS</v>
          </cell>
          <cell r="G346" t="str">
            <v>346.00</v>
          </cell>
          <cell r="H346" t="str">
            <v>Misc. Power Plant Equipment</v>
          </cell>
          <cell r="I346">
            <v>2526224.19</v>
          </cell>
        </row>
        <row r="347">
          <cell r="A347" t="str">
            <v xml:space="preserve">0; </v>
          </cell>
          <cell r="F347" t="str">
            <v>WIND PLANTS Total</v>
          </cell>
          <cell r="I347">
            <v>1997238832.4199998</v>
          </cell>
        </row>
        <row r="348">
          <cell r="A348" t="str">
            <v>34400; 801</v>
          </cell>
          <cell r="B348" t="str">
            <v>801</v>
          </cell>
          <cell r="C348" t="str">
            <v>O</v>
          </cell>
          <cell r="E348">
            <v>235</v>
          </cell>
          <cell r="F348" t="str">
            <v>EAST SIDE MOBILE GENERATION EQUIP</v>
          </cell>
          <cell r="G348" t="str">
            <v>344.00</v>
          </cell>
          <cell r="H348" t="str">
            <v>Generators</v>
          </cell>
          <cell r="I348">
            <v>839680.12</v>
          </cell>
        </row>
        <row r="349">
          <cell r="A349" t="str">
            <v xml:space="preserve">0; </v>
          </cell>
          <cell r="F349" t="str">
            <v>EAST SIDE MOBILE GENERATION EQUIP Total</v>
          </cell>
          <cell r="I349">
            <v>839680.12</v>
          </cell>
        </row>
        <row r="350">
          <cell r="A350" t="str">
            <v>34400; 802</v>
          </cell>
          <cell r="B350" t="str">
            <v>802</v>
          </cell>
          <cell r="C350" t="str">
            <v>O</v>
          </cell>
          <cell r="E350">
            <v>122350</v>
          </cell>
          <cell r="F350" t="str">
            <v>WEST SIDE MOBILE GENERATION EQUIP</v>
          </cell>
          <cell r="G350" t="str">
            <v>344.00</v>
          </cell>
          <cell r="H350" t="str">
            <v>Generators</v>
          </cell>
          <cell r="I350">
            <v>849226.01</v>
          </cell>
        </row>
        <row r="351">
          <cell r="A351" t="str">
            <v xml:space="preserve">0; </v>
          </cell>
          <cell r="F351" t="str">
            <v>WEST SIDE MOBILE GENERATION EQUIP Total</v>
          </cell>
          <cell r="I351">
            <v>849226.01</v>
          </cell>
        </row>
        <row r="352">
          <cell r="A352" t="str">
            <v>34400; 702</v>
          </cell>
          <cell r="B352" t="str">
            <v>702</v>
          </cell>
          <cell r="C352" t="str">
            <v>O</v>
          </cell>
          <cell r="E352">
            <v>15058</v>
          </cell>
          <cell r="F352" t="str">
            <v>Solar Generation - Utah</v>
          </cell>
          <cell r="G352" t="str">
            <v>344.00</v>
          </cell>
          <cell r="H352" t="str">
            <v>Generators</v>
          </cell>
          <cell r="I352">
            <v>36389.01</v>
          </cell>
        </row>
        <row r="353">
          <cell r="A353" t="str">
            <v xml:space="preserve">0; </v>
          </cell>
          <cell r="F353" t="str">
            <v>Solar Generation - Utah Total</v>
          </cell>
          <cell r="I353">
            <v>36389.01</v>
          </cell>
        </row>
        <row r="354">
          <cell r="A354" t="str">
            <v>34400; 704</v>
          </cell>
          <cell r="B354" t="str">
            <v>704</v>
          </cell>
          <cell r="C354" t="str">
            <v>O</v>
          </cell>
          <cell r="E354">
            <v>119850</v>
          </cell>
          <cell r="F354" t="str">
            <v>Solar Generation - Oregon</v>
          </cell>
          <cell r="G354" t="str">
            <v>344.00</v>
          </cell>
          <cell r="H354" t="str">
            <v>Generators</v>
          </cell>
          <cell r="I354">
            <v>56321.97</v>
          </cell>
        </row>
        <row r="355">
          <cell r="A355" t="str">
            <v xml:space="preserve">0; </v>
          </cell>
          <cell r="F355" t="str">
            <v>Solar Generation - Oregon Total</v>
          </cell>
          <cell r="I355">
            <v>56321.97</v>
          </cell>
        </row>
        <row r="356">
          <cell r="A356" t="str">
            <v>34400; 703</v>
          </cell>
          <cell r="B356" t="str">
            <v>703</v>
          </cell>
          <cell r="C356" t="str">
            <v>O</v>
          </cell>
          <cell r="E356">
            <v>525000</v>
          </cell>
          <cell r="F356" t="str">
            <v>Solar Generation - Wyoming</v>
          </cell>
          <cell r="G356" t="str">
            <v>344.00</v>
          </cell>
          <cell r="H356" t="str">
            <v>Generators</v>
          </cell>
          <cell r="I356">
            <v>55086.78</v>
          </cell>
        </row>
        <row r="357">
          <cell r="A357" t="str">
            <v xml:space="preserve">0; </v>
          </cell>
          <cell r="F357" t="str">
            <v>Solar Generation - Wyoming Total</v>
          </cell>
          <cell r="I357">
            <v>55086.78</v>
          </cell>
        </row>
        <row r="358">
          <cell r="A358" t="str">
            <v>34400; 701</v>
          </cell>
          <cell r="B358" t="str">
            <v>701</v>
          </cell>
          <cell r="C358" t="str">
            <v>O</v>
          </cell>
          <cell r="E358">
            <v>502001</v>
          </cell>
          <cell r="F358" t="str">
            <v>Solar Generation - Atlantic City</v>
          </cell>
          <cell r="G358" t="str">
            <v>344.00</v>
          </cell>
          <cell r="H358" t="str">
            <v>Generators</v>
          </cell>
          <cell r="I358">
            <v>5545.93</v>
          </cell>
        </row>
        <row r="359">
          <cell r="A359" t="str">
            <v xml:space="preserve">0; </v>
          </cell>
          <cell r="F359" t="str">
            <v>Solar Generation - Atlantic City Total</v>
          </cell>
          <cell r="I359">
            <v>5545.93</v>
          </cell>
        </row>
        <row r="360">
          <cell r="A360" t="str">
            <v>34030; 402</v>
          </cell>
          <cell r="B360" t="str">
            <v>402</v>
          </cell>
          <cell r="C360" t="str">
            <v>O</v>
          </cell>
          <cell r="E360">
            <v>310318</v>
          </cell>
          <cell r="F360" t="str">
            <v>Water Rights</v>
          </cell>
          <cell r="G360" t="str">
            <v>340.30</v>
          </cell>
          <cell r="H360" t="str">
            <v>CURRANT CREEK CCCT PLANT</v>
          </cell>
          <cell r="I360">
            <v>2891146.49</v>
          </cell>
        </row>
        <row r="361">
          <cell r="A361" t="str">
            <v>34030; 404</v>
          </cell>
          <cell r="B361" t="str">
            <v>404</v>
          </cell>
          <cell r="C361" t="str">
            <v>O</v>
          </cell>
          <cell r="E361">
            <v>225228</v>
          </cell>
          <cell r="F361" t="str">
            <v>Water Rights</v>
          </cell>
          <cell r="G361" t="str">
            <v>340.30</v>
          </cell>
          <cell r="H361" t="str">
            <v>LAKESIDE CCCT PLANT</v>
          </cell>
          <cell r="I361">
            <v>14529040</v>
          </cell>
        </row>
        <row r="362">
          <cell r="A362" t="str">
            <v xml:space="preserve">0; </v>
          </cell>
          <cell r="F362" t="str">
            <v>Water Rights Total</v>
          </cell>
          <cell r="I362">
            <v>17420186.490000002</v>
          </cell>
        </row>
        <row r="363">
          <cell r="A363" t="str">
            <v xml:space="preserve">0; </v>
          </cell>
          <cell r="C363" t="str">
            <v>O Total</v>
          </cell>
          <cell r="I363">
            <v>3303331091.5299997</v>
          </cell>
        </row>
        <row r="364">
          <cell r="A364" t="str">
            <v>35020; Transmission</v>
          </cell>
          <cell r="B364" t="str">
            <v>Transmission</v>
          </cell>
          <cell r="C364" t="str">
            <v>T</v>
          </cell>
          <cell r="D364">
            <v>555</v>
          </cell>
          <cell r="F364" t="str">
            <v>TRANSMISSION PLANT</v>
          </cell>
          <cell r="G364" t="str">
            <v>350.20</v>
          </cell>
          <cell r="H364" t="str">
            <v>Land Rights</v>
          </cell>
          <cell r="I364">
            <v>139234363.72999999</v>
          </cell>
        </row>
        <row r="365">
          <cell r="A365" t="str">
            <v>35200; Transmission</v>
          </cell>
          <cell r="B365" t="str">
            <v>Transmission</v>
          </cell>
          <cell r="C365" t="str">
            <v>T</v>
          </cell>
          <cell r="D365">
            <v>555</v>
          </cell>
          <cell r="F365" t="str">
            <v>TRANSMISSION PLANT</v>
          </cell>
          <cell r="G365" t="str">
            <v>352.00</v>
          </cell>
          <cell r="H365" t="str">
            <v>Structures &amp; Improvements</v>
          </cell>
          <cell r="I365">
            <v>147332555.11000001</v>
          </cell>
        </row>
        <row r="366">
          <cell r="A366" t="str">
            <v>35300; Transmission</v>
          </cell>
          <cell r="B366" t="str">
            <v>Transmission</v>
          </cell>
          <cell r="C366" t="str">
            <v>T</v>
          </cell>
          <cell r="D366">
            <v>555</v>
          </cell>
          <cell r="F366" t="str">
            <v>TRANSMISSION PLANT</v>
          </cell>
          <cell r="G366" t="str">
            <v>353.00</v>
          </cell>
          <cell r="H366" t="str">
            <v>Station Equipment</v>
          </cell>
          <cell r="I366">
            <v>1595552604.68999</v>
          </cell>
        </row>
        <row r="367">
          <cell r="A367" t="str">
            <v>35370; Transmission</v>
          </cell>
          <cell r="B367" t="str">
            <v>Transmission</v>
          </cell>
          <cell r="C367" t="str">
            <v>T</v>
          </cell>
          <cell r="D367">
            <v>555</v>
          </cell>
          <cell r="F367" t="str">
            <v>TRANSMISSION PLANT</v>
          </cell>
          <cell r="G367" t="str">
            <v>353.70</v>
          </cell>
          <cell r="H367" t="str">
            <v>Supervisory Equipment</v>
          </cell>
          <cell r="I367">
            <v>17713612.149999999</v>
          </cell>
        </row>
        <row r="368">
          <cell r="A368" t="str">
            <v>35400; Transmission</v>
          </cell>
          <cell r="B368" t="str">
            <v>Transmission</v>
          </cell>
          <cell r="C368" t="str">
            <v>T</v>
          </cell>
          <cell r="D368">
            <v>555</v>
          </cell>
          <cell r="F368" t="str">
            <v>TRANSMISSION PLANT</v>
          </cell>
          <cell r="G368" t="str">
            <v>354.00</v>
          </cell>
          <cell r="H368" t="str">
            <v>Towers &amp; Fixtures</v>
          </cell>
          <cell r="I368">
            <v>984782938.79999995</v>
          </cell>
        </row>
        <row r="369">
          <cell r="A369" t="str">
            <v>35500; Transmission</v>
          </cell>
          <cell r="B369" t="str">
            <v>Transmission</v>
          </cell>
          <cell r="C369" t="str">
            <v>T</v>
          </cell>
          <cell r="D369">
            <v>555</v>
          </cell>
          <cell r="F369" t="str">
            <v>TRANSMISSION PLANT</v>
          </cell>
          <cell r="G369" t="str">
            <v>355.00</v>
          </cell>
          <cell r="H369" t="str">
            <v>Poles &amp; Fixtures</v>
          </cell>
          <cell r="I369">
            <v>646422318.11000097</v>
          </cell>
        </row>
        <row r="370">
          <cell r="A370" t="str">
            <v>35600; Transmission</v>
          </cell>
          <cell r="B370" t="str">
            <v>Transmission</v>
          </cell>
          <cell r="C370" t="str">
            <v>T</v>
          </cell>
          <cell r="D370">
            <v>555</v>
          </cell>
          <cell r="F370" t="str">
            <v>TRANSMISSION PLANT</v>
          </cell>
          <cell r="G370" t="str">
            <v>356.00</v>
          </cell>
          <cell r="H370" t="str">
            <v>OH Conductors &amp; Devices</v>
          </cell>
          <cell r="I370">
            <v>896688169.50000095</v>
          </cell>
        </row>
        <row r="371">
          <cell r="A371" t="str">
            <v>35700; Transmission</v>
          </cell>
          <cell r="B371" t="str">
            <v>Transmission</v>
          </cell>
          <cell r="C371" t="str">
            <v>T</v>
          </cell>
          <cell r="D371">
            <v>555</v>
          </cell>
          <cell r="F371" t="str">
            <v>TRANSMISSION PLANT</v>
          </cell>
          <cell r="G371" t="str">
            <v>357.00</v>
          </cell>
          <cell r="H371" t="str">
            <v>UG Conduit</v>
          </cell>
          <cell r="I371">
            <v>3259618.43</v>
          </cell>
        </row>
        <row r="372">
          <cell r="A372" t="str">
            <v>35800; Transmission</v>
          </cell>
          <cell r="B372" t="str">
            <v>Transmission</v>
          </cell>
          <cell r="C372" t="str">
            <v>T</v>
          </cell>
          <cell r="D372">
            <v>555</v>
          </cell>
          <cell r="F372" t="str">
            <v>TRANSMISSION PLANT</v>
          </cell>
          <cell r="G372" t="str">
            <v>358.00</v>
          </cell>
          <cell r="H372" t="str">
            <v>UG Conductors &amp; Devices</v>
          </cell>
          <cell r="I372">
            <v>7475094.7999999998</v>
          </cell>
        </row>
        <row r="373">
          <cell r="A373" t="str">
            <v>35900; Transmission</v>
          </cell>
          <cell r="B373" t="str">
            <v>Transmission</v>
          </cell>
          <cell r="C373" t="str">
            <v>T</v>
          </cell>
          <cell r="D373">
            <v>555</v>
          </cell>
          <cell r="F373" t="str">
            <v>TRANSMISSION PLANT</v>
          </cell>
          <cell r="G373" t="str">
            <v>359.00</v>
          </cell>
          <cell r="H373" t="str">
            <v>Roads &amp; Trails</v>
          </cell>
          <cell r="I373">
            <v>11586681.32</v>
          </cell>
        </row>
        <row r="374">
          <cell r="A374" t="str">
            <v xml:space="preserve">0; </v>
          </cell>
          <cell r="F374" t="str">
            <v>TRANSMISSION PLANT Total</v>
          </cell>
          <cell r="I374">
            <v>4450047956.6399927</v>
          </cell>
        </row>
        <row r="375">
          <cell r="A375" t="str">
            <v xml:space="preserve">0; </v>
          </cell>
          <cell r="C375" t="str">
            <v>T Total</v>
          </cell>
          <cell r="I375">
            <v>4450047956.6399927</v>
          </cell>
        </row>
        <row r="376">
          <cell r="A376" t="str">
            <v>36020; Oregon</v>
          </cell>
          <cell r="B376" t="str">
            <v>Oregon</v>
          </cell>
          <cell r="C376" t="str">
            <v>D</v>
          </cell>
          <cell r="D376">
            <v>100</v>
          </cell>
          <cell r="F376" t="str">
            <v>DISTRIBUTION PLANT (OREGON)</v>
          </cell>
          <cell r="G376" t="str">
            <v>360.20</v>
          </cell>
          <cell r="H376" t="str">
            <v>Land Rights</v>
          </cell>
          <cell r="I376">
            <v>4298476.58</v>
          </cell>
        </row>
        <row r="377">
          <cell r="A377" t="str">
            <v>36100; Oregon</v>
          </cell>
          <cell r="B377" t="str">
            <v>Oregon</v>
          </cell>
          <cell r="C377" t="str">
            <v>D</v>
          </cell>
          <cell r="D377">
            <v>100</v>
          </cell>
          <cell r="F377" t="str">
            <v>DISTRIBUTION PLANT (OREGON)</v>
          </cell>
          <cell r="G377" t="str">
            <v>361.00</v>
          </cell>
          <cell r="H377" t="str">
            <v>Structures &amp; Improvements</v>
          </cell>
          <cell r="I377">
            <v>20889104.379999999</v>
          </cell>
        </row>
        <row r="378">
          <cell r="A378" t="str">
            <v>36200; Oregon</v>
          </cell>
          <cell r="B378" t="str">
            <v>Oregon</v>
          </cell>
          <cell r="C378" t="str">
            <v>D</v>
          </cell>
          <cell r="D378">
            <v>100</v>
          </cell>
          <cell r="F378" t="str">
            <v>DISTRIBUTION PLANT (OREGON)</v>
          </cell>
          <cell r="G378" t="str">
            <v>362.00</v>
          </cell>
          <cell r="H378" t="str">
            <v>Station Equipment</v>
          </cell>
          <cell r="I378">
            <v>207126368.09</v>
          </cell>
        </row>
        <row r="379">
          <cell r="A379" t="str">
            <v>36270; Oregon</v>
          </cell>
          <cell r="B379" t="str">
            <v>Oregon</v>
          </cell>
          <cell r="C379" t="str">
            <v>D</v>
          </cell>
          <cell r="D379">
            <v>100</v>
          </cell>
          <cell r="F379" t="str">
            <v>DISTRIBUTION PLANT (OREGON)</v>
          </cell>
          <cell r="G379" t="str">
            <v>362.70</v>
          </cell>
          <cell r="H379" t="str">
            <v>Supervisory &amp; Alarm Equipment</v>
          </cell>
          <cell r="I379">
            <v>3105264.88</v>
          </cell>
        </row>
        <row r="380">
          <cell r="A380" t="str">
            <v>36400; Oregon</v>
          </cell>
          <cell r="B380" t="str">
            <v>Oregon</v>
          </cell>
          <cell r="C380" t="str">
            <v>D</v>
          </cell>
          <cell r="D380">
            <v>100</v>
          </cell>
          <cell r="F380" t="str">
            <v>DISTRIBUTION PLANT (OREGON)</v>
          </cell>
          <cell r="G380" t="str">
            <v>364.00</v>
          </cell>
          <cell r="H380" t="str">
            <v>Poles, Towers &amp; Fixtures</v>
          </cell>
          <cell r="I380">
            <v>329864981.76999998</v>
          </cell>
        </row>
        <row r="381">
          <cell r="A381" t="str">
            <v>36500; Oregon</v>
          </cell>
          <cell r="B381" t="str">
            <v>Oregon</v>
          </cell>
          <cell r="C381" t="str">
            <v>D</v>
          </cell>
          <cell r="D381">
            <v>100</v>
          </cell>
          <cell r="F381" t="str">
            <v>DISTRIBUTION PLANT (OREGON)</v>
          </cell>
          <cell r="G381" t="str">
            <v>365.00</v>
          </cell>
          <cell r="H381" t="str">
            <v>OH Conductors &amp; Devices</v>
          </cell>
          <cell r="I381">
            <v>234791947.74000001</v>
          </cell>
        </row>
        <row r="382">
          <cell r="A382" t="str">
            <v>36600; Oregon</v>
          </cell>
          <cell r="B382" t="str">
            <v>Oregon</v>
          </cell>
          <cell r="C382" t="str">
            <v>D</v>
          </cell>
          <cell r="D382">
            <v>100</v>
          </cell>
          <cell r="F382" t="str">
            <v>DISTRIBUTION PLANT (OREGON)</v>
          </cell>
          <cell r="G382" t="str">
            <v>366.00</v>
          </cell>
          <cell r="H382" t="str">
            <v>UG Conduit</v>
          </cell>
          <cell r="I382">
            <v>84576613.029999897</v>
          </cell>
        </row>
        <row r="383">
          <cell r="A383" t="str">
            <v>36700; Oregon</v>
          </cell>
          <cell r="B383" t="str">
            <v>Oregon</v>
          </cell>
          <cell r="C383" t="str">
            <v>D</v>
          </cell>
          <cell r="D383">
            <v>100</v>
          </cell>
          <cell r="F383" t="str">
            <v>DISTRIBUTION PLANT (OREGON)</v>
          </cell>
          <cell r="G383" t="str">
            <v>367.00</v>
          </cell>
          <cell r="H383" t="str">
            <v>UG Conductors &amp; Devices</v>
          </cell>
          <cell r="I383">
            <v>157816848.24000001</v>
          </cell>
        </row>
        <row r="384">
          <cell r="A384" t="str">
            <v>36800; Oregon</v>
          </cell>
          <cell r="B384" t="str">
            <v>Oregon</v>
          </cell>
          <cell r="C384" t="str">
            <v>D</v>
          </cell>
          <cell r="D384">
            <v>100</v>
          </cell>
          <cell r="F384" t="str">
            <v>DISTRIBUTION PLANT (OREGON)</v>
          </cell>
          <cell r="G384" t="str">
            <v>368.00</v>
          </cell>
          <cell r="H384" t="str">
            <v>Line Transformers</v>
          </cell>
          <cell r="I384">
            <v>394583572.02999902</v>
          </cell>
        </row>
        <row r="385">
          <cell r="A385" t="str">
            <v>36910; Oregon</v>
          </cell>
          <cell r="B385" t="str">
            <v>Oregon</v>
          </cell>
          <cell r="C385" t="str">
            <v>D</v>
          </cell>
          <cell r="D385">
            <v>100</v>
          </cell>
          <cell r="F385" t="str">
            <v>DISTRIBUTION PLANT (OREGON)</v>
          </cell>
          <cell r="G385" t="str">
            <v>369.10</v>
          </cell>
          <cell r="H385" t="str">
            <v>Overhead Services</v>
          </cell>
          <cell r="I385">
            <v>74710338.719999999</v>
          </cell>
        </row>
        <row r="386">
          <cell r="A386" t="str">
            <v>36920; Oregon</v>
          </cell>
          <cell r="B386" t="str">
            <v>Oregon</v>
          </cell>
          <cell r="C386" t="str">
            <v>D</v>
          </cell>
          <cell r="D386">
            <v>100</v>
          </cell>
          <cell r="F386" t="str">
            <v>DISTRIBUTION PLANT (OREGON)</v>
          </cell>
          <cell r="G386" t="str">
            <v>369.20</v>
          </cell>
          <cell r="H386" t="str">
            <v>Underground Services</v>
          </cell>
          <cell r="I386">
            <v>150766692.16999999</v>
          </cell>
        </row>
        <row r="387">
          <cell r="A387" t="str">
            <v>37000; Oregon</v>
          </cell>
          <cell r="B387" t="str">
            <v>Oregon</v>
          </cell>
          <cell r="C387" t="str">
            <v>D</v>
          </cell>
          <cell r="D387">
            <v>100</v>
          </cell>
          <cell r="F387" t="str">
            <v>DISTRIBUTION PLANT (OREGON)</v>
          </cell>
          <cell r="G387" t="str">
            <v>370.00</v>
          </cell>
          <cell r="H387" t="str">
            <v>Meters</v>
          </cell>
          <cell r="I387">
            <v>59656267.950000003</v>
          </cell>
        </row>
        <row r="388">
          <cell r="A388" t="str">
            <v>37100; Oregon</v>
          </cell>
          <cell r="B388" t="str">
            <v>Oregon</v>
          </cell>
          <cell r="C388" t="str">
            <v>D</v>
          </cell>
          <cell r="D388">
            <v>100</v>
          </cell>
          <cell r="F388" t="str">
            <v>DISTRIBUTION PLANT (OREGON)</v>
          </cell>
          <cell r="G388" t="str">
            <v>371.00</v>
          </cell>
          <cell r="H388" t="str">
            <v>I.O.C.P.</v>
          </cell>
          <cell r="I388">
            <v>2475610.15</v>
          </cell>
        </row>
        <row r="389">
          <cell r="A389" t="str">
            <v>37300; Oregon</v>
          </cell>
          <cell r="B389" t="str">
            <v>Oregon</v>
          </cell>
          <cell r="C389" t="str">
            <v>D</v>
          </cell>
          <cell r="D389">
            <v>100</v>
          </cell>
          <cell r="F389" t="str">
            <v>DISTRIBUTION PLANT (OREGON)</v>
          </cell>
          <cell r="G389" t="str">
            <v>373.00</v>
          </cell>
          <cell r="H389" t="str">
            <v>Street Lighting &amp; Signal Systems</v>
          </cell>
          <cell r="I389">
            <v>22114089.9099999</v>
          </cell>
        </row>
        <row r="390">
          <cell r="A390" t="str">
            <v xml:space="preserve">0; </v>
          </cell>
          <cell r="F390" t="str">
            <v>DISTRIBUTION PLANT (OREGON) Total</v>
          </cell>
          <cell r="I390">
            <v>1746776175.6399989</v>
          </cell>
        </row>
        <row r="391">
          <cell r="A391" t="str">
            <v>36020; Washington</v>
          </cell>
          <cell r="B391" t="str">
            <v>Washington</v>
          </cell>
          <cell r="C391" t="str">
            <v>D</v>
          </cell>
          <cell r="D391">
            <v>200</v>
          </cell>
          <cell r="F391" t="str">
            <v>DISTRIBUTION PLANT (WASHINGTON)</v>
          </cell>
          <cell r="G391" t="str">
            <v>360.20</v>
          </cell>
          <cell r="H391" t="str">
            <v>Land Rights</v>
          </cell>
          <cell r="I391">
            <v>247443.24</v>
          </cell>
        </row>
        <row r="392">
          <cell r="A392" t="str">
            <v>36100; Washington</v>
          </cell>
          <cell r="B392" t="str">
            <v>Washington</v>
          </cell>
          <cell r="C392" t="str">
            <v>D</v>
          </cell>
          <cell r="D392">
            <v>200</v>
          </cell>
          <cell r="F392" t="str">
            <v>DISTRIBUTION PLANT (WASHINGTON)</v>
          </cell>
          <cell r="G392" t="str">
            <v>361.00</v>
          </cell>
          <cell r="H392" t="str">
            <v>Structures &amp; Improvements</v>
          </cell>
          <cell r="I392">
            <v>2293943.6800000002</v>
          </cell>
        </row>
        <row r="393">
          <cell r="A393" t="str">
            <v>36200; Washington</v>
          </cell>
          <cell r="B393" t="str">
            <v>Washington</v>
          </cell>
          <cell r="C393" t="str">
            <v>D</v>
          </cell>
          <cell r="D393">
            <v>200</v>
          </cell>
          <cell r="F393" t="str">
            <v>DISTRIBUTION PLANT (WASHINGTON)</v>
          </cell>
          <cell r="G393" t="str">
            <v>362.00</v>
          </cell>
          <cell r="H393" t="str">
            <v>Station Equipment</v>
          </cell>
          <cell r="I393">
            <v>46674851.740000002</v>
          </cell>
        </row>
        <row r="394">
          <cell r="A394" t="str">
            <v>36270; Washington</v>
          </cell>
          <cell r="B394" t="str">
            <v>Washington</v>
          </cell>
          <cell r="C394" t="str">
            <v>D</v>
          </cell>
          <cell r="D394">
            <v>200</v>
          </cell>
          <cell r="F394" t="str">
            <v>DISTRIBUTION PLANT (WASHINGTON)</v>
          </cell>
          <cell r="G394" t="str">
            <v>362.70</v>
          </cell>
          <cell r="H394" t="str">
            <v>Supervisory &amp; Alarm Equipment</v>
          </cell>
          <cell r="I394">
            <v>919385.82</v>
          </cell>
        </row>
        <row r="395">
          <cell r="A395" t="str">
            <v>36400; Washington</v>
          </cell>
          <cell r="B395" t="str">
            <v>Washington</v>
          </cell>
          <cell r="C395" t="str">
            <v>D</v>
          </cell>
          <cell r="D395">
            <v>200</v>
          </cell>
          <cell r="F395" t="str">
            <v>DISTRIBUTION PLANT (WASHINGTON)</v>
          </cell>
          <cell r="G395" t="str">
            <v>364.00</v>
          </cell>
          <cell r="H395" t="str">
            <v>Poles, Towers &amp; Fixtures</v>
          </cell>
          <cell r="I395">
            <v>91889277.590000004</v>
          </cell>
        </row>
        <row r="396">
          <cell r="A396" t="str">
            <v>36500; Washington</v>
          </cell>
          <cell r="B396" t="str">
            <v>Washington</v>
          </cell>
          <cell r="C396" t="str">
            <v>D</v>
          </cell>
          <cell r="D396">
            <v>200</v>
          </cell>
          <cell r="F396" t="str">
            <v>DISTRIBUTION PLANT (WASHINGTON)</v>
          </cell>
          <cell r="G396" t="str">
            <v>365.00</v>
          </cell>
          <cell r="H396" t="str">
            <v>OH Conductors &amp; Devices</v>
          </cell>
          <cell r="I396">
            <v>58112821.68</v>
          </cell>
        </row>
        <row r="397">
          <cell r="A397" t="str">
            <v>36600; Washington</v>
          </cell>
          <cell r="B397" t="str">
            <v>Washington</v>
          </cell>
          <cell r="C397" t="str">
            <v>D</v>
          </cell>
          <cell r="D397">
            <v>200</v>
          </cell>
          <cell r="F397" t="str">
            <v>DISTRIBUTION PLANT (WASHINGTON)</v>
          </cell>
          <cell r="G397" t="str">
            <v>366.00</v>
          </cell>
          <cell r="H397" t="str">
            <v>UG Conduit</v>
          </cell>
          <cell r="I397">
            <v>16128475.470000001</v>
          </cell>
        </row>
        <row r="398">
          <cell r="A398" t="str">
            <v>36700; Washington</v>
          </cell>
          <cell r="B398" t="str">
            <v>Washington</v>
          </cell>
          <cell r="C398" t="str">
            <v>D</v>
          </cell>
          <cell r="D398">
            <v>200</v>
          </cell>
          <cell r="F398" t="str">
            <v>DISTRIBUTION PLANT (WASHINGTON)</v>
          </cell>
          <cell r="G398" t="str">
            <v>367.00</v>
          </cell>
          <cell r="H398" t="str">
            <v>UG Conductors &amp; Devices</v>
          </cell>
          <cell r="I398">
            <v>22087000.699999999</v>
          </cell>
        </row>
        <row r="399">
          <cell r="A399" t="str">
            <v>36800; Washington</v>
          </cell>
          <cell r="B399" t="str">
            <v>Washington</v>
          </cell>
          <cell r="C399" t="str">
            <v>D</v>
          </cell>
          <cell r="D399">
            <v>200</v>
          </cell>
          <cell r="F399" t="str">
            <v>DISTRIBUTION PLANT (WASHINGTON)</v>
          </cell>
          <cell r="G399" t="str">
            <v>368.00</v>
          </cell>
          <cell r="H399" t="str">
            <v>Line Transformers</v>
          </cell>
          <cell r="I399">
            <v>98665673.599999905</v>
          </cell>
        </row>
        <row r="400">
          <cell r="A400" t="str">
            <v>36910; Washington</v>
          </cell>
          <cell r="B400" t="str">
            <v>Washington</v>
          </cell>
          <cell r="C400" t="str">
            <v>D</v>
          </cell>
          <cell r="D400">
            <v>200</v>
          </cell>
          <cell r="F400" t="str">
            <v>DISTRIBUTION PLANT (WASHINGTON)</v>
          </cell>
          <cell r="G400" t="str">
            <v>369.10</v>
          </cell>
          <cell r="H400" t="str">
            <v>Overhead Services</v>
          </cell>
          <cell r="I400">
            <v>18678214.690000001</v>
          </cell>
        </row>
        <row r="401">
          <cell r="A401" t="str">
            <v>36920; Washington</v>
          </cell>
          <cell r="B401" t="str">
            <v>Washington</v>
          </cell>
          <cell r="C401" t="str">
            <v>D</v>
          </cell>
          <cell r="D401">
            <v>200</v>
          </cell>
          <cell r="F401" t="str">
            <v>DISTRIBUTION PLANT (WASHINGTON)</v>
          </cell>
          <cell r="G401" t="str">
            <v>369.20</v>
          </cell>
          <cell r="H401" t="str">
            <v>Underground Services</v>
          </cell>
          <cell r="I401">
            <v>32674705.210000001</v>
          </cell>
        </row>
        <row r="402">
          <cell r="A402" t="str">
            <v>37000; Washington</v>
          </cell>
          <cell r="B402" t="str">
            <v>Washington</v>
          </cell>
          <cell r="C402" t="str">
            <v>D</v>
          </cell>
          <cell r="D402">
            <v>200</v>
          </cell>
          <cell r="F402" t="str">
            <v>DISTRIBUTION PLANT (WASHINGTON)</v>
          </cell>
          <cell r="G402" t="str">
            <v>370.00</v>
          </cell>
          <cell r="H402" t="str">
            <v>Meters</v>
          </cell>
          <cell r="I402">
            <v>11342266.380000001</v>
          </cell>
        </row>
        <row r="403">
          <cell r="A403" t="str">
            <v>37100; Washington</v>
          </cell>
          <cell r="B403" t="str">
            <v>Washington</v>
          </cell>
          <cell r="C403" t="str">
            <v>D</v>
          </cell>
          <cell r="D403">
            <v>200</v>
          </cell>
          <cell r="F403" t="str">
            <v>DISTRIBUTION PLANT (WASHINGTON)</v>
          </cell>
          <cell r="G403" t="str">
            <v>371.00</v>
          </cell>
          <cell r="H403" t="str">
            <v>I.O.C.P.</v>
          </cell>
          <cell r="I403">
            <v>521367.77</v>
          </cell>
        </row>
        <row r="404">
          <cell r="A404" t="str">
            <v>37300; Washington</v>
          </cell>
          <cell r="B404" t="str">
            <v>Washington</v>
          </cell>
          <cell r="C404" t="str">
            <v>D</v>
          </cell>
          <cell r="D404">
            <v>200</v>
          </cell>
          <cell r="F404" t="str">
            <v>DISTRIBUTION PLANT (WASHINGTON)</v>
          </cell>
          <cell r="G404" t="str">
            <v>373.00</v>
          </cell>
          <cell r="H404" t="str">
            <v>Street Lighting &amp; Signal Systems</v>
          </cell>
          <cell r="I404">
            <v>3992505.5</v>
          </cell>
        </row>
        <row r="405">
          <cell r="A405" t="str">
            <v xml:space="preserve">0; </v>
          </cell>
          <cell r="F405" t="str">
            <v>DISTRIBUTION PLANT (WASHINGTON) Total</v>
          </cell>
          <cell r="I405">
            <v>404227933.06999981</v>
          </cell>
        </row>
        <row r="406">
          <cell r="A406" t="str">
            <v>36020; Wyoming</v>
          </cell>
          <cell r="B406" t="str">
            <v>Wyoming</v>
          </cell>
          <cell r="C406" t="str">
            <v>D</v>
          </cell>
          <cell r="D406">
            <v>500</v>
          </cell>
          <cell r="F406" t="str">
            <v>DISTRIBUTION PLANT (WYOMING)</v>
          </cell>
          <cell r="G406" t="str">
            <v>360.20</v>
          </cell>
          <cell r="H406" t="str">
            <v>Land Rights</v>
          </cell>
          <cell r="I406">
            <v>4393309.88</v>
          </cell>
        </row>
        <row r="407">
          <cell r="A407" t="str">
            <v>36100; Wyoming</v>
          </cell>
          <cell r="B407" t="str">
            <v>Wyoming</v>
          </cell>
          <cell r="C407" t="str">
            <v>D</v>
          </cell>
          <cell r="D407">
            <v>500</v>
          </cell>
          <cell r="F407" t="str">
            <v>DISTRIBUTION PLANT (WYOMING)</v>
          </cell>
          <cell r="G407" t="str">
            <v>361.00</v>
          </cell>
          <cell r="H407" t="str">
            <v>Structures &amp; Improvements</v>
          </cell>
          <cell r="I407">
            <v>9446272.8200000003</v>
          </cell>
        </row>
        <row r="408">
          <cell r="A408" t="str">
            <v>36200; Wyoming</v>
          </cell>
          <cell r="B408" t="str">
            <v>Wyoming</v>
          </cell>
          <cell r="C408" t="str">
            <v>D</v>
          </cell>
          <cell r="D408">
            <v>500</v>
          </cell>
          <cell r="F408" t="str">
            <v>DISTRIBUTION PLANT (WYOMING)</v>
          </cell>
          <cell r="G408" t="str">
            <v>362.00</v>
          </cell>
          <cell r="H408" t="str">
            <v>Station Equipment</v>
          </cell>
          <cell r="I408">
            <v>121468248.25</v>
          </cell>
        </row>
        <row r="409">
          <cell r="A409" t="str">
            <v>36270; Wyoming</v>
          </cell>
          <cell r="B409" t="str">
            <v>Wyoming</v>
          </cell>
          <cell r="C409" t="str">
            <v>D</v>
          </cell>
          <cell r="D409">
            <v>500</v>
          </cell>
          <cell r="F409" t="str">
            <v>DISTRIBUTION PLANT (WYOMING)</v>
          </cell>
          <cell r="G409" t="str">
            <v>362.70</v>
          </cell>
          <cell r="H409" t="str">
            <v>Supervisory &amp; Alarm Equipment</v>
          </cell>
          <cell r="I409">
            <v>2032169.02</v>
          </cell>
        </row>
        <row r="410">
          <cell r="A410" t="str">
            <v>36400; Wyoming</v>
          </cell>
          <cell r="B410" t="str">
            <v>Wyoming</v>
          </cell>
          <cell r="C410" t="str">
            <v>D</v>
          </cell>
          <cell r="D410">
            <v>500</v>
          </cell>
          <cell r="F410" t="str">
            <v>DISTRIBUTION PLANT (WYOMING)</v>
          </cell>
          <cell r="G410" t="str">
            <v>364.00</v>
          </cell>
          <cell r="H410" t="str">
            <v>Poles, Towers &amp; Fixtures</v>
          </cell>
          <cell r="I410">
            <v>120934818.95999999</v>
          </cell>
        </row>
        <row r="411">
          <cell r="A411" t="str">
            <v>36500; Wyoming</v>
          </cell>
          <cell r="B411" t="str">
            <v>Wyoming</v>
          </cell>
          <cell r="C411" t="str">
            <v>D</v>
          </cell>
          <cell r="D411">
            <v>500</v>
          </cell>
          <cell r="F411" t="str">
            <v>DISTRIBUTION PLANT (WYOMING)</v>
          </cell>
          <cell r="G411" t="str">
            <v>365.00</v>
          </cell>
          <cell r="H411" t="str">
            <v>OH Conductors &amp; Devices</v>
          </cell>
          <cell r="I411">
            <v>95210832.609999999</v>
          </cell>
        </row>
        <row r="412">
          <cell r="A412" t="str">
            <v>36600; Wyoming</v>
          </cell>
          <cell r="B412" t="str">
            <v>Wyoming</v>
          </cell>
          <cell r="C412" t="str">
            <v>D</v>
          </cell>
          <cell r="D412">
            <v>500</v>
          </cell>
          <cell r="F412" t="str">
            <v>DISTRIBUTION PLANT (WYOMING)</v>
          </cell>
          <cell r="G412" t="str">
            <v>366.00</v>
          </cell>
          <cell r="H412" t="str">
            <v>UG Conduit</v>
          </cell>
          <cell r="I412">
            <v>18647610.800000001</v>
          </cell>
        </row>
        <row r="413">
          <cell r="A413" t="str">
            <v>36700; Wyoming</v>
          </cell>
          <cell r="B413" t="str">
            <v>Wyoming</v>
          </cell>
          <cell r="C413" t="str">
            <v>D</v>
          </cell>
          <cell r="D413">
            <v>500</v>
          </cell>
          <cell r="F413" t="str">
            <v>DISTRIBUTION PLANT (WYOMING)</v>
          </cell>
          <cell r="G413" t="str">
            <v>367.00</v>
          </cell>
          <cell r="H413" t="str">
            <v>UG Conductors &amp; Devices</v>
          </cell>
          <cell r="I413">
            <v>49408746.519999899</v>
          </cell>
        </row>
        <row r="414">
          <cell r="A414" t="str">
            <v>36800; Wyoming</v>
          </cell>
          <cell r="B414" t="str">
            <v>Wyoming</v>
          </cell>
          <cell r="C414" t="str">
            <v>D</v>
          </cell>
          <cell r="D414">
            <v>500</v>
          </cell>
          <cell r="F414" t="str">
            <v>DISTRIBUTION PLANT (WYOMING)</v>
          </cell>
          <cell r="G414" t="str">
            <v>368.00</v>
          </cell>
          <cell r="H414" t="str">
            <v>Line Transformers</v>
          </cell>
          <cell r="I414">
            <v>97151040.080000103</v>
          </cell>
        </row>
        <row r="415">
          <cell r="A415" t="str">
            <v>36910; Wyoming</v>
          </cell>
          <cell r="B415" t="str">
            <v>Wyoming</v>
          </cell>
          <cell r="C415" t="str">
            <v>D</v>
          </cell>
          <cell r="D415">
            <v>500</v>
          </cell>
          <cell r="F415" t="str">
            <v>DISTRIBUTION PLANT (WYOMING)</v>
          </cell>
          <cell r="G415" t="str">
            <v>369.10</v>
          </cell>
          <cell r="H415" t="str">
            <v>Overhead Services</v>
          </cell>
          <cell r="I415">
            <v>16139463.57</v>
          </cell>
        </row>
        <row r="416">
          <cell r="A416" t="str">
            <v>36920; Wyoming</v>
          </cell>
          <cell r="B416" t="str">
            <v>Wyoming</v>
          </cell>
          <cell r="C416" t="str">
            <v>D</v>
          </cell>
          <cell r="D416">
            <v>500</v>
          </cell>
          <cell r="F416" t="str">
            <v>DISTRIBUTION PLANT (WYOMING)</v>
          </cell>
          <cell r="G416" t="str">
            <v>369.20</v>
          </cell>
          <cell r="H416" t="str">
            <v>Underground Services</v>
          </cell>
          <cell r="I416">
            <v>33312175.57</v>
          </cell>
        </row>
        <row r="417">
          <cell r="A417" t="str">
            <v>37000; Wyoming</v>
          </cell>
          <cell r="B417" t="str">
            <v>Wyoming</v>
          </cell>
          <cell r="C417" t="str">
            <v>D</v>
          </cell>
          <cell r="D417">
            <v>500</v>
          </cell>
          <cell r="F417" t="str">
            <v>DISTRIBUTION PLANT (WYOMING)</v>
          </cell>
          <cell r="G417" t="str">
            <v>370.00</v>
          </cell>
          <cell r="H417" t="str">
            <v>Meters</v>
          </cell>
          <cell r="I417">
            <v>14069838.99</v>
          </cell>
        </row>
        <row r="418">
          <cell r="A418" t="str">
            <v>37100; Wyoming</v>
          </cell>
          <cell r="B418" t="str">
            <v>Wyoming</v>
          </cell>
          <cell r="C418" t="str">
            <v>D</v>
          </cell>
          <cell r="D418">
            <v>500</v>
          </cell>
          <cell r="F418" t="str">
            <v>DISTRIBUTION PLANT (WYOMING)</v>
          </cell>
          <cell r="G418" t="str">
            <v>371.00</v>
          </cell>
          <cell r="H418" t="str">
            <v>I.O.C.P.</v>
          </cell>
          <cell r="I418">
            <v>931425.57</v>
          </cell>
        </row>
        <row r="419">
          <cell r="A419" t="str">
            <v>37300; Wyoming</v>
          </cell>
          <cell r="B419" t="str">
            <v>Wyoming</v>
          </cell>
          <cell r="C419" t="str">
            <v>D</v>
          </cell>
          <cell r="D419">
            <v>500</v>
          </cell>
          <cell r="F419" t="str">
            <v>DISTRIBUTION PLANT (WYOMING)</v>
          </cell>
          <cell r="G419" t="str">
            <v>373.00</v>
          </cell>
          <cell r="H419" t="str">
            <v>Street Lighting &amp; Signal Systems</v>
          </cell>
          <cell r="I419">
            <v>9929128.1899999902</v>
          </cell>
        </row>
        <row r="420">
          <cell r="A420" t="str">
            <v xml:space="preserve">0; </v>
          </cell>
          <cell r="F420" t="str">
            <v>DISTRIBUTION PLANT (WYOMING) Total</v>
          </cell>
          <cell r="I420">
            <v>593075080.83000004</v>
          </cell>
        </row>
        <row r="421">
          <cell r="A421" t="str">
            <v>36020; California</v>
          </cell>
          <cell r="B421" t="str">
            <v>California</v>
          </cell>
          <cell r="C421" t="str">
            <v>D</v>
          </cell>
          <cell r="D421">
            <v>600</v>
          </cell>
          <cell r="F421" t="str">
            <v>DISTRIBUTION PLANT (CALIFORNIA)</v>
          </cell>
          <cell r="G421" t="str">
            <v>360.20</v>
          </cell>
          <cell r="H421" t="str">
            <v>Land Rights</v>
          </cell>
          <cell r="I421">
            <v>957954.51</v>
          </cell>
        </row>
        <row r="422">
          <cell r="A422" t="str">
            <v>36100; California</v>
          </cell>
          <cell r="B422" t="str">
            <v>California</v>
          </cell>
          <cell r="C422" t="str">
            <v>D</v>
          </cell>
          <cell r="D422">
            <v>600</v>
          </cell>
          <cell r="F422" t="str">
            <v>DISTRIBUTION PLANT (CALIFORNIA)</v>
          </cell>
          <cell r="G422" t="str">
            <v>361.00</v>
          </cell>
          <cell r="H422" t="str">
            <v>Structures &amp; Improvements</v>
          </cell>
          <cell r="I422">
            <v>4045361.08</v>
          </cell>
        </row>
        <row r="423">
          <cell r="A423" t="str">
            <v>36200; California</v>
          </cell>
          <cell r="B423" t="str">
            <v>California</v>
          </cell>
          <cell r="C423" t="str">
            <v>D</v>
          </cell>
          <cell r="D423">
            <v>600</v>
          </cell>
          <cell r="F423" t="str">
            <v>DISTRIBUTION PLANT (CALIFORNIA)</v>
          </cell>
          <cell r="G423" t="str">
            <v>362.00</v>
          </cell>
          <cell r="H423" t="str">
            <v>Station Equipment</v>
          </cell>
          <cell r="I423">
            <v>21982704.469999999</v>
          </cell>
        </row>
        <row r="424">
          <cell r="A424" t="str">
            <v>36270; California</v>
          </cell>
          <cell r="B424" t="str">
            <v>California</v>
          </cell>
          <cell r="C424" t="str">
            <v>D</v>
          </cell>
          <cell r="D424">
            <v>600</v>
          </cell>
          <cell r="F424" t="str">
            <v>DISTRIBUTION PLANT (CALIFORNIA)</v>
          </cell>
          <cell r="G424" t="str">
            <v>362.70</v>
          </cell>
          <cell r="H424" t="str">
            <v>Supervisory &amp; Alarm Equipment</v>
          </cell>
          <cell r="I424">
            <v>217010.27</v>
          </cell>
        </row>
        <row r="425">
          <cell r="A425" t="str">
            <v>36400; California</v>
          </cell>
          <cell r="B425" t="str">
            <v>California</v>
          </cell>
          <cell r="C425" t="str">
            <v>D</v>
          </cell>
          <cell r="D425">
            <v>600</v>
          </cell>
          <cell r="F425" t="str">
            <v>DISTRIBUTION PLANT (CALIFORNIA)</v>
          </cell>
          <cell r="G425" t="str">
            <v>364.00</v>
          </cell>
          <cell r="H425" t="str">
            <v>Poles, Towers &amp; Fixtures</v>
          </cell>
          <cell r="I425">
            <v>56507875.689999998</v>
          </cell>
        </row>
        <row r="426">
          <cell r="A426" t="str">
            <v>36500; California</v>
          </cell>
          <cell r="B426" t="str">
            <v>California</v>
          </cell>
          <cell r="C426" t="str">
            <v>D</v>
          </cell>
          <cell r="D426">
            <v>600</v>
          </cell>
          <cell r="F426" t="str">
            <v>DISTRIBUTION PLANT (CALIFORNIA)</v>
          </cell>
          <cell r="G426" t="str">
            <v>365.00</v>
          </cell>
          <cell r="H426" t="str">
            <v>OH Conductors &amp; Devices</v>
          </cell>
          <cell r="I426">
            <v>32535099.370000001</v>
          </cell>
        </row>
        <row r="427">
          <cell r="A427" t="str">
            <v>36600; California</v>
          </cell>
          <cell r="B427" t="str">
            <v>California</v>
          </cell>
          <cell r="C427" t="str">
            <v>D</v>
          </cell>
          <cell r="D427">
            <v>600</v>
          </cell>
          <cell r="F427" t="str">
            <v>DISTRIBUTION PLANT (CALIFORNIA)</v>
          </cell>
          <cell r="G427" t="str">
            <v>366.00</v>
          </cell>
          <cell r="H427" t="str">
            <v>UG Conduit</v>
          </cell>
          <cell r="I427">
            <v>15694054.939999999</v>
          </cell>
        </row>
        <row r="428">
          <cell r="A428" t="str">
            <v>36700; California</v>
          </cell>
          <cell r="B428" t="str">
            <v>California</v>
          </cell>
          <cell r="C428" t="str">
            <v>D</v>
          </cell>
          <cell r="D428">
            <v>600</v>
          </cell>
          <cell r="F428" t="str">
            <v>DISTRIBUTION PLANT (CALIFORNIA)</v>
          </cell>
          <cell r="G428" t="str">
            <v>367.00</v>
          </cell>
          <cell r="H428" t="str">
            <v>UG Conductors &amp; Devices</v>
          </cell>
          <cell r="I428">
            <v>17026967.440000001</v>
          </cell>
        </row>
        <row r="429">
          <cell r="A429" t="str">
            <v>36800; California</v>
          </cell>
          <cell r="B429" t="str">
            <v>California</v>
          </cell>
          <cell r="C429" t="str">
            <v>D</v>
          </cell>
          <cell r="D429">
            <v>600</v>
          </cell>
          <cell r="F429" t="str">
            <v>DISTRIBUTION PLANT (CALIFORNIA)</v>
          </cell>
          <cell r="G429" t="str">
            <v>368.00</v>
          </cell>
          <cell r="H429" t="str">
            <v>Line Transformers</v>
          </cell>
          <cell r="I429">
            <v>48077564.310000002</v>
          </cell>
        </row>
        <row r="430">
          <cell r="A430" t="str">
            <v>36910; California</v>
          </cell>
          <cell r="B430" t="str">
            <v>California</v>
          </cell>
          <cell r="C430" t="str">
            <v>D</v>
          </cell>
          <cell r="D430">
            <v>600</v>
          </cell>
          <cell r="F430" t="str">
            <v>DISTRIBUTION PLANT (CALIFORNIA)</v>
          </cell>
          <cell r="G430" t="str">
            <v>369.10</v>
          </cell>
          <cell r="H430" t="str">
            <v>Overhead Services</v>
          </cell>
          <cell r="I430">
            <v>8587694.1199999992</v>
          </cell>
        </row>
        <row r="431">
          <cell r="A431" t="str">
            <v>36920; California</v>
          </cell>
          <cell r="B431" t="str">
            <v>California</v>
          </cell>
          <cell r="C431" t="str">
            <v>D</v>
          </cell>
          <cell r="D431">
            <v>600</v>
          </cell>
          <cell r="F431" t="str">
            <v>DISTRIBUTION PLANT (CALIFORNIA)</v>
          </cell>
          <cell r="G431" t="str">
            <v>369.20</v>
          </cell>
          <cell r="H431" t="str">
            <v>Underground Services</v>
          </cell>
          <cell r="I431">
            <v>14558189.630000001</v>
          </cell>
        </row>
        <row r="432">
          <cell r="A432" t="str">
            <v>37000; California</v>
          </cell>
          <cell r="B432" t="str">
            <v>California</v>
          </cell>
          <cell r="C432" t="str">
            <v>D</v>
          </cell>
          <cell r="D432">
            <v>600</v>
          </cell>
          <cell r="F432" t="str">
            <v>DISTRIBUTION PLANT (CALIFORNIA)</v>
          </cell>
          <cell r="G432" t="str">
            <v>370.00</v>
          </cell>
          <cell r="H432" t="str">
            <v>Meters</v>
          </cell>
          <cell r="I432">
            <v>3901131.94</v>
          </cell>
        </row>
        <row r="433">
          <cell r="A433" t="str">
            <v>37100; California</v>
          </cell>
          <cell r="B433" t="str">
            <v>California</v>
          </cell>
          <cell r="C433" t="str">
            <v>D</v>
          </cell>
          <cell r="D433">
            <v>600</v>
          </cell>
          <cell r="F433" t="str">
            <v>DISTRIBUTION PLANT (CALIFORNIA)</v>
          </cell>
          <cell r="G433" t="str">
            <v>371.00</v>
          </cell>
          <cell r="H433" t="str">
            <v>I.O.C.P.</v>
          </cell>
          <cell r="I433">
            <v>271230.94</v>
          </cell>
        </row>
        <row r="434">
          <cell r="A434" t="str">
            <v>37300; California</v>
          </cell>
          <cell r="B434" t="str">
            <v>California</v>
          </cell>
          <cell r="C434" t="str">
            <v>D</v>
          </cell>
          <cell r="D434">
            <v>600</v>
          </cell>
          <cell r="F434" t="str">
            <v>DISTRIBUTION PLANT (CALIFORNIA)</v>
          </cell>
          <cell r="G434" t="str">
            <v>373.00</v>
          </cell>
          <cell r="H434" t="str">
            <v>Street Lighting &amp; Signal Systems</v>
          </cell>
          <cell r="I434">
            <v>672642.15</v>
          </cell>
        </row>
        <row r="435">
          <cell r="A435" t="str">
            <v xml:space="preserve">0; </v>
          </cell>
          <cell r="F435" t="str">
            <v>DISTRIBUTION PLANT (CALIFORNIA) Total</v>
          </cell>
          <cell r="I435">
            <v>225035480.86000001</v>
          </cell>
        </row>
        <row r="436">
          <cell r="A436" t="str">
            <v>36020; Utah</v>
          </cell>
          <cell r="B436" t="str">
            <v>Utah</v>
          </cell>
          <cell r="C436" t="str">
            <v>D</v>
          </cell>
          <cell r="D436">
            <v>850</v>
          </cell>
          <cell r="F436" t="str">
            <v>DISTRIBUTION PLANT (UTAH)</v>
          </cell>
          <cell r="G436" t="str">
            <v>360.20</v>
          </cell>
          <cell r="H436" t="str">
            <v>Land Rights</v>
          </cell>
          <cell r="I436">
            <v>7985479</v>
          </cell>
        </row>
        <row r="437">
          <cell r="A437" t="str">
            <v>36100; Utah</v>
          </cell>
          <cell r="B437" t="str">
            <v>Utah</v>
          </cell>
          <cell r="C437" t="str">
            <v>D</v>
          </cell>
          <cell r="D437">
            <v>850</v>
          </cell>
          <cell r="F437" t="str">
            <v>DISTRIBUTION PLANT (UTAH)</v>
          </cell>
          <cell r="G437" t="str">
            <v>361.00</v>
          </cell>
          <cell r="H437" t="str">
            <v>Structures &amp; Improvements</v>
          </cell>
          <cell r="I437">
            <v>44279566.990000099</v>
          </cell>
        </row>
        <row r="438">
          <cell r="A438" t="str">
            <v>36200; Utah</v>
          </cell>
          <cell r="B438" t="str">
            <v>Utah</v>
          </cell>
          <cell r="C438" t="str">
            <v>D</v>
          </cell>
          <cell r="D438">
            <v>850</v>
          </cell>
          <cell r="F438" t="str">
            <v>DISTRIBUTION PLANT (UTAH)</v>
          </cell>
          <cell r="G438" t="str">
            <v>362.00</v>
          </cell>
          <cell r="H438" t="str">
            <v>Station Equipment</v>
          </cell>
          <cell r="I438">
            <v>411291117.56000102</v>
          </cell>
        </row>
        <row r="439">
          <cell r="A439" t="str">
            <v>36270; Utah</v>
          </cell>
          <cell r="B439" t="str">
            <v>Utah</v>
          </cell>
          <cell r="C439" t="str">
            <v>D</v>
          </cell>
          <cell r="D439">
            <v>850</v>
          </cell>
          <cell r="F439" t="str">
            <v>DISTRIBUTION PLANT (UTAH)</v>
          </cell>
          <cell r="G439" t="str">
            <v>362.70</v>
          </cell>
          <cell r="H439" t="str">
            <v>Supervisory &amp; Alarm Equipment</v>
          </cell>
          <cell r="I439">
            <v>5594695.6299999999</v>
          </cell>
        </row>
        <row r="440">
          <cell r="A440" t="str">
            <v>36400; Utah</v>
          </cell>
          <cell r="B440" t="str">
            <v>Utah</v>
          </cell>
          <cell r="C440" t="str">
            <v>D</v>
          </cell>
          <cell r="D440">
            <v>850</v>
          </cell>
          <cell r="F440" t="str">
            <v>DISTRIBUTION PLANT (UTAH)</v>
          </cell>
          <cell r="G440" t="str">
            <v>364.00</v>
          </cell>
          <cell r="H440" t="str">
            <v>Poles, Towers &amp; Fixtures</v>
          </cell>
          <cell r="I440">
            <v>319266142.94</v>
          </cell>
        </row>
        <row r="441">
          <cell r="A441" t="str">
            <v>36500; Utah</v>
          </cell>
          <cell r="B441" t="str">
            <v>Utah</v>
          </cell>
          <cell r="C441" t="str">
            <v>D</v>
          </cell>
          <cell r="D441">
            <v>850</v>
          </cell>
          <cell r="F441" t="str">
            <v>DISTRIBUTION PLANT (UTAH)</v>
          </cell>
          <cell r="G441" t="str">
            <v>365.00</v>
          </cell>
          <cell r="H441" t="str">
            <v>OH Conductors &amp; Devices</v>
          </cell>
          <cell r="I441">
            <v>209693253.62</v>
          </cell>
        </row>
        <row r="442">
          <cell r="A442" t="str">
            <v>36600; Utah</v>
          </cell>
          <cell r="B442" t="str">
            <v>Utah</v>
          </cell>
          <cell r="C442" t="str">
            <v>D</v>
          </cell>
          <cell r="D442">
            <v>850</v>
          </cell>
          <cell r="F442" t="str">
            <v>DISTRIBUTION PLANT (UTAH)</v>
          </cell>
          <cell r="G442" t="str">
            <v>366.00</v>
          </cell>
          <cell r="H442" t="str">
            <v>UG Conduit</v>
          </cell>
          <cell r="I442">
            <v>169200100.50999999</v>
          </cell>
        </row>
        <row r="443">
          <cell r="A443" t="str">
            <v>36700; Utah</v>
          </cell>
          <cell r="B443" t="str">
            <v>Utah</v>
          </cell>
          <cell r="C443" t="str">
            <v>D</v>
          </cell>
          <cell r="D443">
            <v>850</v>
          </cell>
          <cell r="F443" t="str">
            <v>DISTRIBUTION PLANT (UTAH)</v>
          </cell>
          <cell r="G443" t="str">
            <v>367.00</v>
          </cell>
          <cell r="H443" t="str">
            <v>UG Conductors &amp; Devices</v>
          </cell>
          <cell r="I443">
            <v>467447484.77999997</v>
          </cell>
        </row>
        <row r="444">
          <cell r="A444" t="str">
            <v>36800; Utah</v>
          </cell>
          <cell r="B444" t="str">
            <v>Utah</v>
          </cell>
          <cell r="C444" t="str">
            <v>D</v>
          </cell>
          <cell r="D444">
            <v>850</v>
          </cell>
          <cell r="F444" t="str">
            <v>DISTRIBUTION PLANT (UTAH)</v>
          </cell>
          <cell r="G444" t="str">
            <v>368.00</v>
          </cell>
          <cell r="H444" t="str">
            <v>Line Transformers</v>
          </cell>
          <cell r="I444">
            <v>427468015.19999999</v>
          </cell>
        </row>
        <row r="445">
          <cell r="A445" t="str">
            <v>36900; Utah</v>
          </cell>
          <cell r="B445" t="str">
            <v>Utah</v>
          </cell>
          <cell r="C445" t="str">
            <v>D</v>
          </cell>
          <cell r="D445">
            <v>850</v>
          </cell>
          <cell r="F445" t="str">
            <v>DISTRIBUTION PLANT (UTAH)</v>
          </cell>
          <cell r="G445" t="str">
            <v>369.00</v>
          </cell>
          <cell r="H445" t="str">
            <v>Services</v>
          </cell>
          <cell r="I445">
            <v>224795047.11000001</v>
          </cell>
        </row>
        <row r="446">
          <cell r="A446" t="str">
            <v>37000; Utah</v>
          </cell>
          <cell r="B446" t="str">
            <v>Utah</v>
          </cell>
          <cell r="C446" t="str">
            <v>D</v>
          </cell>
          <cell r="D446">
            <v>850</v>
          </cell>
          <cell r="F446" t="str">
            <v>DISTRIBUTION PLANT (UTAH)</v>
          </cell>
          <cell r="G446" t="str">
            <v>370.00</v>
          </cell>
          <cell r="H446" t="str">
            <v>Meters</v>
          </cell>
          <cell r="I446">
            <v>73237990.219999999</v>
          </cell>
        </row>
        <row r="447">
          <cell r="A447" t="str">
            <v>37100; Utah</v>
          </cell>
          <cell r="B447" t="str">
            <v>Utah</v>
          </cell>
          <cell r="C447" t="str">
            <v>D</v>
          </cell>
          <cell r="D447">
            <v>850</v>
          </cell>
          <cell r="F447" t="str">
            <v>DISTRIBUTION PLANT (UTAH)</v>
          </cell>
          <cell r="G447" t="str">
            <v>371.00</v>
          </cell>
          <cell r="H447" t="str">
            <v>I.O.C.P.</v>
          </cell>
          <cell r="I447">
            <v>4418312.74</v>
          </cell>
        </row>
        <row r="448">
          <cell r="A448" t="str">
            <v>37300; Utah</v>
          </cell>
          <cell r="B448" t="str">
            <v>Utah</v>
          </cell>
          <cell r="C448" t="str">
            <v>D</v>
          </cell>
          <cell r="D448">
            <v>850</v>
          </cell>
          <cell r="F448" t="str">
            <v>DISTRIBUTION PLANT (UTAH)</v>
          </cell>
          <cell r="G448" t="str">
            <v>373.00</v>
          </cell>
          <cell r="H448" t="str">
            <v>Street Lighting &amp; Signal Systems</v>
          </cell>
          <cell r="I448">
            <v>23767481.890000001</v>
          </cell>
        </row>
        <row r="449">
          <cell r="A449" t="str">
            <v xml:space="preserve">0; </v>
          </cell>
          <cell r="F449" t="str">
            <v>DISTRIBUTION PLANT (UTAH) Total</v>
          </cell>
          <cell r="I449">
            <v>2388444688.1900005</v>
          </cell>
        </row>
        <row r="450">
          <cell r="A450" t="str">
            <v>36020; Idaho</v>
          </cell>
          <cell r="B450" t="str">
            <v>Idaho</v>
          </cell>
          <cell r="C450" t="str">
            <v>D</v>
          </cell>
          <cell r="D450">
            <v>300</v>
          </cell>
          <cell r="F450" t="str">
            <v>DISTRIBUTION PLANT (IDAHO)</v>
          </cell>
          <cell r="G450" t="str">
            <v>360.20</v>
          </cell>
          <cell r="H450" t="str">
            <v>Land Rights</v>
          </cell>
          <cell r="I450">
            <v>1085196.3400000001</v>
          </cell>
        </row>
        <row r="451">
          <cell r="A451" t="str">
            <v>36100; Idaho</v>
          </cell>
          <cell r="B451" t="str">
            <v>Idaho</v>
          </cell>
          <cell r="C451" t="str">
            <v>D</v>
          </cell>
          <cell r="D451">
            <v>300</v>
          </cell>
          <cell r="F451" t="str">
            <v>DISTRIBUTION PLANT (IDAHO)</v>
          </cell>
          <cell r="G451" t="str">
            <v>361.00</v>
          </cell>
          <cell r="H451" t="str">
            <v>Structures &amp; Improvements</v>
          </cell>
          <cell r="I451">
            <v>2161811.3199999998</v>
          </cell>
        </row>
        <row r="452">
          <cell r="A452" t="str">
            <v>36200; Idaho</v>
          </cell>
          <cell r="B452" t="str">
            <v>Idaho</v>
          </cell>
          <cell r="C452" t="str">
            <v>D</v>
          </cell>
          <cell r="D452">
            <v>300</v>
          </cell>
          <cell r="F452" t="str">
            <v>DISTRIBUTION PLANT (IDAHO)</v>
          </cell>
          <cell r="G452" t="str">
            <v>362.00</v>
          </cell>
          <cell r="H452" t="str">
            <v>Station Equipment</v>
          </cell>
          <cell r="I452">
            <v>28289569.0900001</v>
          </cell>
        </row>
        <row r="453">
          <cell r="A453" t="str">
            <v>36270; Idaho</v>
          </cell>
          <cell r="B453" t="str">
            <v>Idaho</v>
          </cell>
          <cell r="C453" t="str">
            <v>D</v>
          </cell>
          <cell r="D453">
            <v>300</v>
          </cell>
          <cell r="F453" t="str">
            <v>DISTRIBUTION PLANT (IDAHO)</v>
          </cell>
          <cell r="G453" t="str">
            <v>362.70</v>
          </cell>
          <cell r="H453" t="str">
            <v>Supervisory &amp; Alarm Equipment</v>
          </cell>
          <cell r="I453">
            <v>388613.07</v>
          </cell>
        </row>
        <row r="454">
          <cell r="A454" t="str">
            <v>36400; Idaho</v>
          </cell>
          <cell r="B454" t="str">
            <v>Idaho</v>
          </cell>
          <cell r="C454" t="str">
            <v>D</v>
          </cell>
          <cell r="D454">
            <v>300</v>
          </cell>
          <cell r="F454" t="str">
            <v>DISTRIBUTION PLANT (IDAHO)</v>
          </cell>
          <cell r="G454" t="str">
            <v>364.00</v>
          </cell>
          <cell r="H454" t="str">
            <v>Poles, Towers &amp; Fixtures</v>
          </cell>
          <cell r="I454">
            <v>68677210.629999995</v>
          </cell>
        </row>
        <row r="455">
          <cell r="A455" t="str">
            <v>36500; Idaho</v>
          </cell>
          <cell r="B455" t="str">
            <v>Idaho</v>
          </cell>
          <cell r="C455" t="str">
            <v>D</v>
          </cell>
          <cell r="D455">
            <v>300</v>
          </cell>
          <cell r="F455" t="str">
            <v>DISTRIBUTION PLANT (IDAHO)</v>
          </cell>
          <cell r="G455" t="str">
            <v>365.00</v>
          </cell>
          <cell r="H455" t="str">
            <v>OH Conductors &amp; Devices</v>
          </cell>
          <cell r="I455">
            <v>34559097.719999999</v>
          </cell>
        </row>
        <row r="456">
          <cell r="A456" t="str">
            <v>36600; Idaho</v>
          </cell>
          <cell r="B456" t="str">
            <v>Idaho</v>
          </cell>
          <cell r="C456" t="str">
            <v>D</v>
          </cell>
          <cell r="D456">
            <v>300</v>
          </cell>
          <cell r="F456" t="str">
            <v>DISTRIBUTION PLANT (IDAHO)</v>
          </cell>
          <cell r="G456" t="str">
            <v>366.00</v>
          </cell>
          <cell r="H456" t="str">
            <v>UG Conduit</v>
          </cell>
          <cell r="I456">
            <v>7887911.9299999997</v>
          </cell>
        </row>
        <row r="457">
          <cell r="A457" t="str">
            <v>36700; Idaho</v>
          </cell>
          <cell r="B457" t="str">
            <v>Idaho</v>
          </cell>
          <cell r="C457" t="str">
            <v>D</v>
          </cell>
          <cell r="D457">
            <v>300</v>
          </cell>
          <cell r="F457" t="str">
            <v>DISTRIBUTION PLANT (IDAHO)</v>
          </cell>
          <cell r="G457" t="str">
            <v>367.00</v>
          </cell>
          <cell r="H457" t="str">
            <v>UG Conductors &amp; Devices</v>
          </cell>
          <cell r="I457">
            <v>24598549.670000002</v>
          </cell>
        </row>
        <row r="458">
          <cell r="A458" t="str">
            <v>36800; Idaho</v>
          </cell>
          <cell r="B458" t="str">
            <v>Idaho</v>
          </cell>
          <cell r="C458" t="str">
            <v>D</v>
          </cell>
          <cell r="D458">
            <v>300</v>
          </cell>
          <cell r="F458" t="str">
            <v>DISTRIBUTION PLANT (IDAHO)</v>
          </cell>
          <cell r="G458" t="str">
            <v>368.00</v>
          </cell>
          <cell r="H458" t="str">
            <v>Line Transformers</v>
          </cell>
          <cell r="I458">
            <v>69825543.019999996</v>
          </cell>
        </row>
        <row r="459">
          <cell r="A459" t="str">
            <v>36900; Idaho</v>
          </cell>
          <cell r="B459" t="str">
            <v>Idaho</v>
          </cell>
          <cell r="C459" t="str">
            <v>D</v>
          </cell>
          <cell r="D459">
            <v>300</v>
          </cell>
          <cell r="F459" t="str">
            <v>DISTRIBUTION PLANT (IDAHO)</v>
          </cell>
          <cell r="G459" t="str">
            <v>369.00</v>
          </cell>
          <cell r="H459" t="str">
            <v>Services</v>
          </cell>
          <cell r="I459">
            <v>30457923.969999999</v>
          </cell>
        </row>
        <row r="460">
          <cell r="A460" t="str">
            <v>37000; Idaho</v>
          </cell>
          <cell r="B460" t="str">
            <v>Idaho</v>
          </cell>
          <cell r="C460" t="str">
            <v>D</v>
          </cell>
          <cell r="D460">
            <v>300</v>
          </cell>
          <cell r="F460" t="str">
            <v>DISTRIBUTION PLANT (IDAHO)</v>
          </cell>
          <cell r="G460" t="str">
            <v>370.00</v>
          </cell>
          <cell r="H460" t="str">
            <v>Meters</v>
          </cell>
          <cell r="I460">
            <v>13315346.99</v>
          </cell>
        </row>
        <row r="461">
          <cell r="A461" t="str">
            <v>37100; Idaho</v>
          </cell>
          <cell r="B461" t="str">
            <v>Idaho</v>
          </cell>
          <cell r="C461" t="str">
            <v>D</v>
          </cell>
          <cell r="D461">
            <v>300</v>
          </cell>
          <cell r="F461" t="str">
            <v>DISTRIBUTION PLANT (IDAHO)</v>
          </cell>
          <cell r="G461" t="str">
            <v>371.00</v>
          </cell>
          <cell r="H461" t="str">
            <v>I.O.C.P.</v>
          </cell>
          <cell r="I461">
            <v>169110.18</v>
          </cell>
        </row>
        <row r="462">
          <cell r="A462" t="str">
            <v>37300; Idaho</v>
          </cell>
          <cell r="B462" t="str">
            <v>Idaho</v>
          </cell>
          <cell r="C462" t="str">
            <v>D</v>
          </cell>
          <cell r="D462">
            <v>300</v>
          </cell>
          <cell r="F462" t="str">
            <v>DISTRIBUTION PLANT (IDAHO)</v>
          </cell>
          <cell r="G462" t="str">
            <v>373.00</v>
          </cell>
          <cell r="H462" t="str">
            <v>Street Lighting &amp; Signal Systems</v>
          </cell>
          <cell r="I462">
            <v>618578.57999999996</v>
          </cell>
        </row>
        <row r="463">
          <cell r="A463" t="str">
            <v xml:space="preserve">0; </v>
          </cell>
          <cell r="F463" t="str">
            <v>DISTRIBUTION PLANT (IDAHO) Total</v>
          </cell>
          <cell r="I463">
            <v>282034462.51000005</v>
          </cell>
        </row>
        <row r="464">
          <cell r="A464" t="str">
            <v xml:space="preserve">0; </v>
          </cell>
          <cell r="C464" t="str">
            <v>D Total</v>
          </cell>
          <cell r="I464">
            <v>5639593821.1000023</v>
          </cell>
        </row>
        <row r="465">
          <cell r="A465" t="str">
            <v>39000; Oregon</v>
          </cell>
          <cell r="B465" t="str">
            <v>Oregon</v>
          </cell>
          <cell r="C465" t="str">
            <v>G</v>
          </cell>
          <cell r="D465">
            <v>100</v>
          </cell>
          <cell r="F465" t="str">
            <v>GENERAL PLANT (OREGON)</v>
          </cell>
          <cell r="G465" t="str">
            <v>390.00</v>
          </cell>
          <cell r="H465" t="str">
            <v>Structures &amp; Improvements</v>
          </cell>
          <cell r="I465">
            <v>73351600.510000005</v>
          </cell>
        </row>
        <row r="466">
          <cell r="A466" t="str">
            <v>39201; Oregon</v>
          </cell>
          <cell r="B466" t="str">
            <v>Oregon</v>
          </cell>
          <cell r="C466" t="str">
            <v>G</v>
          </cell>
          <cell r="D466">
            <v>100</v>
          </cell>
          <cell r="F466" t="str">
            <v>GENERAL PLANT (OREGON)</v>
          </cell>
          <cell r="G466" t="str">
            <v>392.01</v>
          </cell>
          <cell r="H466" t="str">
            <v>Transp. Eqpt - Light Trucks &amp; Vans</v>
          </cell>
          <cell r="I466">
            <v>11309407.76</v>
          </cell>
        </row>
        <row r="467">
          <cell r="A467" t="str">
            <v>39205; Oregon</v>
          </cell>
          <cell r="B467" t="str">
            <v>Oregon</v>
          </cell>
          <cell r="C467" t="str">
            <v>G</v>
          </cell>
          <cell r="D467">
            <v>100</v>
          </cell>
          <cell r="F467" t="str">
            <v>GENERAL PLANT (OREGON)</v>
          </cell>
          <cell r="G467" t="str">
            <v>392.05</v>
          </cell>
          <cell r="H467" t="str">
            <v>Transp. Eqpt - Medium Trucks</v>
          </cell>
          <cell r="I467">
            <v>10847610.24</v>
          </cell>
        </row>
        <row r="468">
          <cell r="A468" t="str">
            <v>39209; Oregon</v>
          </cell>
          <cell r="B468" t="str">
            <v>Oregon</v>
          </cell>
          <cell r="C468" t="str">
            <v>G</v>
          </cell>
          <cell r="D468">
            <v>100</v>
          </cell>
          <cell r="F468" t="str">
            <v>GENERAL PLANT (OREGON)</v>
          </cell>
          <cell r="G468" t="str">
            <v>392.09</v>
          </cell>
          <cell r="H468" t="str">
            <v>Transp. Eqpt - Trailers</v>
          </cell>
          <cell r="I468">
            <v>3429180.7</v>
          </cell>
        </row>
        <row r="469">
          <cell r="A469" t="str">
            <v>39603; Oregon</v>
          </cell>
          <cell r="B469" t="str">
            <v>Oregon</v>
          </cell>
          <cell r="C469" t="str">
            <v>G</v>
          </cell>
          <cell r="D469">
            <v>100</v>
          </cell>
          <cell r="F469" t="str">
            <v>GENERAL PLANT (OREGON)</v>
          </cell>
          <cell r="G469" t="str">
            <v>396.03</v>
          </cell>
          <cell r="H469" t="str">
            <v>Light Power Operated Equipment</v>
          </cell>
          <cell r="I469">
            <v>7861988.6600000001</v>
          </cell>
        </row>
        <row r="470">
          <cell r="A470" t="str">
            <v>39607; Oregon</v>
          </cell>
          <cell r="B470" t="str">
            <v>Oregon</v>
          </cell>
          <cell r="C470" t="str">
            <v>G</v>
          </cell>
          <cell r="D470">
            <v>100</v>
          </cell>
          <cell r="F470" t="str">
            <v>GENERAL PLANT (OREGON)</v>
          </cell>
          <cell r="G470" t="str">
            <v>396.07</v>
          </cell>
          <cell r="H470" t="str">
            <v>Heavy Power Operated Equipment</v>
          </cell>
          <cell r="I470">
            <v>28086567.010000002</v>
          </cell>
        </row>
        <row r="471">
          <cell r="A471" t="str">
            <v xml:space="preserve">0; </v>
          </cell>
          <cell r="F471" t="str">
            <v>GENERAL PLANT (OREGON) Total</v>
          </cell>
          <cell r="I471">
            <v>134886354.88</v>
          </cell>
        </row>
        <row r="472">
          <cell r="A472" t="str">
            <v>39000; Washington</v>
          </cell>
          <cell r="B472" t="str">
            <v>Washington</v>
          </cell>
          <cell r="C472" t="str">
            <v>G</v>
          </cell>
          <cell r="D472">
            <v>200</v>
          </cell>
          <cell r="F472" t="str">
            <v>GENERAL PLANT (WASHINGTON)</v>
          </cell>
          <cell r="G472" t="str">
            <v>390.00</v>
          </cell>
          <cell r="H472" t="str">
            <v>Structures &amp; Improvements</v>
          </cell>
          <cell r="I472">
            <v>11089628.369999999</v>
          </cell>
        </row>
        <row r="473">
          <cell r="A473" t="str">
            <v>39201; Washington</v>
          </cell>
          <cell r="B473" t="str">
            <v>Washington</v>
          </cell>
          <cell r="C473" t="str">
            <v>G</v>
          </cell>
          <cell r="D473">
            <v>200</v>
          </cell>
          <cell r="F473" t="str">
            <v>GENERAL PLANT (WASHINGTON)</v>
          </cell>
          <cell r="G473" t="str">
            <v>392.01</v>
          </cell>
          <cell r="H473" t="str">
            <v>Transp. Eqpt - Light Trucks &amp; Vans</v>
          </cell>
          <cell r="I473">
            <v>2377341.77</v>
          </cell>
        </row>
        <row r="474">
          <cell r="A474" t="str">
            <v>39205; Washington</v>
          </cell>
          <cell r="B474" t="str">
            <v>Washington</v>
          </cell>
          <cell r="C474" t="str">
            <v>G</v>
          </cell>
          <cell r="D474">
            <v>200</v>
          </cell>
          <cell r="F474" t="str">
            <v>GENERAL PLANT (WASHINGTON)</v>
          </cell>
          <cell r="G474" t="str">
            <v>392.05</v>
          </cell>
          <cell r="H474" t="str">
            <v>Transp. Eqpt - Medium Trucks</v>
          </cell>
          <cell r="I474">
            <v>4398208.25</v>
          </cell>
        </row>
        <row r="475">
          <cell r="A475" t="str">
            <v>39209; Washington</v>
          </cell>
          <cell r="B475" t="str">
            <v>Washington</v>
          </cell>
          <cell r="C475" t="str">
            <v>G</v>
          </cell>
          <cell r="D475">
            <v>200</v>
          </cell>
          <cell r="F475" t="str">
            <v>GENERAL PLANT (WASHINGTON)</v>
          </cell>
          <cell r="G475" t="str">
            <v>392.09</v>
          </cell>
          <cell r="H475" t="str">
            <v>Transp. Eqpt - Trailers</v>
          </cell>
          <cell r="I475">
            <v>793736.04</v>
          </cell>
        </row>
        <row r="476">
          <cell r="A476" t="str">
            <v>39603; Washington</v>
          </cell>
          <cell r="B476" t="str">
            <v>Washington</v>
          </cell>
          <cell r="C476" t="str">
            <v>G</v>
          </cell>
          <cell r="D476">
            <v>200</v>
          </cell>
          <cell r="F476" t="str">
            <v>GENERAL PLANT (WASHINGTON)</v>
          </cell>
          <cell r="G476" t="str">
            <v>396.03</v>
          </cell>
          <cell r="H476" t="str">
            <v>Light Power Operated Equipment</v>
          </cell>
          <cell r="I476">
            <v>1921979.46</v>
          </cell>
        </row>
        <row r="477">
          <cell r="A477" t="str">
            <v>39607; Washington</v>
          </cell>
          <cell r="B477" t="str">
            <v>Washington</v>
          </cell>
          <cell r="C477" t="str">
            <v>G</v>
          </cell>
          <cell r="D477">
            <v>200</v>
          </cell>
          <cell r="F477" t="str">
            <v>GENERAL PLANT (WASHINGTON)</v>
          </cell>
          <cell r="G477" t="str">
            <v>396.07</v>
          </cell>
          <cell r="H477" t="str">
            <v>Heavy Power Operated Equipment</v>
          </cell>
          <cell r="I477">
            <v>6701182.7199999997</v>
          </cell>
        </row>
        <row r="478">
          <cell r="A478" t="str">
            <v xml:space="preserve">0; </v>
          </cell>
          <cell r="F478" t="str">
            <v>GENERAL PLANT (WASHINGTON) Total</v>
          </cell>
          <cell r="I478">
            <v>27282076.609999999</v>
          </cell>
        </row>
        <row r="479">
          <cell r="A479" t="str">
            <v>38920; Wyoming</v>
          </cell>
          <cell r="B479" t="str">
            <v>Wyoming</v>
          </cell>
          <cell r="C479" t="str">
            <v>G</v>
          </cell>
          <cell r="D479">
            <v>500</v>
          </cell>
          <cell r="F479" t="str">
            <v>GENERAL PLANT (WYOMING)</v>
          </cell>
          <cell r="G479" t="str">
            <v>389.20</v>
          </cell>
          <cell r="H479" t="str">
            <v>Land Rights</v>
          </cell>
          <cell r="I479">
            <v>74341.83</v>
          </cell>
        </row>
        <row r="480">
          <cell r="A480" t="str">
            <v>39000; Wyoming</v>
          </cell>
          <cell r="B480" t="str">
            <v>Wyoming</v>
          </cell>
          <cell r="C480" t="str">
            <v>G</v>
          </cell>
          <cell r="D480">
            <v>500</v>
          </cell>
          <cell r="F480" t="str">
            <v>GENERAL PLANT (WYOMING)</v>
          </cell>
          <cell r="G480" t="str">
            <v>390.00</v>
          </cell>
          <cell r="H480" t="str">
            <v>Structures &amp; Improvements</v>
          </cell>
          <cell r="I480">
            <v>8859170.7200000007</v>
          </cell>
        </row>
        <row r="481">
          <cell r="A481" t="str">
            <v>39201; Wyoming</v>
          </cell>
          <cell r="B481" t="str">
            <v>Wyoming</v>
          </cell>
          <cell r="C481" t="str">
            <v>G</v>
          </cell>
          <cell r="D481">
            <v>500</v>
          </cell>
          <cell r="F481" t="str">
            <v>GENERAL PLANT (WYOMING)</v>
          </cell>
          <cell r="G481" t="str">
            <v>392.01</v>
          </cell>
          <cell r="H481" t="str">
            <v>Transp. Eqpt - Light Trucks &amp; Vans</v>
          </cell>
          <cell r="I481">
            <v>5061709.34</v>
          </cell>
        </row>
        <row r="482">
          <cell r="A482" t="str">
            <v>39205; Wyoming</v>
          </cell>
          <cell r="B482" t="str">
            <v>Wyoming</v>
          </cell>
          <cell r="C482" t="str">
            <v>G</v>
          </cell>
          <cell r="D482">
            <v>500</v>
          </cell>
          <cell r="F482" t="str">
            <v>GENERAL PLANT (WYOMING)</v>
          </cell>
          <cell r="G482" t="str">
            <v>392.05</v>
          </cell>
          <cell r="H482" t="str">
            <v>Transp. Eqpt - Medium Trucks</v>
          </cell>
          <cell r="I482">
            <v>5939355.4299999997</v>
          </cell>
        </row>
        <row r="483">
          <cell r="A483" t="str">
            <v>39209; Wyoming</v>
          </cell>
          <cell r="B483" t="str">
            <v>Wyoming</v>
          </cell>
          <cell r="C483" t="str">
            <v>G</v>
          </cell>
          <cell r="D483">
            <v>500</v>
          </cell>
          <cell r="F483" t="str">
            <v>GENERAL PLANT (WYOMING)</v>
          </cell>
          <cell r="G483" t="str">
            <v>392.09</v>
          </cell>
          <cell r="H483" t="str">
            <v>Transp. Eqpt - Trailers</v>
          </cell>
          <cell r="I483">
            <v>2995313.95</v>
          </cell>
        </row>
        <row r="484">
          <cell r="A484" t="str">
            <v>39603; Wyoming</v>
          </cell>
          <cell r="B484" t="str">
            <v>Wyoming</v>
          </cell>
          <cell r="C484" t="str">
            <v>G</v>
          </cell>
          <cell r="D484">
            <v>500</v>
          </cell>
          <cell r="F484" t="str">
            <v>GENERAL PLANT (WYOMING)</v>
          </cell>
          <cell r="G484" t="str">
            <v>396.03</v>
          </cell>
          <cell r="H484" t="str">
            <v>Light Power Operated Equipment</v>
          </cell>
          <cell r="I484">
            <v>3567731.47</v>
          </cell>
        </row>
        <row r="485">
          <cell r="A485" t="str">
            <v>39607; Wyoming</v>
          </cell>
          <cell r="B485" t="str">
            <v>Wyoming</v>
          </cell>
          <cell r="C485" t="str">
            <v>G</v>
          </cell>
          <cell r="D485">
            <v>500</v>
          </cell>
          <cell r="F485" t="str">
            <v>GENERAL PLANT (WYOMING)</v>
          </cell>
          <cell r="G485" t="str">
            <v>396.07</v>
          </cell>
          <cell r="H485" t="str">
            <v>Heavy Power Operated Equipment</v>
          </cell>
          <cell r="I485">
            <v>29898991.57</v>
          </cell>
        </row>
        <row r="486">
          <cell r="A486" t="str">
            <v xml:space="preserve">0; </v>
          </cell>
          <cell r="F486" t="str">
            <v>GENERAL PLANT (WYOMING) Total</v>
          </cell>
          <cell r="I486">
            <v>56396614.310000002</v>
          </cell>
        </row>
        <row r="487">
          <cell r="A487" t="str">
            <v>39000; California</v>
          </cell>
          <cell r="B487" t="str">
            <v>California</v>
          </cell>
          <cell r="C487" t="str">
            <v>G</v>
          </cell>
          <cell r="D487">
            <v>600</v>
          </cell>
          <cell r="F487" t="str">
            <v>GENERAL PLANT (CALIFORNIA)</v>
          </cell>
          <cell r="G487" t="str">
            <v>390.00</v>
          </cell>
          <cell r="H487" t="str">
            <v>Structures &amp; Improvements</v>
          </cell>
          <cell r="I487">
            <v>2954073.24</v>
          </cell>
        </row>
        <row r="488">
          <cell r="A488" t="str">
            <v>39201; California</v>
          </cell>
          <cell r="B488" t="str">
            <v>California</v>
          </cell>
          <cell r="C488" t="str">
            <v>G</v>
          </cell>
          <cell r="D488">
            <v>600</v>
          </cell>
          <cell r="F488" t="str">
            <v>GENERAL PLANT (CALIFORNIA)</v>
          </cell>
          <cell r="G488" t="str">
            <v>392.01</v>
          </cell>
          <cell r="H488" t="str">
            <v>Transp. Eqpt - Light Trucks &amp; Vans</v>
          </cell>
          <cell r="I488">
            <v>1086563.83</v>
          </cell>
        </row>
        <row r="489">
          <cell r="A489" t="str">
            <v>39205; California</v>
          </cell>
          <cell r="B489" t="str">
            <v>California</v>
          </cell>
          <cell r="C489" t="str">
            <v>G</v>
          </cell>
          <cell r="D489">
            <v>600</v>
          </cell>
          <cell r="F489" t="str">
            <v>GENERAL PLANT (CALIFORNIA)</v>
          </cell>
          <cell r="G489" t="str">
            <v>392.05</v>
          </cell>
          <cell r="H489" t="str">
            <v>Transp. Eqpt - Medium Trucks</v>
          </cell>
          <cell r="I489">
            <v>1055548.28</v>
          </cell>
        </row>
        <row r="490">
          <cell r="A490" t="str">
            <v>39209; California</v>
          </cell>
          <cell r="B490" t="str">
            <v>California</v>
          </cell>
          <cell r="C490" t="str">
            <v>G</v>
          </cell>
          <cell r="D490">
            <v>600</v>
          </cell>
          <cell r="F490" t="str">
            <v>GENERAL PLANT (CALIFORNIA)</v>
          </cell>
          <cell r="G490" t="str">
            <v>392.09</v>
          </cell>
          <cell r="H490" t="str">
            <v>Transp. Eqpt - Trailers</v>
          </cell>
          <cell r="I490">
            <v>461951.34</v>
          </cell>
        </row>
        <row r="491">
          <cell r="A491" t="str">
            <v>39603; California</v>
          </cell>
          <cell r="B491" t="str">
            <v>California</v>
          </cell>
          <cell r="C491" t="str">
            <v>G</v>
          </cell>
          <cell r="D491">
            <v>600</v>
          </cell>
          <cell r="F491" t="str">
            <v>GENERAL PLANT (CALIFORNIA)</v>
          </cell>
          <cell r="G491" t="str">
            <v>396.03</v>
          </cell>
          <cell r="H491" t="str">
            <v>Light Power Operated Equipment</v>
          </cell>
          <cell r="I491">
            <v>1197491.3400000001</v>
          </cell>
        </row>
        <row r="492">
          <cell r="A492" t="str">
            <v>39607; California</v>
          </cell>
          <cell r="B492" t="str">
            <v>California</v>
          </cell>
          <cell r="C492" t="str">
            <v>G</v>
          </cell>
          <cell r="D492">
            <v>600</v>
          </cell>
          <cell r="F492" t="str">
            <v>GENERAL PLANT (CALIFORNIA)</v>
          </cell>
          <cell r="G492" t="str">
            <v>396.07</v>
          </cell>
          <cell r="H492" t="str">
            <v>Heavy Power Operated Equipment</v>
          </cell>
          <cell r="I492">
            <v>3402265.82</v>
          </cell>
        </row>
        <row r="493">
          <cell r="A493" t="str">
            <v xml:space="preserve">0; </v>
          </cell>
          <cell r="F493" t="str">
            <v>GENERAL PLANT (CALIFORNIA) Total</v>
          </cell>
          <cell r="I493">
            <v>10157893.85</v>
          </cell>
        </row>
        <row r="494">
          <cell r="A494" t="str">
            <v>39000; AZCOMT</v>
          </cell>
          <cell r="B494" t="str">
            <v>AZCOMT</v>
          </cell>
          <cell r="C494" t="str">
            <v>G</v>
          </cell>
          <cell r="D494">
            <v>150</v>
          </cell>
          <cell r="F494" t="str">
            <v>GENERAL PLANT (AZ, CO, MT, etc.)</v>
          </cell>
          <cell r="G494" t="str">
            <v>390.00</v>
          </cell>
          <cell r="H494" t="str">
            <v>Structures &amp; Improvements</v>
          </cell>
          <cell r="I494">
            <v>383797.68</v>
          </cell>
        </row>
        <row r="495">
          <cell r="A495" t="str">
            <v>39201; AZCOMT</v>
          </cell>
          <cell r="B495" t="str">
            <v>AZCOMT</v>
          </cell>
          <cell r="C495" t="str">
            <v>G</v>
          </cell>
          <cell r="D495">
            <v>150</v>
          </cell>
          <cell r="F495" t="str">
            <v>GENERAL PLANT (AZ, CO, MT, etc.)</v>
          </cell>
          <cell r="G495" t="str">
            <v>392.01</v>
          </cell>
          <cell r="H495" t="str">
            <v>Transp. Eqpt - Light Trucks &amp; Vans</v>
          </cell>
          <cell r="I495">
            <v>581852</v>
          </cell>
        </row>
        <row r="496">
          <cell r="A496" t="str">
            <v>39205; AZCOMT</v>
          </cell>
          <cell r="B496" t="str">
            <v>AZCOMT</v>
          </cell>
          <cell r="C496" t="str">
            <v>G</v>
          </cell>
          <cell r="D496">
            <v>150</v>
          </cell>
          <cell r="F496" t="str">
            <v>GENERAL PLANT (AZ, CO, MT, etc.)</v>
          </cell>
          <cell r="G496" t="str">
            <v>392.05</v>
          </cell>
          <cell r="H496" t="str">
            <v>Transp. Eqpt - Medium Trucks</v>
          </cell>
          <cell r="I496">
            <v>292979.93</v>
          </cell>
        </row>
        <row r="497">
          <cell r="A497" t="str">
            <v>39209; AZCOMT</v>
          </cell>
          <cell r="B497" t="str">
            <v>AZCOMT</v>
          </cell>
          <cell r="C497" t="str">
            <v>G</v>
          </cell>
          <cell r="D497">
            <v>150</v>
          </cell>
          <cell r="F497" t="str">
            <v>GENERAL PLANT (AZ, CO, MT, etc.)</v>
          </cell>
          <cell r="G497" t="str">
            <v>392.09</v>
          </cell>
          <cell r="H497" t="str">
            <v>Transp. Eqpt - Trailers</v>
          </cell>
          <cell r="I497">
            <v>8560.4599999999991</v>
          </cell>
        </row>
        <row r="498">
          <cell r="A498" t="str">
            <v>39607; AZCOMT</v>
          </cell>
          <cell r="B498" t="str">
            <v>AZCOMT</v>
          </cell>
          <cell r="C498" t="str">
            <v>G</v>
          </cell>
          <cell r="D498">
            <v>150</v>
          </cell>
          <cell r="F498" t="str">
            <v>GENERAL PLANT (AZ, CO, MT, etc.)</v>
          </cell>
          <cell r="G498" t="str">
            <v>396.07</v>
          </cell>
          <cell r="H498" t="str">
            <v>Heavy Power Operated Equipment</v>
          </cell>
          <cell r="I498">
            <v>2448697.64</v>
          </cell>
        </row>
        <row r="499">
          <cell r="A499" t="str">
            <v xml:space="preserve">0; </v>
          </cell>
          <cell r="F499" t="str">
            <v>GENERAL PLANT (AZ, CO, MT, etc.) Total</v>
          </cell>
          <cell r="I499">
            <v>3715887.71</v>
          </cell>
        </row>
        <row r="500">
          <cell r="A500" t="str">
            <v>38920; Utah</v>
          </cell>
          <cell r="B500" t="str">
            <v>Utah</v>
          </cell>
          <cell r="C500" t="str">
            <v>G</v>
          </cell>
          <cell r="D500">
            <v>850</v>
          </cell>
          <cell r="F500" t="str">
            <v>GENERAL PLANT (UTAH)</v>
          </cell>
          <cell r="G500" t="str">
            <v>389.20</v>
          </cell>
          <cell r="H500" t="str">
            <v>Land Rights</v>
          </cell>
          <cell r="I500">
            <v>35298.050000000003</v>
          </cell>
        </row>
        <row r="501">
          <cell r="A501" t="str">
            <v>39000; Utah</v>
          </cell>
          <cell r="B501" t="str">
            <v>Utah</v>
          </cell>
          <cell r="C501" t="str">
            <v>G</v>
          </cell>
          <cell r="D501">
            <v>850</v>
          </cell>
          <cell r="F501" t="str">
            <v>GENERAL PLANT (UTAH)</v>
          </cell>
          <cell r="G501" t="str">
            <v>390.00</v>
          </cell>
          <cell r="H501" t="str">
            <v>Structures &amp; Improvements</v>
          </cell>
          <cell r="I501">
            <v>90351122.719999894</v>
          </cell>
        </row>
        <row r="502">
          <cell r="A502" t="str">
            <v>39201; Utah</v>
          </cell>
          <cell r="B502" t="str">
            <v>Utah</v>
          </cell>
          <cell r="C502" t="str">
            <v>G</v>
          </cell>
          <cell r="D502">
            <v>850</v>
          </cell>
          <cell r="F502" t="str">
            <v>GENERAL PLANT (UTAH)</v>
          </cell>
          <cell r="G502" t="str">
            <v>392.01</v>
          </cell>
          <cell r="H502" t="str">
            <v>Transp. Eqpt - Light Trucks &amp; Vans</v>
          </cell>
          <cell r="I502">
            <v>15782371.74</v>
          </cell>
        </row>
        <row r="503">
          <cell r="A503" t="str">
            <v>39205; Utah</v>
          </cell>
          <cell r="B503" t="str">
            <v>Utah</v>
          </cell>
          <cell r="C503" t="str">
            <v>G</v>
          </cell>
          <cell r="D503">
            <v>850</v>
          </cell>
          <cell r="F503" t="str">
            <v>GENERAL PLANT (UTAH)</v>
          </cell>
          <cell r="G503" t="str">
            <v>392.05</v>
          </cell>
          <cell r="H503" t="str">
            <v>Transp. Eqpt - Medium Trucks</v>
          </cell>
          <cell r="I503">
            <v>21495245.66</v>
          </cell>
        </row>
        <row r="504">
          <cell r="A504" t="str">
            <v>39209; Utah</v>
          </cell>
          <cell r="B504" t="str">
            <v>Utah</v>
          </cell>
          <cell r="C504" t="str">
            <v>G</v>
          </cell>
          <cell r="D504">
            <v>850</v>
          </cell>
          <cell r="F504" t="str">
            <v>GENERAL PLANT (UTAH)</v>
          </cell>
          <cell r="G504" t="str">
            <v>392.09</v>
          </cell>
          <cell r="H504" t="str">
            <v>Transp. Eqpt - Trailers</v>
          </cell>
          <cell r="I504">
            <v>7090753.1299999999</v>
          </cell>
        </row>
        <row r="505">
          <cell r="A505" t="str">
            <v>39230; Utah</v>
          </cell>
          <cell r="B505" t="str">
            <v>Utah</v>
          </cell>
          <cell r="C505" t="str">
            <v>G</v>
          </cell>
          <cell r="D505">
            <v>850</v>
          </cell>
          <cell r="F505" t="str">
            <v>GENERAL PLANT (UTAH)</v>
          </cell>
          <cell r="G505" t="str">
            <v>392.30</v>
          </cell>
          <cell r="H505" t="str">
            <v>Aircraft</v>
          </cell>
          <cell r="I505">
            <v>3076269.26</v>
          </cell>
        </row>
        <row r="506">
          <cell r="A506" t="str">
            <v>39603; Utah</v>
          </cell>
          <cell r="B506" t="str">
            <v>Utah</v>
          </cell>
          <cell r="C506" t="str">
            <v>G</v>
          </cell>
          <cell r="D506">
            <v>850</v>
          </cell>
          <cell r="F506" t="str">
            <v>GENERAL PLANT (UTAH)</v>
          </cell>
          <cell r="G506" t="str">
            <v>396.03</v>
          </cell>
          <cell r="H506" t="str">
            <v>Light Power Operated Equipment</v>
          </cell>
          <cell r="I506">
            <v>6295956.5300000003</v>
          </cell>
        </row>
        <row r="507">
          <cell r="A507" t="str">
            <v>39607; Utah</v>
          </cell>
          <cell r="B507" t="str">
            <v>Utah</v>
          </cell>
          <cell r="C507" t="str">
            <v>G</v>
          </cell>
          <cell r="D507">
            <v>850</v>
          </cell>
          <cell r="F507" t="str">
            <v>GENERAL PLANT (UTAH)</v>
          </cell>
          <cell r="G507" t="str">
            <v>396.07</v>
          </cell>
          <cell r="H507" t="str">
            <v>Heavy Power Operated Equipment</v>
          </cell>
          <cell r="I507">
            <v>50520185.099999897</v>
          </cell>
        </row>
        <row r="508">
          <cell r="A508" t="str">
            <v xml:space="preserve">0; </v>
          </cell>
          <cell r="F508" t="str">
            <v>GENERAL PLANT (UTAH) Total</v>
          </cell>
          <cell r="I508">
            <v>194647202.18999979</v>
          </cell>
        </row>
        <row r="509">
          <cell r="A509" t="str">
            <v>38920; Idaho</v>
          </cell>
          <cell r="B509" t="str">
            <v>Idaho</v>
          </cell>
          <cell r="C509" t="str">
            <v>G</v>
          </cell>
          <cell r="D509">
            <v>300</v>
          </cell>
          <cell r="F509" t="str">
            <v>GENERAL PLANT (IDAHO)</v>
          </cell>
          <cell r="G509" t="str">
            <v>389.20</v>
          </cell>
          <cell r="H509" t="str">
            <v>Land Rights</v>
          </cell>
          <cell r="I509">
            <v>4867.6400000000003</v>
          </cell>
        </row>
        <row r="510">
          <cell r="A510" t="str">
            <v>39000; Idaho</v>
          </cell>
          <cell r="B510" t="str">
            <v>Idaho</v>
          </cell>
          <cell r="C510" t="str">
            <v>G</v>
          </cell>
          <cell r="D510">
            <v>300</v>
          </cell>
          <cell r="F510" t="str">
            <v>GENERAL PLANT (IDAHO)</v>
          </cell>
          <cell r="G510" t="str">
            <v>390.00</v>
          </cell>
          <cell r="H510" t="str">
            <v>Structures &amp; Improvements</v>
          </cell>
          <cell r="I510">
            <v>12179348.140000001</v>
          </cell>
        </row>
        <row r="511">
          <cell r="A511" t="str">
            <v>39201; Idaho</v>
          </cell>
          <cell r="B511" t="str">
            <v>Idaho</v>
          </cell>
          <cell r="C511" t="str">
            <v>G</v>
          </cell>
          <cell r="D511">
            <v>300</v>
          </cell>
          <cell r="F511" t="str">
            <v>GENERAL PLANT (IDAHO)</v>
          </cell>
          <cell r="G511" t="str">
            <v>392.01</v>
          </cell>
          <cell r="H511" t="str">
            <v>Transp. Eqpt - Light Trucks &amp; Vans</v>
          </cell>
          <cell r="I511">
            <v>2498605.52</v>
          </cell>
        </row>
        <row r="512">
          <cell r="A512" t="str">
            <v>39205; Idaho</v>
          </cell>
          <cell r="B512" t="str">
            <v>Idaho</v>
          </cell>
          <cell r="C512" t="str">
            <v>G</v>
          </cell>
          <cell r="D512">
            <v>300</v>
          </cell>
          <cell r="F512" t="str">
            <v>GENERAL PLANT (IDAHO)</v>
          </cell>
          <cell r="G512" t="str">
            <v>392.05</v>
          </cell>
          <cell r="H512" t="str">
            <v>Transp. Eqpt - Medium Trucks</v>
          </cell>
          <cell r="I512">
            <v>2964209.9</v>
          </cell>
        </row>
        <row r="513">
          <cell r="A513" t="str">
            <v>39209; Idaho</v>
          </cell>
          <cell r="B513" t="str">
            <v>Idaho</v>
          </cell>
          <cell r="C513" t="str">
            <v>G</v>
          </cell>
          <cell r="D513">
            <v>300</v>
          </cell>
          <cell r="F513" t="str">
            <v>GENERAL PLANT (IDAHO)</v>
          </cell>
          <cell r="G513" t="str">
            <v>392.09</v>
          </cell>
          <cell r="H513" t="str">
            <v>Transp. Eqpt - Trailers</v>
          </cell>
          <cell r="I513">
            <v>978960.98</v>
          </cell>
        </row>
        <row r="514">
          <cell r="A514" t="str">
            <v>39603; Idaho</v>
          </cell>
          <cell r="B514" t="str">
            <v>Idaho</v>
          </cell>
          <cell r="C514" t="str">
            <v>G</v>
          </cell>
          <cell r="D514">
            <v>300</v>
          </cell>
          <cell r="F514" t="str">
            <v>GENERAL PLANT (IDAHO)</v>
          </cell>
          <cell r="G514" t="str">
            <v>396.03</v>
          </cell>
          <cell r="H514" t="str">
            <v>Light Power Operated Equipment</v>
          </cell>
          <cell r="I514">
            <v>2094379.23</v>
          </cell>
        </row>
        <row r="515">
          <cell r="A515" t="str">
            <v>39607; Idaho</v>
          </cell>
          <cell r="B515" t="str">
            <v>Idaho</v>
          </cell>
          <cell r="C515" t="str">
            <v>G</v>
          </cell>
          <cell r="D515">
            <v>300</v>
          </cell>
          <cell r="F515" t="str">
            <v>GENERAL PLANT (IDAHO)</v>
          </cell>
          <cell r="G515" t="str">
            <v>396.07</v>
          </cell>
          <cell r="H515" t="str">
            <v>Heavy Power Operated Equipment</v>
          </cell>
          <cell r="I515">
            <v>6986609.9100000001</v>
          </cell>
        </row>
        <row r="516">
          <cell r="A516" t="str">
            <v xml:space="preserve">0; </v>
          </cell>
          <cell r="F516" t="str">
            <v>GENERAL PLANT (IDAHO) Total</v>
          </cell>
          <cell r="I516">
            <v>27706981.32</v>
          </cell>
        </row>
        <row r="517">
          <cell r="A517">
            <v>390.3</v>
          </cell>
          <cell r="C517" t="str">
            <v>G</v>
          </cell>
          <cell r="F517" t="str">
            <v>GENERAL VINTAGE ACCOUNTS</v>
          </cell>
          <cell r="G517" t="str">
            <v>390.30</v>
          </cell>
          <cell r="H517" t="str">
            <v>Structures and Improvements - Panels</v>
          </cell>
          <cell r="I517">
            <v>12769896.23</v>
          </cell>
        </row>
        <row r="518">
          <cell r="A518">
            <v>391</v>
          </cell>
          <cell r="C518" t="str">
            <v>G</v>
          </cell>
          <cell r="F518" t="str">
            <v>GENERAL VINTAGE ACCOUNTS</v>
          </cell>
          <cell r="G518" t="str">
            <v>391.00</v>
          </cell>
          <cell r="H518" t="str">
            <v>Office Furniture</v>
          </cell>
          <cell r="I518">
            <v>20976668.91</v>
          </cell>
        </row>
        <row r="519">
          <cell r="A519">
            <v>391.2</v>
          </cell>
          <cell r="C519" t="str">
            <v>G</v>
          </cell>
          <cell r="F519" t="str">
            <v>GENERAL VINTAGE ACCOUNTS</v>
          </cell>
          <cell r="G519" t="str">
            <v>391.20</v>
          </cell>
          <cell r="H519" t="str">
            <v>Computer Equipment</v>
          </cell>
          <cell r="I519">
            <v>59024730.960000202</v>
          </cell>
        </row>
        <row r="520">
          <cell r="A520">
            <v>391.3</v>
          </cell>
          <cell r="C520" t="str">
            <v>G</v>
          </cell>
          <cell r="F520" t="str">
            <v>GENERAL VINTAGE ACCOUNTS</v>
          </cell>
          <cell r="G520" t="str">
            <v>391.30</v>
          </cell>
          <cell r="H520" t="str">
            <v>Office Equipment</v>
          </cell>
          <cell r="I520">
            <v>882866.98</v>
          </cell>
        </row>
        <row r="521">
          <cell r="A521">
            <v>393</v>
          </cell>
          <cell r="C521" t="str">
            <v>G</v>
          </cell>
          <cell r="F521" t="str">
            <v>GENERAL VINTAGE ACCOUNTS</v>
          </cell>
          <cell r="G521" t="str">
            <v>393.00</v>
          </cell>
          <cell r="H521" t="str">
            <v>Stores Equipment</v>
          </cell>
          <cell r="I521">
            <v>14124139.470000001</v>
          </cell>
        </row>
        <row r="522">
          <cell r="A522">
            <v>394</v>
          </cell>
          <cell r="C522" t="str">
            <v>G</v>
          </cell>
          <cell r="F522" t="str">
            <v>GENERAL VINTAGE ACCOUNTS</v>
          </cell>
          <cell r="G522" t="str">
            <v>394.00</v>
          </cell>
          <cell r="H522" t="str">
            <v>Tools, Shop and Garage Equipment</v>
          </cell>
          <cell r="I522">
            <v>63134821.560000002</v>
          </cell>
        </row>
        <row r="523">
          <cell r="A523">
            <v>395</v>
          </cell>
          <cell r="C523" t="str">
            <v>G</v>
          </cell>
          <cell r="F523" t="str">
            <v>GENERAL VINTAGE ACCOUNTS</v>
          </cell>
          <cell r="G523" t="str">
            <v>395.00</v>
          </cell>
          <cell r="H523" t="str">
            <v>Laboratory Equipment</v>
          </cell>
          <cell r="I523">
            <v>38028513.660000004</v>
          </cell>
        </row>
        <row r="524">
          <cell r="A524">
            <v>397</v>
          </cell>
          <cell r="C524" t="str">
            <v>G</v>
          </cell>
          <cell r="F524" t="str">
            <v>GENERAL VINTAGE ACCOUNTS</v>
          </cell>
          <cell r="G524" t="str">
            <v>397.00</v>
          </cell>
          <cell r="H524" t="str">
            <v>Communication Equipment</v>
          </cell>
          <cell r="I524">
            <v>293178179.74000001</v>
          </cell>
        </row>
        <row r="525">
          <cell r="A525">
            <v>397.2</v>
          </cell>
          <cell r="C525" t="str">
            <v>G</v>
          </cell>
          <cell r="F525" t="str">
            <v>GENERAL VINTAGE ACCOUNTS</v>
          </cell>
          <cell r="G525" t="str">
            <v>397.20</v>
          </cell>
          <cell r="H525" t="str">
            <v>Mobile Communication Equipment</v>
          </cell>
          <cell r="I525">
            <v>5210694.83</v>
          </cell>
        </row>
        <row r="526">
          <cell r="A526">
            <v>398</v>
          </cell>
          <cell r="C526" t="str">
            <v>G</v>
          </cell>
          <cell r="F526" t="str">
            <v>GENERAL VINTAGE ACCOUNTS</v>
          </cell>
          <cell r="G526" t="str">
            <v>398.00</v>
          </cell>
          <cell r="H526" t="str">
            <v>Miscellaneous Equipment</v>
          </cell>
          <cell r="I526">
            <v>7303828.9500000104</v>
          </cell>
        </row>
        <row r="527">
          <cell r="A527" t="str">
            <v xml:space="preserve">0; </v>
          </cell>
          <cell r="F527" t="str">
            <v>GENERAL VINTAGE ACCOUNTS Total</v>
          </cell>
          <cell r="I527">
            <v>514634341.2900002</v>
          </cell>
        </row>
        <row r="528">
          <cell r="A528" t="str">
            <v xml:space="preserve">0; </v>
          </cell>
          <cell r="C528" t="str">
            <v>G Total</v>
          </cell>
          <cell r="I528">
            <v>969427352.16000009</v>
          </cell>
        </row>
        <row r="529">
          <cell r="A529" t="str">
            <v>39930; Utah</v>
          </cell>
          <cell r="B529" t="str">
            <v>Utah</v>
          </cell>
          <cell r="C529" t="str">
            <v>M</v>
          </cell>
          <cell r="E529">
            <v>800000</v>
          </cell>
          <cell r="F529" t="str">
            <v>MINING OPERATIONS (UTAH)</v>
          </cell>
          <cell r="G529" t="str">
            <v>399.30</v>
          </cell>
          <cell r="H529" t="str">
            <v>Structures &amp; Improvements</v>
          </cell>
          <cell r="I529">
            <v>15693192.640000001</v>
          </cell>
        </row>
        <row r="530">
          <cell r="A530" t="str">
            <v>39931; Utah</v>
          </cell>
          <cell r="B530" t="str">
            <v>Utah</v>
          </cell>
          <cell r="C530" t="str">
            <v>M</v>
          </cell>
          <cell r="E530">
            <v>907918</v>
          </cell>
          <cell r="F530" t="str">
            <v>MINING OPERATIONS (UTAH)</v>
          </cell>
          <cell r="G530" t="str">
            <v>399.31</v>
          </cell>
          <cell r="H530" t="str">
            <v>Structures &amp; Improvements - Prep Plant</v>
          </cell>
          <cell r="I530">
            <v>24395253.870000001</v>
          </cell>
        </row>
        <row r="531">
          <cell r="A531" t="str">
            <v>39941; Utah</v>
          </cell>
          <cell r="B531" t="str">
            <v>Utah</v>
          </cell>
          <cell r="C531" t="str">
            <v>M</v>
          </cell>
          <cell r="E531">
            <v>907918</v>
          </cell>
          <cell r="F531" t="str">
            <v>MINING OPERATIONS (UTAH)</v>
          </cell>
          <cell r="G531" t="str">
            <v>399.41</v>
          </cell>
          <cell r="H531" t="str">
            <v>Surface Processing Equipment - Prep Plant</v>
          </cell>
          <cell r="I531">
            <v>8155178.0899999999</v>
          </cell>
        </row>
        <row r="532">
          <cell r="A532" t="str">
            <v>39944; Utah</v>
          </cell>
          <cell r="B532" t="str">
            <v>Utah</v>
          </cell>
          <cell r="C532" t="str">
            <v>M</v>
          </cell>
          <cell r="E532">
            <v>800000</v>
          </cell>
          <cell r="F532" t="str">
            <v>MINING OPERATIONS (UTAH)</v>
          </cell>
          <cell r="G532" t="str">
            <v>399.44</v>
          </cell>
          <cell r="H532" t="str">
            <v>Surface Electric Power Facilities</v>
          </cell>
          <cell r="I532">
            <v>3424574.61</v>
          </cell>
        </row>
        <row r="533">
          <cell r="A533" t="str">
            <v>39945; Utah</v>
          </cell>
          <cell r="B533" t="str">
            <v>Utah</v>
          </cell>
          <cell r="C533" t="str">
            <v>M</v>
          </cell>
          <cell r="E533">
            <v>800000</v>
          </cell>
          <cell r="F533" t="str">
            <v>MINING OPERATIONS (UTAH)</v>
          </cell>
          <cell r="G533" t="str">
            <v>399.45</v>
          </cell>
          <cell r="H533" t="str">
            <v>Underground Equipment</v>
          </cell>
          <cell r="I533">
            <v>135138069.09999999</v>
          </cell>
        </row>
        <row r="534">
          <cell r="A534" t="str">
            <v>39951; Utah</v>
          </cell>
          <cell r="B534" t="str">
            <v>Utah</v>
          </cell>
          <cell r="C534" t="str">
            <v>M</v>
          </cell>
          <cell r="E534">
            <v>800000</v>
          </cell>
          <cell r="F534" t="str">
            <v>MINING OPERATIONS (UTAH)</v>
          </cell>
          <cell r="G534" t="str">
            <v>399.51</v>
          </cell>
          <cell r="H534" t="str">
            <v>Vehicles</v>
          </cell>
          <cell r="I534">
            <v>1191523.48</v>
          </cell>
        </row>
        <row r="535">
          <cell r="A535" t="str">
            <v>39952; Utah</v>
          </cell>
          <cell r="B535" t="str">
            <v>Utah</v>
          </cell>
          <cell r="C535" t="str">
            <v>M</v>
          </cell>
          <cell r="E535">
            <v>800000</v>
          </cell>
          <cell r="F535" t="str">
            <v>MINING OPERATIONS (UTAH)</v>
          </cell>
          <cell r="G535" t="str">
            <v>399.52</v>
          </cell>
          <cell r="H535" t="str">
            <v>Heavy Construction Equipment</v>
          </cell>
          <cell r="I535">
            <v>5988395.7199999997</v>
          </cell>
        </row>
        <row r="536">
          <cell r="A536" t="str">
            <v>39960; Utah</v>
          </cell>
          <cell r="B536" t="str">
            <v>Utah</v>
          </cell>
          <cell r="C536" t="str">
            <v>M</v>
          </cell>
          <cell r="E536">
            <v>800000</v>
          </cell>
          <cell r="F536" t="str">
            <v>MINING OPERATIONS (UTAH)</v>
          </cell>
          <cell r="G536" t="str">
            <v>399.60</v>
          </cell>
          <cell r="H536" t="str">
            <v>Miscellaneous Equipment</v>
          </cell>
          <cell r="I536">
            <v>2331379.02</v>
          </cell>
        </row>
        <row r="537">
          <cell r="A537" t="str">
            <v>39961; Utah</v>
          </cell>
          <cell r="B537" t="str">
            <v>Utah</v>
          </cell>
          <cell r="C537" t="str">
            <v>M</v>
          </cell>
          <cell r="E537">
            <v>800000</v>
          </cell>
          <cell r="F537" t="str">
            <v>MINING OPERATIONS (UTAH)</v>
          </cell>
          <cell r="G537" t="str">
            <v>399.61</v>
          </cell>
          <cell r="H537" t="str">
            <v>Computer Equipment</v>
          </cell>
          <cell r="I537">
            <v>392405.87</v>
          </cell>
        </row>
        <row r="538">
          <cell r="A538" t="str">
            <v>39970; Utah</v>
          </cell>
          <cell r="B538" t="str">
            <v>Utah</v>
          </cell>
          <cell r="C538" t="str">
            <v>M</v>
          </cell>
          <cell r="E538">
            <v>800000</v>
          </cell>
          <cell r="F538" t="str">
            <v>MINING OPERATIONS (UTAH)</v>
          </cell>
          <cell r="G538" t="str">
            <v>399.70</v>
          </cell>
          <cell r="H538" t="str">
            <v>Mine Development</v>
          </cell>
          <cell r="I538">
            <v>38414876.890000001</v>
          </cell>
        </row>
        <row r="539">
          <cell r="F539" t="str">
            <v>MINING OPERATIONS (UTAH) Total</v>
          </cell>
          <cell r="I539">
            <v>235124849.29000002</v>
          </cell>
        </row>
        <row r="540">
          <cell r="C540" t="str">
            <v>M Total</v>
          </cell>
          <cell r="I540">
            <v>235124849.29000002</v>
          </cell>
        </row>
        <row r="541">
          <cell r="C541" t="str">
            <v>Grand Total</v>
          </cell>
          <cell r="I541">
            <v>21606320187.510002</v>
          </cell>
        </row>
      </sheetData>
      <sheetData sheetId="17">
        <row r="1">
          <cell r="A1" t="str">
            <v>Location</v>
          </cell>
          <cell r="B1" t="str">
            <v>FG</v>
          </cell>
          <cell r="C1" t="str">
            <v>Group-C</v>
          </cell>
          <cell r="D1" t="str">
            <v>Location-C</v>
          </cell>
          <cell r="E1" t="str">
            <v>Description</v>
          </cell>
          <cell r="F1" t="str">
            <v>Plant Balance</v>
          </cell>
          <cell r="G1" t="str">
            <v>Accum Deprec</v>
          </cell>
        </row>
        <row r="2">
          <cell r="A2">
            <v>181</v>
          </cell>
          <cell r="B2" t="str">
            <v>S</v>
          </cell>
          <cell r="D2">
            <v>381</v>
          </cell>
          <cell r="E2" t="str">
            <v>BLUNDELL PLANT</v>
          </cell>
          <cell r="F2">
            <v>112907267.66000001</v>
          </cell>
          <cell r="G2">
            <v>-51238618.939999998</v>
          </cell>
        </row>
        <row r="3">
          <cell r="A3">
            <v>101</v>
          </cell>
          <cell r="B3" t="str">
            <v>S</v>
          </cell>
          <cell r="D3">
            <v>250252</v>
          </cell>
          <cell r="E3" t="str">
            <v>CARBON PLANT</v>
          </cell>
          <cell r="F3">
            <v>119574189.12</v>
          </cell>
          <cell r="G3">
            <v>-64441908.240000002</v>
          </cell>
        </row>
        <row r="4">
          <cell r="A4">
            <v>102</v>
          </cell>
          <cell r="B4" t="str">
            <v>S</v>
          </cell>
          <cell r="D4">
            <v>240244</v>
          </cell>
          <cell r="E4" t="str">
            <v>CHOLLA PLANT</v>
          </cell>
          <cell r="F4">
            <v>523828155.26999998</v>
          </cell>
          <cell r="G4">
            <v>-168737284.37</v>
          </cell>
        </row>
        <row r="5">
          <cell r="A5">
            <v>103</v>
          </cell>
          <cell r="B5" t="str">
            <v>S</v>
          </cell>
          <cell r="D5">
            <v>401000</v>
          </cell>
          <cell r="E5" t="str">
            <v>COLSTRIP PLANT</v>
          </cell>
          <cell r="F5">
            <v>219072292.44999999</v>
          </cell>
          <cell r="G5">
            <v>-116503758.92</v>
          </cell>
        </row>
        <row r="6">
          <cell r="A6">
            <v>104</v>
          </cell>
          <cell r="B6" t="str">
            <v>S</v>
          </cell>
          <cell r="D6">
            <v>400406</v>
          </cell>
          <cell r="E6" t="str">
            <v>CRAIG PLANT</v>
          </cell>
          <cell r="F6">
            <v>174852172.21000001</v>
          </cell>
          <cell r="G6">
            <v>-88400556.069999993</v>
          </cell>
        </row>
        <row r="7">
          <cell r="A7">
            <v>105</v>
          </cell>
          <cell r="B7" t="str">
            <v>S</v>
          </cell>
          <cell r="D7">
            <v>514000</v>
          </cell>
          <cell r="E7" t="str">
            <v>DAVE JOHNSTON PLANT</v>
          </cell>
          <cell r="F7">
            <v>867379541.65999997</v>
          </cell>
          <cell r="G7">
            <v>-237559867.05000001</v>
          </cell>
        </row>
        <row r="8">
          <cell r="A8">
            <v>106</v>
          </cell>
          <cell r="B8" t="str">
            <v>S</v>
          </cell>
          <cell r="D8">
            <v>260263</v>
          </cell>
          <cell r="E8" t="str">
            <v>GADSBY PLANT</v>
          </cell>
          <cell r="F8">
            <v>79917543.670000002</v>
          </cell>
          <cell r="G8">
            <v>-80137269.900000006</v>
          </cell>
        </row>
        <row r="9">
          <cell r="A9">
            <v>107</v>
          </cell>
          <cell r="B9" t="str">
            <v>S</v>
          </cell>
          <cell r="D9">
            <v>410412</v>
          </cell>
          <cell r="E9" t="str">
            <v>HAYDEN PLANT</v>
          </cell>
          <cell r="F9">
            <v>81384009.900000006</v>
          </cell>
          <cell r="G9">
            <v>-39112442.659999996</v>
          </cell>
        </row>
        <row r="10">
          <cell r="A10">
            <v>108</v>
          </cell>
          <cell r="B10" t="str">
            <v>S</v>
          </cell>
          <cell r="D10">
            <v>300305</v>
          </cell>
          <cell r="E10" t="str">
            <v>HUNTER PLANT</v>
          </cell>
          <cell r="F10">
            <v>1130798566.55</v>
          </cell>
          <cell r="G10">
            <v>-461326119.88999999</v>
          </cell>
        </row>
        <row r="11">
          <cell r="A11">
            <v>109</v>
          </cell>
          <cell r="B11" t="str">
            <v>S</v>
          </cell>
          <cell r="D11">
            <v>280282</v>
          </cell>
          <cell r="E11" t="str">
            <v>HUNTINGTON PLANT</v>
          </cell>
          <cell r="F11">
            <v>815842400.92999995</v>
          </cell>
          <cell r="G11">
            <v>-243383704.94</v>
          </cell>
        </row>
        <row r="12">
          <cell r="A12">
            <v>191</v>
          </cell>
          <cell r="B12" t="str">
            <v>S</v>
          </cell>
          <cell r="D12">
            <v>220000</v>
          </cell>
          <cell r="E12" t="str">
            <v>JAMES RIVER PLANT</v>
          </cell>
          <cell r="F12">
            <v>34450539.979999997</v>
          </cell>
          <cell r="G12">
            <v>-26458555.52</v>
          </cell>
        </row>
        <row r="13">
          <cell r="A13">
            <v>110</v>
          </cell>
          <cell r="B13" t="str">
            <v>S</v>
          </cell>
          <cell r="D13">
            <v>517000</v>
          </cell>
          <cell r="E13" t="str">
            <v>JIM BRIDGER PLANT</v>
          </cell>
          <cell r="F13">
            <v>1053751118.37</v>
          </cell>
          <cell r="G13">
            <v>-486768531.69</v>
          </cell>
        </row>
        <row r="14">
          <cell r="A14">
            <v>111</v>
          </cell>
          <cell r="B14" t="str">
            <v>S</v>
          </cell>
          <cell r="D14">
            <v>270273</v>
          </cell>
          <cell r="E14" t="str">
            <v>NAUGHTON PLANT</v>
          </cell>
          <cell r="F14">
            <v>614898389.86999989</v>
          </cell>
          <cell r="G14">
            <v>-212201492.62</v>
          </cell>
        </row>
        <row r="15">
          <cell r="A15">
            <v>112</v>
          </cell>
          <cell r="B15" t="str">
            <v>S</v>
          </cell>
          <cell r="D15">
            <v>519000</v>
          </cell>
          <cell r="E15" t="str">
            <v>WYODAK PLANT</v>
          </cell>
          <cell r="F15">
            <v>445757416.58999997</v>
          </cell>
          <cell r="G15">
            <v>-144659685.34</v>
          </cell>
        </row>
        <row r="16">
          <cell r="E16" t="str">
            <v>Sub-total</v>
          </cell>
          <cell r="F16">
            <v>6274413604.2299995</v>
          </cell>
          <cell r="G16">
            <v>-2420929796.1500001</v>
          </cell>
        </row>
        <row r="18">
          <cell r="E18" t="str">
            <v>Water Rights:</v>
          </cell>
        </row>
        <row r="19">
          <cell r="A19">
            <v>101</v>
          </cell>
          <cell r="B19" t="str">
            <v>S</v>
          </cell>
          <cell r="D19">
            <v>250252</v>
          </cell>
          <cell r="E19" t="str">
            <v>CARBON PLANT</v>
          </cell>
          <cell r="F19">
            <v>865460.63</v>
          </cell>
          <cell r="G19">
            <v>-683010.14</v>
          </cell>
        </row>
        <row r="20">
          <cell r="A20">
            <v>105</v>
          </cell>
          <cell r="B20" t="str">
            <v>S</v>
          </cell>
          <cell r="D20">
            <v>514000</v>
          </cell>
          <cell r="E20" t="str">
            <v>DAVE JOHNSTON PLANT</v>
          </cell>
          <cell r="F20">
            <v>9700996.6099999994</v>
          </cell>
          <cell r="G20">
            <v>-2534227.08</v>
          </cell>
        </row>
        <row r="21">
          <cell r="A21">
            <v>106</v>
          </cell>
          <cell r="B21" t="str">
            <v>S</v>
          </cell>
          <cell r="D21">
            <v>260263</v>
          </cell>
          <cell r="E21" t="str">
            <v>GADSBY PLANT</v>
          </cell>
          <cell r="F21">
            <v>8138.01</v>
          </cell>
          <cell r="G21">
            <v>-12995.48</v>
          </cell>
        </row>
        <row r="22">
          <cell r="A22">
            <v>108</v>
          </cell>
          <cell r="B22" t="str">
            <v>S</v>
          </cell>
          <cell r="D22">
            <v>300305</v>
          </cell>
          <cell r="E22" t="str">
            <v>HUNTER PLANT</v>
          </cell>
          <cell r="F22">
            <v>24271831.300000001</v>
          </cell>
          <cell r="G22">
            <v>-10839178.970000001</v>
          </cell>
        </row>
        <row r="23">
          <cell r="A23">
            <v>109</v>
          </cell>
          <cell r="B23" t="str">
            <v>S</v>
          </cell>
          <cell r="D23">
            <v>280282</v>
          </cell>
          <cell r="E23" t="str">
            <v>HUNTINGTON PLANT</v>
          </cell>
          <cell r="F23">
            <v>1471639</v>
          </cell>
          <cell r="G23">
            <v>-981840.79</v>
          </cell>
        </row>
        <row r="24">
          <cell r="A24">
            <v>110</v>
          </cell>
          <cell r="B24" t="str">
            <v>S</v>
          </cell>
          <cell r="D24">
            <v>517000</v>
          </cell>
          <cell r="E24" t="str">
            <v>JIM BRIDGER PLANT</v>
          </cell>
          <cell r="F24">
            <v>171270</v>
          </cell>
          <cell r="G24">
            <v>-96462.75</v>
          </cell>
        </row>
        <row r="25">
          <cell r="A25">
            <v>111</v>
          </cell>
          <cell r="B25" t="str">
            <v>S</v>
          </cell>
          <cell r="D25">
            <v>270273</v>
          </cell>
          <cell r="E25" t="str">
            <v>NAUGHTON PLANT</v>
          </cell>
          <cell r="F25">
            <v>690.97</v>
          </cell>
          <cell r="G25">
            <v>-631.41</v>
          </cell>
        </row>
        <row r="26">
          <cell r="A26">
            <v>112</v>
          </cell>
          <cell r="B26" t="str">
            <v>S</v>
          </cell>
          <cell r="D26">
            <v>519000</v>
          </cell>
          <cell r="E26" t="str">
            <v>WYODAK PLANT</v>
          </cell>
          <cell r="F26">
            <v>13496.8</v>
          </cell>
          <cell r="G26">
            <v>-7722.45</v>
          </cell>
        </row>
        <row r="27">
          <cell r="E27" t="str">
            <v>Water Rights</v>
          </cell>
          <cell r="F27">
            <v>36503523.319999993</v>
          </cell>
          <cell r="G27">
            <v>-15156069.07</v>
          </cell>
        </row>
        <row r="28">
          <cell r="E28" t="str">
            <v>Total Steam</v>
          </cell>
          <cell r="F28">
            <v>6310917127.5499992</v>
          </cell>
          <cell r="G28">
            <v>-2436085865.2200003</v>
          </cell>
        </row>
        <row r="30">
          <cell r="A30">
            <v>301</v>
          </cell>
          <cell r="B30" t="str">
            <v>H</v>
          </cell>
          <cell r="D30">
            <v>2381</v>
          </cell>
          <cell r="E30" t="str">
            <v>ASHTON / ST ANTHONY LICENSE (2381)</v>
          </cell>
          <cell r="F30">
            <v>20003453.899999999</v>
          </cell>
          <cell r="G30">
            <v>-5490290.5199999996</v>
          </cell>
        </row>
        <row r="31">
          <cell r="A31">
            <v>302</v>
          </cell>
          <cell r="B31" t="str">
            <v>H</v>
          </cell>
          <cell r="D31">
            <v>20</v>
          </cell>
          <cell r="E31" t="str">
            <v>BEAR RIVER LICENSE (20)</v>
          </cell>
          <cell r="F31">
            <v>45418651.329999998</v>
          </cell>
          <cell r="G31">
            <v>-16853240.399999999</v>
          </cell>
        </row>
        <row r="32">
          <cell r="A32">
            <v>303</v>
          </cell>
          <cell r="B32" t="str">
            <v>H</v>
          </cell>
          <cell r="D32">
            <v>23000</v>
          </cell>
          <cell r="E32" t="str">
            <v>BEND (23)</v>
          </cell>
          <cell r="F32">
            <v>1330234.28</v>
          </cell>
          <cell r="G32">
            <v>-964349</v>
          </cell>
        </row>
        <row r="33">
          <cell r="A33">
            <v>304</v>
          </cell>
          <cell r="B33" t="str">
            <v>H</v>
          </cell>
          <cell r="D33">
            <v>410000</v>
          </cell>
          <cell r="E33" t="str">
            <v>BIG FORK (410)</v>
          </cell>
          <cell r="F33">
            <v>7331538.9299999997</v>
          </cell>
          <cell r="G33">
            <v>-3752905.24</v>
          </cell>
        </row>
        <row r="34">
          <cell r="A34">
            <v>305</v>
          </cell>
          <cell r="B34" t="str">
            <v>H</v>
          </cell>
          <cell r="D34">
            <v>213000</v>
          </cell>
          <cell r="E34" t="str">
            <v>CONDIT (213)</v>
          </cell>
          <cell r="F34">
            <v>1401313.96</v>
          </cell>
          <cell r="G34">
            <v>-1364856.93</v>
          </cell>
        </row>
        <row r="35">
          <cell r="A35">
            <v>306</v>
          </cell>
          <cell r="B35" t="str">
            <v>H</v>
          </cell>
          <cell r="D35">
            <v>444</v>
          </cell>
          <cell r="E35" t="str">
            <v>CUTLER (444)</v>
          </cell>
          <cell r="F35">
            <v>26766689.16</v>
          </cell>
          <cell r="G35">
            <v>-7639439.6799999997</v>
          </cell>
        </row>
        <row r="36">
          <cell r="A36">
            <v>307</v>
          </cell>
          <cell r="B36" t="str">
            <v>H</v>
          </cell>
          <cell r="D36">
            <v>36000</v>
          </cell>
          <cell r="E36" t="str">
            <v>EAGLE POINT (36)</v>
          </cell>
          <cell r="F36">
            <v>1833611.43</v>
          </cell>
          <cell r="G36">
            <v>-1528625.47</v>
          </cell>
        </row>
        <row r="37">
          <cell r="A37">
            <v>308</v>
          </cell>
          <cell r="B37" t="str">
            <v>H</v>
          </cell>
          <cell r="D37">
            <v>446</v>
          </cell>
          <cell r="E37" t="str">
            <v>FOUNTAIN GREEN (446)</v>
          </cell>
          <cell r="F37">
            <v>593217.28000000003</v>
          </cell>
          <cell r="G37">
            <v>-435628.79999999999</v>
          </cell>
        </row>
        <row r="38">
          <cell r="A38">
            <v>309</v>
          </cell>
          <cell r="B38" t="str">
            <v>H</v>
          </cell>
          <cell r="D38">
            <v>445</v>
          </cell>
          <cell r="E38" t="str">
            <v>GRANITE (445)</v>
          </cell>
          <cell r="F38">
            <v>5237299.63</v>
          </cell>
          <cell r="G38">
            <v>-1865459.08</v>
          </cell>
        </row>
        <row r="39">
          <cell r="A39">
            <v>311</v>
          </cell>
          <cell r="B39" t="str">
            <v>H</v>
          </cell>
          <cell r="D39">
            <v>18000</v>
          </cell>
          <cell r="E39" t="str">
            <v>KLAMATH DAMS - Accelerated Rates</v>
          </cell>
          <cell r="F39">
            <v>83239500.859999999</v>
          </cell>
          <cell r="G39">
            <v>-31347979.739999998</v>
          </cell>
        </row>
        <row r="40">
          <cell r="A40">
            <v>310</v>
          </cell>
          <cell r="B40" t="str">
            <v>H</v>
          </cell>
          <cell r="D40">
            <v>2082</v>
          </cell>
          <cell r="E40" t="str">
            <v>KLAMATH RIVER LICENSE (2082)</v>
          </cell>
          <cell r="F40">
            <v>15005638.65</v>
          </cell>
          <cell r="G40">
            <v>-8368256.1299999999</v>
          </cell>
        </row>
        <row r="41">
          <cell r="A41">
            <v>312</v>
          </cell>
          <cell r="B41" t="str">
            <v>H</v>
          </cell>
          <cell r="D41">
            <v>468</v>
          </cell>
          <cell r="E41" t="str">
            <v>LAST CHANCE (468)</v>
          </cell>
          <cell r="F41">
            <v>2802535.81</v>
          </cell>
          <cell r="G41">
            <v>-1449737.93</v>
          </cell>
        </row>
        <row r="42">
          <cell r="A42">
            <v>313</v>
          </cell>
          <cell r="B42" t="str">
            <v>H</v>
          </cell>
          <cell r="D42">
            <v>458</v>
          </cell>
          <cell r="E42" t="str">
            <v>LIFTON (458)</v>
          </cell>
          <cell r="F42">
            <v>17758278.199999999</v>
          </cell>
          <cell r="G42">
            <v>-4815592.0599999996</v>
          </cell>
        </row>
        <row r="43">
          <cell r="A43">
            <v>314</v>
          </cell>
          <cell r="B43" t="str">
            <v>H</v>
          </cell>
          <cell r="D43">
            <v>215000</v>
          </cell>
          <cell r="E43" t="str">
            <v>MERWIN (215)</v>
          </cell>
          <cell r="F43">
            <v>64020529.539999999</v>
          </cell>
          <cell r="G43">
            <v>-24431210.329999998</v>
          </cell>
        </row>
        <row r="44">
          <cell r="A44">
            <v>315</v>
          </cell>
          <cell r="B44" t="str">
            <v>H</v>
          </cell>
          <cell r="D44">
            <v>1927</v>
          </cell>
          <cell r="E44" t="str">
            <v>NORTH UMPQUA RIVER LICENSE (1927)</v>
          </cell>
          <cell r="F44">
            <v>188363479.34999999</v>
          </cell>
          <cell r="G44">
            <v>-49872536.380000003</v>
          </cell>
        </row>
        <row r="45">
          <cell r="A45">
            <v>316</v>
          </cell>
          <cell r="B45" t="str">
            <v>H</v>
          </cell>
          <cell r="D45">
            <v>448</v>
          </cell>
          <cell r="E45" t="str">
            <v>OLMSTED (448)</v>
          </cell>
          <cell r="F45">
            <v>235407.22</v>
          </cell>
          <cell r="G45">
            <v>-175631.83</v>
          </cell>
        </row>
        <row r="46">
          <cell r="A46">
            <v>317</v>
          </cell>
          <cell r="B46" t="str">
            <v>H</v>
          </cell>
          <cell r="D46">
            <v>460</v>
          </cell>
          <cell r="E46" t="str">
            <v>PARIS (460)</v>
          </cell>
          <cell r="F46">
            <v>437064.38</v>
          </cell>
          <cell r="G46">
            <v>-323004.7</v>
          </cell>
        </row>
        <row r="47">
          <cell r="A47">
            <v>318</v>
          </cell>
          <cell r="B47" t="str">
            <v>H</v>
          </cell>
          <cell r="D47">
            <v>449</v>
          </cell>
          <cell r="E47" t="str">
            <v>PIONEER (449)</v>
          </cell>
          <cell r="F47">
            <v>10975904.24</v>
          </cell>
          <cell r="G47">
            <v>-4824743.6900000004</v>
          </cell>
        </row>
        <row r="48">
          <cell r="A48">
            <v>320</v>
          </cell>
          <cell r="B48" t="str">
            <v>H</v>
          </cell>
          <cell r="D48">
            <v>33000</v>
          </cell>
          <cell r="E48" t="str">
            <v>PROSPECT #3 (33)</v>
          </cell>
          <cell r="F48">
            <v>6978554.7699999996</v>
          </cell>
          <cell r="G48">
            <v>-4852595.6900000004</v>
          </cell>
        </row>
        <row r="49">
          <cell r="A49">
            <v>319</v>
          </cell>
          <cell r="B49" t="str">
            <v>H</v>
          </cell>
          <cell r="D49">
            <v>2630</v>
          </cell>
          <cell r="E49" t="str">
            <v>PROSPECT 1,2&amp;4 LICENSE (2630)</v>
          </cell>
          <cell r="F49">
            <v>35867509.560000002</v>
          </cell>
          <cell r="G49">
            <v>-8746432.3900000006</v>
          </cell>
        </row>
        <row r="50">
          <cell r="A50">
            <v>321</v>
          </cell>
          <cell r="B50" t="str">
            <v>H</v>
          </cell>
          <cell r="D50">
            <v>9281</v>
          </cell>
          <cell r="E50" t="str">
            <v>SANTA CLARA LICENSE (9281)</v>
          </cell>
          <cell r="F50">
            <v>2486456.27</v>
          </cell>
          <cell r="G50">
            <v>-1489294.37</v>
          </cell>
        </row>
        <row r="51">
          <cell r="A51">
            <v>323</v>
          </cell>
          <cell r="B51" t="str">
            <v>H</v>
          </cell>
          <cell r="D51">
            <v>452</v>
          </cell>
          <cell r="E51" t="str">
            <v>STAIRS (452)</v>
          </cell>
          <cell r="F51">
            <v>1624229.6500000001</v>
          </cell>
          <cell r="G51">
            <v>-779891.67</v>
          </cell>
        </row>
        <row r="52">
          <cell r="A52">
            <v>324</v>
          </cell>
          <cell r="B52" t="str">
            <v>H</v>
          </cell>
          <cell r="D52">
            <v>218000</v>
          </cell>
          <cell r="E52" t="str">
            <v>SWIFT (218)</v>
          </cell>
          <cell r="F52">
            <v>98825719.629999995</v>
          </cell>
          <cell r="G52">
            <v>-38740051.770000003</v>
          </cell>
        </row>
        <row r="53">
          <cell r="A53">
            <v>325</v>
          </cell>
          <cell r="B53" t="str">
            <v>H</v>
          </cell>
          <cell r="D53">
            <v>467</v>
          </cell>
          <cell r="E53" t="str">
            <v>VIVA NAUGHTON (467)</v>
          </cell>
          <cell r="F53">
            <v>1194485.95</v>
          </cell>
          <cell r="G53">
            <v>-534773.61</v>
          </cell>
        </row>
        <row r="54">
          <cell r="A54">
            <v>326</v>
          </cell>
          <cell r="B54" t="str">
            <v>H</v>
          </cell>
          <cell r="D54">
            <v>29000</v>
          </cell>
          <cell r="E54" t="str">
            <v>WALLOWA FALLS (29)</v>
          </cell>
          <cell r="F54">
            <v>2831430.19</v>
          </cell>
          <cell r="G54">
            <v>-2156565.66</v>
          </cell>
        </row>
        <row r="55">
          <cell r="A55">
            <v>327</v>
          </cell>
          <cell r="B55" t="str">
            <v>H</v>
          </cell>
          <cell r="D55">
            <v>454</v>
          </cell>
          <cell r="E55" t="str">
            <v>WEBER (454)</v>
          </cell>
          <cell r="F55">
            <v>2947776.72</v>
          </cell>
          <cell r="G55">
            <v>-1893656</v>
          </cell>
        </row>
        <row r="56">
          <cell r="A56">
            <v>328</v>
          </cell>
          <cell r="B56" t="str">
            <v>H</v>
          </cell>
          <cell r="D56">
            <v>219000</v>
          </cell>
          <cell r="E56" t="str">
            <v>YALE (219)</v>
          </cell>
          <cell r="F56">
            <v>52367478.350000001</v>
          </cell>
          <cell r="G56">
            <v>-27962123.390000001</v>
          </cell>
        </row>
        <row r="57">
          <cell r="A57" t="str">
            <v>DecommissioningReserve</v>
          </cell>
          <cell r="B57" t="str">
            <v>H</v>
          </cell>
          <cell r="E57" t="str">
            <v>DECOMMISSIONING RESERVE</v>
          </cell>
          <cell r="G57">
            <v>-7112646.9500000002</v>
          </cell>
        </row>
        <row r="58">
          <cell r="E58" t="str">
            <v>Total Hydro</v>
          </cell>
          <cell r="F58">
            <v>697877989.24000013</v>
          </cell>
          <cell r="G58">
            <v>-259771519.41000003</v>
          </cell>
        </row>
        <row r="60">
          <cell r="A60">
            <v>401</v>
          </cell>
          <cell r="B60" t="str">
            <v>O</v>
          </cell>
          <cell r="D60">
            <v>203300</v>
          </cell>
          <cell r="E60" t="str">
            <v>CHEHALIS CCCT PLANT</v>
          </cell>
          <cell r="F60">
            <v>341683658.12</v>
          </cell>
          <cell r="G60">
            <v>-66806438.359999999</v>
          </cell>
        </row>
        <row r="61">
          <cell r="A61">
            <v>402</v>
          </cell>
          <cell r="B61" t="str">
            <v>O</v>
          </cell>
          <cell r="D61">
            <v>310318</v>
          </cell>
          <cell r="E61" t="str">
            <v>CURRANT CREEK CCCT PLANT</v>
          </cell>
          <cell r="F61">
            <v>352129810.50999999</v>
          </cell>
          <cell r="G61">
            <v>-54593880.630000003</v>
          </cell>
        </row>
        <row r="62">
          <cell r="A62">
            <v>403</v>
          </cell>
          <cell r="B62" t="str">
            <v>O</v>
          </cell>
          <cell r="D62">
            <v>129500</v>
          </cell>
          <cell r="E62" t="str">
            <v>HERMISTON CCCT PLANT</v>
          </cell>
          <cell r="F62">
            <v>169811190.19999999</v>
          </cell>
          <cell r="G62">
            <v>-52703467.079999998</v>
          </cell>
        </row>
        <row r="63">
          <cell r="A63">
            <v>404</v>
          </cell>
          <cell r="B63" t="str">
            <v>O</v>
          </cell>
          <cell r="D63">
            <v>225228</v>
          </cell>
          <cell r="E63" t="str">
            <v>LAKESIDE CCCT PLANT</v>
          </cell>
          <cell r="F63">
            <v>339533797.08999997</v>
          </cell>
          <cell r="G63">
            <v>-20968867.969999999</v>
          </cell>
        </row>
        <row r="64">
          <cell r="A64">
            <v>501</v>
          </cell>
          <cell r="B64" t="str">
            <v>O</v>
          </cell>
          <cell r="D64">
            <v>264267</v>
          </cell>
          <cell r="E64" t="str">
            <v>GADSBY CT PLANT - PEAKING UNITS 4-6</v>
          </cell>
          <cell r="F64">
            <v>81939705.060000002</v>
          </cell>
          <cell r="G64">
            <v>-23103105.969999999</v>
          </cell>
        </row>
        <row r="65">
          <cell r="A65">
            <v>502</v>
          </cell>
          <cell r="B65" t="str">
            <v>O</v>
          </cell>
          <cell r="D65">
            <v>475</v>
          </cell>
          <cell r="E65" t="str">
            <v>LITTLE MOUNTAIN</v>
          </cell>
          <cell r="F65">
            <v>1731661.82</v>
          </cell>
          <cell r="G65">
            <v>-2072532.13</v>
          </cell>
        </row>
        <row r="66">
          <cell r="A66" t="str">
            <v>Wind</v>
          </cell>
          <cell r="B66" t="str">
            <v>O</v>
          </cell>
          <cell r="E66" t="str">
            <v>WIND PLANTS</v>
          </cell>
          <cell r="F66">
            <v>1997238832.4200001</v>
          </cell>
          <cell r="G66">
            <v>-262563567.88999999</v>
          </cell>
        </row>
        <row r="67">
          <cell r="A67">
            <v>801</v>
          </cell>
          <cell r="B67" t="str">
            <v>O</v>
          </cell>
          <cell r="D67">
            <v>235</v>
          </cell>
          <cell r="E67" t="str">
            <v>EAST SIDE MOBILE GENERATION EQUIP</v>
          </cell>
          <cell r="F67">
            <v>839680.12</v>
          </cell>
          <cell r="G67">
            <v>-230289.99</v>
          </cell>
        </row>
        <row r="68">
          <cell r="A68">
            <v>802</v>
          </cell>
          <cell r="B68" t="str">
            <v>O</v>
          </cell>
          <cell r="D68">
            <v>122350</v>
          </cell>
          <cell r="E68" t="str">
            <v>WEST SIDE MOBILE GENERATION EQUIP</v>
          </cell>
          <cell r="F68">
            <v>849226.01</v>
          </cell>
          <cell r="G68">
            <v>-108198.54</v>
          </cell>
        </row>
        <row r="69">
          <cell r="A69">
            <v>702</v>
          </cell>
          <cell r="B69" t="str">
            <v>O</v>
          </cell>
          <cell r="D69">
            <v>15058</v>
          </cell>
          <cell r="E69" t="str">
            <v>Solar Generation - Utah</v>
          </cell>
          <cell r="F69">
            <v>36389.01</v>
          </cell>
          <cell r="G69">
            <v>-43952.77</v>
          </cell>
        </row>
        <row r="70">
          <cell r="A70">
            <v>704</v>
          </cell>
          <cell r="B70" t="str">
            <v>O</v>
          </cell>
          <cell r="D70">
            <v>119850</v>
          </cell>
          <cell r="E70" t="str">
            <v>Solar Generation - Oregon</v>
          </cell>
          <cell r="F70">
            <v>56321.97</v>
          </cell>
          <cell r="G70">
            <v>-60789.120000000003</v>
          </cell>
        </row>
        <row r="71">
          <cell r="A71">
            <v>703</v>
          </cell>
          <cell r="B71" t="str">
            <v>O</v>
          </cell>
          <cell r="D71">
            <v>525000</v>
          </cell>
          <cell r="E71" t="str">
            <v>Solar Generation - Wyoming</v>
          </cell>
          <cell r="F71">
            <v>55086.78</v>
          </cell>
          <cell r="G71">
            <v>-66516.25</v>
          </cell>
        </row>
        <row r="72">
          <cell r="A72">
            <v>701</v>
          </cell>
          <cell r="B72" t="str">
            <v>O</v>
          </cell>
          <cell r="D72">
            <v>502001</v>
          </cell>
          <cell r="E72" t="str">
            <v>Solar Generation - Atlantic City</v>
          </cell>
          <cell r="F72">
            <v>5545.93</v>
          </cell>
          <cell r="G72">
            <v>-1616.2</v>
          </cell>
        </row>
        <row r="73">
          <cell r="E73" t="str">
            <v>Sub-total</v>
          </cell>
          <cell r="F73">
            <v>3285910905.04</v>
          </cell>
          <cell r="G73">
            <v>-483323222.89999998</v>
          </cell>
        </row>
        <row r="75">
          <cell r="E75" t="str">
            <v>Water Rights:</v>
          </cell>
        </row>
        <row r="76">
          <cell r="A76">
            <v>402</v>
          </cell>
          <cell r="B76" t="str">
            <v>O</v>
          </cell>
          <cell r="D76">
            <v>310318</v>
          </cell>
          <cell r="E76" t="str">
            <v>CURRANT CREEK CCCT PLANT</v>
          </cell>
          <cell r="F76">
            <v>2891146.49</v>
          </cell>
          <cell r="G76">
            <v>-351.02</v>
          </cell>
        </row>
        <row r="77">
          <cell r="A77">
            <v>404</v>
          </cell>
          <cell r="B77" t="str">
            <v>O</v>
          </cell>
          <cell r="D77">
            <v>225228</v>
          </cell>
          <cell r="E77" t="str">
            <v>LAKESIDE CCCT PLANT</v>
          </cell>
          <cell r="F77">
            <v>14529040</v>
          </cell>
          <cell r="G77">
            <v>0</v>
          </cell>
        </row>
        <row r="78">
          <cell r="E78" t="str">
            <v>Water Rights</v>
          </cell>
          <cell r="F78">
            <v>17420186.490000002</v>
          </cell>
          <cell r="G78">
            <v>-351.02</v>
          </cell>
        </row>
        <row r="79">
          <cell r="E79" t="str">
            <v>Total Other</v>
          </cell>
          <cell r="F79">
            <v>3303331091.5299997</v>
          </cell>
          <cell r="G79">
            <v>-483323573.91999996</v>
          </cell>
        </row>
        <row r="82">
          <cell r="A82" t="str">
            <v>Transmission</v>
          </cell>
          <cell r="B82" t="str">
            <v>T</v>
          </cell>
          <cell r="C82">
            <v>555</v>
          </cell>
          <cell r="E82" t="str">
            <v>TRANSMISSION PLANT</v>
          </cell>
          <cell r="F82">
            <v>4450047956.6399994</v>
          </cell>
          <cell r="G82">
            <v>-1225781308.9100001</v>
          </cell>
        </row>
        <row r="84">
          <cell r="A84" t="str">
            <v>OregonDist</v>
          </cell>
          <cell r="B84" t="str">
            <v>D</v>
          </cell>
          <cell r="C84">
            <v>100</v>
          </cell>
          <cell r="E84" t="str">
            <v>DISTRIBUTION PLANT (OREGON)</v>
          </cell>
          <cell r="F84">
            <v>1746776175.6400001</v>
          </cell>
          <cell r="G84">
            <v>-791511086.92000103</v>
          </cell>
        </row>
        <row r="85">
          <cell r="A85" t="str">
            <v>WashingtonDist</v>
          </cell>
          <cell r="B85" t="str">
            <v>D</v>
          </cell>
          <cell r="C85">
            <v>200</v>
          </cell>
          <cell r="E85" t="str">
            <v>DISTRIBUTION PLANT (WASHINGTON)</v>
          </cell>
          <cell r="F85">
            <v>404227933.07000005</v>
          </cell>
          <cell r="G85">
            <v>-178370996.30000001</v>
          </cell>
        </row>
        <row r="86">
          <cell r="A86" t="str">
            <v>IdahoDist</v>
          </cell>
          <cell r="B86" t="str">
            <v>D</v>
          </cell>
          <cell r="C86">
            <v>300</v>
          </cell>
          <cell r="E86" t="str">
            <v>DISTRIBUTION PLANT (IDAHO)</v>
          </cell>
          <cell r="F86">
            <v>282034462.50999999</v>
          </cell>
          <cell r="G86">
            <v>-119172266.55000001</v>
          </cell>
        </row>
        <row r="87">
          <cell r="A87" t="str">
            <v>WyomingDist</v>
          </cell>
          <cell r="B87" t="str">
            <v>D</v>
          </cell>
          <cell r="C87">
            <v>500</v>
          </cell>
          <cell r="E87" t="str">
            <v>DISTRIBUTION PLANT (WYOMING)</v>
          </cell>
          <cell r="F87">
            <v>593075080.83000004</v>
          </cell>
          <cell r="G87">
            <v>-226408868.86000001</v>
          </cell>
        </row>
        <row r="88">
          <cell r="A88" t="str">
            <v>CaliforniaDist</v>
          </cell>
          <cell r="B88" t="str">
            <v>D</v>
          </cell>
          <cell r="C88">
            <v>600</v>
          </cell>
          <cell r="E88" t="str">
            <v>DISTRIBUTION PLANT (CALIFORNIA)</v>
          </cell>
          <cell r="F88">
            <v>225035480.86000001</v>
          </cell>
          <cell r="G88">
            <v>-101665301.34000009</v>
          </cell>
        </row>
        <row r="89">
          <cell r="A89" t="str">
            <v>UtahDist</v>
          </cell>
          <cell r="B89" t="str">
            <v>D</v>
          </cell>
          <cell r="C89">
            <v>850</v>
          </cell>
          <cell r="E89" t="str">
            <v>DISTRIBUTION PLANT (UTAH)</v>
          </cell>
          <cell r="F89">
            <v>2388444688.1899996</v>
          </cell>
          <cell r="G89">
            <v>-742835137.15999997</v>
          </cell>
        </row>
        <row r="90">
          <cell r="E90" t="str">
            <v>Total Distribution</v>
          </cell>
          <cell r="F90">
            <v>5639593821.1000004</v>
          </cell>
          <cell r="G90">
            <v>-2159963657.1300011</v>
          </cell>
        </row>
        <row r="92">
          <cell r="A92" t="str">
            <v>OregonGen</v>
          </cell>
          <cell r="B92" t="str">
            <v>G</v>
          </cell>
          <cell r="C92">
            <v>100</v>
          </cell>
          <cell r="E92" t="str">
            <v>GENERAL PLANT (OREGON)</v>
          </cell>
          <cell r="F92">
            <v>134886354.88</v>
          </cell>
          <cell r="G92">
            <v>-33455943.760000002</v>
          </cell>
        </row>
        <row r="93">
          <cell r="A93" t="str">
            <v>AZCOMTGen</v>
          </cell>
          <cell r="B93" t="str">
            <v>G</v>
          </cell>
          <cell r="C93">
            <v>150</v>
          </cell>
          <cell r="E93" t="str">
            <v>GENERAL PLANT (AZ, CO, MT, etc.)</v>
          </cell>
          <cell r="F93">
            <v>3715887.71</v>
          </cell>
          <cell r="G93">
            <v>-2084000.93</v>
          </cell>
        </row>
        <row r="94">
          <cell r="A94" t="str">
            <v>WashingtonGen</v>
          </cell>
          <cell r="B94" t="str">
            <v>G</v>
          </cell>
          <cell r="C94">
            <v>200</v>
          </cell>
          <cell r="E94" t="str">
            <v>GENERAL PLANT (WASHINGTON)</v>
          </cell>
          <cell r="F94">
            <v>27282076.609999999</v>
          </cell>
          <cell r="G94">
            <v>-10727133.060000001</v>
          </cell>
        </row>
        <row r="95">
          <cell r="A95" t="str">
            <v>IdahoGen</v>
          </cell>
          <cell r="B95" t="str">
            <v>G</v>
          </cell>
          <cell r="C95">
            <v>300</v>
          </cell>
          <cell r="E95" t="str">
            <v>GENERAL PLANT (IDAHO)</v>
          </cell>
          <cell r="F95">
            <v>27706981.319999997</v>
          </cell>
          <cell r="G95">
            <v>-8956252.6899999995</v>
          </cell>
        </row>
        <row r="96">
          <cell r="A96" t="str">
            <v>WyomingGen</v>
          </cell>
          <cell r="B96" t="str">
            <v>G</v>
          </cell>
          <cell r="C96">
            <v>500</v>
          </cell>
          <cell r="E96" t="str">
            <v>GENERAL PLANT (WYOMING)</v>
          </cell>
          <cell r="F96">
            <v>56396614.310000002</v>
          </cell>
          <cell r="G96">
            <v>-13870278.960000001</v>
          </cell>
        </row>
        <row r="97">
          <cell r="A97" t="str">
            <v>CaliforniaGen</v>
          </cell>
          <cell r="B97" t="str">
            <v>G</v>
          </cell>
          <cell r="C97">
            <v>600</v>
          </cell>
          <cell r="E97" t="str">
            <v>GENERAL PLANT (CALIFORNIA)</v>
          </cell>
          <cell r="F97">
            <v>10157893.85</v>
          </cell>
          <cell r="G97">
            <v>-3854765.98</v>
          </cell>
        </row>
        <row r="98">
          <cell r="A98" t="str">
            <v>UtahGen</v>
          </cell>
          <cell r="B98" t="str">
            <v>G</v>
          </cell>
          <cell r="C98">
            <v>850</v>
          </cell>
          <cell r="E98" t="str">
            <v>GENERAL PLANT (UTAH)</v>
          </cell>
          <cell r="F98">
            <v>194647202.19</v>
          </cell>
          <cell r="G98">
            <v>-60504981.149999999</v>
          </cell>
        </row>
        <row r="99">
          <cell r="B99" t="str">
            <v>G</v>
          </cell>
          <cell r="E99" t="str">
            <v>GENERAL VINTAGE ACCOUNTS</v>
          </cell>
          <cell r="F99">
            <v>221456161.55000001</v>
          </cell>
          <cell r="G99">
            <v>-109343113.78</v>
          </cell>
        </row>
        <row r="100">
          <cell r="B100" t="str">
            <v>G</v>
          </cell>
          <cell r="E100" t="str">
            <v>COMMUNICATION VINTAGE ACCOUNT</v>
          </cell>
          <cell r="F100">
            <v>293178179.73999989</v>
          </cell>
          <cell r="G100">
            <v>-76651971.049999997</v>
          </cell>
        </row>
        <row r="101">
          <cell r="F101">
            <v>969427352.15999997</v>
          </cell>
          <cell r="G101">
            <v>-319448441.36000001</v>
          </cell>
        </row>
        <row r="103">
          <cell r="A103" t="str">
            <v>Mining</v>
          </cell>
          <cell r="B103" t="str">
            <v>M</v>
          </cell>
          <cell r="C103">
            <v>850</v>
          </cell>
          <cell r="E103" t="str">
            <v>MINING OPERATIONS (UTAH)</v>
          </cell>
          <cell r="F103">
            <v>235124849.29000002</v>
          </cell>
          <cell r="G103">
            <v>-120358710.65000001</v>
          </cell>
        </row>
        <row r="105">
          <cell r="B105" t="str">
            <v>Grand Total</v>
          </cell>
          <cell r="E105" t="str">
            <v>Total for Study (All but Oregon)</v>
          </cell>
          <cell r="F105">
            <v>21606320187.509995</v>
          </cell>
          <cell r="G105">
            <v>-7004733076.6000013</v>
          </cell>
        </row>
      </sheetData>
      <sheetData sheetId="18">
        <row r="5">
          <cell r="B5" t="str">
            <v>FG</v>
          </cell>
          <cell r="C5" t="str">
            <v>Group-C</v>
          </cell>
          <cell r="D5" t="str">
            <v>Location-C</v>
          </cell>
          <cell r="E5" t="str">
            <v>Description</v>
          </cell>
          <cell r="F5" t="str">
            <v>Plant Balance</v>
          </cell>
          <cell r="G5" t="str">
            <v>Accum Deprec</v>
          </cell>
        </row>
        <row r="6">
          <cell r="A6">
            <v>181</v>
          </cell>
          <cell r="B6" t="str">
            <v>S</v>
          </cell>
          <cell r="D6">
            <v>381</v>
          </cell>
          <cell r="E6" t="str">
            <v>BLUNDELL PLANT</v>
          </cell>
          <cell r="F6">
            <v>112907267.66000001</v>
          </cell>
          <cell r="G6">
            <v>-51238618.939999998</v>
          </cell>
        </row>
        <row r="7">
          <cell r="A7">
            <v>101</v>
          </cell>
          <cell r="B7" t="str">
            <v>S</v>
          </cell>
          <cell r="D7">
            <v>250252</v>
          </cell>
          <cell r="E7" t="str">
            <v>CARBON PLANT</v>
          </cell>
          <cell r="F7">
            <v>119574189.12</v>
          </cell>
          <cell r="G7">
            <v>-69539346.5</v>
          </cell>
        </row>
        <row r="8">
          <cell r="A8">
            <v>102</v>
          </cell>
          <cell r="B8" t="str">
            <v>S</v>
          </cell>
          <cell r="D8">
            <v>240244</v>
          </cell>
          <cell r="E8" t="str">
            <v>CHOLLA PLANT</v>
          </cell>
          <cell r="F8">
            <v>523828155.26999998</v>
          </cell>
          <cell r="G8">
            <v>-185242784.75</v>
          </cell>
        </row>
        <row r="9">
          <cell r="A9">
            <v>103</v>
          </cell>
          <cell r="B9" t="str">
            <v>S</v>
          </cell>
          <cell r="D9">
            <v>401000</v>
          </cell>
          <cell r="E9" t="str">
            <v>COLSTRIP PLANT</v>
          </cell>
          <cell r="F9">
            <v>219072292.44999999</v>
          </cell>
          <cell r="G9">
            <v>-122648251.41</v>
          </cell>
        </row>
        <row r="10">
          <cell r="A10">
            <v>104</v>
          </cell>
          <cell r="B10" t="str">
            <v>S</v>
          </cell>
          <cell r="D10">
            <v>400406</v>
          </cell>
          <cell r="E10" t="str">
            <v>CRAIG PLANT</v>
          </cell>
          <cell r="F10">
            <v>174852172.21000001</v>
          </cell>
          <cell r="G10">
            <v>-94119398.799999997</v>
          </cell>
        </row>
        <row r="11">
          <cell r="A11">
            <v>105</v>
          </cell>
          <cell r="B11" t="str">
            <v>S</v>
          </cell>
          <cell r="D11">
            <v>514000</v>
          </cell>
          <cell r="E11" t="str">
            <v>DAVE JOHNSTON PLANT</v>
          </cell>
          <cell r="F11">
            <v>867379541.65999997</v>
          </cell>
          <cell r="G11">
            <v>-251512165.06</v>
          </cell>
        </row>
        <row r="12">
          <cell r="A12">
            <v>106</v>
          </cell>
          <cell r="B12" t="str">
            <v>S</v>
          </cell>
          <cell r="D12">
            <v>260263</v>
          </cell>
          <cell r="E12" t="str">
            <v>GADSBY PLANT</v>
          </cell>
          <cell r="F12">
            <v>79917543.670000002</v>
          </cell>
          <cell r="G12">
            <v>-80137269.900000006</v>
          </cell>
        </row>
        <row r="13">
          <cell r="A13">
            <v>107</v>
          </cell>
          <cell r="B13" t="str">
            <v>S</v>
          </cell>
          <cell r="D13">
            <v>410412</v>
          </cell>
          <cell r="E13" t="str">
            <v>HAYDEN PLANT</v>
          </cell>
          <cell r="F13">
            <v>81384009.900000006</v>
          </cell>
          <cell r="G13">
            <v>-41796972.659999996</v>
          </cell>
        </row>
        <row r="14">
          <cell r="A14">
            <v>108</v>
          </cell>
          <cell r="B14" t="str">
            <v>S</v>
          </cell>
          <cell r="D14">
            <v>300305</v>
          </cell>
          <cell r="E14" t="str">
            <v>HUNTER PLANT</v>
          </cell>
          <cell r="F14">
            <v>1130798566.55</v>
          </cell>
          <cell r="G14">
            <v>-496049101.49000001</v>
          </cell>
        </row>
        <row r="15">
          <cell r="A15">
            <v>109</v>
          </cell>
          <cell r="B15" t="str">
            <v>S</v>
          </cell>
          <cell r="D15">
            <v>280282</v>
          </cell>
          <cell r="E15" t="str">
            <v>HUNTINGTON PLANT</v>
          </cell>
          <cell r="F15">
            <v>815842400.92999995</v>
          </cell>
          <cell r="G15">
            <v>-257416485.32999998</v>
          </cell>
        </row>
        <row r="16">
          <cell r="A16">
            <v>191</v>
          </cell>
          <cell r="B16" t="str">
            <v>S</v>
          </cell>
          <cell r="D16">
            <v>220000</v>
          </cell>
          <cell r="E16" t="str">
            <v>JAMES RIVER PLANT</v>
          </cell>
          <cell r="F16">
            <v>34450539.979999997</v>
          </cell>
          <cell r="G16">
            <v>-26458555.52</v>
          </cell>
        </row>
        <row r="17">
          <cell r="A17">
            <v>110</v>
          </cell>
          <cell r="B17" t="str">
            <v>S</v>
          </cell>
          <cell r="D17">
            <v>517000</v>
          </cell>
          <cell r="E17" t="str">
            <v>JIM BRIDGER PLANT</v>
          </cell>
          <cell r="F17">
            <v>1053751118.37</v>
          </cell>
          <cell r="G17">
            <v>-529574049.76999998</v>
          </cell>
        </row>
        <row r="18">
          <cell r="A18">
            <v>111</v>
          </cell>
          <cell r="B18" t="str">
            <v>S</v>
          </cell>
          <cell r="D18">
            <v>270273</v>
          </cell>
          <cell r="E18" t="str">
            <v>NAUGHTON PLANT</v>
          </cell>
          <cell r="F18">
            <v>614898389.86999989</v>
          </cell>
          <cell r="G18">
            <v>-212774680.28999999</v>
          </cell>
        </row>
        <row r="19">
          <cell r="A19">
            <v>112</v>
          </cell>
          <cell r="B19" t="str">
            <v>S</v>
          </cell>
          <cell r="D19">
            <v>519000</v>
          </cell>
          <cell r="E19" t="str">
            <v>WYODAK PLANT</v>
          </cell>
          <cell r="F19">
            <v>445757416.58999997</v>
          </cell>
          <cell r="G19">
            <v>-159134270.63</v>
          </cell>
        </row>
        <row r="20">
          <cell r="E20" t="str">
            <v>Sub-total</v>
          </cell>
          <cell r="F20">
            <v>6274413604.2299995</v>
          </cell>
          <cell r="G20">
            <v>-2577641951.0500002</v>
          </cell>
        </row>
        <row r="22">
          <cell r="E22" t="str">
            <v>Water Rights:</v>
          </cell>
        </row>
        <row r="23">
          <cell r="A23">
            <v>101</v>
          </cell>
          <cell r="B23" t="str">
            <v>S</v>
          </cell>
          <cell r="D23">
            <v>250252</v>
          </cell>
          <cell r="E23" t="str">
            <v>CARBON PLANT</v>
          </cell>
          <cell r="F23">
            <v>865460.63</v>
          </cell>
          <cell r="G23">
            <v>-683010.14</v>
          </cell>
        </row>
        <row r="24">
          <cell r="A24">
            <v>105</v>
          </cell>
          <cell r="B24" t="str">
            <v>S</v>
          </cell>
          <cell r="D24">
            <v>514000</v>
          </cell>
          <cell r="E24" t="str">
            <v>DAVE JOHNSTON PLANT</v>
          </cell>
          <cell r="F24">
            <v>9700996.6099999994</v>
          </cell>
          <cell r="G24">
            <v>-2534227.08</v>
          </cell>
        </row>
        <row r="25">
          <cell r="A25">
            <v>106</v>
          </cell>
          <cell r="B25" t="str">
            <v>S</v>
          </cell>
          <cell r="D25">
            <v>260263</v>
          </cell>
          <cell r="E25" t="str">
            <v>GADSBY PLANT</v>
          </cell>
          <cell r="F25">
            <v>8138.01</v>
          </cell>
          <cell r="G25">
            <v>-12995.48</v>
          </cell>
        </row>
        <row r="26">
          <cell r="A26">
            <v>108</v>
          </cell>
          <cell r="B26" t="str">
            <v>S</v>
          </cell>
          <cell r="D26">
            <v>300305</v>
          </cell>
          <cell r="E26" t="str">
            <v>HUNTER PLANT</v>
          </cell>
          <cell r="F26">
            <v>24271831.300000001</v>
          </cell>
          <cell r="G26">
            <v>-10839178.970000001</v>
          </cell>
        </row>
        <row r="27">
          <cell r="A27">
            <v>109</v>
          </cell>
          <cell r="B27" t="str">
            <v>S</v>
          </cell>
          <cell r="D27">
            <v>280282</v>
          </cell>
          <cell r="E27" t="str">
            <v>HUNTINGTON PLANT</v>
          </cell>
          <cell r="F27">
            <v>1471639</v>
          </cell>
          <cell r="G27">
            <v>-981840.79</v>
          </cell>
        </row>
        <row r="28">
          <cell r="A28">
            <v>110</v>
          </cell>
          <cell r="B28" t="str">
            <v>S</v>
          </cell>
          <cell r="D28">
            <v>517000</v>
          </cell>
          <cell r="E28" t="str">
            <v>JIM BRIDGER PLANT</v>
          </cell>
          <cell r="F28">
            <v>171270</v>
          </cell>
          <cell r="G28">
            <v>-96462.75</v>
          </cell>
        </row>
        <row r="29">
          <cell r="A29">
            <v>111</v>
          </cell>
          <cell r="B29" t="str">
            <v>S</v>
          </cell>
          <cell r="D29">
            <v>270273</v>
          </cell>
          <cell r="E29" t="str">
            <v>NAUGHTON PLANT</v>
          </cell>
          <cell r="F29">
            <v>690.97</v>
          </cell>
          <cell r="G29">
            <v>-631.41</v>
          </cell>
        </row>
        <row r="30">
          <cell r="A30">
            <v>112</v>
          </cell>
          <cell r="B30" t="str">
            <v>S</v>
          </cell>
          <cell r="D30">
            <v>519000</v>
          </cell>
          <cell r="E30" t="str">
            <v>WYODAK PLANT</v>
          </cell>
          <cell r="F30">
            <v>13496.8</v>
          </cell>
          <cell r="G30">
            <v>-7722.45</v>
          </cell>
        </row>
        <row r="31">
          <cell r="E31" t="str">
            <v>Water Rights</v>
          </cell>
          <cell r="F31">
            <v>36503523.319999993</v>
          </cell>
          <cell r="G31">
            <v>-15156069.07</v>
          </cell>
        </row>
        <row r="32">
          <cell r="E32" t="str">
            <v>Total Steam (Oregon only)</v>
          </cell>
          <cell r="F32">
            <v>6310917127.5499992</v>
          </cell>
          <cell r="G32">
            <v>-2592798020.1200004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9"/>
  <sheetViews>
    <sheetView tabSelected="1" zoomScaleNormal="100" workbookViewId="0">
      <selection activeCell="B6" sqref="B6"/>
    </sheetView>
  </sheetViews>
  <sheetFormatPr defaultRowHeight="12.75"/>
  <cols>
    <col min="1" max="1" width="27.140625" style="9" customWidth="1"/>
    <col min="2" max="3" width="17.7109375" style="11" customWidth="1"/>
    <col min="4" max="5" width="17.7109375" style="10" customWidth="1"/>
    <col min="6" max="6" width="17.7109375" style="11" customWidth="1"/>
    <col min="7" max="8" width="17.7109375" style="10" customWidth="1"/>
    <col min="9" max="253" width="9.140625" style="9"/>
    <col min="254" max="254" width="22.5703125" style="9" customWidth="1"/>
    <col min="255" max="256" width="10.7109375" style="9" customWidth="1"/>
    <col min="257" max="257" width="10.42578125" style="9" customWidth="1"/>
    <col min="258" max="258" width="14.7109375" style="9" customWidth="1"/>
    <col min="259" max="259" width="7.42578125" style="9" bestFit="1" customWidth="1"/>
    <col min="260" max="260" width="11.5703125" style="9" bestFit="1" customWidth="1"/>
    <col min="261" max="261" width="14.7109375" style="9" customWidth="1"/>
    <col min="262" max="262" width="5.140625" style="9" bestFit="1" customWidth="1"/>
    <col min="263" max="263" width="14.7109375" style="9" customWidth="1"/>
    <col min="264" max="264" width="10.7109375" style="9" customWidth="1"/>
    <col min="265" max="509" width="9.140625" style="9"/>
    <col min="510" max="510" width="22.5703125" style="9" customWidth="1"/>
    <col min="511" max="512" width="10.7109375" style="9" customWidth="1"/>
    <col min="513" max="513" width="10.42578125" style="9" customWidth="1"/>
    <col min="514" max="514" width="14.7109375" style="9" customWidth="1"/>
    <col min="515" max="515" width="7.42578125" style="9" bestFit="1" customWidth="1"/>
    <col min="516" max="516" width="11.5703125" style="9" bestFit="1" customWidth="1"/>
    <col min="517" max="517" width="14.7109375" style="9" customWidth="1"/>
    <col min="518" max="518" width="5.140625" style="9" bestFit="1" customWidth="1"/>
    <col min="519" max="519" width="14.7109375" style="9" customWidth="1"/>
    <col min="520" max="520" width="10.7109375" style="9" customWidth="1"/>
    <col min="521" max="765" width="9.140625" style="9"/>
    <col min="766" max="766" width="22.5703125" style="9" customWidth="1"/>
    <col min="767" max="768" width="10.7109375" style="9" customWidth="1"/>
    <col min="769" max="769" width="10.42578125" style="9" customWidth="1"/>
    <col min="770" max="770" width="14.7109375" style="9" customWidth="1"/>
    <col min="771" max="771" width="7.42578125" style="9" bestFit="1" customWidth="1"/>
    <col min="772" max="772" width="11.5703125" style="9" bestFit="1" customWidth="1"/>
    <col min="773" max="773" width="14.7109375" style="9" customWidth="1"/>
    <col min="774" max="774" width="5.140625" style="9" bestFit="1" customWidth="1"/>
    <col min="775" max="775" width="14.7109375" style="9" customWidth="1"/>
    <col min="776" max="776" width="10.7109375" style="9" customWidth="1"/>
    <col min="777" max="1021" width="9.140625" style="9"/>
    <col min="1022" max="1022" width="22.5703125" style="9" customWidth="1"/>
    <col min="1023" max="1024" width="10.7109375" style="9" customWidth="1"/>
    <col min="1025" max="1025" width="10.42578125" style="9" customWidth="1"/>
    <col min="1026" max="1026" width="14.7109375" style="9" customWidth="1"/>
    <col min="1027" max="1027" width="7.42578125" style="9" bestFit="1" customWidth="1"/>
    <col min="1028" max="1028" width="11.5703125" style="9" bestFit="1" customWidth="1"/>
    <col min="1029" max="1029" width="14.7109375" style="9" customWidth="1"/>
    <col min="1030" max="1030" width="5.140625" style="9" bestFit="1" customWidth="1"/>
    <col min="1031" max="1031" width="14.7109375" style="9" customWidth="1"/>
    <col min="1032" max="1032" width="10.7109375" style="9" customWidth="1"/>
    <col min="1033" max="1277" width="9.140625" style="9"/>
    <col min="1278" max="1278" width="22.5703125" style="9" customWidth="1"/>
    <col min="1279" max="1280" width="10.7109375" style="9" customWidth="1"/>
    <col min="1281" max="1281" width="10.42578125" style="9" customWidth="1"/>
    <col min="1282" max="1282" width="14.7109375" style="9" customWidth="1"/>
    <col min="1283" max="1283" width="7.42578125" style="9" bestFit="1" customWidth="1"/>
    <col min="1284" max="1284" width="11.5703125" style="9" bestFit="1" customWidth="1"/>
    <col min="1285" max="1285" width="14.7109375" style="9" customWidth="1"/>
    <col min="1286" max="1286" width="5.140625" style="9" bestFit="1" customWidth="1"/>
    <col min="1287" max="1287" width="14.7109375" style="9" customWidth="1"/>
    <col min="1288" max="1288" width="10.7109375" style="9" customWidth="1"/>
    <col min="1289" max="1533" width="9.140625" style="9"/>
    <col min="1534" max="1534" width="22.5703125" style="9" customWidth="1"/>
    <col min="1535" max="1536" width="10.7109375" style="9" customWidth="1"/>
    <col min="1537" max="1537" width="10.42578125" style="9" customWidth="1"/>
    <col min="1538" max="1538" width="14.7109375" style="9" customWidth="1"/>
    <col min="1539" max="1539" width="7.42578125" style="9" bestFit="1" customWidth="1"/>
    <col min="1540" max="1540" width="11.5703125" style="9" bestFit="1" customWidth="1"/>
    <col min="1541" max="1541" width="14.7109375" style="9" customWidth="1"/>
    <col min="1542" max="1542" width="5.140625" style="9" bestFit="1" customWidth="1"/>
    <col min="1543" max="1543" width="14.7109375" style="9" customWidth="1"/>
    <col min="1544" max="1544" width="10.7109375" style="9" customWidth="1"/>
    <col min="1545" max="1789" width="9.140625" style="9"/>
    <col min="1790" max="1790" width="22.5703125" style="9" customWidth="1"/>
    <col min="1791" max="1792" width="10.7109375" style="9" customWidth="1"/>
    <col min="1793" max="1793" width="10.42578125" style="9" customWidth="1"/>
    <col min="1794" max="1794" width="14.7109375" style="9" customWidth="1"/>
    <col min="1795" max="1795" width="7.42578125" style="9" bestFit="1" customWidth="1"/>
    <col min="1796" max="1796" width="11.5703125" style="9" bestFit="1" customWidth="1"/>
    <col min="1797" max="1797" width="14.7109375" style="9" customWidth="1"/>
    <col min="1798" max="1798" width="5.140625" style="9" bestFit="1" customWidth="1"/>
    <col min="1799" max="1799" width="14.7109375" style="9" customWidth="1"/>
    <col min="1800" max="1800" width="10.7109375" style="9" customWidth="1"/>
    <col min="1801" max="2045" width="9.140625" style="9"/>
    <col min="2046" max="2046" width="22.5703125" style="9" customWidth="1"/>
    <col min="2047" max="2048" width="10.7109375" style="9" customWidth="1"/>
    <col min="2049" max="2049" width="10.42578125" style="9" customWidth="1"/>
    <col min="2050" max="2050" width="14.7109375" style="9" customWidth="1"/>
    <col min="2051" max="2051" width="7.42578125" style="9" bestFit="1" customWidth="1"/>
    <col min="2052" max="2052" width="11.5703125" style="9" bestFit="1" customWidth="1"/>
    <col min="2053" max="2053" width="14.7109375" style="9" customWidth="1"/>
    <col min="2054" max="2054" width="5.140625" style="9" bestFit="1" customWidth="1"/>
    <col min="2055" max="2055" width="14.7109375" style="9" customWidth="1"/>
    <col min="2056" max="2056" width="10.7109375" style="9" customWidth="1"/>
    <col min="2057" max="2301" width="9.140625" style="9"/>
    <col min="2302" max="2302" width="22.5703125" style="9" customWidth="1"/>
    <col min="2303" max="2304" width="10.7109375" style="9" customWidth="1"/>
    <col min="2305" max="2305" width="10.42578125" style="9" customWidth="1"/>
    <col min="2306" max="2306" width="14.7109375" style="9" customWidth="1"/>
    <col min="2307" max="2307" width="7.42578125" style="9" bestFit="1" customWidth="1"/>
    <col min="2308" max="2308" width="11.5703125" style="9" bestFit="1" customWidth="1"/>
    <col min="2309" max="2309" width="14.7109375" style="9" customWidth="1"/>
    <col min="2310" max="2310" width="5.140625" style="9" bestFit="1" customWidth="1"/>
    <col min="2311" max="2311" width="14.7109375" style="9" customWidth="1"/>
    <col min="2312" max="2312" width="10.7109375" style="9" customWidth="1"/>
    <col min="2313" max="2557" width="9.140625" style="9"/>
    <col min="2558" max="2558" width="22.5703125" style="9" customWidth="1"/>
    <col min="2559" max="2560" width="10.7109375" style="9" customWidth="1"/>
    <col min="2561" max="2561" width="10.42578125" style="9" customWidth="1"/>
    <col min="2562" max="2562" width="14.7109375" style="9" customWidth="1"/>
    <col min="2563" max="2563" width="7.42578125" style="9" bestFit="1" customWidth="1"/>
    <col min="2564" max="2564" width="11.5703125" style="9" bestFit="1" customWidth="1"/>
    <col min="2565" max="2565" width="14.7109375" style="9" customWidth="1"/>
    <col min="2566" max="2566" width="5.140625" style="9" bestFit="1" customWidth="1"/>
    <col min="2567" max="2567" width="14.7109375" style="9" customWidth="1"/>
    <col min="2568" max="2568" width="10.7109375" style="9" customWidth="1"/>
    <col min="2569" max="2813" width="9.140625" style="9"/>
    <col min="2814" max="2814" width="22.5703125" style="9" customWidth="1"/>
    <col min="2815" max="2816" width="10.7109375" style="9" customWidth="1"/>
    <col min="2817" max="2817" width="10.42578125" style="9" customWidth="1"/>
    <col min="2818" max="2818" width="14.7109375" style="9" customWidth="1"/>
    <col min="2819" max="2819" width="7.42578125" style="9" bestFit="1" customWidth="1"/>
    <col min="2820" max="2820" width="11.5703125" style="9" bestFit="1" customWidth="1"/>
    <col min="2821" max="2821" width="14.7109375" style="9" customWidth="1"/>
    <col min="2822" max="2822" width="5.140625" style="9" bestFit="1" customWidth="1"/>
    <col min="2823" max="2823" width="14.7109375" style="9" customWidth="1"/>
    <col min="2824" max="2824" width="10.7109375" style="9" customWidth="1"/>
    <col min="2825" max="3069" width="9.140625" style="9"/>
    <col min="3070" max="3070" width="22.5703125" style="9" customWidth="1"/>
    <col min="3071" max="3072" width="10.7109375" style="9" customWidth="1"/>
    <col min="3073" max="3073" width="10.42578125" style="9" customWidth="1"/>
    <col min="3074" max="3074" width="14.7109375" style="9" customWidth="1"/>
    <col min="3075" max="3075" width="7.42578125" style="9" bestFit="1" customWidth="1"/>
    <col min="3076" max="3076" width="11.5703125" style="9" bestFit="1" customWidth="1"/>
    <col min="3077" max="3077" width="14.7109375" style="9" customWidth="1"/>
    <col min="3078" max="3078" width="5.140625" style="9" bestFit="1" customWidth="1"/>
    <col min="3079" max="3079" width="14.7109375" style="9" customWidth="1"/>
    <col min="3080" max="3080" width="10.7109375" style="9" customWidth="1"/>
    <col min="3081" max="3325" width="9.140625" style="9"/>
    <col min="3326" max="3326" width="22.5703125" style="9" customWidth="1"/>
    <col min="3327" max="3328" width="10.7109375" style="9" customWidth="1"/>
    <col min="3329" max="3329" width="10.42578125" style="9" customWidth="1"/>
    <col min="3330" max="3330" width="14.7109375" style="9" customWidth="1"/>
    <col min="3331" max="3331" width="7.42578125" style="9" bestFit="1" customWidth="1"/>
    <col min="3332" max="3332" width="11.5703125" style="9" bestFit="1" customWidth="1"/>
    <col min="3333" max="3333" width="14.7109375" style="9" customWidth="1"/>
    <col min="3334" max="3334" width="5.140625" style="9" bestFit="1" customWidth="1"/>
    <col min="3335" max="3335" width="14.7109375" style="9" customWidth="1"/>
    <col min="3336" max="3336" width="10.7109375" style="9" customWidth="1"/>
    <col min="3337" max="3581" width="9.140625" style="9"/>
    <col min="3582" max="3582" width="22.5703125" style="9" customWidth="1"/>
    <col min="3583" max="3584" width="10.7109375" style="9" customWidth="1"/>
    <col min="3585" max="3585" width="10.42578125" style="9" customWidth="1"/>
    <col min="3586" max="3586" width="14.7109375" style="9" customWidth="1"/>
    <col min="3587" max="3587" width="7.42578125" style="9" bestFit="1" customWidth="1"/>
    <col min="3588" max="3588" width="11.5703125" style="9" bestFit="1" customWidth="1"/>
    <col min="3589" max="3589" width="14.7109375" style="9" customWidth="1"/>
    <col min="3590" max="3590" width="5.140625" style="9" bestFit="1" customWidth="1"/>
    <col min="3591" max="3591" width="14.7109375" style="9" customWidth="1"/>
    <col min="3592" max="3592" width="10.7109375" style="9" customWidth="1"/>
    <col min="3593" max="3837" width="9.140625" style="9"/>
    <col min="3838" max="3838" width="22.5703125" style="9" customWidth="1"/>
    <col min="3839" max="3840" width="10.7109375" style="9" customWidth="1"/>
    <col min="3841" max="3841" width="10.42578125" style="9" customWidth="1"/>
    <col min="3842" max="3842" width="14.7109375" style="9" customWidth="1"/>
    <col min="3843" max="3843" width="7.42578125" style="9" bestFit="1" customWidth="1"/>
    <col min="3844" max="3844" width="11.5703125" style="9" bestFit="1" customWidth="1"/>
    <col min="3845" max="3845" width="14.7109375" style="9" customWidth="1"/>
    <col min="3846" max="3846" width="5.140625" style="9" bestFit="1" customWidth="1"/>
    <col min="3847" max="3847" width="14.7109375" style="9" customWidth="1"/>
    <col min="3848" max="3848" width="10.7109375" style="9" customWidth="1"/>
    <col min="3849" max="4093" width="9.140625" style="9"/>
    <col min="4094" max="4094" width="22.5703125" style="9" customWidth="1"/>
    <col min="4095" max="4096" width="10.7109375" style="9" customWidth="1"/>
    <col min="4097" max="4097" width="10.42578125" style="9" customWidth="1"/>
    <col min="4098" max="4098" width="14.7109375" style="9" customWidth="1"/>
    <col min="4099" max="4099" width="7.42578125" style="9" bestFit="1" customWidth="1"/>
    <col min="4100" max="4100" width="11.5703125" style="9" bestFit="1" customWidth="1"/>
    <col min="4101" max="4101" width="14.7109375" style="9" customWidth="1"/>
    <col min="4102" max="4102" width="5.140625" style="9" bestFit="1" customWidth="1"/>
    <col min="4103" max="4103" width="14.7109375" style="9" customWidth="1"/>
    <col min="4104" max="4104" width="10.7109375" style="9" customWidth="1"/>
    <col min="4105" max="4349" width="9.140625" style="9"/>
    <col min="4350" max="4350" width="22.5703125" style="9" customWidth="1"/>
    <col min="4351" max="4352" width="10.7109375" style="9" customWidth="1"/>
    <col min="4353" max="4353" width="10.42578125" style="9" customWidth="1"/>
    <col min="4354" max="4354" width="14.7109375" style="9" customWidth="1"/>
    <col min="4355" max="4355" width="7.42578125" style="9" bestFit="1" customWidth="1"/>
    <col min="4356" max="4356" width="11.5703125" style="9" bestFit="1" customWidth="1"/>
    <col min="4357" max="4357" width="14.7109375" style="9" customWidth="1"/>
    <col min="4358" max="4358" width="5.140625" style="9" bestFit="1" customWidth="1"/>
    <col min="4359" max="4359" width="14.7109375" style="9" customWidth="1"/>
    <col min="4360" max="4360" width="10.7109375" style="9" customWidth="1"/>
    <col min="4361" max="4605" width="9.140625" style="9"/>
    <col min="4606" max="4606" width="22.5703125" style="9" customWidth="1"/>
    <col min="4607" max="4608" width="10.7109375" style="9" customWidth="1"/>
    <col min="4609" max="4609" width="10.42578125" style="9" customWidth="1"/>
    <col min="4610" max="4610" width="14.7109375" style="9" customWidth="1"/>
    <col min="4611" max="4611" width="7.42578125" style="9" bestFit="1" customWidth="1"/>
    <col min="4612" max="4612" width="11.5703125" style="9" bestFit="1" customWidth="1"/>
    <col min="4613" max="4613" width="14.7109375" style="9" customWidth="1"/>
    <col min="4614" max="4614" width="5.140625" style="9" bestFit="1" customWidth="1"/>
    <col min="4615" max="4615" width="14.7109375" style="9" customWidth="1"/>
    <col min="4616" max="4616" width="10.7109375" style="9" customWidth="1"/>
    <col min="4617" max="4861" width="9.140625" style="9"/>
    <col min="4862" max="4862" width="22.5703125" style="9" customWidth="1"/>
    <col min="4863" max="4864" width="10.7109375" style="9" customWidth="1"/>
    <col min="4865" max="4865" width="10.42578125" style="9" customWidth="1"/>
    <col min="4866" max="4866" width="14.7109375" style="9" customWidth="1"/>
    <col min="4867" max="4867" width="7.42578125" style="9" bestFit="1" customWidth="1"/>
    <col min="4868" max="4868" width="11.5703125" style="9" bestFit="1" customWidth="1"/>
    <col min="4869" max="4869" width="14.7109375" style="9" customWidth="1"/>
    <col min="4870" max="4870" width="5.140625" style="9" bestFit="1" customWidth="1"/>
    <col min="4871" max="4871" width="14.7109375" style="9" customWidth="1"/>
    <col min="4872" max="4872" width="10.7109375" style="9" customWidth="1"/>
    <col min="4873" max="5117" width="9.140625" style="9"/>
    <col min="5118" max="5118" width="22.5703125" style="9" customWidth="1"/>
    <col min="5119" max="5120" width="10.7109375" style="9" customWidth="1"/>
    <col min="5121" max="5121" width="10.42578125" style="9" customWidth="1"/>
    <col min="5122" max="5122" width="14.7109375" style="9" customWidth="1"/>
    <col min="5123" max="5123" width="7.42578125" style="9" bestFit="1" customWidth="1"/>
    <col min="5124" max="5124" width="11.5703125" style="9" bestFit="1" customWidth="1"/>
    <col min="5125" max="5125" width="14.7109375" style="9" customWidth="1"/>
    <col min="5126" max="5126" width="5.140625" style="9" bestFit="1" customWidth="1"/>
    <col min="5127" max="5127" width="14.7109375" style="9" customWidth="1"/>
    <col min="5128" max="5128" width="10.7109375" style="9" customWidth="1"/>
    <col min="5129" max="5373" width="9.140625" style="9"/>
    <col min="5374" max="5374" width="22.5703125" style="9" customWidth="1"/>
    <col min="5375" max="5376" width="10.7109375" style="9" customWidth="1"/>
    <col min="5377" max="5377" width="10.42578125" style="9" customWidth="1"/>
    <col min="5378" max="5378" width="14.7109375" style="9" customWidth="1"/>
    <col min="5379" max="5379" width="7.42578125" style="9" bestFit="1" customWidth="1"/>
    <col min="5380" max="5380" width="11.5703125" style="9" bestFit="1" customWidth="1"/>
    <col min="5381" max="5381" width="14.7109375" style="9" customWidth="1"/>
    <col min="5382" max="5382" width="5.140625" style="9" bestFit="1" customWidth="1"/>
    <col min="5383" max="5383" width="14.7109375" style="9" customWidth="1"/>
    <col min="5384" max="5384" width="10.7109375" style="9" customWidth="1"/>
    <col min="5385" max="5629" width="9.140625" style="9"/>
    <col min="5630" max="5630" width="22.5703125" style="9" customWidth="1"/>
    <col min="5631" max="5632" width="10.7109375" style="9" customWidth="1"/>
    <col min="5633" max="5633" width="10.42578125" style="9" customWidth="1"/>
    <col min="5634" max="5634" width="14.7109375" style="9" customWidth="1"/>
    <col min="5635" max="5635" width="7.42578125" style="9" bestFit="1" customWidth="1"/>
    <col min="5636" max="5636" width="11.5703125" style="9" bestFit="1" customWidth="1"/>
    <col min="5637" max="5637" width="14.7109375" style="9" customWidth="1"/>
    <col min="5638" max="5638" width="5.140625" style="9" bestFit="1" customWidth="1"/>
    <col min="5639" max="5639" width="14.7109375" style="9" customWidth="1"/>
    <col min="5640" max="5640" width="10.7109375" style="9" customWidth="1"/>
    <col min="5641" max="5885" width="9.140625" style="9"/>
    <col min="5886" max="5886" width="22.5703125" style="9" customWidth="1"/>
    <col min="5887" max="5888" width="10.7109375" style="9" customWidth="1"/>
    <col min="5889" max="5889" width="10.42578125" style="9" customWidth="1"/>
    <col min="5890" max="5890" width="14.7109375" style="9" customWidth="1"/>
    <col min="5891" max="5891" width="7.42578125" style="9" bestFit="1" customWidth="1"/>
    <col min="5892" max="5892" width="11.5703125" style="9" bestFit="1" customWidth="1"/>
    <col min="5893" max="5893" width="14.7109375" style="9" customWidth="1"/>
    <col min="5894" max="5894" width="5.140625" style="9" bestFit="1" customWidth="1"/>
    <col min="5895" max="5895" width="14.7109375" style="9" customWidth="1"/>
    <col min="5896" max="5896" width="10.7109375" style="9" customWidth="1"/>
    <col min="5897" max="6141" width="9.140625" style="9"/>
    <col min="6142" max="6142" width="22.5703125" style="9" customWidth="1"/>
    <col min="6143" max="6144" width="10.7109375" style="9" customWidth="1"/>
    <col min="6145" max="6145" width="10.42578125" style="9" customWidth="1"/>
    <col min="6146" max="6146" width="14.7109375" style="9" customWidth="1"/>
    <col min="6147" max="6147" width="7.42578125" style="9" bestFit="1" customWidth="1"/>
    <col min="6148" max="6148" width="11.5703125" style="9" bestFit="1" customWidth="1"/>
    <col min="6149" max="6149" width="14.7109375" style="9" customWidth="1"/>
    <col min="6150" max="6150" width="5.140625" style="9" bestFit="1" customWidth="1"/>
    <col min="6151" max="6151" width="14.7109375" style="9" customWidth="1"/>
    <col min="6152" max="6152" width="10.7109375" style="9" customWidth="1"/>
    <col min="6153" max="6397" width="9.140625" style="9"/>
    <col min="6398" max="6398" width="22.5703125" style="9" customWidth="1"/>
    <col min="6399" max="6400" width="10.7109375" style="9" customWidth="1"/>
    <col min="6401" max="6401" width="10.42578125" style="9" customWidth="1"/>
    <col min="6402" max="6402" width="14.7109375" style="9" customWidth="1"/>
    <col min="6403" max="6403" width="7.42578125" style="9" bestFit="1" customWidth="1"/>
    <col min="6404" max="6404" width="11.5703125" style="9" bestFit="1" customWidth="1"/>
    <col min="6405" max="6405" width="14.7109375" style="9" customWidth="1"/>
    <col min="6406" max="6406" width="5.140625" style="9" bestFit="1" customWidth="1"/>
    <col min="6407" max="6407" width="14.7109375" style="9" customWidth="1"/>
    <col min="6408" max="6408" width="10.7109375" style="9" customWidth="1"/>
    <col min="6409" max="6653" width="9.140625" style="9"/>
    <col min="6654" max="6654" width="22.5703125" style="9" customWidth="1"/>
    <col min="6655" max="6656" width="10.7109375" style="9" customWidth="1"/>
    <col min="6657" max="6657" width="10.42578125" style="9" customWidth="1"/>
    <col min="6658" max="6658" width="14.7109375" style="9" customWidth="1"/>
    <col min="6659" max="6659" width="7.42578125" style="9" bestFit="1" customWidth="1"/>
    <col min="6660" max="6660" width="11.5703125" style="9" bestFit="1" customWidth="1"/>
    <col min="6661" max="6661" width="14.7109375" style="9" customWidth="1"/>
    <col min="6662" max="6662" width="5.140625" style="9" bestFit="1" customWidth="1"/>
    <col min="6663" max="6663" width="14.7109375" style="9" customWidth="1"/>
    <col min="6664" max="6664" width="10.7109375" style="9" customWidth="1"/>
    <col min="6665" max="6909" width="9.140625" style="9"/>
    <col min="6910" max="6910" width="22.5703125" style="9" customWidth="1"/>
    <col min="6911" max="6912" width="10.7109375" style="9" customWidth="1"/>
    <col min="6913" max="6913" width="10.42578125" style="9" customWidth="1"/>
    <col min="6914" max="6914" width="14.7109375" style="9" customWidth="1"/>
    <col min="6915" max="6915" width="7.42578125" style="9" bestFit="1" customWidth="1"/>
    <col min="6916" max="6916" width="11.5703125" style="9" bestFit="1" customWidth="1"/>
    <col min="6917" max="6917" width="14.7109375" style="9" customWidth="1"/>
    <col min="6918" max="6918" width="5.140625" style="9" bestFit="1" customWidth="1"/>
    <col min="6919" max="6919" width="14.7109375" style="9" customWidth="1"/>
    <col min="6920" max="6920" width="10.7109375" style="9" customWidth="1"/>
    <col min="6921" max="7165" width="9.140625" style="9"/>
    <col min="7166" max="7166" width="22.5703125" style="9" customWidth="1"/>
    <col min="7167" max="7168" width="10.7109375" style="9" customWidth="1"/>
    <col min="7169" max="7169" width="10.42578125" style="9" customWidth="1"/>
    <col min="7170" max="7170" width="14.7109375" style="9" customWidth="1"/>
    <col min="7171" max="7171" width="7.42578125" style="9" bestFit="1" customWidth="1"/>
    <col min="7172" max="7172" width="11.5703125" style="9" bestFit="1" customWidth="1"/>
    <col min="7173" max="7173" width="14.7109375" style="9" customWidth="1"/>
    <col min="7174" max="7174" width="5.140625" style="9" bestFit="1" customWidth="1"/>
    <col min="7175" max="7175" width="14.7109375" style="9" customWidth="1"/>
    <col min="7176" max="7176" width="10.7109375" style="9" customWidth="1"/>
    <col min="7177" max="7421" width="9.140625" style="9"/>
    <col min="7422" max="7422" width="22.5703125" style="9" customWidth="1"/>
    <col min="7423" max="7424" width="10.7109375" style="9" customWidth="1"/>
    <col min="7425" max="7425" width="10.42578125" style="9" customWidth="1"/>
    <col min="7426" max="7426" width="14.7109375" style="9" customWidth="1"/>
    <col min="7427" max="7427" width="7.42578125" style="9" bestFit="1" customWidth="1"/>
    <col min="7428" max="7428" width="11.5703125" style="9" bestFit="1" customWidth="1"/>
    <col min="7429" max="7429" width="14.7109375" style="9" customWidth="1"/>
    <col min="7430" max="7430" width="5.140625" style="9" bestFit="1" customWidth="1"/>
    <col min="7431" max="7431" width="14.7109375" style="9" customWidth="1"/>
    <col min="7432" max="7432" width="10.7109375" style="9" customWidth="1"/>
    <col min="7433" max="7677" width="9.140625" style="9"/>
    <col min="7678" max="7678" width="22.5703125" style="9" customWidth="1"/>
    <col min="7679" max="7680" width="10.7109375" style="9" customWidth="1"/>
    <col min="7681" max="7681" width="10.42578125" style="9" customWidth="1"/>
    <col min="7682" max="7682" width="14.7109375" style="9" customWidth="1"/>
    <col min="7683" max="7683" width="7.42578125" style="9" bestFit="1" customWidth="1"/>
    <col min="7684" max="7684" width="11.5703125" style="9" bestFit="1" customWidth="1"/>
    <col min="7685" max="7685" width="14.7109375" style="9" customWidth="1"/>
    <col min="7686" max="7686" width="5.140625" style="9" bestFit="1" customWidth="1"/>
    <col min="7687" max="7687" width="14.7109375" style="9" customWidth="1"/>
    <col min="7688" max="7688" width="10.7109375" style="9" customWidth="1"/>
    <col min="7689" max="7933" width="9.140625" style="9"/>
    <col min="7934" max="7934" width="22.5703125" style="9" customWidth="1"/>
    <col min="7935" max="7936" width="10.7109375" style="9" customWidth="1"/>
    <col min="7937" max="7937" width="10.42578125" style="9" customWidth="1"/>
    <col min="7938" max="7938" width="14.7109375" style="9" customWidth="1"/>
    <col min="7939" max="7939" width="7.42578125" style="9" bestFit="1" customWidth="1"/>
    <col min="7940" max="7940" width="11.5703125" style="9" bestFit="1" customWidth="1"/>
    <col min="7941" max="7941" width="14.7109375" style="9" customWidth="1"/>
    <col min="7942" max="7942" width="5.140625" style="9" bestFit="1" customWidth="1"/>
    <col min="7943" max="7943" width="14.7109375" style="9" customWidth="1"/>
    <col min="7944" max="7944" width="10.7109375" style="9" customWidth="1"/>
    <col min="7945" max="8189" width="9.140625" style="9"/>
    <col min="8190" max="8190" width="22.5703125" style="9" customWidth="1"/>
    <col min="8191" max="8192" width="10.7109375" style="9" customWidth="1"/>
    <col min="8193" max="8193" width="10.42578125" style="9" customWidth="1"/>
    <col min="8194" max="8194" width="14.7109375" style="9" customWidth="1"/>
    <col min="8195" max="8195" width="7.42578125" style="9" bestFit="1" customWidth="1"/>
    <col min="8196" max="8196" width="11.5703125" style="9" bestFit="1" customWidth="1"/>
    <col min="8197" max="8197" width="14.7109375" style="9" customWidth="1"/>
    <col min="8198" max="8198" width="5.140625" style="9" bestFit="1" customWidth="1"/>
    <col min="8199" max="8199" width="14.7109375" style="9" customWidth="1"/>
    <col min="8200" max="8200" width="10.7109375" style="9" customWidth="1"/>
    <col min="8201" max="8445" width="9.140625" style="9"/>
    <col min="8446" max="8446" width="22.5703125" style="9" customWidth="1"/>
    <col min="8447" max="8448" width="10.7109375" style="9" customWidth="1"/>
    <col min="8449" max="8449" width="10.42578125" style="9" customWidth="1"/>
    <col min="8450" max="8450" width="14.7109375" style="9" customWidth="1"/>
    <col min="8451" max="8451" width="7.42578125" style="9" bestFit="1" customWidth="1"/>
    <col min="8452" max="8452" width="11.5703125" style="9" bestFit="1" customWidth="1"/>
    <col min="8453" max="8453" width="14.7109375" style="9" customWidth="1"/>
    <col min="8454" max="8454" width="5.140625" style="9" bestFit="1" customWidth="1"/>
    <col min="8455" max="8455" width="14.7109375" style="9" customWidth="1"/>
    <col min="8456" max="8456" width="10.7109375" style="9" customWidth="1"/>
    <col min="8457" max="8701" width="9.140625" style="9"/>
    <col min="8702" max="8702" width="22.5703125" style="9" customWidth="1"/>
    <col min="8703" max="8704" width="10.7109375" style="9" customWidth="1"/>
    <col min="8705" max="8705" width="10.42578125" style="9" customWidth="1"/>
    <col min="8706" max="8706" width="14.7109375" style="9" customWidth="1"/>
    <col min="8707" max="8707" width="7.42578125" style="9" bestFit="1" customWidth="1"/>
    <col min="8708" max="8708" width="11.5703125" style="9" bestFit="1" customWidth="1"/>
    <col min="8709" max="8709" width="14.7109375" style="9" customWidth="1"/>
    <col min="8710" max="8710" width="5.140625" style="9" bestFit="1" customWidth="1"/>
    <col min="8711" max="8711" width="14.7109375" style="9" customWidth="1"/>
    <col min="8712" max="8712" width="10.7109375" style="9" customWidth="1"/>
    <col min="8713" max="8957" width="9.140625" style="9"/>
    <col min="8958" max="8958" width="22.5703125" style="9" customWidth="1"/>
    <col min="8959" max="8960" width="10.7109375" style="9" customWidth="1"/>
    <col min="8961" max="8961" width="10.42578125" style="9" customWidth="1"/>
    <col min="8962" max="8962" width="14.7109375" style="9" customWidth="1"/>
    <col min="8963" max="8963" width="7.42578125" style="9" bestFit="1" customWidth="1"/>
    <col min="8964" max="8964" width="11.5703125" style="9" bestFit="1" customWidth="1"/>
    <col min="8965" max="8965" width="14.7109375" style="9" customWidth="1"/>
    <col min="8966" max="8966" width="5.140625" style="9" bestFit="1" customWidth="1"/>
    <col min="8967" max="8967" width="14.7109375" style="9" customWidth="1"/>
    <col min="8968" max="8968" width="10.7109375" style="9" customWidth="1"/>
    <col min="8969" max="9213" width="9.140625" style="9"/>
    <col min="9214" max="9214" width="22.5703125" style="9" customWidth="1"/>
    <col min="9215" max="9216" width="10.7109375" style="9" customWidth="1"/>
    <col min="9217" max="9217" width="10.42578125" style="9" customWidth="1"/>
    <col min="9218" max="9218" width="14.7109375" style="9" customWidth="1"/>
    <col min="9219" max="9219" width="7.42578125" style="9" bestFit="1" customWidth="1"/>
    <col min="9220" max="9220" width="11.5703125" style="9" bestFit="1" customWidth="1"/>
    <col min="9221" max="9221" width="14.7109375" style="9" customWidth="1"/>
    <col min="9222" max="9222" width="5.140625" style="9" bestFit="1" customWidth="1"/>
    <col min="9223" max="9223" width="14.7109375" style="9" customWidth="1"/>
    <col min="9224" max="9224" width="10.7109375" style="9" customWidth="1"/>
    <col min="9225" max="9469" width="9.140625" style="9"/>
    <col min="9470" max="9470" width="22.5703125" style="9" customWidth="1"/>
    <col min="9471" max="9472" width="10.7109375" style="9" customWidth="1"/>
    <col min="9473" max="9473" width="10.42578125" style="9" customWidth="1"/>
    <col min="9474" max="9474" width="14.7109375" style="9" customWidth="1"/>
    <col min="9475" max="9475" width="7.42578125" style="9" bestFit="1" customWidth="1"/>
    <col min="9476" max="9476" width="11.5703125" style="9" bestFit="1" customWidth="1"/>
    <col min="9477" max="9477" width="14.7109375" style="9" customWidth="1"/>
    <col min="9478" max="9478" width="5.140625" style="9" bestFit="1" customWidth="1"/>
    <col min="9479" max="9479" width="14.7109375" style="9" customWidth="1"/>
    <col min="9480" max="9480" width="10.7109375" style="9" customWidth="1"/>
    <col min="9481" max="9725" width="9.140625" style="9"/>
    <col min="9726" max="9726" width="22.5703125" style="9" customWidth="1"/>
    <col min="9727" max="9728" width="10.7109375" style="9" customWidth="1"/>
    <col min="9729" max="9729" width="10.42578125" style="9" customWidth="1"/>
    <col min="9730" max="9730" width="14.7109375" style="9" customWidth="1"/>
    <col min="9731" max="9731" width="7.42578125" style="9" bestFit="1" customWidth="1"/>
    <col min="9732" max="9732" width="11.5703125" style="9" bestFit="1" customWidth="1"/>
    <col min="9733" max="9733" width="14.7109375" style="9" customWidth="1"/>
    <col min="9734" max="9734" width="5.140625" style="9" bestFit="1" customWidth="1"/>
    <col min="9735" max="9735" width="14.7109375" style="9" customWidth="1"/>
    <col min="9736" max="9736" width="10.7109375" style="9" customWidth="1"/>
    <col min="9737" max="9981" width="9.140625" style="9"/>
    <col min="9982" max="9982" width="22.5703125" style="9" customWidth="1"/>
    <col min="9983" max="9984" width="10.7109375" style="9" customWidth="1"/>
    <col min="9985" max="9985" width="10.42578125" style="9" customWidth="1"/>
    <col min="9986" max="9986" width="14.7109375" style="9" customWidth="1"/>
    <col min="9987" max="9987" width="7.42578125" style="9" bestFit="1" customWidth="1"/>
    <col min="9988" max="9988" width="11.5703125" style="9" bestFit="1" customWidth="1"/>
    <col min="9989" max="9989" width="14.7109375" style="9" customWidth="1"/>
    <col min="9990" max="9990" width="5.140625" style="9" bestFit="1" customWidth="1"/>
    <col min="9991" max="9991" width="14.7109375" style="9" customWidth="1"/>
    <col min="9992" max="9992" width="10.7109375" style="9" customWidth="1"/>
    <col min="9993" max="10237" width="9.140625" style="9"/>
    <col min="10238" max="10238" width="22.5703125" style="9" customWidth="1"/>
    <col min="10239" max="10240" width="10.7109375" style="9" customWidth="1"/>
    <col min="10241" max="10241" width="10.42578125" style="9" customWidth="1"/>
    <col min="10242" max="10242" width="14.7109375" style="9" customWidth="1"/>
    <col min="10243" max="10243" width="7.42578125" style="9" bestFit="1" customWidth="1"/>
    <col min="10244" max="10244" width="11.5703125" style="9" bestFit="1" customWidth="1"/>
    <col min="10245" max="10245" width="14.7109375" style="9" customWidth="1"/>
    <col min="10246" max="10246" width="5.140625" style="9" bestFit="1" customWidth="1"/>
    <col min="10247" max="10247" width="14.7109375" style="9" customWidth="1"/>
    <col min="10248" max="10248" width="10.7109375" style="9" customWidth="1"/>
    <col min="10249" max="10493" width="9.140625" style="9"/>
    <col min="10494" max="10494" width="22.5703125" style="9" customWidth="1"/>
    <col min="10495" max="10496" width="10.7109375" style="9" customWidth="1"/>
    <col min="10497" max="10497" width="10.42578125" style="9" customWidth="1"/>
    <col min="10498" max="10498" width="14.7109375" style="9" customWidth="1"/>
    <col min="10499" max="10499" width="7.42578125" style="9" bestFit="1" customWidth="1"/>
    <col min="10500" max="10500" width="11.5703125" style="9" bestFit="1" customWidth="1"/>
    <col min="10501" max="10501" width="14.7109375" style="9" customWidth="1"/>
    <col min="10502" max="10502" width="5.140625" style="9" bestFit="1" customWidth="1"/>
    <col min="10503" max="10503" width="14.7109375" style="9" customWidth="1"/>
    <col min="10504" max="10504" width="10.7109375" style="9" customWidth="1"/>
    <col min="10505" max="10749" width="9.140625" style="9"/>
    <col min="10750" max="10750" width="22.5703125" style="9" customWidth="1"/>
    <col min="10751" max="10752" width="10.7109375" style="9" customWidth="1"/>
    <col min="10753" max="10753" width="10.42578125" style="9" customWidth="1"/>
    <col min="10754" max="10754" width="14.7109375" style="9" customWidth="1"/>
    <col min="10755" max="10755" width="7.42578125" style="9" bestFit="1" customWidth="1"/>
    <col min="10756" max="10756" width="11.5703125" style="9" bestFit="1" customWidth="1"/>
    <col min="10757" max="10757" width="14.7109375" style="9" customWidth="1"/>
    <col min="10758" max="10758" width="5.140625" style="9" bestFit="1" customWidth="1"/>
    <col min="10759" max="10759" width="14.7109375" style="9" customWidth="1"/>
    <col min="10760" max="10760" width="10.7109375" style="9" customWidth="1"/>
    <col min="10761" max="11005" width="9.140625" style="9"/>
    <col min="11006" max="11006" width="22.5703125" style="9" customWidth="1"/>
    <col min="11007" max="11008" width="10.7109375" style="9" customWidth="1"/>
    <col min="11009" max="11009" width="10.42578125" style="9" customWidth="1"/>
    <col min="11010" max="11010" width="14.7109375" style="9" customWidth="1"/>
    <col min="11011" max="11011" width="7.42578125" style="9" bestFit="1" customWidth="1"/>
    <col min="11012" max="11012" width="11.5703125" style="9" bestFit="1" customWidth="1"/>
    <col min="11013" max="11013" width="14.7109375" style="9" customWidth="1"/>
    <col min="11014" max="11014" width="5.140625" style="9" bestFit="1" customWidth="1"/>
    <col min="11015" max="11015" width="14.7109375" style="9" customWidth="1"/>
    <col min="11016" max="11016" width="10.7109375" style="9" customWidth="1"/>
    <col min="11017" max="11261" width="9.140625" style="9"/>
    <col min="11262" max="11262" width="22.5703125" style="9" customWidth="1"/>
    <col min="11263" max="11264" width="10.7109375" style="9" customWidth="1"/>
    <col min="11265" max="11265" width="10.42578125" style="9" customWidth="1"/>
    <col min="11266" max="11266" width="14.7109375" style="9" customWidth="1"/>
    <col min="11267" max="11267" width="7.42578125" style="9" bestFit="1" customWidth="1"/>
    <col min="11268" max="11268" width="11.5703125" style="9" bestFit="1" customWidth="1"/>
    <col min="11269" max="11269" width="14.7109375" style="9" customWidth="1"/>
    <col min="11270" max="11270" width="5.140625" style="9" bestFit="1" customWidth="1"/>
    <col min="11271" max="11271" width="14.7109375" style="9" customWidth="1"/>
    <col min="11272" max="11272" width="10.7109375" style="9" customWidth="1"/>
    <col min="11273" max="11517" width="9.140625" style="9"/>
    <col min="11518" max="11518" width="22.5703125" style="9" customWidth="1"/>
    <col min="11519" max="11520" width="10.7109375" style="9" customWidth="1"/>
    <col min="11521" max="11521" width="10.42578125" style="9" customWidth="1"/>
    <col min="11522" max="11522" width="14.7109375" style="9" customWidth="1"/>
    <col min="11523" max="11523" width="7.42578125" style="9" bestFit="1" customWidth="1"/>
    <col min="11524" max="11524" width="11.5703125" style="9" bestFit="1" customWidth="1"/>
    <col min="11525" max="11525" width="14.7109375" style="9" customWidth="1"/>
    <col min="11526" max="11526" width="5.140625" style="9" bestFit="1" customWidth="1"/>
    <col min="11527" max="11527" width="14.7109375" style="9" customWidth="1"/>
    <col min="11528" max="11528" width="10.7109375" style="9" customWidth="1"/>
    <col min="11529" max="11773" width="9.140625" style="9"/>
    <col min="11774" max="11774" width="22.5703125" style="9" customWidth="1"/>
    <col min="11775" max="11776" width="10.7109375" style="9" customWidth="1"/>
    <col min="11777" max="11777" width="10.42578125" style="9" customWidth="1"/>
    <col min="11778" max="11778" width="14.7109375" style="9" customWidth="1"/>
    <col min="11779" max="11779" width="7.42578125" style="9" bestFit="1" customWidth="1"/>
    <col min="11780" max="11780" width="11.5703125" style="9" bestFit="1" customWidth="1"/>
    <col min="11781" max="11781" width="14.7109375" style="9" customWidth="1"/>
    <col min="11782" max="11782" width="5.140625" style="9" bestFit="1" customWidth="1"/>
    <col min="11783" max="11783" width="14.7109375" style="9" customWidth="1"/>
    <col min="11784" max="11784" width="10.7109375" style="9" customWidth="1"/>
    <col min="11785" max="12029" width="9.140625" style="9"/>
    <col min="12030" max="12030" width="22.5703125" style="9" customWidth="1"/>
    <col min="12031" max="12032" width="10.7109375" style="9" customWidth="1"/>
    <col min="12033" max="12033" width="10.42578125" style="9" customWidth="1"/>
    <col min="12034" max="12034" width="14.7109375" style="9" customWidth="1"/>
    <col min="12035" max="12035" width="7.42578125" style="9" bestFit="1" customWidth="1"/>
    <col min="12036" max="12036" width="11.5703125" style="9" bestFit="1" customWidth="1"/>
    <col min="12037" max="12037" width="14.7109375" style="9" customWidth="1"/>
    <col min="12038" max="12038" width="5.140625" style="9" bestFit="1" customWidth="1"/>
    <col min="12039" max="12039" width="14.7109375" style="9" customWidth="1"/>
    <col min="12040" max="12040" width="10.7109375" style="9" customWidth="1"/>
    <col min="12041" max="12285" width="9.140625" style="9"/>
    <col min="12286" max="12286" width="22.5703125" style="9" customWidth="1"/>
    <col min="12287" max="12288" width="10.7109375" style="9" customWidth="1"/>
    <col min="12289" max="12289" width="10.42578125" style="9" customWidth="1"/>
    <col min="12290" max="12290" width="14.7109375" style="9" customWidth="1"/>
    <col min="12291" max="12291" width="7.42578125" style="9" bestFit="1" customWidth="1"/>
    <col min="12292" max="12292" width="11.5703125" style="9" bestFit="1" customWidth="1"/>
    <col min="12293" max="12293" width="14.7109375" style="9" customWidth="1"/>
    <col min="12294" max="12294" width="5.140625" style="9" bestFit="1" customWidth="1"/>
    <col min="12295" max="12295" width="14.7109375" style="9" customWidth="1"/>
    <col min="12296" max="12296" width="10.7109375" style="9" customWidth="1"/>
    <col min="12297" max="12541" width="9.140625" style="9"/>
    <col min="12542" max="12542" width="22.5703125" style="9" customWidth="1"/>
    <col min="12543" max="12544" width="10.7109375" style="9" customWidth="1"/>
    <col min="12545" max="12545" width="10.42578125" style="9" customWidth="1"/>
    <col min="12546" max="12546" width="14.7109375" style="9" customWidth="1"/>
    <col min="12547" max="12547" width="7.42578125" style="9" bestFit="1" customWidth="1"/>
    <col min="12548" max="12548" width="11.5703125" style="9" bestFit="1" customWidth="1"/>
    <col min="12549" max="12549" width="14.7109375" style="9" customWidth="1"/>
    <col min="12550" max="12550" width="5.140625" style="9" bestFit="1" customWidth="1"/>
    <col min="12551" max="12551" width="14.7109375" style="9" customWidth="1"/>
    <col min="12552" max="12552" width="10.7109375" style="9" customWidth="1"/>
    <col min="12553" max="12797" width="9.140625" style="9"/>
    <col min="12798" max="12798" width="22.5703125" style="9" customWidth="1"/>
    <col min="12799" max="12800" width="10.7109375" style="9" customWidth="1"/>
    <col min="12801" max="12801" width="10.42578125" style="9" customWidth="1"/>
    <col min="12802" max="12802" width="14.7109375" style="9" customWidth="1"/>
    <col min="12803" max="12803" width="7.42578125" style="9" bestFit="1" customWidth="1"/>
    <col min="12804" max="12804" width="11.5703125" style="9" bestFit="1" customWidth="1"/>
    <col min="12805" max="12805" width="14.7109375" style="9" customWidth="1"/>
    <col min="12806" max="12806" width="5.140625" style="9" bestFit="1" customWidth="1"/>
    <col min="12807" max="12807" width="14.7109375" style="9" customWidth="1"/>
    <col min="12808" max="12808" width="10.7109375" style="9" customWidth="1"/>
    <col min="12809" max="13053" width="9.140625" style="9"/>
    <col min="13054" max="13054" width="22.5703125" style="9" customWidth="1"/>
    <col min="13055" max="13056" width="10.7109375" style="9" customWidth="1"/>
    <col min="13057" max="13057" width="10.42578125" style="9" customWidth="1"/>
    <col min="13058" max="13058" width="14.7109375" style="9" customWidth="1"/>
    <col min="13059" max="13059" width="7.42578125" style="9" bestFit="1" customWidth="1"/>
    <col min="13060" max="13060" width="11.5703125" style="9" bestFit="1" customWidth="1"/>
    <col min="13061" max="13061" width="14.7109375" style="9" customWidth="1"/>
    <col min="13062" max="13062" width="5.140625" style="9" bestFit="1" customWidth="1"/>
    <col min="13063" max="13063" width="14.7109375" style="9" customWidth="1"/>
    <col min="13064" max="13064" width="10.7109375" style="9" customWidth="1"/>
    <col min="13065" max="13309" width="9.140625" style="9"/>
    <col min="13310" max="13310" width="22.5703125" style="9" customWidth="1"/>
    <col min="13311" max="13312" width="10.7109375" style="9" customWidth="1"/>
    <col min="13313" max="13313" width="10.42578125" style="9" customWidth="1"/>
    <col min="13314" max="13314" width="14.7109375" style="9" customWidth="1"/>
    <col min="13315" max="13315" width="7.42578125" style="9" bestFit="1" customWidth="1"/>
    <col min="13316" max="13316" width="11.5703125" style="9" bestFit="1" customWidth="1"/>
    <col min="13317" max="13317" width="14.7109375" style="9" customWidth="1"/>
    <col min="13318" max="13318" width="5.140625" style="9" bestFit="1" customWidth="1"/>
    <col min="13319" max="13319" width="14.7109375" style="9" customWidth="1"/>
    <col min="13320" max="13320" width="10.7109375" style="9" customWidth="1"/>
    <col min="13321" max="13565" width="9.140625" style="9"/>
    <col min="13566" max="13566" width="22.5703125" style="9" customWidth="1"/>
    <col min="13567" max="13568" width="10.7109375" style="9" customWidth="1"/>
    <col min="13569" max="13569" width="10.42578125" style="9" customWidth="1"/>
    <col min="13570" max="13570" width="14.7109375" style="9" customWidth="1"/>
    <col min="13571" max="13571" width="7.42578125" style="9" bestFit="1" customWidth="1"/>
    <col min="13572" max="13572" width="11.5703125" style="9" bestFit="1" customWidth="1"/>
    <col min="13573" max="13573" width="14.7109375" style="9" customWidth="1"/>
    <col min="13574" max="13574" width="5.140625" style="9" bestFit="1" customWidth="1"/>
    <col min="13575" max="13575" width="14.7109375" style="9" customWidth="1"/>
    <col min="13576" max="13576" width="10.7109375" style="9" customWidth="1"/>
    <col min="13577" max="13821" width="9.140625" style="9"/>
    <col min="13822" max="13822" width="22.5703125" style="9" customWidth="1"/>
    <col min="13823" max="13824" width="10.7109375" style="9" customWidth="1"/>
    <col min="13825" max="13825" width="10.42578125" style="9" customWidth="1"/>
    <col min="13826" max="13826" width="14.7109375" style="9" customWidth="1"/>
    <col min="13827" max="13827" width="7.42578125" style="9" bestFit="1" customWidth="1"/>
    <col min="13828" max="13828" width="11.5703125" style="9" bestFit="1" customWidth="1"/>
    <col min="13829" max="13829" width="14.7109375" style="9" customWidth="1"/>
    <col min="13830" max="13830" width="5.140625" style="9" bestFit="1" customWidth="1"/>
    <col min="13831" max="13831" width="14.7109375" style="9" customWidth="1"/>
    <col min="13832" max="13832" width="10.7109375" style="9" customWidth="1"/>
    <col min="13833" max="14077" width="9.140625" style="9"/>
    <col min="14078" max="14078" width="22.5703125" style="9" customWidth="1"/>
    <col min="14079" max="14080" width="10.7109375" style="9" customWidth="1"/>
    <col min="14081" max="14081" width="10.42578125" style="9" customWidth="1"/>
    <col min="14082" max="14082" width="14.7109375" style="9" customWidth="1"/>
    <col min="14083" max="14083" width="7.42578125" style="9" bestFit="1" customWidth="1"/>
    <col min="14084" max="14084" width="11.5703125" style="9" bestFit="1" customWidth="1"/>
    <col min="14085" max="14085" width="14.7109375" style="9" customWidth="1"/>
    <col min="14086" max="14086" width="5.140625" style="9" bestFit="1" customWidth="1"/>
    <col min="14087" max="14087" width="14.7109375" style="9" customWidth="1"/>
    <col min="14088" max="14088" width="10.7109375" style="9" customWidth="1"/>
    <col min="14089" max="14333" width="9.140625" style="9"/>
    <col min="14334" max="14334" width="22.5703125" style="9" customWidth="1"/>
    <col min="14335" max="14336" width="10.7109375" style="9" customWidth="1"/>
    <col min="14337" max="14337" width="10.42578125" style="9" customWidth="1"/>
    <col min="14338" max="14338" width="14.7109375" style="9" customWidth="1"/>
    <col min="14339" max="14339" width="7.42578125" style="9" bestFit="1" customWidth="1"/>
    <col min="14340" max="14340" width="11.5703125" style="9" bestFit="1" customWidth="1"/>
    <col min="14341" max="14341" width="14.7109375" style="9" customWidth="1"/>
    <col min="14342" max="14342" width="5.140625" style="9" bestFit="1" customWidth="1"/>
    <col min="14343" max="14343" width="14.7109375" style="9" customWidth="1"/>
    <col min="14344" max="14344" width="10.7109375" style="9" customWidth="1"/>
    <col min="14345" max="14589" width="9.140625" style="9"/>
    <col min="14590" max="14590" width="22.5703125" style="9" customWidth="1"/>
    <col min="14591" max="14592" width="10.7109375" style="9" customWidth="1"/>
    <col min="14593" max="14593" width="10.42578125" style="9" customWidth="1"/>
    <col min="14594" max="14594" width="14.7109375" style="9" customWidth="1"/>
    <col min="14595" max="14595" width="7.42578125" style="9" bestFit="1" customWidth="1"/>
    <col min="14596" max="14596" width="11.5703125" style="9" bestFit="1" customWidth="1"/>
    <col min="14597" max="14597" width="14.7109375" style="9" customWidth="1"/>
    <col min="14598" max="14598" width="5.140625" style="9" bestFit="1" customWidth="1"/>
    <col min="14599" max="14599" width="14.7109375" style="9" customWidth="1"/>
    <col min="14600" max="14600" width="10.7109375" style="9" customWidth="1"/>
    <col min="14601" max="14845" width="9.140625" style="9"/>
    <col min="14846" max="14846" width="22.5703125" style="9" customWidth="1"/>
    <col min="14847" max="14848" width="10.7109375" style="9" customWidth="1"/>
    <col min="14849" max="14849" width="10.42578125" style="9" customWidth="1"/>
    <col min="14850" max="14850" width="14.7109375" style="9" customWidth="1"/>
    <col min="14851" max="14851" width="7.42578125" style="9" bestFit="1" customWidth="1"/>
    <col min="14852" max="14852" width="11.5703125" style="9" bestFit="1" customWidth="1"/>
    <col min="14853" max="14853" width="14.7109375" style="9" customWidth="1"/>
    <col min="14854" max="14854" width="5.140625" style="9" bestFit="1" customWidth="1"/>
    <col min="14855" max="14855" width="14.7109375" style="9" customWidth="1"/>
    <col min="14856" max="14856" width="10.7109375" style="9" customWidth="1"/>
    <col min="14857" max="15101" width="9.140625" style="9"/>
    <col min="15102" max="15102" width="22.5703125" style="9" customWidth="1"/>
    <col min="15103" max="15104" width="10.7109375" style="9" customWidth="1"/>
    <col min="15105" max="15105" width="10.42578125" style="9" customWidth="1"/>
    <col min="15106" max="15106" width="14.7109375" style="9" customWidth="1"/>
    <col min="15107" max="15107" width="7.42578125" style="9" bestFit="1" customWidth="1"/>
    <col min="15108" max="15108" width="11.5703125" style="9" bestFit="1" customWidth="1"/>
    <col min="15109" max="15109" width="14.7109375" style="9" customWidth="1"/>
    <col min="15110" max="15110" width="5.140625" style="9" bestFit="1" customWidth="1"/>
    <col min="15111" max="15111" width="14.7109375" style="9" customWidth="1"/>
    <col min="15112" max="15112" width="10.7109375" style="9" customWidth="1"/>
    <col min="15113" max="15357" width="9.140625" style="9"/>
    <col min="15358" max="15358" width="22.5703125" style="9" customWidth="1"/>
    <col min="15359" max="15360" width="10.7109375" style="9" customWidth="1"/>
    <col min="15361" max="15361" width="10.42578125" style="9" customWidth="1"/>
    <col min="15362" max="15362" width="14.7109375" style="9" customWidth="1"/>
    <col min="15363" max="15363" width="7.42578125" style="9" bestFit="1" customWidth="1"/>
    <col min="15364" max="15364" width="11.5703125" style="9" bestFit="1" customWidth="1"/>
    <col min="15365" max="15365" width="14.7109375" style="9" customWidth="1"/>
    <col min="15366" max="15366" width="5.140625" style="9" bestFit="1" customWidth="1"/>
    <col min="15367" max="15367" width="14.7109375" style="9" customWidth="1"/>
    <col min="15368" max="15368" width="10.7109375" style="9" customWidth="1"/>
    <col min="15369" max="15613" width="9.140625" style="9"/>
    <col min="15614" max="15614" width="22.5703125" style="9" customWidth="1"/>
    <col min="15615" max="15616" width="10.7109375" style="9" customWidth="1"/>
    <col min="15617" max="15617" width="10.42578125" style="9" customWidth="1"/>
    <col min="15618" max="15618" width="14.7109375" style="9" customWidth="1"/>
    <col min="15619" max="15619" width="7.42578125" style="9" bestFit="1" customWidth="1"/>
    <col min="15620" max="15620" width="11.5703125" style="9" bestFit="1" customWidth="1"/>
    <col min="15621" max="15621" width="14.7109375" style="9" customWidth="1"/>
    <col min="15622" max="15622" width="5.140625" style="9" bestFit="1" customWidth="1"/>
    <col min="15623" max="15623" width="14.7109375" style="9" customWidth="1"/>
    <col min="15624" max="15624" width="10.7109375" style="9" customWidth="1"/>
    <col min="15625" max="15869" width="9.140625" style="9"/>
    <col min="15870" max="15870" width="22.5703125" style="9" customWidth="1"/>
    <col min="15871" max="15872" width="10.7109375" style="9" customWidth="1"/>
    <col min="15873" max="15873" width="10.42578125" style="9" customWidth="1"/>
    <col min="15874" max="15874" width="14.7109375" style="9" customWidth="1"/>
    <col min="15875" max="15875" width="7.42578125" style="9" bestFit="1" customWidth="1"/>
    <col min="15876" max="15876" width="11.5703125" style="9" bestFit="1" customWidth="1"/>
    <col min="15877" max="15877" width="14.7109375" style="9" customWidth="1"/>
    <col min="15878" max="15878" width="5.140625" style="9" bestFit="1" customWidth="1"/>
    <col min="15879" max="15879" width="14.7109375" style="9" customWidth="1"/>
    <col min="15880" max="15880" width="10.7109375" style="9" customWidth="1"/>
    <col min="15881" max="16125" width="9.140625" style="9"/>
    <col min="16126" max="16126" width="22.5703125" style="9" customWidth="1"/>
    <col min="16127" max="16128" width="10.7109375" style="9" customWidth="1"/>
    <col min="16129" max="16129" width="10.42578125" style="9" customWidth="1"/>
    <col min="16130" max="16130" width="14.7109375" style="9" customWidth="1"/>
    <col min="16131" max="16131" width="7.42578125" style="9" bestFit="1" customWidth="1"/>
    <col min="16132" max="16132" width="11.5703125" style="9" bestFit="1" customWidth="1"/>
    <col min="16133" max="16133" width="14.7109375" style="9" customWidth="1"/>
    <col min="16134" max="16134" width="5.140625" style="9" bestFit="1" customWidth="1"/>
    <col min="16135" max="16135" width="14.7109375" style="9" customWidth="1"/>
    <col min="16136" max="16136" width="10.7109375" style="9" customWidth="1"/>
    <col min="16137" max="16384" width="9.140625" style="9"/>
  </cols>
  <sheetData>
    <row r="1" spans="1:8" ht="24" thickBot="1">
      <c r="A1" s="63" t="s">
        <v>142</v>
      </c>
      <c r="B1" s="63"/>
      <c r="C1" s="63"/>
      <c r="D1" s="63"/>
      <c r="E1" s="63"/>
      <c r="F1" s="63"/>
      <c r="G1" s="63"/>
      <c r="H1" s="63"/>
    </row>
    <row r="2" spans="1:8" s="15" customFormat="1" ht="81" customHeight="1" thickTop="1">
      <c r="A2" s="39"/>
      <c r="B2" s="40" t="s">
        <v>138</v>
      </c>
      <c r="C2" s="40" t="s">
        <v>134</v>
      </c>
      <c r="D2" s="40" t="s">
        <v>139</v>
      </c>
      <c r="E2" s="40" t="s">
        <v>135</v>
      </c>
      <c r="F2" s="40" t="s">
        <v>140</v>
      </c>
      <c r="G2" s="40" t="s">
        <v>136</v>
      </c>
      <c r="H2" s="41" t="s">
        <v>141</v>
      </c>
    </row>
    <row r="3" spans="1:8" s="14" customFormat="1" ht="15.75">
      <c r="A3" s="53" t="s">
        <v>133</v>
      </c>
      <c r="B3" s="54"/>
      <c r="C3" s="54"/>
      <c r="D3" s="54"/>
      <c r="E3" s="54"/>
      <c r="F3" s="54"/>
      <c r="G3" s="54"/>
      <c r="H3" s="55"/>
    </row>
    <row r="4" spans="1:8" s="12" customFormat="1" ht="15.75">
      <c r="A4" s="43" t="s">
        <v>132</v>
      </c>
      <c r="B4" s="44">
        <v>67</v>
      </c>
      <c r="C4" s="45">
        <v>1954</v>
      </c>
      <c r="D4" s="46">
        <f t="shared" ref="D4:D34" si="0">+E4-C4</f>
        <v>66</v>
      </c>
      <c r="E4" s="45">
        <v>2020</v>
      </c>
      <c r="F4" s="46">
        <f t="shared" ref="F4:F34" si="1">+G4-C4</f>
        <v>61</v>
      </c>
      <c r="G4" s="45">
        <v>2015</v>
      </c>
      <c r="H4" s="42">
        <f t="shared" ref="H4:H34" si="2">+G4-E4</f>
        <v>-5</v>
      </c>
    </row>
    <row r="5" spans="1:8" s="12" customFormat="1" ht="15.75">
      <c r="A5" s="47" t="s">
        <v>131</v>
      </c>
      <c r="B5" s="48">
        <v>105</v>
      </c>
      <c r="C5" s="49">
        <v>1957</v>
      </c>
      <c r="D5" s="50">
        <f t="shared" si="0"/>
        <v>63</v>
      </c>
      <c r="E5" s="51">
        <v>2020</v>
      </c>
      <c r="F5" s="50">
        <f t="shared" si="1"/>
        <v>58</v>
      </c>
      <c r="G5" s="51">
        <v>2015</v>
      </c>
      <c r="H5" s="52">
        <f t="shared" si="2"/>
        <v>-5</v>
      </c>
    </row>
    <row r="6" spans="1:8" s="12" customFormat="1" ht="15.75">
      <c r="A6" s="47" t="s">
        <v>130</v>
      </c>
      <c r="B6" s="48">
        <v>395</v>
      </c>
      <c r="C6" s="49">
        <v>1981</v>
      </c>
      <c r="D6" s="50">
        <f t="shared" si="0"/>
        <v>61</v>
      </c>
      <c r="E6" s="51">
        <v>2042</v>
      </c>
      <c r="F6" s="50">
        <f t="shared" si="1"/>
        <v>61</v>
      </c>
      <c r="G6" s="51">
        <v>2042</v>
      </c>
      <c r="H6" s="52">
        <f t="shared" si="2"/>
        <v>0</v>
      </c>
    </row>
    <row r="7" spans="1:8" s="12" customFormat="1" ht="15.75">
      <c r="A7" s="47" t="s">
        <v>129</v>
      </c>
      <c r="B7" s="48">
        <v>74</v>
      </c>
      <c r="C7" s="49">
        <v>1984</v>
      </c>
      <c r="D7" s="50">
        <f t="shared" si="0"/>
        <v>62</v>
      </c>
      <c r="E7" s="51">
        <v>2046</v>
      </c>
      <c r="F7" s="50">
        <f t="shared" si="1"/>
        <v>62</v>
      </c>
      <c r="G7" s="51">
        <v>2046</v>
      </c>
      <c r="H7" s="52">
        <f t="shared" si="2"/>
        <v>0</v>
      </c>
    </row>
    <row r="8" spans="1:8" s="12" customFormat="1" ht="15.75">
      <c r="A8" s="47" t="s">
        <v>128</v>
      </c>
      <c r="B8" s="48">
        <v>74</v>
      </c>
      <c r="C8" s="49">
        <v>1986</v>
      </c>
      <c r="D8" s="50">
        <f t="shared" si="0"/>
        <v>60</v>
      </c>
      <c r="E8" s="51">
        <v>2046</v>
      </c>
      <c r="F8" s="50">
        <f t="shared" si="1"/>
        <v>60</v>
      </c>
      <c r="G8" s="51">
        <v>2046</v>
      </c>
      <c r="H8" s="52">
        <f t="shared" si="2"/>
        <v>0</v>
      </c>
    </row>
    <row r="9" spans="1:8" s="12" customFormat="1" ht="15.75">
      <c r="A9" s="47" t="s">
        <v>127</v>
      </c>
      <c r="B9" s="48">
        <v>83.9</v>
      </c>
      <c r="C9" s="49">
        <v>1980</v>
      </c>
      <c r="D9" s="50">
        <f t="shared" si="0"/>
        <v>54</v>
      </c>
      <c r="E9" s="51">
        <v>2034</v>
      </c>
      <c r="F9" s="50">
        <f t="shared" si="1"/>
        <v>54</v>
      </c>
      <c r="G9" s="51">
        <v>2034</v>
      </c>
      <c r="H9" s="52">
        <f t="shared" si="2"/>
        <v>0</v>
      </c>
    </row>
    <row r="10" spans="1:8" s="12" customFormat="1" ht="15.75">
      <c r="A10" s="47" t="s">
        <v>126</v>
      </c>
      <c r="B10" s="48">
        <v>82.5</v>
      </c>
      <c r="C10" s="49">
        <v>1979</v>
      </c>
      <c r="D10" s="50">
        <f t="shared" si="0"/>
        <v>55</v>
      </c>
      <c r="E10" s="51">
        <v>2034</v>
      </c>
      <c r="F10" s="50">
        <f t="shared" si="1"/>
        <v>55</v>
      </c>
      <c r="G10" s="51">
        <v>2034</v>
      </c>
      <c r="H10" s="52">
        <f t="shared" si="2"/>
        <v>0</v>
      </c>
    </row>
    <row r="11" spans="1:8" s="12" customFormat="1" ht="15.75">
      <c r="A11" s="47" t="s">
        <v>125</v>
      </c>
      <c r="B11" s="48">
        <v>106</v>
      </c>
      <c r="C11" s="49">
        <v>1959</v>
      </c>
      <c r="D11" s="50">
        <f t="shared" si="0"/>
        <v>68</v>
      </c>
      <c r="E11" s="51">
        <v>2027</v>
      </c>
      <c r="F11" s="50">
        <f t="shared" si="1"/>
        <v>68</v>
      </c>
      <c r="G11" s="51">
        <v>2027</v>
      </c>
      <c r="H11" s="52">
        <f t="shared" si="2"/>
        <v>0</v>
      </c>
    </row>
    <row r="12" spans="1:8" s="12" customFormat="1" ht="15.75">
      <c r="A12" s="47" t="s">
        <v>124</v>
      </c>
      <c r="B12" s="48">
        <v>106</v>
      </c>
      <c r="C12" s="49">
        <v>1960</v>
      </c>
      <c r="D12" s="50">
        <f t="shared" si="0"/>
        <v>67</v>
      </c>
      <c r="E12" s="51">
        <v>2027</v>
      </c>
      <c r="F12" s="50">
        <f t="shared" si="1"/>
        <v>67</v>
      </c>
      <c r="G12" s="51">
        <v>2027</v>
      </c>
      <c r="H12" s="52">
        <f t="shared" si="2"/>
        <v>0</v>
      </c>
    </row>
    <row r="13" spans="1:8" s="12" customFormat="1" ht="15.75">
      <c r="A13" s="47" t="s">
        <v>123</v>
      </c>
      <c r="B13" s="48">
        <v>220</v>
      </c>
      <c r="C13" s="49">
        <v>1964</v>
      </c>
      <c r="D13" s="50">
        <f t="shared" si="0"/>
        <v>63</v>
      </c>
      <c r="E13" s="51">
        <v>2027</v>
      </c>
      <c r="F13" s="50">
        <f t="shared" si="1"/>
        <v>63</v>
      </c>
      <c r="G13" s="51">
        <v>2027</v>
      </c>
      <c r="H13" s="52">
        <f t="shared" si="2"/>
        <v>0</v>
      </c>
    </row>
    <row r="14" spans="1:8" s="12" customFormat="1" ht="15.75">
      <c r="A14" s="47" t="s">
        <v>122</v>
      </c>
      <c r="B14" s="48">
        <v>330</v>
      </c>
      <c r="C14" s="49">
        <v>1972</v>
      </c>
      <c r="D14" s="50">
        <f t="shared" si="0"/>
        <v>55</v>
      </c>
      <c r="E14" s="51">
        <v>2027</v>
      </c>
      <c r="F14" s="50">
        <f t="shared" si="1"/>
        <v>55</v>
      </c>
      <c r="G14" s="51">
        <v>2027</v>
      </c>
      <c r="H14" s="52">
        <f t="shared" si="2"/>
        <v>0</v>
      </c>
    </row>
    <row r="15" spans="1:8" s="12" customFormat="1" ht="15.75">
      <c r="A15" s="47" t="s">
        <v>121</v>
      </c>
      <c r="B15" s="48">
        <v>45.1</v>
      </c>
      <c r="C15" s="49">
        <v>1965</v>
      </c>
      <c r="D15" s="50">
        <f t="shared" si="0"/>
        <v>65</v>
      </c>
      <c r="E15" s="51">
        <v>2030</v>
      </c>
      <c r="F15" s="50">
        <f t="shared" si="1"/>
        <v>65</v>
      </c>
      <c r="G15" s="51">
        <v>2030</v>
      </c>
      <c r="H15" s="52">
        <f t="shared" si="2"/>
        <v>0</v>
      </c>
    </row>
    <row r="16" spans="1:8" s="12" customFormat="1" ht="15.75">
      <c r="A16" s="47" t="s">
        <v>120</v>
      </c>
      <c r="B16" s="48">
        <v>33</v>
      </c>
      <c r="C16" s="49">
        <v>1976</v>
      </c>
      <c r="D16" s="50">
        <f t="shared" si="0"/>
        <v>54</v>
      </c>
      <c r="E16" s="51">
        <v>2030</v>
      </c>
      <c r="F16" s="50">
        <f t="shared" si="1"/>
        <v>54</v>
      </c>
      <c r="G16" s="51">
        <v>2030</v>
      </c>
      <c r="H16" s="52">
        <f t="shared" si="2"/>
        <v>0</v>
      </c>
    </row>
    <row r="17" spans="1:8" s="12" customFormat="1" ht="15.75">
      <c r="A17" s="47" t="s">
        <v>119</v>
      </c>
      <c r="B17" s="48">
        <v>418.1</v>
      </c>
      <c r="C17" s="49">
        <v>1978</v>
      </c>
      <c r="D17" s="50">
        <f t="shared" si="0"/>
        <v>64</v>
      </c>
      <c r="E17" s="51">
        <v>2042</v>
      </c>
      <c r="F17" s="50">
        <f t="shared" si="1"/>
        <v>64</v>
      </c>
      <c r="G17" s="51">
        <v>2042</v>
      </c>
      <c r="H17" s="52">
        <f t="shared" si="2"/>
        <v>0</v>
      </c>
    </row>
    <row r="18" spans="1:8" s="12" customFormat="1" ht="15.75">
      <c r="A18" s="47" t="s">
        <v>118</v>
      </c>
      <c r="B18" s="48">
        <v>269</v>
      </c>
      <c r="C18" s="49">
        <v>1980</v>
      </c>
      <c r="D18" s="50">
        <f t="shared" si="0"/>
        <v>62</v>
      </c>
      <c r="E18" s="51">
        <v>2042</v>
      </c>
      <c r="F18" s="50">
        <f t="shared" si="1"/>
        <v>62</v>
      </c>
      <c r="G18" s="51">
        <v>2042</v>
      </c>
      <c r="H18" s="52">
        <f t="shared" si="2"/>
        <v>0</v>
      </c>
    </row>
    <row r="19" spans="1:8" s="12" customFormat="1" ht="15.75">
      <c r="A19" s="47" t="s">
        <v>117</v>
      </c>
      <c r="B19" s="48">
        <v>460</v>
      </c>
      <c r="C19" s="49">
        <v>1983</v>
      </c>
      <c r="D19" s="50">
        <f t="shared" si="0"/>
        <v>59</v>
      </c>
      <c r="E19" s="51">
        <v>2042</v>
      </c>
      <c r="F19" s="50">
        <f t="shared" si="1"/>
        <v>59</v>
      </c>
      <c r="G19" s="51">
        <v>2042</v>
      </c>
      <c r="H19" s="52">
        <f t="shared" si="2"/>
        <v>0</v>
      </c>
    </row>
    <row r="20" spans="1:8" s="12" customFormat="1" ht="15.75">
      <c r="A20" s="47" t="s">
        <v>116</v>
      </c>
      <c r="B20" s="48">
        <v>459</v>
      </c>
      <c r="C20" s="49">
        <v>1977</v>
      </c>
      <c r="D20" s="50">
        <f t="shared" si="0"/>
        <v>59</v>
      </c>
      <c r="E20" s="51">
        <v>2036</v>
      </c>
      <c r="F20" s="50">
        <f t="shared" si="1"/>
        <v>59</v>
      </c>
      <c r="G20" s="51">
        <v>2036</v>
      </c>
      <c r="H20" s="52">
        <f t="shared" si="2"/>
        <v>0</v>
      </c>
    </row>
    <row r="21" spans="1:8" s="12" customFormat="1" ht="15.75">
      <c r="A21" s="47" t="s">
        <v>115</v>
      </c>
      <c r="B21" s="48">
        <v>450</v>
      </c>
      <c r="C21" s="49">
        <v>1974</v>
      </c>
      <c r="D21" s="50">
        <f t="shared" si="0"/>
        <v>62</v>
      </c>
      <c r="E21" s="51">
        <v>2036</v>
      </c>
      <c r="F21" s="50">
        <f t="shared" si="1"/>
        <v>62</v>
      </c>
      <c r="G21" s="51">
        <v>2036</v>
      </c>
      <c r="H21" s="52">
        <f t="shared" si="2"/>
        <v>0</v>
      </c>
    </row>
    <row r="22" spans="1:8" s="12" customFormat="1" ht="15.75">
      <c r="A22" s="47" t="s">
        <v>114</v>
      </c>
      <c r="B22" s="48">
        <v>354</v>
      </c>
      <c r="C22" s="49">
        <v>1974</v>
      </c>
      <c r="D22" s="50">
        <f t="shared" si="0"/>
        <v>63</v>
      </c>
      <c r="E22" s="51">
        <v>2037</v>
      </c>
      <c r="F22" s="50">
        <f t="shared" si="1"/>
        <v>63</v>
      </c>
      <c r="G22" s="51">
        <v>2037</v>
      </c>
      <c r="H22" s="52">
        <f t="shared" si="2"/>
        <v>0</v>
      </c>
    </row>
    <row r="23" spans="1:8" s="12" customFormat="1" ht="15.75">
      <c r="A23" s="47" t="s">
        <v>113</v>
      </c>
      <c r="B23" s="48">
        <v>352</v>
      </c>
      <c r="C23" s="49">
        <v>1975</v>
      </c>
      <c r="D23" s="50">
        <f t="shared" si="0"/>
        <v>62</v>
      </c>
      <c r="E23" s="51">
        <v>2037</v>
      </c>
      <c r="F23" s="50">
        <f t="shared" si="1"/>
        <v>62</v>
      </c>
      <c r="G23" s="51">
        <v>2037</v>
      </c>
      <c r="H23" s="52">
        <f t="shared" si="2"/>
        <v>0</v>
      </c>
    </row>
    <row r="24" spans="1:8" s="12" customFormat="1" ht="15.75">
      <c r="A24" s="47" t="s">
        <v>112</v>
      </c>
      <c r="B24" s="48">
        <v>348.7</v>
      </c>
      <c r="C24" s="49">
        <v>1976</v>
      </c>
      <c r="D24" s="50">
        <f t="shared" si="0"/>
        <v>61</v>
      </c>
      <c r="E24" s="51">
        <v>2037</v>
      </c>
      <c r="F24" s="50">
        <f t="shared" si="1"/>
        <v>61</v>
      </c>
      <c r="G24" s="51">
        <v>2037</v>
      </c>
      <c r="H24" s="52">
        <f t="shared" si="2"/>
        <v>0</v>
      </c>
    </row>
    <row r="25" spans="1:8" s="12" customFormat="1" ht="15.75">
      <c r="A25" s="47" t="s">
        <v>111</v>
      </c>
      <c r="B25" s="48">
        <v>354</v>
      </c>
      <c r="C25" s="49">
        <v>1979</v>
      </c>
      <c r="D25" s="50">
        <f t="shared" si="0"/>
        <v>58</v>
      </c>
      <c r="E25" s="51">
        <v>2037</v>
      </c>
      <c r="F25" s="50">
        <f t="shared" si="1"/>
        <v>58</v>
      </c>
      <c r="G25" s="51">
        <v>2037</v>
      </c>
      <c r="H25" s="52">
        <f t="shared" si="2"/>
        <v>0</v>
      </c>
    </row>
    <row r="26" spans="1:8" s="12" customFormat="1" ht="15.75">
      <c r="A26" s="47" t="s">
        <v>110</v>
      </c>
      <c r="B26" s="48">
        <v>160</v>
      </c>
      <c r="C26" s="49">
        <v>1963</v>
      </c>
      <c r="D26" s="50">
        <f t="shared" si="0"/>
        <v>66</v>
      </c>
      <c r="E26" s="51">
        <v>2029</v>
      </c>
      <c r="F26" s="50">
        <f t="shared" si="1"/>
        <v>66</v>
      </c>
      <c r="G26" s="51">
        <v>2029</v>
      </c>
      <c r="H26" s="52">
        <f t="shared" si="2"/>
        <v>0</v>
      </c>
    </row>
    <row r="27" spans="1:8" s="12" customFormat="1" ht="15.75">
      <c r="A27" s="47" t="s">
        <v>109</v>
      </c>
      <c r="B27" s="48">
        <v>201</v>
      </c>
      <c r="C27" s="49">
        <v>1968</v>
      </c>
      <c r="D27" s="50">
        <f t="shared" si="0"/>
        <v>61</v>
      </c>
      <c r="E27" s="51">
        <v>2029</v>
      </c>
      <c r="F27" s="50">
        <f t="shared" si="1"/>
        <v>61</v>
      </c>
      <c r="G27" s="51">
        <v>2029</v>
      </c>
      <c r="H27" s="52">
        <f t="shared" si="2"/>
        <v>0</v>
      </c>
    </row>
    <row r="28" spans="1:8" s="12" customFormat="1" ht="15.75">
      <c r="A28" s="47" t="s">
        <v>108</v>
      </c>
      <c r="B28" s="48">
        <v>330</v>
      </c>
      <c r="C28" s="49">
        <v>1971</v>
      </c>
      <c r="D28" s="50">
        <f t="shared" si="0"/>
        <v>58</v>
      </c>
      <c r="E28" s="51">
        <v>2029</v>
      </c>
      <c r="F28" s="50">
        <f t="shared" si="1"/>
        <v>58</v>
      </c>
      <c r="G28" s="51">
        <v>2029</v>
      </c>
      <c r="H28" s="52">
        <f t="shared" si="2"/>
        <v>0</v>
      </c>
    </row>
    <row r="29" spans="1:8" s="12" customFormat="1" ht="15.75">
      <c r="A29" s="47" t="s">
        <v>107</v>
      </c>
      <c r="B29" s="48">
        <v>268</v>
      </c>
      <c r="C29" s="49">
        <v>1978</v>
      </c>
      <c r="D29" s="50">
        <f t="shared" si="0"/>
        <v>61</v>
      </c>
      <c r="E29" s="51">
        <v>2039</v>
      </c>
      <c r="F29" s="50">
        <f t="shared" si="1"/>
        <v>61</v>
      </c>
      <c r="G29" s="51">
        <v>2039</v>
      </c>
      <c r="H29" s="52">
        <f t="shared" si="2"/>
        <v>0</v>
      </c>
    </row>
    <row r="30" spans="1:8" s="12" customFormat="1" ht="15.75">
      <c r="A30" s="47" t="s">
        <v>106</v>
      </c>
      <c r="B30" s="48">
        <v>57</v>
      </c>
      <c r="C30" s="49">
        <v>1951</v>
      </c>
      <c r="D30" s="50">
        <f t="shared" si="0"/>
        <v>66</v>
      </c>
      <c r="E30" s="51">
        <v>2017</v>
      </c>
      <c r="F30" s="50">
        <f t="shared" si="1"/>
        <v>71</v>
      </c>
      <c r="G30" s="51">
        <v>2022</v>
      </c>
      <c r="H30" s="52">
        <f t="shared" si="2"/>
        <v>5</v>
      </c>
    </row>
    <row r="31" spans="1:8" s="12" customFormat="1" ht="15.75">
      <c r="A31" s="47" t="s">
        <v>105</v>
      </c>
      <c r="B31" s="48">
        <v>69</v>
      </c>
      <c r="C31" s="49">
        <v>1952</v>
      </c>
      <c r="D31" s="50">
        <f t="shared" si="0"/>
        <v>65</v>
      </c>
      <c r="E31" s="51">
        <v>2017</v>
      </c>
      <c r="F31" s="50">
        <f t="shared" si="1"/>
        <v>70</v>
      </c>
      <c r="G31" s="51">
        <v>2022</v>
      </c>
      <c r="H31" s="52">
        <f t="shared" si="2"/>
        <v>5</v>
      </c>
    </row>
    <row r="32" spans="1:8" s="12" customFormat="1" ht="15.75">
      <c r="A32" s="47" t="s">
        <v>104</v>
      </c>
      <c r="B32" s="48">
        <v>104.5</v>
      </c>
      <c r="C32" s="49">
        <v>1955</v>
      </c>
      <c r="D32" s="50">
        <f t="shared" si="0"/>
        <v>62</v>
      </c>
      <c r="E32" s="51">
        <v>2017</v>
      </c>
      <c r="F32" s="50">
        <f t="shared" si="1"/>
        <v>67</v>
      </c>
      <c r="G32" s="51">
        <v>2022</v>
      </c>
      <c r="H32" s="52">
        <f t="shared" si="2"/>
        <v>5</v>
      </c>
    </row>
    <row r="33" spans="1:9" s="12" customFormat="1" ht="15.75">
      <c r="A33" s="47" t="s">
        <v>103</v>
      </c>
      <c r="B33" s="48">
        <v>23</v>
      </c>
      <c r="C33" s="49">
        <v>1984</v>
      </c>
      <c r="D33" s="50">
        <f t="shared" si="0"/>
        <v>49</v>
      </c>
      <c r="E33" s="51">
        <v>2033</v>
      </c>
      <c r="F33" s="50">
        <f t="shared" si="1"/>
        <v>49</v>
      </c>
      <c r="G33" s="51">
        <v>2033</v>
      </c>
      <c r="H33" s="52">
        <f t="shared" si="2"/>
        <v>0</v>
      </c>
    </row>
    <row r="34" spans="1:9" s="12" customFormat="1" ht="15.75">
      <c r="A34" s="47" t="s">
        <v>102</v>
      </c>
      <c r="B34" s="48">
        <v>10</v>
      </c>
      <c r="C34" s="49">
        <v>2007</v>
      </c>
      <c r="D34" s="50">
        <f t="shared" si="0"/>
        <v>26</v>
      </c>
      <c r="E34" s="51">
        <v>2033</v>
      </c>
      <c r="F34" s="50">
        <f t="shared" si="1"/>
        <v>30</v>
      </c>
      <c r="G34" s="51">
        <v>2037</v>
      </c>
      <c r="H34" s="52">
        <f t="shared" si="2"/>
        <v>4</v>
      </c>
    </row>
    <row r="35" spans="1:9" s="12" customFormat="1" ht="15.75">
      <c r="A35" s="53" t="s">
        <v>137</v>
      </c>
      <c r="B35" s="54"/>
      <c r="C35" s="54"/>
      <c r="D35" s="54"/>
      <c r="E35" s="54"/>
      <c r="F35" s="54"/>
      <c r="G35" s="54"/>
      <c r="H35" s="55"/>
    </row>
    <row r="36" spans="1:9" s="12" customFormat="1" ht="15.75">
      <c r="A36" s="47" t="s">
        <v>101</v>
      </c>
      <c r="B36" s="48">
        <v>550</v>
      </c>
      <c r="C36" s="49">
        <v>2005</v>
      </c>
      <c r="D36" s="50">
        <f>+E36-C36</f>
        <v>40</v>
      </c>
      <c r="E36" s="51">
        <v>2045</v>
      </c>
      <c r="F36" s="50">
        <f>+G36-C36</f>
        <v>40</v>
      </c>
      <c r="G36" s="51">
        <v>2045</v>
      </c>
      <c r="H36" s="52">
        <f t="shared" ref="H36:H44" si="3">+G36-E36</f>
        <v>0</v>
      </c>
    </row>
    <row r="37" spans="1:9" s="12" customFormat="1" ht="15.75">
      <c r="A37" s="47" t="s">
        <v>100</v>
      </c>
      <c r="B37" s="48">
        <v>517</v>
      </c>
      <c r="C37" s="49">
        <v>2003</v>
      </c>
      <c r="D37" s="50">
        <f>+E37-C37</f>
        <v>40</v>
      </c>
      <c r="E37" s="51">
        <v>2043</v>
      </c>
      <c r="F37" s="50">
        <f>+G37-C37</f>
        <v>40</v>
      </c>
      <c r="G37" s="51">
        <v>2043</v>
      </c>
      <c r="H37" s="52">
        <f t="shared" si="3"/>
        <v>0</v>
      </c>
    </row>
    <row r="38" spans="1:9" s="12" customFormat="1" ht="15.75">
      <c r="A38" s="47" t="s">
        <v>99</v>
      </c>
      <c r="B38" s="48">
        <f>474/4</f>
        <v>118.5</v>
      </c>
      <c r="C38" s="49">
        <v>1996</v>
      </c>
      <c r="D38" s="50">
        <f t="shared" ref="D38:D44" si="4">+E38-C38</f>
        <v>40</v>
      </c>
      <c r="E38" s="51">
        <v>2036</v>
      </c>
      <c r="F38" s="50">
        <f t="shared" ref="F38:F44" si="5">+G38-C38</f>
        <v>40</v>
      </c>
      <c r="G38" s="51">
        <v>2036</v>
      </c>
      <c r="H38" s="52">
        <f t="shared" si="3"/>
        <v>0</v>
      </c>
    </row>
    <row r="39" spans="1:9" s="12" customFormat="1" ht="15.75">
      <c r="A39" s="47" t="s">
        <v>98</v>
      </c>
      <c r="B39" s="48">
        <f>474/4</f>
        <v>118.5</v>
      </c>
      <c r="C39" s="49">
        <v>1996</v>
      </c>
      <c r="D39" s="50">
        <f t="shared" si="4"/>
        <v>40</v>
      </c>
      <c r="E39" s="51">
        <v>2036</v>
      </c>
      <c r="F39" s="50">
        <f t="shared" si="5"/>
        <v>40</v>
      </c>
      <c r="G39" s="51">
        <v>2036</v>
      </c>
      <c r="H39" s="52">
        <f t="shared" si="3"/>
        <v>0</v>
      </c>
      <c r="I39" s="13"/>
    </row>
    <row r="40" spans="1:9" s="12" customFormat="1" ht="15.75">
      <c r="A40" s="47" t="s">
        <v>149</v>
      </c>
      <c r="B40" s="48">
        <v>558</v>
      </c>
      <c r="C40" s="49">
        <v>2007</v>
      </c>
      <c r="D40" s="50">
        <f t="shared" si="4"/>
        <v>40</v>
      </c>
      <c r="E40" s="51">
        <v>2047</v>
      </c>
      <c r="F40" s="50">
        <f t="shared" si="5"/>
        <v>40</v>
      </c>
      <c r="G40" s="51">
        <v>2047</v>
      </c>
      <c r="H40" s="52">
        <f t="shared" si="3"/>
        <v>0</v>
      </c>
      <c r="I40" s="13"/>
    </row>
    <row r="41" spans="1:9" s="12" customFormat="1" ht="15.75">
      <c r="A41" s="47" t="s">
        <v>97</v>
      </c>
      <c r="B41" s="48">
        <v>40</v>
      </c>
      <c r="C41" s="49">
        <v>2002</v>
      </c>
      <c r="D41" s="50">
        <f t="shared" si="4"/>
        <v>30</v>
      </c>
      <c r="E41" s="51">
        <v>2032</v>
      </c>
      <c r="F41" s="50">
        <f t="shared" si="5"/>
        <v>30</v>
      </c>
      <c r="G41" s="51">
        <v>2032</v>
      </c>
      <c r="H41" s="52">
        <f t="shared" si="3"/>
        <v>0</v>
      </c>
    </row>
    <row r="42" spans="1:9" s="12" customFormat="1" ht="15.75">
      <c r="A42" s="47" t="s">
        <v>96</v>
      </c>
      <c r="B42" s="48">
        <v>40</v>
      </c>
      <c r="C42" s="49">
        <v>2002</v>
      </c>
      <c r="D42" s="50">
        <f t="shared" si="4"/>
        <v>30</v>
      </c>
      <c r="E42" s="51">
        <v>2032</v>
      </c>
      <c r="F42" s="50">
        <f t="shared" si="5"/>
        <v>30</v>
      </c>
      <c r="G42" s="51">
        <v>2032</v>
      </c>
      <c r="H42" s="52">
        <f t="shared" si="3"/>
        <v>0</v>
      </c>
    </row>
    <row r="43" spans="1:9" s="12" customFormat="1" ht="15.75">
      <c r="A43" s="47" t="s">
        <v>95</v>
      </c>
      <c r="B43" s="48">
        <v>40</v>
      </c>
      <c r="C43" s="49">
        <v>2002</v>
      </c>
      <c r="D43" s="50">
        <f t="shared" si="4"/>
        <v>30</v>
      </c>
      <c r="E43" s="51">
        <v>2032</v>
      </c>
      <c r="F43" s="50">
        <f t="shared" si="5"/>
        <v>30</v>
      </c>
      <c r="G43" s="51">
        <v>2032</v>
      </c>
      <c r="H43" s="52">
        <f t="shared" si="3"/>
        <v>0</v>
      </c>
    </row>
    <row r="44" spans="1:9" s="12" customFormat="1" ht="15.75">
      <c r="A44" s="47" t="s">
        <v>150</v>
      </c>
      <c r="B44" s="48">
        <v>14</v>
      </c>
      <c r="C44" s="49">
        <v>1996</v>
      </c>
      <c r="D44" s="50">
        <f t="shared" si="4"/>
        <v>20</v>
      </c>
      <c r="E44" s="51">
        <v>2016</v>
      </c>
      <c r="F44" s="50">
        <f t="shared" si="5"/>
        <v>20</v>
      </c>
      <c r="G44" s="51">
        <v>2016</v>
      </c>
      <c r="H44" s="52">
        <f t="shared" si="3"/>
        <v>0</v>
      </c>
    </row>
    <row r="45" spans="1:9" s="12" customFormat="1" ht="15.75">
      <c r="A45" s="53" t="s">
        <v>94</v>
      </c>
      <c r="B45" s="54"/>
      <c r="C45" s="62"/>
      <c r="D45" s="54"/>
      <c r="E45" s="54"/>
      <c r="F45" s="54"/>
      <c r="G45" s="54"/>
      <c r="H45" s="55"/>
    </row>
    <row r="46" spans="1:9" s="12" customFormat="1" ht="15.75">
      <c r="A46" s="47" t="s">
        <v>93</v>
      </c>
      <c r="B46" s="48">
        <v>33</v>
      </c>
      <c r="C46" s="49">
        <v>1999</v>
      </c>
      <c r="D46" s="50">
        <v>25</v>
      </c>
      <c r="E46" s="51">
        <f t="shared" ref="E46:E58" si="6">+D46+C46</f>
        <v>2024</v>
      </c>
      <c r="F46" s="50">
        <v>30</v>
      </c>
      <c r="G46" s="51">
        <v>2029</v>
      </c>
      <c r="H46" s="56">
        <f>+G46-E46</f>
        <v>5</v>
      </c>
    </row>
    <row r="47" spans="1:9" s="12" customFormat="1" ht="15.75">
      <c r="A47" s="47" t="s">
        <v>92</v>
      </c>
      <c r="B47" s="48">
        <v>100.5</v>
      </c>
      <c r="C47" s="49">
        <v>2006</v>
      </c>
      <c r="D47" s="50">
        <v>25</v>
      </c>
      <c r="E47" s="51">
        <f t="shared" si="6"/>
        <v>2031</v>
      </c>
      <c r="F47" s="50">
        <f>+G47-C47</f>
        <v>30</v>
      </c>
      <c r="G47" s="51">
        <v>2036</v>
      </c>
      <c r="H47" s="52">
        <f t="shared" ref="H47:H58" si="7">+G47-E47</f>
        <v>5</v>
      </c>
    </row>
    <row r="48" spans="1:9" s="12" customFormat="1" ht="15.75">
      <c r="A48" s="47" t="s">
        <v>91</v>
      </c>
      <c r="B48" s="48">
        <v>111</v>
      </c>
      <c r="C48" s="49">
        <v>2010</v>
      </c>
      <c r="D48" s="50">
        <v>25</v>
      </c>
      <c r="E48" s="51">
        <f t="shared" si="6"/>
        <v>2035</v>
      </c>
      <c r="F48" s="50">
        <f>+G48-C48</f>
        <v>30</v>
      </c>
      <c r="G48" s="51">
        <v>2040</v>
      </c>
      <c r="H48" s="52">
        <f t="shared" si="7"/>
        <v>5</v>
      </c>
    </row>
    <row r="49" spans="1:8" ht="15.75">
      <c r="A49" s="47" t="s">
        <v>90</v>
      </c>
      <c r="B49" s="48">
        <v>99</v>
      </c>
      <c r="C49" s="49">
        <v>2008</v>
      </c>
      <c r="D49" s="50">
        <v>25</v>
      </c>
      <c r="E49" s="51">
        <f t="shared" si="6"/>
        <v>2033</v>
      </c>
      <c r="F49" s="50">
        <v>30</v>
      </c>
      <c r="G49" s="51">
        <v>2038</v>
      </c>
      <c r="H49" s="52">
        <f t="shared" si="7"/>
        <v>5</v>
      </c>
    </row>
    <row r="50" spans="1:8" ht="15.75">
      <c r="A50" s="47" t="s">
        <v>89</v>
      </c>
      <c r="B50" s="48">
        <v>39</v>
      </c>
      <c r="C50" s="49">
        <v>2009</v>
      </c>
      <c r="D50" s="50">
        <v>25</v>
      </c>
      <c r="E50" s="51">
        <f t="shared" si="6"/>
        <v>2034</v>
      </c>
      <c r="F50" s="50">
        <v>30</v>
      </c>
      <c r="G50" s="51">
        <v>2039</v>
      </c>
      <c r="H50" s="52">
        <f t="shared" si="7"/>
        <v>5</v>
      </c>
    </row>
    <row r="51" spans="1:8" ht="15.75">
      <c r="A51" s="47" t="s">
        <v>88</v>
      </c>
      <c r="B51" s="48">
        <v>99</v>
      </c>
      <c r="C51" s="49">
        <v>2009</v>
      </c>
      <c r="D51" s="50">
        <v>25</v>
      </c>
      <c r="E51" s="51">
        <f t="shared" si="6"/>
        <v>2034</v>
      </c>
      <c r="F51" s="50">
        <v>30</v>
      </c>
      <c r="G51" s="51">
        <v>2039</v>
      </c>
      <c r="H51" s="52">
        <f t="shared" si="7"/>
        <v>5</v>
      </c>
    </row>
    <row r="52" spans="1:8" ht="15.75">
      <c r="A52" s="47" t="s">
        <v>87</v>
      </c>
      <c r="B52" s="48">
        <v>94</v>
      </c>
      <c r="C52" s="49">
        <v>2008</v>
      </c>
      <c r="D52" s="50">
        <v>25</v>
      </c>
      <c r="E52" s="51">
        <f t="shared" si="6"/>
        <v>2033</v>
      </c>
      <c r="F52" s="50">
        <v>30</v>
      </c>
      <c r="G52" s="51">
        <v>2038</v>
      </c>
      <c r="H52" s="52">
        <f t="shared" si="7"/>
        <v>5</v>
      </c>
    </row>
    <row r="53" spans="1:8" ht="15.75">
      <c r="A53" s="47" t="s">
        <v>144</v>
      </c>
      <c r="B53" s="48">
        <v>29</v>
      </c>
      <c r="C53" s="49">
        <v>2009</v>
      </c>
      <c r="D53" s="50">
        <v>25</v>
      </c>
      <c r="E53" s="51">
        <f t="shared" si="6"/>
        <v>2034</v>
      </c>
      <c r="F53" s="50">
        <v>30</v>
      </c>
      <c r="G53" s="51">
        <v>2039</v>
      </c>
      <c r="H53" s="52">
        <f t="shared" si="7"/>
        <v>5</v>
      </c>
    </row>
    <row r="54" spans="1:8" ht="15.75">
      <c r="A54" s="47" t="s">
        <v>86</v>
      </c>
      <c r="B54" s="48">
        <v>99</v>
      </c>
      <c r="C54" s="49">
        <v>2009</v>
      </c>
      <c r="D54" s="50">
        <v>25</v>
      </c>
      <c r="E54" s="51">
        <f t="shared" si="6"/>
        <v>2034</v>
      </c>
      <c r="F54" s="50">
        <v>30</v>
      </c>
      <c r="G54" s="51">
        <v>2039</v>
      </c>
      <c r="H54" s="52">
        <f t="shared" si="7"/>
        <v>5</v>
      </c>
    </row>
    <row r="55" spans="1:8" ht="15.75">
      <c r="A55" s="47" t="s">
        <v>85</v>
      </c>
      <c r="B55" s="48">
        <v>141</v>
      </c>
      <c r="C55" s="49">
        <v>2007</v>
      </c>
      <c r="D55" s="50">
        <v>25</v>
      </c>
      <c r="E55" s="51">
        <f t="shared" si="6"/>
        <v>2032</v>
      </c>
      <c r="F55" s="50">
        <v>30</v>
      </c>
      <c r="G55" s="51">
        <v>2037</v>
      </c>
      <c r="H55" s="52">
        <f t="shared" si="7"/>
        <v>5</v>
      </c>
    </row>
    <row r="56" spans="1:8" ht="15.75">
      <c r="A56" s="47" t="s">
        <v>84</v>
      </c>
      <c r="B56" s="48">
        <v>70</v>
      </c>
      <c r="C56" s="49">
        <v>2008</v>
      </c>
      <c r="D56" s="50">
        <v>25</v>
      </c>
      <c r="E56" s="51">
        <f t="shared" si="6"/>
        <v>2033</v>
      </c>
      <c r="F56" s="50">
        <v>30</v>
      </c>
      <c r="G56" s="51">
        <v>2038</v>
      </c>
      <c r="H56" s="52">
        <f t="shared" si="7"/>
        <v>5</v>
      </c>
    </row>
    <row r="57" spans="1:8" ht="15.75">
      <c r="A57" s="47" t="s">
        <v>83</v>
      </c>
      <c r="B57" s="48">
        <v>99</v>
      </c>
      <c r="C57" s="49">
        <v>2008</v>
      </c>
      <c r="D57" s="50">
        <v>25</v>
      </c>
      <c r="E57" s="51">
        <f t="shared" si="6"/>
        <v>2033</v>
      </c>
      <c r="F57" s="50">
        <v>30</v>
      </c>
      <c r="G57" s="51">
        <v>2038</v>
      </c>
      <c r="H57" s="52">
        <f t="shared" si="7"/>
        <v>5</v>
      </c>
    </row>
    <row r="58" spans="1:8" ht="16.5" thickBot="1">
      <c r="A58" s="57" t="s">
        <v>82</v>
      </c>
      <c r="B58" s="60">
        <v>20</v>
      </c>
      <c r="C58" s="59">
        <v>2008</v>
      </c>
      <c r="D58" s="58">
        <v>25</v>
      </c>
      <c r="E58" s="60">
        <f t="shared" si="6"/>
        <v>2033</v>
      </c>
      <c r="F58" s="58">
        <v>30</v>
      </c>
      <c r="G58" s="60">
        <v>2038</v>
      </c>
      <c r="H58" s="61">
        <f t="shared" si="7"/>
        <v>5</v>
      </c>
    </row>
    <row r="59" spans="1:8" ht="13.5" thickTop="1"/>
  </sheetData>
  <mergeCells count="1">
    <mergeCell ref="A1:H1"/>
  </mergeCells>
  <printOptions horizontalCentered="1"/>
  <pageMargins left="0.23" right="0.2" top="0.5" bottom="0.5" header="0.25" footer="0.2"/>
  <pageSetup scale="58" orientation="landscape" r:id="rId1"/>
  <headerFooter alignWithMargins="0"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3"/>
  <sheetViews>
    <sheetView workbookViewId="0">
      <selection sqref="A1:J1"/>
    </sheetView>
  </sheetViews>
  <sheetFormatPr defaultColWidth="9.28515625" defaultRowHeight="15.75"/>
  <cols>
    <col min="1" max="1" width="23.7109375" style="4" customWidth="1"/>
    <col min="2" max="2" width="9.42578125" style="4" customWidth="1"/>
    <col min="3" max="3" width="12.42578125" style="2" customWidth="1"/>
    <col min="4" max="4" width="22.140625" style="1" customWidth="1"/>
    <col min="5" max="5" width="14.140625" style="2" customWidth="1"/>
    <col min="6" max="6" width="12.42578125" style="2" customWidth="1"/>
    <col min="7" max="7" width="9.7109375" style="2" customWidth="1"/>
    <col min="8" max="8" width="15.85546875" style="3" customWidth="1"/>
    <col min="9" max="9" width="11.5703125" style="4" customWidth="1"/>
    <col min="10" max="16384" width="9.28515625" style="4"/>
  </cols>
  <sheetData>
    <row r="1" spans="1:10" ht="23.25" customHeight="1" thickBot="1">
      <c r="A1" s="64" t="s">
        <v>143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s="2" customFormat="1" ht="64.5" customHeight="1" thickTop="1">
      <c r="A2" s="25" t="s">
        <v>0</v>
      </c>
      <c r="B2" s="26" t="s">
        <v>1</v>
      </c>
      <c r="C2" s="26" t="s">
        <v>2</v>
      </c>
      <c r="D2" s="26" t="s">
        <v>3</v>
      </c>
      <c r="E2" s="26" t="s">
        <v>4</v>
      </c>
      <c r="F2" s="26" t="s">
        <v>5</v>
      </c>
      <c r="G2" s="26" t="s">
        <v>145</v>
      </c>
      <c r="H2" s="27" t="s">
        <v>146</v>
      </c>
      <c r="I2" s="26" t="s">
        <v>147</v>
      </c>
      <c r="J2" s="28" t="s">
        <v>148</v>
      </c>
    </row>
    <row r="3" spans="1:10">
      <c r="A3" s="29" t="s">
        <v>6</v>
      </c>
      <c r="B3" s="16">
        <v>1910</v>
      </c>
      <c r="C3" s="17">
        <v>6.85</v>
      </c>
      <c r="D3" s="23" t="s">
        <v>7</v>
      </c>
      <c r="E3" s="18">
        <v>46752</v>
      </c>
      <c r="F3" s="19">
        <v>2027</v>
      </c>
      <c r="G3" s="20">
        <f>+F3-B3</f>
        <v>117</v>
      </c>
      <c r="H3" s="19">
        <v>2027</v>
      </c>
      <c r="I3" s="16">
        <f>+H3-B3</f>
        <v>117</v>
      </c>
      <c r="J3" s="24">
        <f>+I3-G3</f>
        <v>0</v>
      </c>
    </row>
    <row r="4" spans="1:10">
      <c r="A4" s="29" t="s">
        <v>8</v>
      </c>
      <c r="B4" s="16">
        <v>1915</v>
      </c>
      <c r="C4" s="17">
        <v>0.5</v>
      </c>
      <c r="D4" s="23" t="s">
        <v>7</v>
      </c>
      <c r="E4" s="18">
        <v>46752</v>
      </c>
      <c r="F4" s="19">
        <v>2027</v>
      </c>
      <c r="G4" s="20">
        <f t="shared" ref="G4:G49" si="0">+F4-B4</f>
        <v>112</v>
      </c>
      <c r="H4" s="19">
        <v>2027</v>
      </c>
      <c r="I4" s="16">
        <f t="shared" ref="I4:I49" si="1">+H4-B4</f>
        <v>112</v>
      </c>
      <c r="J4" s="24">
        <f t="shared" ref="J4:J49" si="2">+I4-G4</f>
        <v>0</v>
      </c>
    </row>
    <row r="5" spans="1:10">
      <c r="A5" s="29" t="s">
        <v>9</v>
      </c>
      <c r="B5" s="16">
        <v>1927</v>
      </c>
      <c r="C5" s="17">
        <v>30</v>
      </c>
      <c r="D5" s="23" t="s">
        <v>10</v>
      </c>
      <c r="E5" s="18">
        <v>45382</v>
      </c>
      <c r="F5" s="19">
        <v>2024</v>
      </c>
      <c r="G5" s="20">
        <f t="shared" si="0"/>
        <v>97</v>
      </c>
      <c r="H5" s="19">
        <v>2024</v>
      </c>
      <c r="I5" s="16">
        <f t="shared" si="1"/>
        <v>97</v>
      </c>
      <c r="J5" s="24">
        <f t="shared" si="2"/>
        <v>0</v>
      </c>
    </row>
    <row r="6" spans="1:10">
      <c r="A6" s="29" t="s">
        <v>11</v>
      </c>
      <c r="B6" s="16">
        <v>1908</v>
      </c>
      <c r="C6" s="17">
        <v>33</v>
      </c>
      <c r="D6" s="23" t="s">
        <v>12</v>
      </c>
      <c r="E6" s="18">
        <v>48913</v>
      </c>
      <c r="F6" s="19">
        <v>2033</v>
      </c>
      <c r="G6" s="20">
        <f t="shared" si="0"/>
        <v>125</v>
      </c>
      <c r="H6" s="19">
        <v>2033</v>
      </c>
      <c r="I6" s="16">
        <f t="shared" si="1"/>
        <v>125</v>
      </c>
      <c r="J6" s="24">
        <f t="shared" si="2"/>
        <v>0</v>
      </c>
    </row>
    <row r="7" spans="1:10">
      <c r="A7" s="29" t="s">
        <v>13</v>
      </c>
      <c r="B7" s="16">
        <v>1915</v>
      </c>
      <c r="C7" s="17">
        <v>30</v>
      </c>
      <c r="D7" s="23" t="s">
        <v>14</v>
      </c>
      <c r="E7" s="18">
        <v>48913</v>
      </c>
      <c r="F7" s="19">
        <v>2033</v>
      </c>
      <c r="G7" s="20">
        <f t="shared" si="0"/>
        <v>118</v>
      </c>
      <c r="H7" s="19">
        <v>2033</v>
      </c>
      <c r="I7" s="16">
        <f t="shared" si="1"/>
        <v>118</v>
      </c>
      <c r="J7" s="24">
        <f t="shared" si="2"/>
        <v>0</v>
      </c>
    </row>
    <row r="8" spans="1:10">
      <c r="A8" s="29" t="s">
        <v>15</v>
      </c>
      <c r="B8" s="16">
        <v>1924</v>
      </c>
      <c r="C8" s="17">
        <v>14</v>
      </c>
      <c r="D8" s="23" t="s">
        <v>16</v>
      </c>
      <c r="E8" s="18">
        <v>48913</v>
      </c>
      <c r="F8" s="19">
        <v>2033</v>
      </c>
      <c r="G8" s="20">
        <f t="shared" si="0"/>
        <v>109</v>
      </c>
      <c r="H8" s="19">
        <v>2033</v>
      </c>
      <c r="I8" s="16">
        <f t="shared" si="1"/>
        <v>109</v>
      </c>
      <c r="J8" s="24">
        <f t="shared" si="2"/>
        <v>0</v>
      </c>
    </row>
    <row r="9" spans="1:10">
      <c r="A9" s="29" t="s">
        <v>17</v>
      </c>
      <c r="B9" s="16">
        <v>1897</v>
      </c>
      <c r="C9" s="17">
        <v>5</v>
      </c>
      <c r="D9" s="23" t="s">
        <v>18</v>
      </c>
      <c r="E9" s="18">
        <v>47726</v>
      </c>
      <c r="F9" s="19">
        <v>2030</v>
      </c>
      <c r="G9" s="20">
        <f t="shared" si="0"/>
        <v>133</v>
      </c>
      <c r="H9" s="19">
        <v>2030</v>
      </c>
      <c r="I9" s="16">
        <f t="shared" si="1"/>
        <v>133</v>
      </c>
      <c r="J9" s="24">
        <f t="shared" si="2"/>
        <v>0</v>
      </c>
    </row>
    <row r="10" spans="1:10">
      <c r="A10" s="29" t="s">
        <v>19</v>
      </c>
      <c r="B10" s="16">
        <v>1895</v>
      </c>
      <c r="C10" s="17">
        <v>1</v>
      </c>
      <c r="D10" s="23" t="s">
        <v>20</v>
      </c>
      <c r="E10" s="18">
        <v>47664</v>
      </c>
      <c r="F10" s="19">
        <v>2025</v>
      </c>
      <c r="G10" s="20">
        <f t="shared" si="0"/>
        <v>130</v>
      </c>
      <c r="H10" s="19">
        <v>2030</v>
      </c>
      <c r="I10" s="16">
        <f t="shared" si="1"/>
        <v>135</v>
      </c>
      <c r="J10" s="24">
        <f t="shared" si="2"/>
        <v>5</v>
      </c>
    </row>
    <row r="11" spans="1:10" ht="16.5" customHeight="1">
      <c r="A11" s="29" t="s">
        <v>21</v>
      </c>
      <c r="B11" s="16">
        <v>1911</v>
      </c>
      <c r="C11" s="17">
        <v>3.85</v>
      </c>
      <c r="D11" s="23" t="s">
        <v>18</v>
      </c>
      <c r="E11" s="18">
        <v>43982</v>
      </c>
      <c r="F11" s="19">
        <v>2020</v>
      </c>
      <c r="G11" s="20">
        <f t="shared" si="0"/>
        <v>109</v>
      </c>
      <c r="H11" s="19">
        <v>2020</v>
      </c>
      <c r="I11" s="16">
        <f t="shared" si="1"/>
        <v>109</v>
      </c>
      <c r="J11" s="24">
        <f t="shared" si="2"/>
        <v>0</v>
      </c>
    </row>
    <row r="12" spans="1:10">
      <c r="A12" s="29" t="s">
        <v>22</v>
      </c>
      <c r="B12" s="16">
        <v>1910</v>
      </c>
      <c r="C12" s="17">
        <v>4.1500000000000004</v>
      </c>
      <c r="D12" s="23" t="s">
        <v>23</v>
      </c>
      <c r="E12" s="18">
        <v>56065</v>
      </c>
      <c r="F12" s="19">
        <v>2053</v>
      </c>
      <c r="G12" s="20">
        <f t="shared" si="0"/>
        <v>143</v>
      </c>
      <c r="H12" s="19">
        <v>2053</v>
      </c>
      <c r="I12" s="16">
        <f t="shared" si="1"/>
        <v>143</v>
      </c>
      <c r="J12" s="24">
        <f t="shared" si="2"/>
        <v>0</v>
      </c>
    </row>
    <row r="13" spans="1:10">
      <c r="A13" s="29" t="s">
        <v>24</v>
      </c>
      <c r="B13" s="16">
        <v>1921</v>
      </c>
      <c r="C13" s="17">
        <v>1.1000000000000001</v>
      </c>
      <c r="D13" s="23" t="s">
        <v>25</v>
      </c>
      <c r="E13" s="18">
        <v>42428</v>
      </c>
      <c r="F13" s="19">
        <v>2016</v>
      </c>
      <c r="G13" s="20">
        <f t="shared" si="0"/>
        <v>95</v>
      </c>
      <c r="H13" s="19">
        <v>2016</v>
      </c>
      <c r="I13" s="16">
        <f t="shared" si="1"/>
        <v>95</v>
      </c>
      <c r="J13" s="24">
        <f t="shared" si="2"/>
        <v>0</v>
      </c>
    </row>
    <row r="14" spans="1:10">
      <c r="A14" s="29" t="s">
        <v>26</v>
      </c>
      <c r="B14" s="16">
        <v>1931</v>
      </c>
      <c r="C14" s="17">
        <v>136</v>
      </c>
      <c r="D14" s="23" t="s">
        <v>27</v>
      </c>
      <c r="E14" s="18">
        <v>57860</v>
      </c>
      <c r="F14" s="19">
        <v>2046</v>
      </c>
      <c r="G14" s="20">
        <f t="shared" si="0"/>
        <v>115</v>
      </c>
      <c r="H14" s="19">
        <v>2058</v>
      </c>
      <c r="I14" s="16">
        <f t="shared" si="1"/>
        <v>127</v>
      </c>
      <c r="J14" s="24">
        <f t="shared" si="2"/>
        <v>12</v>
      </c>
    </row>
    <row r="15" spans="1:10">
      <c r="A15" s="29" t="s">
        <v>28</v>
      </c>
      <c r="B15" s="16">
        <v>1958</v>
      </c>
      <c r="C15" s="17">
        <v>240</v>
      </c>
      <c r="D15" s="23" t="s">
        <v>29</v>
      </c>
      <c r="E15" s="18">
        <v>57860</v>
      </c>
      <c r="F15" s="19">
        <v>2046</v>
      </c>
      <c r="G15" s="20">
        <f t="shared" si="0"/>
        <v>88</v>
      </c>
      <c r="H15" s="19">
        <v>2058</v>
      </c>
      <c r="I15" s="16">
        <f t="shared" si="1"/>
        <v>100</v>
      </c>
      <c r="J15" s="24">
        <f t="shared" si="2"/>
        <v>12</v>
      </c>
    </row>
    <row r="16" spans="1:10">
      <c r="A16" s="29" t="s">
        <v>30</v>
      </c>
      <c r="B16" s="16">
        <v>1953</v>
      </c>
      <c r="C16" s="17">
        <v>134</v>
      </c>
      <c r="D16" s="23" t="s">
        <v>29</v>
      </c>
      <c r="E16" s="18">
        <v>57860</v>
      </c>
      <c r="F16" s="19">
        <v>2046</v>
      </c>
      <c r="G16" s="20">
        <f t="shared" si="0"/>
        <v>93</v>
      </c>
      <c r="H16" s="19">
        <v>2058</v>
      </c>
      <c r="I16" s="16">
        <f t="shared" si="1"/>
        <v>105</v>
      </c>
      <c r="J16" s="24">
        <f t="shared" si="2"/>
        <v>12</v>
      </c>
    </row>
    <row r="17" spans="1:10">
      <c r="A17" s="29" t="s">
        <v>31</v>
      </c>
      <c r="B17" s="16">
        <v>1955</v>
      </c>
      <c r="C17" s="17">
        <v>31.99</v>
      </c>
      <c r="D17" s="23" t="s">
        <v>32</v>
      </c>
      <c r="E17" s="18">
        <v>50709</v>
      </c>
      <c r="F17" s="19">
        <v>2038</v>
      </c>
      <c r="G17" s="20">
        <f t="shared" si="0"/>
        <v>83</v>
      </c>
      <c r="H17" s="19">
        <v>2038</v>
      </c>
      <c r="I17" s="16">
        <f t="shared" si="1"/>
        <v>83</v>
      </c>
      <c r="J17" s="24">
        <f t="shared" si="2"/>
        <v>0</v>
      </c>
    </row>
    <row r="18" spans="1:10">
      <c r="A18" s="29" t="s">
        <v>33</v>
      </c>
      <c r="B18" s="16">
        <v>1956</v>
      </c>
      <c r="C18" s="17">
        <v>38.5</v>
      </c>
      <c r="D18" s="23" t="s">
        <v>32</v>
      </c>
      <c r="E18" s="18">
        <v>50709</v>
      </c>
      <c r="F18" s="19">
        <v>2038</v>
      </c>
      <c r="G18" s="20">
        <f t="shared" si="0"/>
        <v>82</v>
      </c>
      <c r="H18" s="19">
        <v>2038</v>
      </c>
      <c r="I18" s="16">
        <f t="shared" si="1"/>
        <v>82</v>
      </c>
      <c r="J18" s="24">
        <f t="shared" si="2"/>
        <v>0</v>
      </c>
    </row>
    <row r="19" spans="1:10">
      <c r="A19" s="29" t="s">
        <v>34</v>
      </c>
      <c r="B19" s="16">
        <v>1953</v>
      </c>
      <c r="C19" s="17">
        <v>15</v>
      </c>
      <c r="D19" s="23" t="s">
        <v>32</v>
      </c>
      <c r="E19" s="18">
        <v>50709</v>
      </c>
      <c r="F19" s="19">
        <v>2038</v>
      </c>
      <c r="G19" s="20">
        <f t="shared" si="0"/>
        <v>85</v>
      </c>
      <c r="H19" s="19">
        <v>2038</v>
      </c>
      <c r="I19" s="16">
        <f t="shared" si="1"/>
        <v>85</v>
      </c>
      <c r="J19" s="24">
        <f t="shared" si="2"/>
        <v>0</v>
      </c>
    </row>
    <row r="20" spans="1:10">
      <c r="A20" s="29" t="s">
        <v>35</v>
      </c>
      <c r="B20" s="16">
        <v>1953</v>
      </c>
      <c r="C20" s="17">
        <v>26</v>
      </c>
      <c r="D20" s="23" t="s">
        <v>32</v>
      </c>
      <c r="E20" s="18">
        <v>50709</v>
      </c>
      <c r="F20" s="19">
        <v>2038</v>
      </c>
      <c r="G20" s="20">
        <f t="shared" si="0"/>
        <v>85</v>
      </c>
      <c r="H20" s="19">
        <v>2038</v>
      </c>
      <c r="I20" s="16">
        <f t="shared" si="1"/>
        <v>85</v>
      </c>
      <c r="J20" s="24">
        <f t="shared" si="2"/>
        <v>0</v>
      </c>
    </row>
    <row r="21" spans="1:10">
      <c r="A21" s="29" t="s">
        <v>36</v>
      </c>
      <c r="B21" s="16">
        <v>1949</v>
      </c>
      <c r="C21" s="17">
        <v>42.5</v>
      </c>
      <c r="D21" s="23" t="s">
        <v>32</v>
      </c>
      <c r="E21" s="18">
        <v>50709</v>
      </c>
      <c r="F21" s="19">
        <v>2038</v>
      </c>
      <c r="G21" s="20">
        <f t="shared" si="0"/>
        <v>89</v>
      </c>
      <c r="H21" s="19">
        <v>2038</v>
      </c>
      <c r="I21" s="16">
        <f t="shared" si="1"/>
        <v>89</v>
      </c>
      <c r="J21" s="24">
        <f t="shared" si="2"/>
        <v>0</v>
      </c>
    </row>
    <row r="22" spans="1:10">
      <c r="A22" s="29" t="s">
        <v>37</v>
      </c>
      <c r="B22" s="16">
        <v>1952</v>
      </c>
      <c r="C22" s="17">
        <v>11</v>
      </c>
      <c r="D22" s="23" t="s">
        <v>32</v>
      </c>
      <c r="E22" s="18">
        <v>50709</v>
      </c>
      <c r="F22" s="19">
        <v>2038</v>
      </c>
      <c r="G22" s="20">
        <f t="shared" si="0"/>
        <v>86</v>
      </c>
      <c r="H22" s="19">
        <v>2038</v>
      </c>
      <c r="I22" s="16">
        <f t="shared" si="1"/>
        <v>86</v>
      </c>
      <c r="J22" s="24">
        <f t="shared" si="2"/>
        <v>0</v>
      </c>
    </row>
    <row r="23" spans="1:10">
      <c r="A23" s="29" t="s">
        <v>38</v>
      </c>
      <c r="B23" s="16">
        <v>1952</v>
      </c>
      <c r="C23" s="17">
        <v>11</v>
      </c>
      <c r="D23" s="23" t="s">
        <v>32</v>
      </c>
      <c r="E23" s="18">
        <v>50709</v>
      </c>
      <c r="F23" s="19">
        <v>2038</v>
      </c>
      <c r="G23" s="20">
        <f t="shared" si="0"/>
        <v>86</v>
      </c>
      <c r="H23" s="19">
        <v>2038</v>
      </c>
      <c r="I23" s="16">
        <f t="shared" si="1"/>
        <v>86</v>
      </c>
      <c r="J23" s="24">
        <f t="shared" si="2"/>
        <v>0</v>
      </c>
    </row>
    <row r="24" spans="1:10">
      <c r="A24" s="29" t="s">
        <v>39</v>
      </c>
      <c r="B24" s="16">
        <v>1951</v>
      </c>
      <c r="C24" s="17">
        <v>18</v>
      </c>
      <c r="D24" s="23" t="s">
        <v>32</v>
      </c>
      <c r="E24" s="18">
        <v>50709</v>
      </c>
      <c r="F24" s="19">
        <v>2038</v>
      </c>
      <c r="G24" s="20">
        <f t="shared" si="0"/>
        <v>87</v>
      </c>
      <c r="H24" s="19">
        <v>2038</v>
      </c>
      <c r="I24" s="16">
        <f t="shared" si="1"/>
        <v>87</v>
      </c>
      <c r="J24" s="24">
        <f t="shared" si="2"/>
        <v>0</v>
      </c>
    </row>
    <row r="25" spans="1:10">
      <c r="A25" s="29" t="s">
        <v>40</v>
      </c>
      <c r="B25" s="16">
        <v>1912</v>
      </c>
      <c r="C25" s="17">
        <f>3.76</f>
        <v>3.76</v>
      </c>
      <c r="D25" s="23" t="s">
        <v>41</v>
      </c>
      <c r="E25" s="21">
        <v>50496</v>
      </c>
      <c r="F25" s="19">
        <v>2037</v>
      </c>
      <c r="G25" s="20">
        <f t="shared" si="0"/>
        <v>125</v>
      </c>
      <c r="H25" s="19">
        <v>2038</v>
      </c>
      <c r="I25" s="16">
        <f t="shared" si="1"/>
        <v>126</v>
      </c>
      <c r="J25" s="24">
        <f t="shared" si="2"/>
        <v>1</v>
      </c>
    </row>
    <row r="26" spans="1:10">
      <c r="A26" s="29" t="s">
        <v>42</v>
      </c>
      <c r="B26" s="16">
        <v>1928</v>
      </c>
      <c r="C26" s="17">
        <f>32</f>
        <v>32</v>
      </c>
      <c r="D26" s="23" t="s">
        <v>41</v>
      </c>
      <c r="E26" s="21">
        <v>50496</v>
      </c>
      <c r="F26" s="19">
        <v>2037</v>
      </c>
      <c r="G26" s="20">
        <f t="shared" si="0"/>
        <v>109</v>
      </c>
      <c r="H26" s="19">
        <v>2038</v>
      </c>
      <c r="I26" s="16">
        <f t="shared" si="1"/>
        <v>110</v>
      </c>
      <c r="J26" s="24">
        <f t="shared" si="2"/>
        <v>1</v>
      </c>
    </row>
    <row r="27" spans="1:10">
      <c r="A27" s="29" t="s">
        <v>43</v>
      </c>
      <c r="B27" s="16">
        <v>1944</v>
      </c>
      <c r="C27" s="17">
        <f>1</f>
        <v>1</v>
      </c>
      <c r="D27" s="23" t="s">
        <v>41</v>
      </c>
      <c r="E27" s="21">
        <v>50496</v>
      </c>
      <c r="F27" s="19">
        <v>2037</v>
      </c>
      <c r="G27" s="20">
        <f t="shared" si="0"/>
        <v>93</v>
      </c>
      <c r="H27" s="19">
        <v>2038</v>
      </c>
      <c r="I27" s="16">
        <f t="shared" si="1"/>
        <v>94</v>
      </c>
      <c r="J27" s="24">
        <f t="shared" si="2"/>
        <v>1</v>
      </c>
    </row>
    <row r="28" spans="1:10">
      <c r="A28" s="29" t="s">
        <v>44</v>
      </c>
      <c r="B28" s="16">
        <v>1932</v>
      </c>
      <c r="C28" s="17">
        <v>7.2</v>
      </c>
      <c r="D28" s="23" t="s">
        <v>41</v>
      </c>
      <c r="E28" s="18">
        <v>43465</v>
      </c>
      <c r="F28" s="19">
        <v>2018</v>
      </c>
      <c r="G28" s="20">
        <f t="shared" si="0"/>
        <v>86</v>
      </c>
      <c r="H28" s="19">
        <v>2018</v>
      </c>
      <c r="I28" s="16">
        <f t="shared" si="1"/>
        <v>86</v>
      </c>
      <c r="J28" s="24">
        <f t="shared" si="2"/>
        <v>0</v>
      </c>
    </row>
    <row r="29" spans="1:10" ht="31.5">
      <c r="A29" s="29" t="s">
        <v>45</v>
      </c>
      <c r="B29" s="16">
        <v>1967</v>
      </c>
      <c r="C29" s="17">
        <v>0</v>
      </c>
      <c r="D29" s="23" t="s">
        <v>46</v>
      </c>
      <c r="E29" s="22" t="s">
        <v>47</v>
      </c>
      <c r="F29" s="19">
        <v>2046</v>
      </c>
      <c r="G29" s="20">
        <f t="shared" si="0"/>
        <v>79</v>
      </c>
      <c r="H29" s="19">
        <v>2020</v>
      </c>
      <c r="I29" s="16">
        <f t="shared" si="1"/>
        <v>53</v>
      </c>
      <c r="J29" s="24">
        <f t="shared" si="2"/>
        <v>-26</v>
      </c>
    </row>
    <row r="30" spans="1:10" ht="31.5">
      <c r="A30" s="29" t="s">
        <v>48</v>
      </c>
      <c r="B30" s="16">
        <v>1924</v>
      </c>
      <c r="C30" s="17">
        <v>3.2</v>
      </c>
      <c r="D30" s="23" t="s">
        <v>46</v>
      </c>
      <c r="E30" s="22" t="s">
        <v>47</v>
      </c>
      <c r="F30" s="19">
        <v>2046</v>
      </c>
      <c r="G30" s="20">
        <f t="shared" si="0"/>
        <v>122</v>
      </c>
      <c r="H30" s="19">
        <v>2016</v>
      </c>
      <c r="I30" s="16">
        <f t="shared" si="1"/>
        <v>92</v>
      </c>
      <c r="J30" s="24">
        <f t="shared" si="2"/>
        <v>-30</v>
      </c>
    </row>
    <row r="31" spans="1:10" ht="31.5">
      <c r="A31" s="29" t="s">
        <v>49</v>
      </c>
      <c r="B31" s="16">
        <v>1908</v>
      </c>
      <c r="C31" s="17">
        <v>0.6</v>
      </c>
      <c r="D31" s="23" t="s">
        <v>46</v>
      </c>
      <c r="E31" s="22" t="s">
        <v>47</v>
      </c>
      <c r="F31" s="19">
        <v>2046</v>
      </c>
      <c r="G31" s="20">
        <f t="shared" si="0"/>
        <v>138</v>
      </c>
      <c r="H31" s="19">
        <v>2016</v>
      </c>
      <c r="I31" s="16">
        <f t="shared" si="1"/>
        <v>108</v>
      </c>
      <c r="J31" s="24">
        <f t="shared" si="2"/>
        <v>-30</v>
      </c>
    </row>
    <row r="32" spans="1:10" ht="31.5">
      <c r="A32" s="29" t="s">
        <v>50</v>
      </c>
      <c r="B32" s="16">
        <v>1958</v>
      </c>
      <c r="C32" s="17">
        <f>50.35+47.63</f>
        <v>97.98</v>
      </c>
      <c r="D32" s="23" t="s">
        <v>51</v>
      </c>
      <c r="E32" s="22" t="s">
        <v>47</v>
      </c>
      <c r="F32" s="19">
        <v>2019</v>
      </c>
      <c r="G32" s="20">
        <f t="shared" si="0"/>
        <v>61</v>
      </c>
      <c r="H32" s="19">
        <v>2019</v>
      </c>
      <c r="I32" s="16">
        <f t="shared" si="1"/>
        <v>61</v>
      </c>
      <c r="J32" s="24">
        <f t="shared" si="2"/>
        <v>0</v>
      </c>
    </row>
    <row r="33" spans="1:10" ht="31.5">
      <c r="A33" s="29" t="s">
        <v>52</v>
      </c>
      <c r="B33" s="16">
        <v>1919</v>
      </c>
      <c r="C33" s="17">
        <v>0</v>
      </c>
      <c r="D33" s="23" t="s">
        <v>46</v>
      </c>
      <c r="E33" s="16" t="s">
        <v>53</v>
      </c>
      <c r="F33" s="19">
        <v>2046</v>
      </c>
      <c r="G33" s="20">
        <f t="shared" si="0"/>
        <v>127</v>
      </c>
      <c r="H33" s="19">
        <v>2020</v>
      </c>
      <c r="I33" s="16">
        <f t="shared" si="1"/>
        <v>101</v>
      </c>
      <c r="J33" s="24">
        <f t="shared" si="2"/>
        <v>-26</v>
      </c>
    </row>
    <row r="34" spans="1:10" ht="31.5">
      <c r="A34" s="29" t="s">
        <v>54</v>
      </c>
      <c r="B34" s="16">
        <v>1962</v>
      </c>
      <c r="C34" s="17">
        <v>18</v>
      </c>
      <c r="D34" s="23" t="s">
        <v>55</v>
      </c>
      <c r="E34" s="22" t="s">
        <v>47</v>
      </c>
      <c r="F34" s="19">
        <v>2019</v>
      </c>
      <c r="G34" s="20">
        <f t="shared" si="0"/>
        <v>57</v>
      </c>
      <c r="H34" s="19">
        <v>2019</v>
      </c>
      <c r="I34" s="16">
        <f t="shared" si="1"/>
        <v>57</v>
      </c>
      <c r="J34" s="24">
        <f t="shared" si="2"/>
        <v>0</v>
      </c>
    </row>
    <row r="35" spans="1:10" ht="31.5">
      <c r="A35" s="29" t="s">
        <v>56</v>
      </c>
      <c r="B35" s="16">
        <v>1918</v>
      </c>
      <c r="C35" s="17">
        <v>20</v>
      </c>
      <c r="D35" s="23" t="s">
        <v>55</v>
      </c>
      <c r="E35" s="22" t="s">
        <v>47</v>
      </c>
      <c r="F35" s="19">
        <v>2019</v>
      </c>
      <c r="G35" s="20">
        <f t="shared" si="0"/>
        <v>101</v>
      </c>
      <c r="H35" s="19">
        <v>2019</v>
      </c>
      <c r="I35" s="16">
        <f t="shared" si="1"/>
        <v>101</v>
      </c>
      <c r="J35" s="24">
        <f t="shared" si="2"/>
        <v>0</v>
      </c>
    </row>
    <row r="36" spans="1:10" ht="31.5">
      <c r="A36" s="29" t="s">
        <v>57</v>
      </c>
      <c r="B36" s="16">
        <v>1925</v>
      </c>
      <c r="C36" s="17">
        <v>27</v>
      </c>
      <c r="D36" s="23" t="s">
        <v>55</v>
      </c>
      <c r="E36" s="22" t="s">
        <v>47</v>
      </c>
      <c r="F36" s="19">
        <v>2019</v>
      </c>
      <c r="G36" s="20">
        <f t="shared" si="0"/>
        <v>94</v>
      </c>
      <c r="H36" s="19">
        <v>2019</v>
      </c>
      <c r="I36" s="16">
        <f t="shared" si="1"/>
        <v>94</v>
      </c>
      <c r="J36" s="24">
        <f t="shared" si="2"/>
        <v>0</v>
      </c>
    </row>
    <row r="37" spans="1:10" ht="31.5">
      <c r="A37" s="29" t="s">
        <v>58</v>
      </c>
      <c r="B37" s="16">
        <v>1903</v>
      </c>
      <c r="C37" s="17">
        <v>2.2000000000000002</v>
      </c>
      <c r="D37" s="23" t="s">
        <v>55</v>
      </c>
      <c r="E37" s="22" t="s">
        <v>47</v>
      </c>
      <c r="F37" s="19">
        <v>2046</v>
      </c>
      <c r="G37" s="20">
        <f t="shared" si="0"/>
        <v>143</v>
      </c>
      <c r="H37" s="19">
        <v>2020</v>
      </c>
      <c r="I37" s="16">
        <f t="shared" si="1"/>
        <v>117</v>
      </c>
      <c r="J37" s="24">
        <f t="shared" si="2"/>
        <v>-26</v>
      </c>
    </row>
    <row r="38" spans="1:10">
      <c r="A38" s="29" t="s">
        <v>59</v>
      </c>
      <c r="B38" s="16">
        <v>1918</v>
      </c>
      <c r="C38" s="17">
        <v>0</v>
      </c>
      <c r="D38" s="23" t="s">
        <v>60</v>
      </c>
      <c r="E38" s="16" t="s">
        <v>53</v>
      </c>
      <c r="F38" s="19">
        <v>2033</v>
      </c>
      <c r="G38" s="20">
        <f t="shared" si="0"/>
        <v>115</v>
      </c>
      <c r="H38" s="19">
        <v>2033</v>
      </c>
      <c r="I38" s="16">
        <f t="shared" si="1"/>
        <v>115</v>
      </c>
      <c r="J38" s="24">
        <f t="shared" si="2"/>
        <v>0</v>
      </c>
    </row>
    <row r="39" spans="1:10">
      <c r="A39" s="29" t="s">
        <v>61</v>
      </c>
      <c r="B39" s="16">
        <v>1910</v>
      </c>
      <c r="C39" s="17">
        <v>0.71499999999999997</v>
      </c>
      <c r="D39" s="23" t="s">
        <v>14</v>
      </c>
      <c r="E39" s="16" t="s">
        <v>62</v>
      </c>
      <c r="F39" s="19">
        <v>2010</v>
      </c>
      <c r="G39" s="20">
        <f t="shared" si="0"/>
        <v>100</v>
      </c>
      <c r="H39" s="19">
        <v>2017</v>
      </c>
      <c r="I39" s="16">
        <f t="shared" si="1"/>
        <v>107</v>
      </c>
      <c r="J39" s="24">
        <f t="shared" si="2"/>
        <v>7</v>
      </c>
    </row>
    <row r="40" spans="1:10">
      <c r="A40" s="29" t="s">
        <v>63</v>
      </c>
      <c r="B40" s="16">
        <v>1984</v>
      </c>
      <c r="C40" s="17">
        <v>1.734</v>
      </c>
      <c r="D40" s="23" t="s">
        <v>12</v>
      </c>
      <c r="E40" s="16" t="s">
        <v>62</v>
      </c>
      <c r="F40" s="19">
        <v>2025</v>
      </c>
      <c r="G40" s="20">
        <f t="shared" si="0"/>
        <v>41</v>
      </c>
      <c r="H40" s="19">
        <v>2025</v>
      </c>
      <c r="I40" s="16">
        <f t="shared" si="1"/>
        <v>41</v>
      </c>
      <c r="J40" s="24">
        <f t="shared" si="2"/>
        <v>0</v>
      </c>
    </row>
    <row r="41" spans="1:10">
      <c r="A41" s="29" t="s">
        <v>64</v>
      </c>
      <c r="B41" s="16">
        <v>1896</v>
      </c>
      <c r="C41" s="17">
        <v>2</v>
      </c>
      <c r="D41" s="23" t="s">
        <v>20</v>
      </c>
      <c r="E41" s="16" t="s">
        <v>53</v>
      </c>
      <c r="F41" s="19">
        <v>2030</v>
      </c>
      <c r="G41" s="20">
        <f t="shared" si="0"/>
        <v>134</v>
      </c>
      <c r="H41" s="19">
        <v>2030</v>
      </c>
      <c r="I41" s="16">
        <f t="shared" si="1"/>
        <v>134</v>
      </c>
      <c r="J41" s="24">
        <f t="shared" si="2"/>
        <v>0</v>
      </c>
    </row>
    <row r="42" spans="1:10">
      <c r="A42" s="29" t="s">
        <v>65</v>
      </c>
      <c r="B42" s="16">
        <v>1904</v>
      </c>
      <c r="C42" s="17">
        <v>10.3</v>
      </c>
      <c r="D42" s="23" t="s">
        <v>66</v>
      </c>
      <c r="E42" s="16" t="s">
        <v>53</v>
      </c>
      <c r="F42" s="19">
        <v>2016</v>
      </c>
      <c r="G42" s="20">
        <f t="shared" si="0"/>
        <v>112</v>
      </c>
      <c r="H42" s="19">
        <v>2016</v>
      </c>
      <c r="I42" s="16">
        <f t="shared" si="1"/>
        <v>112</v>
      </c>
      <c r="J42" s="24">
        <f t="shared" si="2"/>
        <v>0</v>
      </c>
    </row>
    <row r="43" spans="1:10">
      <c r="A43" s="29" t="s">
        <v>67</v>
      </c>
      <c r="B43" s="16">
        <v>1922</v>
      </c>
      <c r="C43" s="17">
        <v>0.16</v>
      </c>
      <c r="D43" s="23" t="s">
        <v>68</v>
      </c>
      <c r="E43" s="16" t="s">
        <v>62</v>
      </c>
      <c r="F43" s="19">
        <v>2010</v>
      </c>
      <c r="G43" s="20">
        <f t="shared" si="0"/>
        <v>88</v>
      </c>
      <c r="H43" s="19">
        <v>2011</v>
      </c>
      <c r="I43" s="16">
        <f t="shared" si="1"/>
        <v>89</v>
      </c>
      <c r="J43" s="24">
        <f t="shared" si="2"/>
        <v>1</v>
      </c>
    </row>
    <row r="44" spans="1:10">
      <c r="A44" s="30" t="s">
        <v>69</v>
      </c>
      <c r="B44" s="16">
        <v>1917</v>
      </c>
      <c r="C44" s="17">
        <f>0.5+0.8+0.75</f>
        <v>2.0499999999999998</v>
      </c>
      <c r="D44" s="23" t="s">
        <v>70</v>
      </c>
      <c r="E44" s="16" t="s">
        <v>62</v>
      </c>
      <c r="F44" s="19">
        <v>2020</v>
      </c>
      <c r="G44" s="20">
        <f t="shared" si="0"/>
        <v>103</v>
      </c>
      <c r="H44" s="19">
        <v>2020</v>
      </c>
      <c r="I44" s="16">
        <f t="shared" si="1"/>
        <v>103</v>
      </c>
      <c r="J44" s="24">
        <f t="shared" si="2"/>
        <v>0</v>
      </c>
    </row>
    <row r="45" spans="1:10">
      <c r="A45" s="30" t="s">
        <v>71</v>
      </c>
      <c r="B45" s="16">
        <v>1920</v>
      </c>
      <c r="C45" s="17"/>
      <c r="D45" s="23" t="s">
        <v>70</v>
      </c>
      <c r="E45" s="16" t="s">
        <v>62</v>
      </c>
      <c r="F45" s="19">
        <v>2020</v>
      </c>
      <c r="G45" s="20">
        <f t="shared" si="0"/>
        <v>100</v>
      </c>
      <c r="H45" s="19">
        <v>2020</v>
      </c>
      <c r="I45" s="16">
        <f t="shared" si="1"/>
        <v>100</v>
      </c>
      <c r="J45" s="24">
        <f t="shared" si="2"/>
        <v>0</v>
      </c>
    </row>
    <row r="46" spans="1:10">
      <c r="A46" s="30" t="s">
        <v>72</v>
      </c>
      <c r="B46" s="16">
        <v>1920</v>
      </c>
      <c r="C46" s="17"/>
      <c r="D46" s="23" t="s">
        <v>70</v>
      </c>
      <c r="E46" s="16" t="s">
        <v>62</v>
      </c>
      <c r="F46" s="19">
        <v>2020</v>
      </c>
      <c r="G46" s="20">
        <f t="shared" si="0"/>
        <v>100</v>
      </c>
      <c r="H46" s="19">
        <v>2020</v>
      </c>
      <c r="I46" s="16">
        <f t="shared" si="1"/>
        <v>100</v>
      </c>
      <c r="J46" s="24">
        <f t="shared" si="2"/>
        <v>0</v>
      </c>
    </row>
    <row r="47" spans="1:10">
      <c r="A47" s="29" t="s">
        <v>73</v>
      </c>
      <c r="B47" s="16">
        <v>1986</v>
      </c>
      <c r="C47" s="17">
        <f>0.567+0.173</f>
        <v>0.74</v>
      </c>
      <c r="D47" s="23" t="s">
        <v>74</v>
      </c>
      <c r="E47" s="16" t="s">
        <v>62</v>
      </c>
      <c r="F47" s="19">
        <v>2040</v>
      </c>
      <c r="G47" s="20">
        <f t="shared" si="0"/>
        <v>54</v>
      </c>
      <c r="H47" s="19">
        <v>2040</v>
      </c>
      <c r="I47" s="16">
        <f t="shared" si="1"/>
        <v>54</v>
      </c>
      <c r="J47" s="24">
        <f t="shared" si="2"/>
        <v>0</v>
      </c>
    </row>
    <row r="48" spans="1:10">
      <c r="A48" s="30" t="s">
        <v>75</v>
      </c>
      <c r="B48" s="16">
        <v>1913</v>
      </c>
      <c r="C48" s="17">
        <f>0.2+0.35+0.56</f>
        <v>1.1100000000000001</v>
      </c>
      <c r="D48" s="23" t="s">
        <v>76</v>
      </c>
      <c r="E48" s="16" t="s">
        <v>53</v>
      </c>
      <c r="F48" s="19">
        <v>2010</v>
      </c>
      <c r="G48" s="20">
        <f t="shared" si="0"/>
        <v>97</v>
      </c>
      <c r="H48" s="19">
        <v>2016</v>
      </c>
      <c r="I48" s="16">
        <f t="shared" si="1"/>
        <v>103</v>
      </c>
      <c r="J48" s="24">
        <f t="shared" si="2"/>
        <v>6</v>
      </c>
    </row>
    <row r="49" spans="1:10" ht="16.5" thickBot="1">
      <c r="A49" s="31" t="s">
        <v>77</v>
      </c>
      <c r="B49" s="32">
        <v>1957</v>
      </c>
      <c r="C49" s="33">
        <v>2.8130000000000002</v>
      </c>
      <c r="D49" s="34" t="s">
        <v>78</v>
      </c>
      <c r="E49" s="32" t="s">
        <v>53</v>
      </c>
      <c r="F49" s="35">
        <v>2025</v>
      </c>
      <c r="G49" s="36">
        <f t="shared" si="0"/>
        <v>68</v>
      </c>
      <c r="H49" s="35">
        <v>2025</v>
      </c>
      <c r="I49" s="32">
        <f t="shared" si="1"/>
        <v>68</v>
      </c>
      <c r="J49" s="37">
        <f t="shared" si="2"/>
        <v>0</v>
      </c>
    </row>
    <row r="50" spans="1:10" ht="16.5" thickTop="1">
      <c r="A50" s="8" t="s">
        <v>79</v>
      </c>
      <c r="C50" s="38">
        <f>SUM(C3:C49)</f>
        <v>1068.0020000000002</v>
      </c>
      <c r="D50" s="7"/>
    </row>
    <row r="51" spans="1:10">
      <c r="A51" s="8" t="s">
        <v>80</v>
      </c>
      <c r="B51" s="4" t="s">
        <v>81</v>
      </c>
      <c r="C51" s="5"/>
    </row>
    <row r="52" spans="1:10">
      <c r="C52" s="5"/>
    </row>
    <row r="53" spans="1:10">
      <c r="C53" s="6"/>
    </row>
  </sheetData>
  <mergeCells count="1">
    <mergeCell ref="A1:J1"/>
  </mergeCells>
  <pageMargins left="0.7" right="0.7" top="0.75" bottom="0.75" header="0.3" footer="0.3"/>
  <pageSetup scale="5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2013-01-11T08:00:00+00:00</OpenedDate>
    <Date1 xmlns="dc463f71-b30c-4ab2-9473-d307f9d35888">2013-01-11T08:00:00+00:00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DocketNumber xmlns="dc463f71-b30c-4ab2-9473-d307f9d35888">130052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33A467C3F36D64FA556421D8FBCBEC5" ma:contentTypeVersion="127" ma:contentTypeDescription="" ma:contentTypeScope="" ma:versionID="711c515508a8151c603402e6bb3f143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3FED9E1-A73A-488D-8C22-4F361F4EC435}"/>
</file>

<file path=customXml/itemProps2.xml><?xml version="1.0" encoding="utf-8"?>
<ds:datastoreItem xmlns:ds="http://schemas.openxmlformats.org/officeDocument/2006/customXml" ds:itemID="{83A61B2C-0977-410C-9FCA-9EEEB9F2A221}"/>
</file>

<file path=customXml/itemProps3.xml><?xml version="1.0" encoding="utf-8"?>
<ds:datastoreItem xmlns:ds="http://schemas.openxmlformats.org/officeDocument/2006/customXml" ds:itemID="{093DEC42-EB28-4852-A3C9-8ECED689759D}"/>
</file>

<file path=customXml/itemProps4.xml><?xml version="1.0" encoding="utf-8"?>
<ds:datastoreItem xmlns:ds="http://schemas.openxmlformats.org/officeDocument/2006/customXml" ds:itemID="{CA57D987-FD3A-49BB-AAA3-49582248E4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Steam, Gas &amp; Wind</vt:lpstr>
      <vt:lpstr>Hydro</vt:lpstr>
    </vt:vector>
  </TitlesOfParts>
  <Company>PacifiCorp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Lay, Henry E</dc:creator>
  <cp:lastModifiedBy>p08642</cp:lastModifiedBy>
  <cp:lastPrinted>2012-11-26T19:55:00Z</cp:lastPrinted>
  <dcterms:created xsi:type="dcterms:W3CDTF">2012-08-23T01:38:43Z</dcterms:created>
  <dcterms:modified xsi:type="dcterms:W3CDTF">2013-01-08T21:57:39Z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0x0101006E56B4D1795A2E4DB2F0B01679ED314A00533A467C3F36D64FA556421D8FBCBEC5</vt:lpwstr>
  </property>
  <property fmtid="{D5CDD505-2E9C-101B-9397-08002B2CF9AE}" pid="3" name="_docset_NoMedatataSyncRequired">
    <vt:lpwstr>False</vt:lpwstr>
  </property>
</Properties>
</file>