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2" windowHeight="11052"/>
  </bookViews>
  <sheets>
    <sheet name="Exb 2 Interest Report" sheetId="1" r:id="rId1"/>
  </sheets>
  <definedNames>
    <definedName name="_xlnm.Print_Titles" localSheetId="0">'Exb 2 Interest Report'!$1:$8</definedName>
  </definedNames>
  <calcPr calcId="125725"/>
</workbook>
</file>

<file path=xl/calcChain.xml><?xml version="1.0" encoding="utf-8"?>
<calcChain xmlns="http://schemas.openxmlformats.org/spreadsheetml/2006/main">
  <c r="I9" i="1"/>
  <c r="J9" s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6"/>
  <c r="J44" s="1"/>
  <c r="D44"/>
  <c r="G44"/>
  <c r="K9" l="1"/>
  <c r="G10" s="1"/>
  <c r="I10" l="1"/>
  <c r="J10" s="1"/>
  <c r="K10" s="1"/>
  <c r="G11" s="1"/>
  <c r="I11" l="1"/>
  <c r="J11" s="1"/>
  <c r="K11"/>
  <c r="G12" s="1"/>
  <c r="I12" l="1"/>
  <c r="J12" s="1"/>
  <c r="K12"/>
  <c r="G13" s="1"/>
  <c r="I13" l="1"/>
  <c r="J13" s="1"/>
  <c r="K13"/>
  <c r="G14" s="1"/>
  <c r="I14" l="1"/>
  <c r="J14" s="1"/>
  <c r="K14"/>
  <c r="G15" s="1"/>
  <c r="I15" l="1"/>
  <c r="J15" s="1"/>
  <c r="K15"/>
  <c r="G16" s="1"/>
  <c r="I16" l="1"/>
  <c r="J16" s="1"/>
  <c r="K16"/>
  <c r="G17" s="1"/>
  <c r="I17" l="1"/>
  <c r="J17" s="1"/>
  <c r="K17"/>
  <c r="G18" s="1"/>
  <c r="I18" l="1"/>
  <c r="J18" s="1"/>
  <c r="K18"/>
  <c r="G19" s="1"/>
  <c r="I19" l="1"/>
  <c r="J19" s="1"/>
  <c r="K19"/>
  <c r="G20" s="1"/>
  <c r="I20" l="1"/>
  <c r="J20" s="1"/>
  <c r="K20"/>
  <c r="G21" s="1"/>
  <c r="I21" l="1"/>
  <c r="J21" s="1"/>
  <c r="K21" s="1"/>
  <c r="G22" s="1"/>
  <c r="I22" l="1"/>
  <c r="J22" s="1"/>
  <c r="K22" s="1"/>
  <c r="G23" s="1"/>
  <c r="I23" l="1"/>
  <c r="J23" s="1"/>
  <c r="K23" s="1"/>
  <c r="G24" s="1"/>
  <c r="I24" l="1"/>
  <c r="J24" s="1"/>
  <c r="K24" s="1"/>
  <c r="G25" s="1"/>
  <c r="I25" l="1"/>
  <c r="J25" s="1"/>
  <c r="K25" s="1"/>
  <c r="G26" s="1"/>
  <c r="I26" l="1"/>
  <c r="J26" s="1"/>
  <c r="K26"/>
  <c r="G27" s="1"/>
  <c r="I27" l="1"/>
  <c r="J27" s="1"/>
  <c r="K27"/>
  <c r="G28" s="1"/>
  <c r="I28" l="1"/>
  <c r="J28" s="1"/>
  <c r="J36" s="1"/>
  <c r="H44" s="1"/>
  <c r="I44" s="1"/>
  <c r="K44" s="1"/>
  <c r="K28"/>
  <c r="K29" s="1"/>
  <c r="K30" s="1"/>
  <c r="K31" s="1"/>
  <c r="K32" s="1"/>
  <c r="K33" s="1"/>
  <c r="K34" s="1"/>
</calcChain>
</file>

<file path=xl/sharedStrings.xml><?xml version="1.0" encoding="utf-8"?>
<sst xmlns="http://schemas.openxmlformats.org/spreadsheetml/2006/main" count="70" uniqueCount="44">
  <si>
    <t>Project Totals</t>
  </si>
  <si>
    <t>Total All Periods</t>
  </si>
  <si>
    <t>e=d-c</t>
  </si>
  <si>
    <t>d</t>
  </si>
  <si>
    <t>c=a+b</t>
  </si>
  <si>
    <t>b</t>
  </si>
  <si>
    <t>a</t>
  </si>
  <si>
    <t>or &lt;Remaining Bal&gt;</t>
  </si>
  <si>
    <t>Expenditure</t>
  </si>
  <si>
    <t>Commitment</t>
  </si>
  <si>
    <t>Interest</t>
  </si>
  <si>
    <t>Sum of MAY</t>
  </si>
  <si>
    <t xml:space="preserve"> + Excess Spend</t>
  </si>
  <si>
    <t>Total</t>
  </si>
  <si>
    <r>
      <t xml:space="preserve">3) </t>
    </r>
    <r>
      <rPr>
        <u/>
        <sz val="11"/>
        <color theme="1"/>
        <rFont val="Calibri"/>
        <family val="2"/>
      </rPr>
      <t>Summary</t>
    </r>
  </si>
  <si>
    <t>Sum of APR</t>
  </si>
  <si>
    <t>Sum of MAR</t>
  </si>
  <si>
    <t>Sum of FEB</t>
  </si>
  <si>
    <t>Sum of JAN</t>
  </si>
  <si>
    <t>2014</t>
  </si>
  <si>
    <t>Values</t>
  </si>
  <si>
    <t>Year</t>
  </si>
  <si>
    <t>na</t>
  </si>
  <si>
    <t>2014 Capital Expenditures</t>
  </si>
  <si>
    <t>Sum of DEC</t>
  </si>
  <si>
    <t>Sum of NOV</t>
  </si>
  <si>
    <t>Sum of OCT</t>
  </si>
  <si>
    <t>Sum of SEP</t>
  </si>
  <si>
    <t>Sum of AUG</t>
  </si>
  <si>
    <t>Sum of JUL</t>
  </si>
  <si>
    <t>Sum of JUN</t>
  </si>
  <si>
    <t>2013</t>
  </si>
  <si>
    <t>2013 Capital Expenditures</t>
  </si>
  <si>
    <t>2012</t>
  </si>
  <si>
    <t>Ending Balance</t>
  </si>
  <si>
    <t>Average Bal</t>
  </si>
  <si>
    <t>Beginning Bal</t>
  </si>
  <si>
    <t>Period</t>
  </si>
  <si>
    <t>2012 Capital Expenditures</t>
  </si>
  <si>
    <t xml:space="preserve">    Interest rate: 3.25% compunded quarterly</t>
  </si>
  <si>
    <r>
      <t xml:space="preserve">2) </t>
    </r>
    <r>
      <rPr>
        <u/>
        <sz val="11"/>
        <color theme="1"/>
        <rFont val="Calibri"/>
        <family val="2"/>
      </rPr>
      <t>Interest Computation &amp; Remaining Commitment</t>
    </r>
    <r>
      <rPr>
        <sz val="11"/>
        <color theme="1"/>
        <rFont val="Calibri"/>
        <family val="2"/>
        <scheme val="minor"/>
      </rPr>
      <t>:</t>
    </r>
  </si>
  <si>
    <r>
      <t xml:space="preserve">1) </t>
    </r>
    <r>
      <rPr>
        <u/>
        <sz val="11"/>
        <color theme="1"/>
        <rFont val="Calibri"/>
        <family val="2"/>
      </rPr>
      <t>Broadband Build-out $11.1M commitment</t>
    </r>
    <r>
      <rPr>
        <sz val="11"/>
        <color theme="1"/>
        <rFont val="Calibri"/>
        <family val="2"/>
        <scheme val="minor"/>
      </rPr>
      <t>:</t>
    </r>
  </si>
  <si>
    <t>Interest Report</t>
  </si>
  <si>
    <t>WA Annual Report of Facility Build-out - 2014 Report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</si>
</sst>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5" fontId="0" fillId="0" borderId="0" xfId="0" applyNumberFormat="1" applyAlignment="1">
      <alignment vertical="top"/>
    </xf>
    <xf numFmtId="164" fontId="0" fillId="0" borderId="1" xfId="1" applyNumberFormat="1" applyFont="1" applyFill="1" applyBorder="1"/>
    <xf numFmtId="164" fontId="0" fillId="0" borderId="1" xfId="0" applyNumberFormat="1" applyFill="1" applyBorder="1"/>
    <xf numFmtId="0" fontId="0" fillId="0" borderId="1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164" fontId="0" fillId="0" borderId="0" xfId="0" applyNumberFormat="1"/>
    <xf numFmtId="0" fontId="0" fillId="0" borderId="1" xfId="0" pivotButton="1" applyBorder="1" applyAlignment="1">
      <alignment vertical="top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2" fillId="0" borderId="0" xfId="0" applyFont="1" applyAlignment="1">
      <alignment vertical="top"/>
    </xf>
    <xf numFmtId="43" fontId="0" fillId="0" borderId="1" xfId="0" applyNumberFormat="1" applyFill="1" applyBorder="1"/>
    <xf numFmtId="43" fontId="0" fillId="0" borderId="1" xfId="1" applyFont="1" applyFill="1" applyBorder="1"/>
    <xf numFmtId="17" fontId="0" fillId="0" borderId="1" xfId="0" applyNumberForma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201"/>
  <sheetViews>
    <sheetView tabSelected="1" view="pageLayout" zoomScaleNormal="80" workbookViewId="0">
      <selection activeCell="C3" sqref="C3"/>
    </sheetView>
  </sheetViews>
  <sheetFormatPr defaultColWidth="9.109375" defaultRowHeight="14.4"/>
  <cols>
    <col min="1" max="1" width="12.44140625" style="1" customWidth="1"/>
    <col min="2" max="2" width="7.6640625" style="1" customWidth="1"/>
    <col min="3" max="3" width="12.44140625" style="1" customWidth="1"/>
    <col min="4" max="4" width="12.33203125" style="1" bestFit="1" customWidth="1"/>
    <col min="5" max="5" width="11" style="1" customWidth="1"/>
    <col min="6" max="6" width="14.109375" style="1" customWidth="1"/>
    <col min="7" max="7" width="15.109375" style="3" bestFit="1" customWidth="1"/>
    <col min="8" max="8" width="14.88671875" style="1" bestFit="1" customWidth="1"/>
    <col min="9" max="9" width="15.109375" style="1" bestFit="1" customWidth="1"/>
    <col min="10" max="10" width="12.33203125" style="1" bestFit="1" customWidth="1"/>
    <col min="11" max="11" width="20.5546875" style="1" bestFit="1" customWidth="1"/>
    <col min="12" max="12" width="11.5546875" style="2" customWidth="1"/>
    <col min="13" max="13" width="13.88671875" style="1" bestFit="1" customWidth="1"/>
    <col min="14" max="16384" width="9.109375" style="1"/>
  </cols>
  <sheetData>
    <row r="1" spans="1:13">
      <c r="A1" s="24" t="s">
        <v>43</v>
      </c>
    </row>
    <row r="3" spans="1:13">
      <c r="A3" s="18" t="s">
        <v>42</v>
      </c>
    </row>
    <row r="4" spans="1:13">
      <c r="A4" s="18"/>
    </row>
    <row r="5" spans="1:13">
      <c r="A5" s="1" t="s">
        <v>41</v>
      </c>
      <c r="C5"/>
      <c r="F5" s="1" t="s">
        <v>40</v>
      </c>
    </row>
    <row r="6" spans="1:13">
      <c r="F6" s="1" t="s">
        <v>39</v>
      </c>
    </row>
    <row r="7" spans="1:13">
      <c r="D7"/>
      <c r="E7"/>
      <c r="M7"/>
    </row>
    <row r="8" spans="1:13">
      <c r="B8" s="18" t="s">
        <v>38</v>
      </c>
      <c r="E8"/>
      <c r="F8" s="23" t="s">
        <v>37</v>
      </c>
      <c r="G8" s="22" t="s">
        <v>36</v>
      </c>
      <c r="H8" s="22" t="s">
        <v>8</v>
      </c>
      <c r="I8" s="22" t="s">
        <v>35</v>
      </c>
      <c r="J8" s="22" t="s">
        <v>10</v>
      </c>
      <c r="K8" s="22" t="s">
        <v>34</v>
      </c>
      <c r="M8"/>
    </row>
    <row r="9" spans="1:13">
      <c r="B9" s="15" t="s">
        <v>21</v>
      </c>
      <c r="C9" s="15" t="s">
        <v>20</v>
      </c>
      <c r="D9" s="13" t="s">
        <v>13</v>
      </c>
      <c r="E9"/>
      <c r="F9" s="21">
        <v>41000</v>
      </c>
      <c r="G9" s="20">
        <v>11100000</v>
      </c>
      <c r="H9" s="5"/>
      <c r="I9" s="20">
        <f t="shared" ref="I9:I28" si="0">ROUND((G9+G9-H9)/2,2)</f>
        <v>11100000</v>
      </c>
      <c r="J9" s="20">
        <f t="shared" ref="J9:J28" si="1">+$I9*(1+0.0325/4)^(4*1/12)-I9</f>
        <v>29981.446267776191</v>
      </c>
      <c r="K9" s="19">
        <f t="shared" ref="K9:K28" si="2">+G9-H9+J9</f>
        <v>11129981.446267776</v>
      </c>
      <c r="M9"/>
    </row>
    <row r="10" spans="1:13">
      <c r="B10" s="13" t="s">
        <v>33</v>
      </c>
      <c r="C10" s="13" t="s">
        <v>11</v>
      </c>
      <c r="D10" s="12">
        <v>4805</v>
      </c>
      <c r="E10"/>
      <c r="F10" s="21">
        <v>41030</v>
      </c>
      <c r="G10" s="19">
        <f t="shared" ref="G10:G28" si="3">+K9</f>
        <v>11129981.446267776</v>
      </c>
      <c r="H10" s="5">
        <f t="shared" ref="H10:H17" si="4">+D10</f>
        <v>4805</v>
      </c>
      <c r="I10" s="20">
        <f t="shared" si="0"/>
        <v>11127578.949999999</v>
      </c>
      <c r="J10" s="20">
        <f t="shared" si="1"/>
        <v>30055.937872059643</v>
      </c>
      <c r="K10" s="19">
        <f t="shared" si="2"/>
        <v>11155232.384139836</v>
      </c>
      <c r="M10"/>
    </row>
    <row r="11" spans="1:13">
      <c r="B11" s="13"/>
      <c r="C11" s="13" t="s">
        <v>30</v>
      </c>
      <c r="D11" s="12">
        <v>18466.46</v>
      </c>
      <c r="F11" s="21">
        <v>41061</v>
      </c>
      <c r="G11" s="19">
        <f t="shared" si="3"/>
        <v>11155232.384139836</v>
      </c>
      <c r="H11" s="5">
        <f t="shared" si="4"/>
        <v>18466.46</v>
      </c>
      <c r="I11" s="20">
        <f t="shared" si="0"/>
        <v>11145999.15</v>
      </c>
      <c r="J11" s="20">
        <f t="shared" si="1"/>
        <v>30105.691406883299</v>
      </c>
      <c r="K11" s="19">
        <f t="shared" si="2"/>
        <v>11166871.615546718</v>
      </c>
      <c r="L11"/>
      <c r="M11"/>
    </row>
    <row r="12" spans="1:13">
      <c r="B12" s="13"/>
      <c r="C12" s="13" t="s">
        <v>29</v>
      </c>
      <c r="D12" s="12">
        <v>92332.37</v>
      </c>
      <c r="F12" s="21">
        <v>41091</v>
      </c>
      <c r="G12" s="19">
        <f t="shared" si="3"/>
        <v>11166871.615546718</v>
      </c>
      <c r="H12" s="5">
        <f t="shared" si="4"/>
        <v>92332.37</v>
      </c>
      <c r="I12" s="20">
        <f t="shared" si="0"/>
        <v>11120705.43</v>
      </c>
      <c r="J12" s="20">
        <f t="shared" si="1"/>
        <v>30037.372280117124</v>
      </c>
      <c r="K12" s="19">
        <f t="shared" si="2"/>
        <v>11104576.617826836</v>
      </c>
      <c r="L12"/>
      <c r="M12"/>
    </row>
    <row r="13" spans="1:13">
      <c r="B13" s="13"/>
      <c r="C13" s="13" t="s">
        <v>28</v>
      </c>
      <c r="D13" s="12">
        <v>267498.28999999998</v>
      </c>
      <c r="F13" s="21">
        <v>41122</v>
      </c>
      <c r="G13" s="19">
        <f t="shared" si="3"/>
        <v>11104576.617826836</v>
      </c>
      <c r="H13" s="5">
        <f t="shared" si="4"/>
        <v>267498.28999999998</v>
      </c>
      <c r="I13" s="20">
        <f t="shared" si="0"/>
        <v>10970827.470000001</v>
      </c>
      <c r="J13" s="20">
        <f t="shared" si="1"/>
        <v>29632.547234669328</v>
      </c>
      <c r="K13" s="19">
        <f t="shared" si="2"/>
        <v>10866710.875061506</v>
      </c>
      <c r="L13"/>
      <c r="M13"/>
    </row>
    <row r="14" spans="1:13">
      <c r="B14" s="13"/>
      <c r="C14" s="13" t="s">
        <v>27</v>
      </c>
      <c r="D14" s="12">
        <v>239867.28999999995</v>
      </c>
      <c r="F14" s="21">
        <v>41153</v>
      </c>
      <c r="G14" s="19">
        <f t="shared" si="3"/>
        <v>10866710.875061506</v>
      </c>
      <c r="H14" s="5">
        <f t="shared" si="4"/>
        <v>239867.28999999995</v>
      </c>
      <c r="I14" s="20">
        <f t="shared" si="0"/>
        <v>10746777.23</v>
      </c>
      <c r="J14" s="20">
        <f t="shared" si="1"/>
        <v>29027.380547117442</v>
      </c>
      <c r="K14" s="19">
        <f t="shared" si="2"/>
        <v>10655870.965608625</v>
      </c>
      <c r="L14"/>
      <c r="M14"/>
    </row>
    <row r="15" spans="1:13">
      <c r="B15" s="13"/>
      <c r="C15" s="13" t="s">
        <v>26</v>
      </c>
      <c r="D15" s="12">
        <v>506451.27999999997</v>
      </c>
      <c r="E15"/>
      <c r="F15" s="21">
        <v>41183</v>
      </c>
      <c r="G15" s="19">
        <f t="shared" si="3"/>
        <v>10655870.965608625</v>
      </c>
      <c r="H15" s="5">
        <f t="shared" si="4"/>
        <v>506451.27999999997</v>
      </c>
      <c r="I15" s="20">
        <f t="shared" si="0"/>
        <v>10402645.33</v>
      </c>
      <c r="J15" s="20">
        <f t="shared" si="1"/>
        <v>28097.869549920782</v>
      </c>
      <c r="K15" s="19">
        <f t="shared" si="2"/>
        <v>10177517.555158546</v>
      </c>
      <c r="L15"/>
      <c r="M15"/>
    </row>
    <row r="16" spans="1:13">
      <c r="B16" s="13"/>
      <c r="C16" s="13" t="s">
        <v>25</v>
      </c>
      <c r="D16" s="12">
        <v>1227886.0899999996</v>
      </c>
      <c r="E16"/>
      <c r="F16" s="21">
        <v>41214</v>
      </c>
      <c r="G16" s="19">
        <f t="shared" si="3"/>
        <v>10177517.555158546</v>
      </c>
      <c r="H16" s="5">
        <f t="shared" si="4"/>
        <v>1227886.0899999996</v>
      </c>
      <c r="I16" s="20">
        <f t="shared" si="0"/>
        <v>9563574.5099999998</v>
      </c>
      <c r="J16" s="20">
        <f t="shared" si="1"/>
        <v>25831.513090038672</v>
      </c>
      <c r="K16" s="19">
        <f t="shared" si="2"/>
        <v>8975462.978248585</v>
      </c>
      <c r="L16"/>
      <c r="M16"/>
    </row>
    <row r="17" spans="2:13">
      <c r="B17" s="13"/>
      <c r="C17" s="13" t="s">
        <v>24</v>
      </c>
      <c r="D17" s="12">
        <v>1174053.0399999998</v>
      </c>
      <c r="E17"/>
      <c r="F17" s="21">
        <v>41244</v>
      </c>
      <c r="G17" s="19">
        <f t="shared" si="3"/>
        <v>8975462.978248585</v>
      </c>
      <c r="H17" s="5">
        <f t="shared" si="4"/>
        <v>1174053.0399999998</v>
      </c>
      <c r="I17" s="20">
        <f t="shared" si="0"/>
        <v>8388436.46</v>
      </c>
      <c r="J17" s="20">
        <f t="shared" si="1"/>
        <v>22657.428558210842</v>
      </c>
      <c r="K17" s="19">
        <f t="shared" si="2"/>
        <v>7824067.3668067958</v>
      </c>
      <c r="L17"/>
      <c r="M17"/>
    </row>
    <row r="18" spans="2:13">
      <c r="E18"/>
      <c r="F18" s="21">
        <v>41275</v>
      </c>
      <c r="G18" s="19">
        <f t="shared" si="3"/>
        <v>7824067.3668067958</v>
      </c>
      <c r="H18" s="5">
        <f t="shared" ref="H18:H29" si="5">+D22</f>
        <v>305288.11</v>
      </c>
      <c r="I18" s="20">
        <f t="shared" si="0"/>
        <v>7671423.3099999996</v>
      </c>
      <c r="J18" s="20">
        <f t="shared" si="1"/>
        <v>20720.753672624007</v>
      </c>
      <c r="K18" s="19">
        <f t="shared" si="2"/>
        <v>7539500.0104794195</v>
      </c>
      <c r="L18"/>
      <c r="M18"/>
    </row>
    <row r="19" spans="2:13">
      <c r="B19"/>
      <c r="C19"/>
      <c r="D19"/>
      <c r="E19"/>
      <c r="F19" s="21">
        <v>41306</v>
      </c>
      <c r="G19" s="19">
        <f t="shared" si="3"/>
        <v>7539500.0104794195</v>
      </c>
      <c r="H19" s="5">
        <f t="shared" si="5"/>
        <v>77349.350000000006</v>
      </c>
      <c r="I19" s="20">
        <f t="shared" si="0"/>
        <v>7500825.3399999999</v>
      </c>
      <c r="J19" s="20">
        <f t="shared" si="1"/>
        <v>20259.963233799674</v>
      </c>
      <c r="K19" s="19">
        <f t="shared" si="2"/>
        <v>7482410.6237132195</v>
      </c>
      <c r="L19"/>
      <c r="M19"/>
    </row>
    <row r="20" spans="2:13">
      <c r="B20" s="18" t="s">
        <v>32</v>
      </c>
      <c r="E20"/>
      <c r="F20" s="21">
        <v>41334</v>
      </c>
      <c r="G20" s="19">
        <f t="shared" si="3"/>
        <v>7482410.6237132195</v>
      </c>
      <c r="H20" s="5">
        <f t="shared" si="5"/>
        <v>202098.15999999997</v>
      </c>
      <c r="I20" s="20">
        <f t="shared" si="0"/>
        <v>7381361.54</v>
      </c>
      <c r="J20" s="20">
        <f t="shared" si="1"/>
        <v>19937.287783291191</v>
      </c>
      <c r="K20" s="19">
        <f t="shared" si="2"/>
        <v>7300249.7514965106</v>
      </c>
      <c r="L20"/>
      <c r="M20"/>
    </row>
    <row r="21" spans="2:13">
      <c r="B21" s="15" t="s">
        <v>21</v>
      </c>
      <c r="C21" s="15" t="s">
        <v>20</v>
      </c>
      <c r="D21" s="13" t="s">
        <v>13</v>
      </c>
      <c r="F21" s="21">
        <v>41365</v>
      </c>
      <c r="G21" s="19">
        <f t="shared" si="3"/>
        <v>7300249.7514965106</v>
      </c>
      <c r="H21" s="5">
        <f t="shared" si="5"/>
        <v>348028.59999999992</v>
      </c>
      <c r="I21" s="20">
        <f t="shared" si="0"/>
        <v>7126235.4500000002</v>
      </c>
      <c r="J21" s="20">
        <f t="shared" si="1"/>
        <v>19248.184255467728</v>
      </c>
      <c r="K21" s="19">
        <f t="shared" si="2"/>
        <v>6971469.3357519787</v>
      </c>
      <c r="L21"/>
      <c r="M21"/>
    </row>
    <row r="22" spans="2:13">
      <c r="B22" s="13" t="s">
        <v>31</v>
      </c>
      <c r="C22" s="13" t="s">
        <v>18</v>
      </c>
      <c r="D22" s="12">
        <v>305288.11</v>
      </c>
      <c r="F22" s="21">
        <v>41395</v>
      </c>
      <c r="G22" s="19">
        <f t="shared" si="3"/>
        <v>6971469.3357519787</v>
      </c>
      <c r="H22" s="5">
        <f t="shared" si="5"/>
        <v>508642.94000000018</v>
      </c>
      <c r="I22" s="20">
        <f t="shared" si="0"/>
        <v>6717147.8700000001</v>
      </c>
      <c r="J22" s="20">
        <f t="shared" si="1"/>
        <v>18143.225940279663</v>
      </c>
      <c r="K22" s="19">
        <f t="shared" si="2"/>
        <v>6480969.6216922579</v>
      </c>
      <c r="L22"/>
      <c r="M22"/>
    </row>
    <row r="23" spans="2:13">
      <c r="B23" s="13"/>
      <c r="C23" s="13" t="s">
        <v>17</v>
      </c>
      <c r="D23" s="12">
        <v>77349.350000000006</v>
      </c>
      <c r="F23" s="21">
        <v>41426</v>
      </c>
      <c r="G23" s="19">
        <f t="shared" si="3"/>
        <v>6480969.6216922579</v>
      </c>
      <c r="H23" s="5">
        <f t="shared" si="5"/>
        <v>1170927.0900000001</v>
      </c>
      <c r="I23" s="20">
        <f t="shared" si="0"/>
        <v>5895506.0800000001</v>
      </c>
      <c r="J23" s="20">
        <f t="shared" si="1"/>
        <v>15923.945834131911</v>
      </c>
      <c r="K23" s="19">
        <f t="shared" si="2"/>
        <v>5325966.47752639</v>
      </c>
      <c r="L23"/>
      <c r="M23"/>
    </row>
    <row r="24" spans="2:13">
      <c r="B24" s="13"/>
      <c r="C24" s="13" t="s">
        <v>16</v>
      </c>
      <c r="D24" s="12">
        <v>202098.15999999997</v>
      </c>
      <c r="F24" s="21">
        <v>41456</v>
      </c>
      <c r="G24" s="19">
        <f t="shared" si="3"/>
        <v>5325966.47752639</v>
      </c>
      <c r="H24" s="5">
        <f t="shared" si="5"/>
        <v>387169.43000000011</v>
      </c>
      <c r="I24" s="20">
        <f t="shared" si="0"/>
        <v>5132381.76</v>
      </c>
      <c r="J24" s="20">
        <f t="shared" si="1"/>
        <v>13862.723239923827</v>
      </c>
      <c r="K24" s="19">
        <f t="shared" si="2"/>
        <v>4952659.7707663141</v>
      </c>
      <c r="L24"/>
      <c r="M24"/>
    </row>
    <row r="25" spans="2:13">
      <c r="B25" s="13"/>
      <c r="C25" s="13" t="s">
        <v>15</v>
      </c>
      <c r="D25" s="12">
        <v>348028.59999999992</v>
      </c>
      <c r="F25" s="21">
        <v>41487</v>
      </c>
      <c r="G25" s="19">
        <f t="shared" si="3"/>
        <v>4952659.7707663141</v>
      </c>
      <c r="H25" s="5">
        <f t="shared" si="5"/>
        <v>954401.71000000031</v>
      </c>
      <c r="I25" s="20">
        <f t="shared" si="0"/>
        <v>4475458.92</v>
      </c>
      <c r="J25" s="20">
        <f t="shared" si="1"/>
        <v>12088.354156181216</v>
      </c>
      <c r="K25" s="19">
        <f t="shared" si="2"/>
        <v>4010346.4149224949</v>
      </c>
      <c r="L25"/>
      <c r="M25"/>
    </row>
    <row r="26" spans="2:13">
      <c r="B26" s="13"/>
      <c r="C26" s="13" t="s">
        <v>11</v>
      </c>
      <c r="D26" s="12">
        <v>508642.94000000018</v>
      </c>
      <c r="F26" s="21">
        <v>41518</v>
      </c>
      <c r="G26" s="19">
        <f t="shared" si="3"/>
        <v>4010346.4149224949</v>
      </c>
      <c r="H26" s="5">
        <f t="shared" si="5"/>
        <v>2088387.4999999995</v>
      </c>
      <c r="I26" s="20">
        <f t="shared" si="0"/>
        <v>2966152.66</v>
      </c>
      <c r="J26" s="20">
        <f t="shared" si="1"/>
        <v>8011.6708646672778</v>
      </c>
      <c r="K26" s="19">
        <f t="shared" si="2"/>
        <v>1929970.5857871627</v>
      </c>
      <c r="L26"/>
      <c r="M26"/>
    </row>
    <row r="27" spans="2:13">
      <c r="B27" s="13"/>
      <c r="C27" s="13" t="s">
        <v>30</v>
      </c>
      <c r="D27" s="12">
        <v>1170927.0900000001</v>
      </c>
      <c r="F27" s="21">
        <v>41548</v>
      </c>
      <c r="G27" s="19">
        <f t="shared" si="3"/>
        <v>1929970.5857871627</v>
      </c>
      <c r="H27" s="5">
        <f t="shared" si="5"/>
        <v>1367620.9199999997</v>
      </c>
      <c r="I27" s="20">
        <f t="shared" si="0"/>
        <v>1246160.1299999999</v>
      </c>
      <c r="J27" s="20">
        <f t="shared" si="1"/>
        <v>3365.9173854629043</v>
      </c>
      <c r="K27" s="19">
        <f t="shared" si="2"/>
        <v>565715.58317262586</v>
      </c>
      <c r="L27"/>
      <c r="M27"/>
    </row>
    <row r="28" spans="2:13">
      <c r="B28" s="13"/>
      <c r="C28" s="13" t="s">
        <v>29</v>
      </c>
      <c r="D28" s="12">
        <v>387169.43000000011</v>
      </c>
      <c r="F28" s="21">
        <v>41579</v>
      </c>
      <c r="G28" s="19">
        <f t="shared" si="3"/>
        <v>565715.58317262586</v>
      </c>
      <c r="H28" s="5">
        <f t="shared" si="5"/>
        <v>777202.93</v>
      </c>
      <c r="I28" s="20">
        <f t="shared" si="0"/>
        <v>177114.12</v>
      </c>
      <c r="J28" s="20">
        <f t="shared" si="1"/>
        <v>478.3907632472401</v>
      </c>
      <c r="K28" s="19">
        <f t="shared" si="2"/>
        <v>-211008.95606412695</v>
      </c>
      <c r="L28"/>
      <c r="M28"/>
    </row>
    <row r="29" spans="2:13">
      <c r="B29" s="13"/>
      <c r="C29" s="13" t="s">
        <v>28</v>
      </c>
      <c r="D29" s="12">
        <v>954401.71000000031</v>
      </c>
      <c r="F29" s="21">
        <v>41609</v>
      </c>
      <c r="G29" s="19"/>
      <c r="H29" s="5">
        <f t="shared" si="5"/>
        <v>1372986.4400000002</v>
      </c>
      <c r="I29" s="20"/>
      <c r="J29" s="20"/>
      <c r="K29" s="19">
        <f t="shared" ref="K29:K34" si="6">+K28-H29</f>
        <v>-1583995.3960641271</v>
      </c>
      <c r="L29"/>
      <c r="M29"/>
    </row>
    <row r="30" spans="2:13">
      <c r="B30" s="13"/>
      <c r="C30" s="13" t="s">
        <v>27</v>
      </c>
      <c r="D30" s="12">
        <v>2088387.4999999995</v>
      </c>
      <c r="F30" s="21">
        <v>41640</v>
      </c>
      <c r="G30" s="19"/>
      <c r="H30" s="5">
        <f>+D38</f>
        <v>284945.02</v>
      </c>
      <c r="I30" s="20"/>
      <c r="J30" s="20"/>
      <c r="K30" s="19">
        <f t="shared" si="6"/>
        <v>-1868940.4160641271</v>
      </c>
      <c r="L30"/>
      <c r="M30"/>
    </row>
    <row r="31" spans="2:13">
      <c r="B31" s="13"/>
      <c r="C31" s="13" t="s">
        <v>26</v>
      </c>
      <c r="D31" s="12">
        <v>1367620.9199999997</v>
      </c>
      <c r="F31" s="21">
        <v>41671</v>
      </c>
      <c r="G31" s="19"/>
      <c r="H31" s="5">
        <f>+D39</f>
        <v>140329.37999999998</v>
      </c>
      <c r="I31" s="20"/>
      <c r="J31" s="20"/>
      <c r="K31" s="19">
        <f t="shared" si="6"/>
        <v>-2009269.796064127</v>
      </c>
      <c r="L31"/>
      <c r="M31"/>
    </row>
    <row r="32" spans="2:13">
      <c r="B32" s="13"/>
      <c r="C32" s="13" t="s">
        <v>25</v>
      </c>
      <c r="D32" s="12">
        <v>777202.93</v>
      </c>
      <c r="F32" s="21">
        <v>41699</v>
      </c>
      <c r="G32" s="19"/>
      <c r="H32" s="5">
        <f>+D40</f>
        <v>56484.630000000026</v>
      </c>
      <c r="I32" s="20"/>
      <c r="J32" s="20"/>
      <c r="K32" s="19">
        <f t="shared" si="6"/>
        <v>-2065754.4260641271</v>
      </c>
      <c r="L32"/>
      <c r="M32"/>
    </row>
    <row r="33" spans="1:13">
      <c r="B33" s="13"/>
      <c r="C33" s="13" t="s">
        <v>24</v>
      </c>
      <c r="D33" s="12">
        <v>1372986.4400000002</v>
      </c>
      <c r="F33" s="21">
        <v>41730</v>
      </c>
      <c r="G33" s="19"/>
      <c r="H33" s="5">
        <f>+D41</f>
        <v>-2281.3900000000017</v>
      </c>
      <c r="I33" s="20"/>
      <c r="J33" s="20"/>
      <c r="K33" s="19">
        <f t="shared" si="6"/>
        <v>-2063473.0360641272</v>
      </c>
      <c r="L33"/>
      <c r="M33"/>
    </row>
    <row r="34" spans="1:13">
      <c r="A34"/>
      <c r="F34" s="21">
        <v>41760</v>
      </c>
      <c r="G34" s="19"/>
      <c r="H34" s="5">
        <f>+D42</f>
        <v>11153.54</v>
      </c>
      <c r="I34" s="20"/>
      <c r="J34" s="20"/>
      <c r="K34" s="19">
        <f t="shared" si="6"/>
        <v>-2074626.5760641273</v>
      </c>
      <c r="L34"/>
      <c r="M34"/>
    </row>
    <row r="35" spans="1:13">
      <c r="A35"/>
      <c r="B35"/>
      <c r="C35"/>
      <c r="D35"/>
      <c r="J35"/>
      <c r="K35"/>
      <c r="L35"/>
      <c r="M35"/>
    </row>
    <row r="36" spans="1:13">
      <c r="A36"/>
      <c r="B36" s="18" t="s">
        <v>23</v>
      </c>
      <c r="F36" s="6" t="s">
        <v>13</v>
      </c>
      <c r="G36" s="16" t="s">
        <v>22</v>
      </c>
      <c r="H36" s="17">
        <f>SUM(H9:H34)</f>
        <v>13582094.179999998</v>
      </c>
      <c r="I36" s="16" t="s">
        <v>22</v>
      </c>
      <c r="J36" s="17">
        <f>SUM(J9:J34)</f>
        <v>407467.60393586999</v>
      </c>
      <c r="K36" s="16" t="s">
        <v>22</v>
      </c>
      <c r="L36"/>
      <c r="M36"/>
    </row>
    <row r="37" spans="1:13">
      <c r="A37"/>
      <c r="B37" s="15" t="s">
        <v>21</v>
      </c>
      <c r="C37" s="15" t="s">
        <v>20</v>
      </c>
      <c r="D37" s="13" t="s">
        <v>13</v>
      </c>
      <c r="E37"/>
      <c r="L37"/>
      <c r="M37"/>
    </row>
    <row r="38" spans="1:13">
      <c r="A38"/>
      <c r="B38" s="13" t="s">
        <v>19</v>
      </c>
      <c r="C38" s="13" t="s">
        <v>18</v>
      </c>
      <c r="D38" s="12">
        <v>284945.02</v>
      </c>
      <c r="E38"/>
      <c r="L38"/>
      <c r="M38"/>
    </row>
    <row r="39" spans="1:13">
      <c r="A39"/>
      <c r="B39" s="13"/>
      <c r="C39" s="13" t="s">
        <v>17</v>
      </c>
      <c r="D39" s="12">
        <v>140329.37999999998</v>
      </c>
      <c r="E39"/>
      <c r="L39"/>
      <c r="M39"/>
    </row>
    <row r="40" spans="1:13">
      <c r="A40"/>
      <c r="B40" s="13"/>
      <c r="C40" s="13" t="s">
        <v>16</v>
      </c>
      <c r="D40" s="12">
        <v>56484.630000000026</v>
      </c>
      <c r="E40"/>
      <c r="L40" s="14"/>
      <c r="M40"/>
    </row>
    <row r="41" spans="1:13">
      <c r="A41"/>
      <c r="B41" s="13"/>
      <c r="C41" s="13" t="s">
        <v>15</v>
      </c>
      <c r="D41" s="12">
        <v>-2281.3900000000017</v>
      </c>
      <c r="E41"/>
      <c r="F41" s="1" t="s">
        <v>14</v>
      </c>
      <c r="G41" s="11"/>
      <c r="H41" s="2"/>
      <c r="I41" s="2" t="s">
        <v>13</v>
      </c>
      <c r="J41" s="2"/>
      <c r="K41" s="2" t="s">
        <v>12</v>
      </c>
      <c r="L41"/>
      <c r="M41"/>
    </row>
    <row r="42" spans="1:13">
      <c r="A42"/>
      <c r="B42" s="13"/>
      <c r="C42" s="13" t="s">
        <v>11</v>
      </c>
      <c r="D42" s="12">
        <v>11153.54</v>
      </c>
      <c r="E42"/>
      <c r="F42"/>
      <c r="G42" s="11" t="s">
        <v>9</v>
      </c>
      <c r="H42" s="10" t="s">
        <v>10</v>
      </c>
      <c r="I42" s="2" t="s">
        <v>9</v>
      </c>
      <c r="J42" s="2" t="s">
        <v>8</v>
      </c>
      <c r="K42" s="2" t="s">
        <v>7</v>
      </c>
      <c r="L42"/>
      <c r="M42"/>
    </row>
    <row r="43" spans="1:13">
      <c r="A43"/>
      <c r="B43"/>
      <c r="C43"/>
      <c r="D43"/>
      <c r="E43"/>
      <c r="G43" s="11" t="s">
        <v>6</v>
      </c>
      <c r="H43" s="10" t="s">
        <v>5</v>
      </c>
      <c r="I43" s="10" t="s">
        <v>4</v>
      </c>
      <c r="J43" s="2" t="s">
        <v>3</v>
      </c>
      <c r="K43" s="2" t="s">
        <v>2</v>
      </c>
      <c r="L43"/>
      <c r="M43"/>
    </row>
    <row r="44" spans="1:13">
      <c r="A44"/>
      <c r="B44" s="9" t="s">
        <v>1</v>
      </c>
      <c r="C44" s="8"/>
      <c r="D44" s="7">
        <f>SUM(D10:D17,D22:D33,D38:D42)</f>
        <v>13582094.179999998</v>
      </c>
      <c r="E44"/>
      <c r="F44" s="6" t="s">
        <v>0</v>
      </c>
      <c r="G44" s="5">
        <f>+G9</f>
        <v>11100000</v>
      </c>
      <c r="H44" s="4">
        <f>+J36</f>
        <v>407467.60393586999</v>
      </c>
      <c r="I44" s="4">
        <f>+G44+H44</f>
        <v>11507467.603935869</v>
      </c>
      <c r="J44" s="5">
        <f>+H36</f>
        <v>13582094.179999998</v>
      </c>
      <c r="K44" s="4">
        <f>+J44-I44</f>
        <v>2074626.5760641284</v>
      </c>
      <c r="L44"/>
      <c r="M44"/>
    </row>
    <row r="45" spans="1:13">
      <c r="A45"/>
      <c r="B45"/>
      <c r="C45"/>
      <c r="D45"/>
      <c r="E45"/>
      <c r="F45"/>
      <c r="K45"/>
      <c r="L45"/>
      <c r="M45"/>
    </row>
    <row r="46" spans="1:13">
      <c r="A46"/>
      <c r="B46"/>
      <c r="C46"/>
      <c r="D46"/>
      <c r="E46"/>
      <c r="F46"/>
      <c r="J46"/>
      <c r="K46"/>
      <c r="L46"/>
      <c r="M46"/>
    </row>
    <row r="47" spans="1:13">
      <c r="A47"/>
      <c r="B47"/>
      <c r="C47"/>
      <c r="D47"/>
      <c r="E47"/>
      <c r="F47"/>
      <c r="J47"/>
      <c r="K47"/>
      <c r="L47"/>
      <c r="M47"/>
    </row>
    <row r="48" spans="1:13">
      <c r="A48"/>
      <c r="B48"/>
      <c r="C48"/>
      <c r="E48"/>
      <c r="F48"/>
      <c r="J48"/>
      <c r="K48"/>
      <c r="L48"/>
      <c r="M48"/>
    </row>
    <row r="49" spans="1:13">
      <c r="A49"/>
      <c r="B49"/>
      <c r="C49"/>
      <c r="E49"/>
      <c r="F49"/>
      <c r="J49"/>
      <c r="K49"/>
      <c r="L49"/>
      <c r="M49"/>
    </row>
    <row r="50" spans="1:13">
      <c r="A50"/>
      <c r="E50"/>
      <c r="F50"/>
      <c r="J50"/>
      <c r="K50"/>
      <c r="L50"/>
      <c r="M50"/>
    </row>
    <row r="51" spans="1:13">
      <c r="A51"/>
      <c r="E51"/>
      <c r="F51"/>
      <c r="J51"/>
      <c r="K51"/>
      <c r="L51"/>
      <c r="M51"/>
    </row>
    <row r="52" spans="1:13">
      <c r="A52"/>
      <c r="E52"/>
      <c r="F52"/>
      <c r="J52"/>
      <c r="K52"/>
      <c r="L52"/>
      <c r="M52"/>
    </row>
    <row r="53" spans="1:13">
      <c r="A53"/>
      <c r="E53"/>
      <c r="F53"/>
      <c r="J53"/>
      <c r="K53"/>
      <c r="L53"/>
      <c r="M53"/>
    </row>
    <row r="54" spans="1:13">
      <c r="A54"/>
      <c r="E54"/>
      <c r="F54"/>
      <c r="J54"/>
      <c r="K54"/>
      <c r="L54"/>
      <c r="M54"/>
    </row>
    <row r="55" spans="1:13">
      <c r="A55"/>
      <c r="E55"/>
      <c r="F55"/>
      <c r="J55"/>
      <c r="K55"/>
      <c r="L55"/>
      <c r="M55"/>
    </row>
    <row r="56" spans="1:13">
      <c r="A56"/>
      <c r="E56"/>
      <c r="F56"/>
      <c r="J56"/>
      <c r="K56"/>
      <c r="L56"/>
      <c r="M56"/>
    </row>
    <row r="57" spans="1:13">
      <c r="A57"/>
      <c r="E57"/>
      <c r="F57"/>
      <c r="J57"/>
      <c r="K57"/>
      <c r="L57"/>
      <c r="M57"/>
    </row>
    <row r="58" spans="1:13">
      <c r="A58"/>
      <c r="E58"/>
      <c r="F58"/>
      <c r="J58"/>
      <c r="K58"/>
      <c r="L58"/>
      <c r="M58"/>
    </row>
    <row r="59" spans="1:13">
      <c r="A59"/>
      <c r="E59"/>
      <c r="F59"/>
      <c r="J59"/>
      <c r="K59"/>
      <c r="L59"/>
      <c r="M59"/>
    </row>
    <row r="60" spans="1:13">
      <c r="A60"/>
      <c r="E60"/>
      <c r="F60"/>
      <c r="J60"/>
      <c r="K60"/>
      <c r="L60"/>
      <c r="M60"/>
    </row>
    <row r="61" spans="1:13">
      <c r="A61"/>
      <c r="E61"/>
      <c r="F61"/>
      <c r="J61"/>
      <c r="K61"/>
      <c r="L61"/>
      <c r="M61"/>
    </row>
    <row r="62" spans="1:13">
      <c r="A62"/>
      <c r="E62"/>
      <c r="F62"/>
      <c r="J62"/>
      <c r="K62"/>
      <c r="L62"/>
      <c r="M62"/>
    </row>
    <row r="63" spans="1:13">
      <c r="A63"/>
      <c r="E63"/>
      <c r="F63"/>
      <c r="J63"/>
      <c r="K63"/>
      <c r="L63"/>
      <c r="M63"/>
    </row>
    <row r="64" spans="1:13">
      <c r="A64"/>
      <c r="E64"/>
      <c r="F64"/>
      <c r="J64"/>
      <c r="K64"/>
      <c r="L64"/>
      <c r="M64"/>
    </row>
    <row r="65" spans="1:13">
      <c r="A65"/>
      <c r="E65"/>
      <c r="F65"/>
      <c r="J65"/>
      <c r="K65"/>
      <c r="L65"/>
      <c r="M65"/>
    </row>
    <row r="66" spans="1:13">
      <c r="A66"/>
      <c r="E66"/>
      <c r="F66"/>
      <c r="J66"/>
      <c r="K66"/>
      <c r="L66"/>
      <c r="M66"/>
    </row>
    <row r="67" spans="1:13">
      <c r="A67"/>
      <c r="E67"/>
      <c r="F67"/>
      <c r="J67"/>
      <c r="K67"/>
      <c r="L67"/>
      <c r="M67"/>
    </row>
    <row r="68" spans="1:13">
      <c r="A68"/>
      <c r="E68"/>
      <c r="F68"/>
      <c r="J68"/>
      <c r="K68"/>
      <c r="L68"/>
      <c r="M68"/>
    </row>
    <row r="69" spans="1:13">
      <c r="A69"/>
      <c r="E69"/>
      <c r="F69"/>
      <c r="J69"/>
      <c r="K69"/>
      <c r="L69"/>
      <c r="M69"/>
    </row>
    <row r="70" spans="1:13">
      <c r="A70"/>
      <c r="E70"/>
      <c r="F70"/>
      <c r="J70"/>
      <c r="K70"/>
      <c r="L70"/>
      <c r="M70"/>
    </row>
    <row r="71" spans="1:13">
      <c r="A71"/>
      <c r="E71"/>
      <c r="F71"/>
      <c r="J71"/>
      <c r="K71"/>
      <c r="L71"/>
      <c r="M71"/>
    </row>
    <row r="72" spans="1:13">
      <c r="A72"/>
      <c r="E72"/>
      <c r="F72"/>
      <c r="J72"/>
      <c r="K72"/>
      <c r="L72"/>
      <c r="M72"/>
    </row>
    <row r="73" spans="1:13">
      <c r="A73"/>
      <c r="E73"/>
      <c r="F73"/>
      <c r="J73"/>
      <c r="K73"/>
      <c r="L73"/>
      <c r="M73"/>
    </row>
    <row r="74" spans="1:13">
      <c r="A74"/>
      <c r="E74"/>
      <c r="F74"/>
      <c r="J74"/>
      <c r="K74"/>
      <c r="L74"/>
      <c r="M74"/>
    </row>
    <row r="75" spans="1:13">
      <c r="A75"/>
      <c r="E75"/>
      <c r="F75"/>
      <c r="J75"/>
      <c r="K75"/>
      <c r="L75"/>
      <c r="M75"/>
    </row>
    <row r="76" spans="1:13">
      <c r="A76"/>
      <c r="E76"/>
      <c r="F76"/>
      <c r="J76"/>
      <c r="K76"/>
      <c r="L76"/>
      <c r="M76"/>
    </row>
    <row r="77" spans="1:13">
      <c r="A77"/>
      <c r="E77"/>
      <c r="F77"/>
      <c r="J77"/>
      <c r="K77"/>
      <c r="L77"/>
      <c r="M77"/>
    </row>
    <row r="78" spans="1:13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>
      <c r="G94" s="1"/>
      <c r="L94"/>
      <c r="M94"/>
    </row>
    <row r="95" spans="1:13">
      <c r="G95" s="1"/>
      <c r="L95"/>
      <c r="M95"/>
    </row>
    <row r="96" spans="1:13">
      <c r="G96" s="1"/>
      <c r="L96"/>
      <c r="M96"/>
    </row>
    <row r="97" spans="7:13">
      <c r="G97" s="1"/>
      <c r="L97"/>
      <c r="M97"/>
    </row>
    <row r="98" spans="7:13">
      <c r="G98" s="1"/>
      <c r="L98"/>
      <c r="M98"/>
    </row>
    <row r="99" spans="7:13">
      <c r="G99" s="1"/>
      <c r="L99"/>
      <c r="M99"/>
    </row>
    <row r="100" spans="7:13">
      <c r="G100" s="1"/>
      <c r="L100"/>
      <c r="M100"/>
    </row>
    <row r="101" spans="7:13">
      <c r="G101" s="1"/>
      <c r="L101"/>
      <c r="M101"/>
    </row>
    <row r="102" spans="7:13">
      <c r="G102" s="1"/>
      <c r="L102"/>
      <c r="M102"/>
    </row>
    <row r="103" spans="7:13">
      <c r="G103" s="1"/>
      <c r="L103"/>
      <c r="M103"/>
    </row>
    <row r="104" spans="7:13">
      <c r="G104" s="1"/>
      <c r="L104"/>
    </row>
    <row r="105" spans="7:13">
      <c r="G105" s="1"/>
      <c r="L105"/>
    </row>
    <row r="106" spans="7:13">
      <c r="G106" s="1"/>
      <c r="L106" s="1"/>
    </row>
    <row r="107" spans="7:13">
      <c r="G107" s="1"/>
      <c r="L107" s="1"/>
    </row>
    <row r="108" spans="7:13">
      <c r="G108" s="1"/>
      <c r="L108" s="1"/>
    </row>
    <row r="109" spans="7:13">
      <c r="G109" s="1"/>
      <c r="L109" s="1"/>
    </row>
    <row r="110" spans="7:13">
      <c r="G110" s="1"/>
      <c r="L110" s="1"/>
    </row>
    <row r="111" spans="7:13">
      <c r="G111" s="1"/>
      <c r="L111" s="1"/>
    </row>
    <row r="112" spans="7:13">
      <c r="G112" s="1"/>
      <c r="L112" s="1"/>
    </row>
    <row r="113" spans="7:12">
      <c r="G113" s="1"/>
      <c r="L113" s="1"/>
    </row>
    <row r="114" spans="7:12">
      <c r="G114" s="1"/>
      <c r="L114" s="1"/>
    </row>
    <row r="115" spans="7:12">
      <c r="G115" s="1"/>
      <c r="L115" s="1"/>
    </row>
    <row r="116" spans="7:12">
      <c r="G116" s="1"/>
      <c r="L116" s="1"/>
    </row>
    <row r="117" spans="7:12">
      <c r="G117" s="1"/>
      <c r="L117" s="1"/>
    </row>
    <row r="118" spans="7:12">
      <c r="G118" s="1"/>
      <c r="L118" s="1"/>
    </row>
    <row r="119" spans="7:12">
      <c r="G119" s="1"/>
      <c r="L119" s="1"/>
    </row>
    <row r="120" spans="7:12">
      <c r="G120" s="1"/>
      <c r="L120" s="1"/>
    </row>
    <row r="121" spans="7:12">
      <c r="G121" s="1"/>
      <c r="L121" s="1"/>
    </row>
    <row r="122" spans="7:12">
      <c r="G122" s="1"/>
      <c r="L122" s="1"/>
    </row>
    <row r="123" spans="7:12">
      <c r="G123" s="1"/>
      <c r="L123" s="1"/>
    </row>
    <row r="124" spans="7:12">
      <c r="G124" s="1"/>
      <c r="L124" s="1"/>
    </row>
    <row r="125" spans="7:12">
      <c r="G125" s="1"/>
      <c r="L125" s="1"/>
    </row>
    <row r="126" spans="7:12">
      <c r="G126" s="1"/>
      <c r="L126" s="1"/>
    </row>
    <row r="127" spans="7:12">
      <c r="G127" s="1"/>
      <c r="L127" s="1"/>
    </row>
    <row r="128" spans="7:12">
      <c r="G128" s="1"/>
      <c r="L128" s="1"/>
    </row>
    <row r="129" spans="7:12">
      <c r="G129" s="1"/>
      <c r="L129" s="1"/>
    </row>
    <row r="130" spans="7:12">
      <c r="G130" s="1"/>
      <c r="L130" s="1"/>
    </row>
    <row r="131" spans="7:12">
      <c r="G131" s="1"/>
      <c r="L131" s="1"/>
    </row>
    <row r="132" spans="7:12">
      <c r="G132" s="1"/>
      <c r="L132" s="1"/>
    </row>
    <row r="133" spans="7:12">
      <c r="G133" s="1"/>
      <c r="L133" s="1"/>
    </row>
    <row r="134" spans="7:12">
      <c r="G134" s="1"/>
      <c r="L134" s="1"/>
    </row>
    <row r="135" spans="7:12">
      <c r="G135" s="1"/>
      <c r="L135" s="1"/>
    </row>
    <row r="136" spans="7:12">
      <c r="G136" s="1"/>
      <c r="L136" s="1"/>
    </row>
    <row r="137" spans="7:12">
      <c r="G137" s="1"/>
      <c r="L137" s="1"/>
    </row>
    <row r="138" spans="7:12">
      <c r="G138" s="1"/>
      <c r="L138" s="1"/>
    </row>
    <row r="139" spans="7:12">
      <c r="G139" s="1"/>
      <c r="L139" s="1"/>
    </row>
    <row r="140" spans="7:12">
      <c r="G140" s="1"/>
      <c r="L140" s="1"/>
    </row>
    <row r="141" spans="7:12">
      <c r="G141" s="1"/>
      <c r="L141" s="1"/>
    </row>
    <row r="142" spans="7:12">
      <c r="G142" s="1"/>
      <c r="L142" s="1"/>
    </row>
    <row r="143" spans="7:12">
      <c r="G143" s="1"/>
      <c r="L143" s="1"/>
    </row>
    <row r="144" spans="7:12">
      <c r="G144" s="1"/>
      <c r="L144" s="1"/>
    </row>
    <row r="145" spans="7:12">
      <c r="G145" s="1"/>
      <c r="L145" s="1"/>
    </row>
    <row r="146" spans="7:12">
      <c r="G146" s="1"/>
      <c r="L146" s="1"/>
    </row>
    <row r="147" spans="7:12">
      <c r="G147" s="1"/>
      <c r="L147" s="1"/>
    </row>
    <row r="148" spans="7:12">
      <c r="G148" s="1"/>
      <c r="L148" s="1"/>
    </row>
    <row r="149" spans="7:12">
      <c r="G149" s="1"/>
      <c r="L149" s="1"/>
    </row>
    <row r="150" spans="7:12">
      <c r="G150" s="1"/>
      <c r="L150" s="1"/>
    </row>
    <row r="151" spans="7:12">
      <c r="G151" s="1"/>
      <c r="L151" s="1"/>
    </row>
    <row r="152" spans="7:12">
      <c r="G152" s="1"/>
      <c r="L152" s="1"/>
    </row>
    <row r="153" spans="7:12">
      <c r="G153" s="1"/>
      <c r="L153" s="1"/>
    </row>
    <row r="154" spans="7:12">
      <c r="G154" s="1"/>
      <c r="L154" s="1"/>
    </row>
    <row r="155" spans="7:12">
      <c r="G155" s="1"/>
      <c r="L155" s="1"/>
    </row>
    <row r="156" spans="7:12">
      <c r="G156" s="1"/>
      <c r="L156" s="1"/>
    </row>
    <row r="157" spans="7:12">
      <c r="G157" s="1"/>
      <c r="L157" s="1"/>
    </row>
    <row r="158" spans="7:12">
      <c r="G158" s="1"/>
      <c r="L158" s="1"/>
    </row>
    <row r="159" spans="7:12">
      <c r="G159" s="1"/>
      <c r="L159" s="1"/>
    </row>
    <row r="160" spans="7:12">
      <c r="G160" s="1"/>
      <c r="L160" s="1"/>
    </row>
    <row r="161" spans="7:12">
      <c r="G161" s="1"/>
      <c r="L161" s="1"/>
    </row>
    <row r="162" spans="7:12">
      <c r="G162" s="1"/>
      <c r="L162" s="1"/>
    </row>
    <row r="163" spans="7:12">
      <c r="G163" s="1"/>
      <c r="L163" s="1"/>
    </row>
    <row r="164" spans="7:12">
      <c r="G164" s="1"/>
      <c r="L164" s="1"/>
    </row>
    <row r="165" spans="7:12">
      <c r="G165" s="1"/>
      <c r="L165" s="1"/>
    </row>
    <row r="166" spans="7:12">
      <c r="G166" s="1"/>
      <c r="L166" s="1"/>
    </row>
    <row r="167" spans="7:12">
      <c r="G167" s="1"/>
      <c r="L167" s="1"/>
    </row>
    <row r="168" spans="7:12">
      <c r="G168" s="1"/>
      <c r="L168" s="1"/>
    </row>
    <row r="169" spans="7:12">
      <c r="G169" s="1"/>
      <c r="L169" s="1"/>
    </row>
    <row r="170" spans="7:12">
      <c r="G170" s="1"/>
      <c r="L170" s="1"/>
    </row>
    <row r="171" spans="7:12">
      <c r="G171" s="1"/>
      <c r="L171" s="1"/>
    </row>
    <row r="172" spans="7:12">
      <c r="G172" s="1"/>
      <c r="L172" s="1"/>
    </row>
    <row r="173" spans="7:12">
      <c r="G173" s="1"/>
      <c r="L173" s="1"/>
    </row>
    <row r="174" spans="7:12">
      <c r="G174" s="1"/>
      <c r="L174" s="1"/>
    </row>
    <row r="175" spans="7:12">
      <c r="G175" s="1"/>
      <c r="L175" s="1"/>
    </row>
    <row r="176" spans="7:12">
      <c r="G176" s="1"/>
      <c r="L176" s="1"/>
    </row>
    <row r="177" spans="7:12">
      <c r="G177" s="1"/>
      <c r="L177" s="1"/>
    </row>
    <row r="178" spans="7:12">
      <c r="G178" s="1"/>
      <c r="L178" s="1"/>
    </row>
    <row r="179" spans="7:12">
      <c r="G179" s="1"/>
      <c r="L179" s="1"/>
    </row>
    <row r="180" spans="7:12">
      <c r="G180" s="1"/>
      <c r="L180" s="1"/>
    </row>
    <row r="181" spans="7:12">
      <c r="G181" s="1"/>
      <c r="L181" s="1"/>
    </row>
    <row r="182" spans="7:12">
      <c r="G182" s="1"/>
      <c r="L182" s="1"/>
    </row>
    <row r="183" spans="7:12">
      <c r="L183" s="1"/>
    </row>
    <row r="184" spans="7:12">
      <c r="L184" s="1"/>
    </row>
    <row r="185" spans="7:12">
      <c r="L185" s="1"/>
    </row>
    <row r="186" spans="7:12">
      <c r="L186" s="1"/>
    </row>
    <row r="187" spans="7:12">
      <c r="L187" s="1"/>
    </row>
    <row r="188" spans="7:12">
      <c r="L188" s="1"/>
    </row>
    <row r="189" spans="7:12">
      <c r="L189" s="1"/>
    </row>
    <row r="190" spans="7:12">
      <c r="L190" s="1"/>
    </row>
    <row r="191" spans="7:12">
      <c r="L191" s="1"/>
    </row>
    <row r="192" spans="7:12">
      <c r="L192" s="1"/>
    </row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</sheetData>
  <pageMargins left="0.25" right="0" top="0.5" bottom="0.5" header="0.5" footer="0"/>
  <pageSetup scale="75" orientation="landscape" r:id="rId1"/>
  <headerFooter>
    <oddHeader>&amp;RAnnual Report of Facility Build-out per DOCKET UT-120128 Order 02
Exhibit 2:   Interest Report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170</IndustryCode>
    <CaseStatus xmlns="dc463f71-b30c-4ab2-9473-d307f9d35888">Closed</CaseStatus>
    <OpenedDate xmlns="dc463f71-b30c-4ab2-9473-d307f9d35888">2012-01-27T08:00:00+00:00</OpenedDate>
    <Date1 xmlns="dc463f71-b30c-4ab2-9473-d307f9d35888">2014-05-30T07:00:00+00:00</Date1>
    <IsDocumentOrder xmlns="dc463f71-b30c-4ab2-9473-d307f9d35888" xsi:nil="true"/>
    <IsHighlyConfidential xmlns="dc463f71-b30c-4ab2-9473-d307f9d35888">false</IsHighlyConfidential>
    <CaseCompanyNames xmlns="dc463f71-b30c-4ab2-9473-d307f9d35888">Qwest Corporation</CaseCompanyNames>
    <DocketNumber xmlns="dc463f71-b30c-4ab2-9473-d307f9d35888">120128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2EA5ABD9808D740BF771E8994E1D16A" ma:contentTypeVersion="127" ma:contentTypeDescription="" ma:contentTypeScope="" ma:versionID="8380aed9a16bf388a610be5bd61bc6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99847F5-F5F9-406D-8FDD-D09CD2CB5452}"/>
</file>

<file path=customXml/itemProps2.xml><?xml version="1.0" encoding="utf-8"?>
<ds:datastoreItem xmlns:ds="http://schemas.openxmlformats.org/officeDocument/2006/customXml" ds:itemID="{55935893-BD41-4917-9453-83E442D1D2EC}"/>
</file>

<file path=customXml/itemProps3.xml><?xml version="1.0" encoding="utf-8"?>
<ds:datastoreItem xmlns:ds="http://schemas.openxmlformats.org/officeDocument/2006/customXml" ds:itemID="{167A92B7-5C9D-4825-ACB0-AAF37F48BDA4}"/>
</file>

<file path=customXml/itemProps4.xml><?xml version="1.0" encoding="utf-8"?>
<ds:datastoreItem xmlns:ds="http://schemas.openxmlformats.org/officeDocument/2006/customXml" ds:itemID="{0A0695CB-083E-4264-969C-E1D4E7AF1A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Exb 2 Interest Report</vt:lpstr>
      <vt:lpstr>'Exb 2 Interest Report'!Print_Titles</vt:lpstr>
    </vt:vector>
  </TitlesOfParts>
  <Company>CenturyLink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CenturyLink Employee</dc:creator>
  <cp:lastModifiedBy>CenturyLink Employee</cp:lastModifiedBy>
  <cp:lastPrinted>2014-05-29T19:28:09Z</cp:lastPrinted>
  <dcterms:created xsi:type="dcterms:W3CDTF">2014-05-27T17:37:16Z</dcterms:created>
  <dcterms:modified xsi:type="dcterms:W3CDTF">2014-05-29T23:44:38Z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0x0101006E56B4D1795A2E4DB2F0B01679ED314A0032EA5ABD9808D740BF771E8994E1D16A</vt:lpwstr>
  </property>
  <property fmtid="{D5CDD505-2E9C-101B-9397-08002B2CF9AE}" pid="3" name="_docset_NoMedatataSyncRequired">
    <vt:lpwstr>False</vt:lpwstr>
  </property>
</Properties>
</file>