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12. December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<sst xmlns="http://schemas.openxmlformats.org/spreadsheetml/2006/main" count="78" uniqueCount="33">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</sst>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C15" sqref="C15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26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44165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-74564.889999999985</v>
      </c>
      <c r="E12" s="15"/>
      <c r="F12" s="18"/>
    </row>
    <row r="13" spans="1:10" x14ac:dyDescent="0.2">
      <c r="A13" s="6"/>
      <c r="B13" s="6" t="s">
        <v>3</v>
      </c>
      <c r="C13" s="6"/>
      <c r="D13" s="19">
        <v>2402336.44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-250578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84.47</v>
      </c>
      <c r="E16" s="15"/>
      <c r="F16" s="16"/>
    </row>
    <row r="17" spans="1:12" x14ac:dyDescent="0.2">
      <c r="A17" s="6"/>
      <c r="B17" s="6" t="s">
        <v>6</v>
      </c>
      <c r="C17" s="6"/>
      <c r="D17" s="19">
        <v>2197.8000000000002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2154040.71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2079475.82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4938972.3099999996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13812184.66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-1921652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6231.05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59692.11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11956455.82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16895428.129999999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66501318.400000021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-2593462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164082.69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-2429379.31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64071939.090000018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18801089.120000005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-2381885.2999999998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-4105762.75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-6487648.0499999998</v>
      </c>
      <c r="E55" s="15"/>
    </row>
    <row r="56" spans="1:9" x14ac:dyDescent="0.2">
      <c r="A56" s="6"/>
      <c r="B56" s="6" t="s">
        <v>8</v>
      </c>
      <c r="C56" s="6"/>
      <c r="D56" s="35">
        <f>+D55+D50</f>
        <v>12313441.070000004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13352962.439999999</v>
      </c>
      <c r="E59" s="15"/>
    </row>
    <row r="60" spans="1:9" s="26" customFormat="1" x14ac:dyDescent="0.2">
      <c r="A60" s="30"/>
      <c r="B60" s="6" t="s">
        <v>3</v>
      </c>
      <c r="C60" s="30"/>
      <c r="D60" s="19">
        <v>-13267399.560000001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2028917.11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-11238482.450000001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2114479.9899999984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151353.99</v>
      </c>
      <c r="E70" s="15"/>
    </row>
    <row r="71" spans="1:6" x14ac:dyDescent="0.2">
      <c r="A71" s="30"/>
      <c r="B71" s="6" t="s">
        <v>21</v>
      </c>
      <c r="C71" s="30"/>
      <c r="D71" s="19">
        <v>-20451.14</v>
      </c>
      <c r="E71" s="15"/>
    </row>
    <row r="72" spans="1:6" s="26" customFormat="1" x14ac:dyDescent="0.2">
      <c r="A72" s="31"/>
      <c r="B72" s="6" t="s">
        <v>31</v>
      </c>
      <c r="C72" s="31"/>
      <c r="D72" s="42">
        <v>43493.94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23042.800000000003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174396.78999999998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539901.92999999993</v>
      </c>
      <c r="E77" s="15"/>
      <c r="F77" s="2"/>
    </row>
    <row r="78" spans="1:6" x14ac:dyDescent="0.2">
      <c r="A78" s="30"/>
      <c r="B78" s="6" t="s">
        <v>21</v>
      </c>
      <c r="C78" s="30"/>
      <c r="D78" s="19">
        <v>-544785.1</v>
      </c>
      <c r="E78" s="15"/>
    </row>
    <row r="79" spans="1:6" x14ac:dyDescent="0.2">
      <c r="A79" s="31"/>
      <c r="B79" s="6" t="s">
        <v>32</v>
      </c>
      <c r="C79" s="31"/>
      <c r="D79" s="42">
        <v>409.22</v>
      </c>
      <c r="E79" s="15"/>
    </row>
    <row r="80" spans="1:6" x14ac:dyDescent="0.2">
      <c r="A80" s="6"/>
      <c r="B80" s="6" t="s">
        <v>7</v>
      </c>
      <c r="C80" s="6"/>
      <c r="D80" s="34">
        <f>SUM(D78:D79)</f>
        <v>-544375.88</v>
      </c>
      <c r="E80" s="15"/>
    </row>
    <row r="81" spans="1:7" x14ac:dyDescent="0.2">
      <c r="A81" s="6"/>
      <c r="B81" s="6" t="s">
        <v>8</v>
      </c>
      <c r="C81" s="6"/>
      <c r="D81" s="35">
        <f>+D80+D77</f>
        <v>-4473.9500000000698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104211033.30000003</v>
      </c>
      <c r="E84" s="15"/>
      <c r="F84" s="44">
        <f>SUM(D12,D22,D32,D50,D59,D70,D77)</f>
        <v>37709714.900000006</v>
      </c>
      <c r="G84" s="45">
        <f>+F84-D84</f>
        <v>-66501318.400000021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-6566346.3600000003</v>
      </c>
      <c r="E85" s="15"/>
      <c r="F85" s="47">
        <f>SUM(D18+D28+D37+D55+D66+D73+D80)</f>
        <v>-4136967.05</v>
      </c>
      <c r="G85" s="45">
        <f t="shared" ref="G85:G88" si="0">+F85-D85</f>
        <v>2429379.3100000005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97644686.940000027</v>
      </c>
      <c r="E86" s="15"/>
      <c r="F86" s="44">
        <f>SUM(F84:F85)</f>
        <v>33572747.850000009</v>
      </c>
      <c r="G86" s="45">
        <f t="shared" si="0"/>
        <v>-64071939.090000018</v>
      </c>
    </row>
    <row r="87" spans="1:7" ht="12" thickTop="1" x14ac:dyDescent="0.2">
      <c r="A87" s="6" t="s">
        <v>17</v>
      </c>
      <c r="B87" s="6"/>
      <c r="C87" s="6"/>
      <c r="D87" s="49">
        <f>+D19+D29+D38+D47</f>
        <v>83046843.040000021</v>
      </c>
      <c r="E87" s="15"/>
      <c r="F87" s="49">
        <f>+D19+D29+D38</f>
        <v>18974903.949999999</v>
      </c>
      <c r="G87" s="45">
        <f t="shared" si="0"/>
        <v>-64071939.090000018</v>
      </c>
    </row>
    <row r="88" spans="1:7" ht="12" thickBot="1" x14ac:dyDescent="0.25">
      <c r="A88" s="6" t="s">
        <v>18</v>
      </c>
      <c r="B88" s="6"/>
      <c r="C88" s="6"/>
      <c r="D88" s="50">
        <f>+D81+D74+D67+D56</f>
        <v>14597843.900000002</v>
      </c>
      <c r="E88" s="15"/>
      <c r="F88" s="44">
        <f>+F86-F87</f>
        <v>14597843.90000001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6F2A71-D093-4BA8-8DFF-33791B1E98C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0252674-B591-40D2-9CF5-D34953DDB45A}"/>
</file>

<file path=customXml/itemProps3.xml><?xml version="1.0" encoding="utf-8"?>
<ds:datastoreItem xmlns:ds="http://schemas.openxmlformats.org/officeDocument/2006/customXml" ds:itemID="{EA15E570-0E13-4332-9F65-F79925493BD1}"/>
</file>

<file path=customXml/itemProps4.xml><?xml version="1.0" encoding="utf-8"?>
<ds:datastoreItem xmlns:ds="http://schemas.openxmlformats.org/officeDocument/2006/customXml" ds:itemID="{035F5873-48AF-4C11-8BED-52317BA4DFD7}"/>
</file>

<file path=customXml/itemProps5.xml><?xml version="1.0" encoding="utf-8"?>
<ds:datastoreItem xmlns:ds="http://schemas.openxmlformats.org/officeDocument/2006/customXml" ds:itemID="{189A227F-A9D2-4DEC-8248-25B60A384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2020-12-07T17:02:49Z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