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70" windowWidth="19320" windowHeight="14055"/>
  </bookViews>
  <sheets>
    <sheet name="JAP-15" sheetId="4" r:id="rId1"/>
  </sheets>
  <definedNames>
    <definedName name="_Order1" hidden="1">0</definedName>
    <definedName name="_Order2" hidden="1">0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25725" iterate="1" calcOnSave="0"/>
</workbook>
</file>

<file path=xl/calcChain.xml><?xml version="1.0" encoding="utf-8"?>
<calcChain xmlns="http://schemas.openxmlformats.org/spreadsheetml/2006/main">
  <c r="A13" i="4"/>
  <c r="B13"/>
  <c r="D13"/>
  <c r="H13"/>
  <c r="L13"/>
  <c r="A14"/>
  <c r="B14"/>
  <c r="B15" s="1"/>
  <c r="B16" s="1"/>
  <c r="B17" s="1"/>
  <c r="B18" s="1"/>
  <c r="B19" s="1"/>
  <c r="B20" s="1"/>
  <c r="B21" s="1"/>
  <c r="B22" s="1"/>
  <c r="B23" s="1"/>
  <c r="D14"/>
  <c r="D15" s="1"/>
  <c r="D16" s="1"/>
  <c r="D17" s="1"/>
  <c r="D18" s="1"/>
  <c r="D19" s="1"/>
  <c r="D20" s="1"/>
  <c r="D21" s="1"/>
  <c r="D22" s="1"/>
  <c r="D23" s="1"/>
  <c r="H14"/>
  <c r="L14"/>
  <c r="L15" s="1"/>
  <c r="L16" s="1"/>
  <c r="L17" s="1"/>
  <c r="L18" s="1"/>
  <c r="L19" s="1"/>
  <c r="L20" s="1"/>
  <c r="L21" s="1"/>
  <c r="L22" s="1"/>
  <c r="L23" s="1"/>
  <c r="A15"/>
  <c r="A16" s="1"/>
  <c r="A17" s="1"/>
  <c r="A18" s="1"/>
  <c r="A19" s="1"/>
  <c r="A20" s="1"/>
  <c r="A21" s="1"/>
  <c r="A22" s="1"/>
  <c r="A23" s="1"/>
  <c r="A24" s="1"/>
  <c r="H15"/>
  <c r="H16" s="1"/>
  <c r="H17" s="1"/>
  <c r="H18" s="1"/>
  <c r="H19" s="1"/>
  <c r="H20" s="1"/>
  <c r="H21" s="1"/>
  <c r="H22" s="1"/>
  <c r="H23" s="1"/>
  <c r="M12" l="1"/>
  <c r="M13" l="1"/>
  <c r="E12"/>
  <c r="E13" l="1"/>
  <c r="M14"/>
  <c r="M15" l="1"/>
  <c r="I12"/>
  <c r="E14"/>
  <c r="E15" l="1"/>
  <c r="I13"/>
  <c r="M16"/>
  <c r="M17" l="1"/>
  <c r="I14"/>
  <c r="E16"/>
  <c r="E17" l="1"/>
  <c r="I15"/>
  <c r="M18"/>
  <c r="M19" l="1"/>
  <c r="I16"/>
  <c r="E18"/>
  <c r="E19" l="1"/>
  <c r="I17"/>
  <c r="M20"/>
  <c r="M21" l="1"/>
  <c r="I18"/>
  <c r="E20"/>
  <c r="E21" l="1"/>
  <c r="I19"/>
  <c r="M22"/>
  <c r="M23"/>
  <c r="M24" l="1"/>
  <c r="I20"/>
  <c r="E22"/>
  <c r="E23"/>
  <c r="E24" l="1"/>
  <c r="I21"/>
  <c r="I22" l="1"/>
  <c r="I23"/>
  <c r="I24" l="1"/>
</calcChain>
</file>

<file path=xl/sharedStrings.xml><?xml version="1.0" encoding="utf-8"?>
<sst xmlns="http://schemas.openxmlformats.org/spreadsheetml/2006/main" count="51" uniqueCount="33">
  <si>
    <t>*** See Exhibit No. JAP-13</t>
  </si>
  <si>
    <t>** See Exhibit No. JAP-11</t>
  </si>
  <si>
    <t>* Includes equivalent schedules, such as Residential and Farm Schedules.</t>
  </si>
  <si>
    <t>Total</t>
  </si>
  <si>
    <t>(j)=(h)x(i)/100</t>
  </si>
  <si>
    <t>(i)</t>
  </si>
  <si>
    <t>(h)</t>
  </si>
  <si>
    <t>(g)=(e)x(f)/100</t>
  </si>
  <si>
    <t>(f)</t>
  </si>
  <si>
    <t>(e)</t>
  </si>
  <si>
    <t>(d)=(b)x(c)/100</t>
  </si>
  <si>
    <t>(c)</t>
  </si>
  <si>
    <t>(b)</t>
  </si>
  <si>
    <t>(a)</t>
  </si>
  <si>
    <t>Amount</t>
  </si>
  <si>
    <t>(¢/kWh)</t>
  </si>
  <si>
    <t>(kWh)</t>
  </si>
  <si>
    <t>Month</t>
  </si>
  <si>
    <t>No.</t>
  </si>
  <si>
    <t>Fixed Cost</t>
  </si>
  <si>
    <t>Cost Rate***</t>
  </si>
  <si>
    <t>Adjustment**</t>
  </si>
  <si>
    <t>Line</t>
  </si>
  <si>
    <t>Unrecovered</t>
  </si>
  <si>
    <t>Fixed</t>
  </si>
  <si>
    <t>Savings</t>
  </si>
  <si>
    <t>Schedules 40, 46, 49, 448, 449, 458 &amp; 459</t>
  </si>
  <si>
    <t>Schedules 24, 25, 26, 29, 31, 35, 43 &amp; 57*</t>
  </si>
  <si>
    <t>Schedule 7</t>
  </si>
  <si>
    <t>Development of Unrecovered Fixed Cost Amount (UFCA) for Rate Groups</t>
  </si>
  <si>
    <t>Test Year Ended December 2010</t>
  </si>
  <si>
    <t>2011 Electric General Rate Case - Initial Filing</t>
  </si>
  <si>
    <t>Puget Sound Energy</t>
  </si>
</sst>
</file>

<file path=xl/styles.xml><?xml version="1.0" encoding="utf-8"?>
<styleSheet xmlns="http://schemas.openxmlformats.org/spreadsheetml/2006/main">
  <numFmts count="1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#,##0.0000_);\(#,##0.0000\)"/>
    <numFmt numFmtId="168" formatCode="&quot;$&quot;#,##0\ ;\(&quot;$&quot;#,##0\)"/>
    <numFmt numFmtId="169" formatCode="00000"/>
    <numFmt numFmtId="170" formatCode="#,##0.00000000000;[Red]\-#,##0.00000000000"/>
    <numFmt numFmtId="171" formatCode="_(&quot;$&quot;* #,##0.0000_);_(&quot;$&quot;* \(#,##0.0000\);_(&quot;$&quot;* &quot;-&quot;????_);_(@_)"/>
    <numFmt numFmtId="172" formatCode="0.000000"/>
    <numFmt numFmtId="173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/>
    <xf numFmtId="2" fontId="6" fillId="0" borderId="0" applyFont="0" applyFill="0" applyBorder="0" applyAlignment="0" applyProtection="0"/>
    <xf numFmtId="38" fontId="8" fillId="2" borderId="0" applyNumberFormat="0" applyBorder="0" applyAlignment="0" applyProtection="0"/>
    <xf numFmtId="38" fontId="9" fillId="0" borderId="0"/>
    <xf numFmtId="40" fontId="9" fillId="0" borderId="0"/>
    <xf numFmtId="10" fontId="8" fillId="3" borderId="4" applyNumberFormat="0" applyBorder="0" applyAlignment="0" applyProtection="0"/>
    <xf numFmtId="44" fontId="4" fillId="0" borderId="5" applyNumberFormat="0" applyFont="0" applyAlignment="0">
      <alignment horizontal="center"/>
    </xf>
    <xf numFmtId="44" fontId="4" fillId="0" borderId="6" applyNumberFormat="0" applyFont="0" applyAlignment="0">
      <alignment horizontal="center"/>
    </xf>
    <xf numFmtId="170" fontId="5" fillId="0" borderId="0"/>
    <xf numFmtId="0" fontId="5" fillId="0" borderId="0"/>
    <xf numFmtId="0" fontId="10" fillId="0" borderId="0"/>
    <xf numFmtId="0" fontId="7" fillId="0" borderId="0"/>
    <xf numFmtId="0" fontId="7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42" fontId="5" fillId="3" borderId="0"/>
    <xf numFmtId="0" fontId="7" fillId="4" borderId="0"/>
    <xf numFmtId="0" fontId="11" fillId="4" borderId="7"/>
    <xf numFmtId="0" fontId="12" fillId="5" borderId="8"/>
    <xf numFmtId="0" fontId="13" fillId="4" borderId="9"/>
    <xf numFmtId="42" fontId="14" fillId="6" borderId="10">
      <alignment vertical="center"/>
    </xf>
    <xf numFmtId="0" fontId="4" fillId="3" borderId="3" applyNumberFormat="0">
      <alignment horizontal="center" vertical="center" wrapText="1"/>
    </xf>
    <xf numFmtId="171" fontId="5" fillId="3" borderId="0"/>
    <xf numFmtId="42" fontId="15" fillId="3" borderId="11">
      <alignment horizontal="left"/>
    </xf>
    <xf numFmtId="38" fontId="8" fillId="0" borderId="12"/>
    <xf numFmtId="38" fontId="9" fillId="0" borderId="11"/>
    <xf numFmtId="172" fontId="5" fillId="0" borderId="0">
      <alignment horizontal="left" wrapText="1"/>
    </xf>
    <xf numFmtId="0" fontId="5" fillId="0" borderId="0" applyNumberFormat="0" applyBorder="0" applyAlignment="0"/>
    <xf numFmtId="0" fontId="7" fillId="0" borderId="0"/>
    <xf numFmtId="0" fontId="11" fillId="4" borderId="0"/>
    <xf numFmtId="173" fontId="16" fillId="0" borderId="0">
      <alignment horizontal="left" vertical="center"/>
    </xf>
    <xf numFmtId="0" fontId="4" fillId="3" borderId="0">
      <alignment horizontal="left" wrapText="1"/>
    </xf>
    <xf numFmtId="0" fontId="17" fillId="0" borderId="0">
      <alignment horizontal="left" vertical="center"/>
    </xf>
  </cellStyleXfs>
  <cellXfs count="30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1" xfId="2" applyNumberFormat="1" applyFont="1" applyBorder="1"/>
    <xf numFmtId="164" fontId="2" fillId="0" borderId="1" xfId="1" applyNumberFormat="1" applyFont="1" applyBorder="1"/>
    <xf numFmtId="165" fontId="2" fillId="0" borderId="2" xfId="2" applyNumberFormat="1" applyFont="1" applyBorder="1"/>
    <xf numFmtId="164" fontId="2" fillId="0" borderId="2" xfId="1" applyNumberFormat="1" applyFont="1" applyBorder="1"/>
    <xf numFmtId="166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5" fontId="2" fillId="0" borderId="3" xfId="2" applyNumberFormat="1" applyFont="1" applyBorder="1"/>
    <xf numFmtId="167" fontId="2" fillId="0" borderId="3" xfId="1" applyNumberFormat="1" applyFont="1" applyBorder="1" applyAlignment="1">
      <alignment horizontal="center"/>
    </xf>
    <xf numFmtId="37" fontId="2" fillId="0" borderId="3" xfId="1" applyNumberFormat="1" applyFont="1" applyBorder="1" applyAlignment="1">
      <alignment horizontal="center"/>
    </xf>
    <xf numFmtId="165" fontId="2" fillId="0" borderId="0" xfId="2" applyNumberFormat="1" applyFont="1" applyBorder="1"/>
    <xf numFmtId="167" fontId="2" fillId="0" borderId="0" xfId="1" applyNumberFormat="1" applyFont="1" applyBorder="1" applyAlignment="1">
      <alignment horizontal="center"/>
    </xf>
    <xf numFmtId="37" fontId="2" fillId="0" borderId="0" xfId="1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2" applyNumberFormat="1" applyFont="1"/>
    <xf numFmtId="16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"/>
    </xf>
    <xf numFmtId="166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</cellXfs>
  <cellStyles count="45">
    <cellStyle name="Comma" xfId="1" builtinId="3"/>
    <cellStyle name="Comma 2" xfId="3"/>
    <cellStyle name="Comma0" xfId="4"/>
    <cellStyle name="Comma0 - Style4" xfId="5"/>
    <cellStyle name="Comma1 - Style1" xfId="6"/>
    <cellStyle name="Curren - Style2" xfId="7"/>
    <cellStyle name="Currency" xfId="2" builtinId="4"/>
    <cellStyle name="Currency 2" xfId="8"/>
    <cellStyle name="Currency0" xfId="9"/>
    <cellStyle name="Date" xfId="10"/>
    <cellStyle name="Entered" xfId="11"/>
    <cellStyle name="Fixed" xfId="12"/>
    <cellStyle name="Grey" xfId="13"/>
    <cellStyle name="Heading1" xfId="14"/>
    <cellStyle name="Heading2" xfId="15"/>
    <cellStyle name="Input [yellow]" xfId="16"/>
    <cellStyle name="modified border" xfId="17"/>
    <cellStyle name="modified border1" xfId="18"/>
    <cellStyle name="Normal" xfId="0" builtinId="0"/>
    <cellStyle name="Normal - Style1" xfId="19"/>
    <cellStyle name="Normal 2" xfId="20"/>
    <cellStyle name="Normal 3" xfId="21"/>
    <cellStyle name="Percen - Style2" xfId="22"/>
    <cellStyle name="Percen - Style3" xfId="23"/>
    <cellStyle name="Percent [2]" xfId="24"/>
    <cellStyle name="Percent 2" xfId="25"/>
    <cellStyle name="Percent 3" xfId="26"/>
    <cellStyle name="Report" xfId="27"/>
    <cellStyle name="Report - Style5" xfId="28"/>
    <cellStyle name="Report - Style6" xfId="29"/>
    <cellStyle name="Report - Style7" xfId="30"/>
    <cellStyle name="Report - Style8" xfId="31"/>
    <cellStyle name="Report Bar" xfId="32"/>
    <cellStyle name="Report Heading" xfId="33"/>
    <cellStyle name="Report Unit Cost" xfId="34"/>
    <cellStyle name="Reports Total" xfId="35"/>
    <cellStyle name="StmtTtl1" xfId="36"/>
    <cellStyle name="StmtTtl2" xfId="37"/>
    <cellStyle name="Style 1" xfId="38"/>
    <cellStyle name="Test" xfId="39"/>
    <cellStyle name="Title: - Style3" xfId="40"/>
    <cellStyle name="Title: - Style4" xfId="41"/>
    <cellStyle name="Title: Major" xfId="42"/>
    <cellStyle name="Title: Minor" xfId="43"/>
    <cellStyle name="Title: Worksheet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A1:M29"/>
  <sheetViews>
    <sheetView tabSelected="1" zoomScaleNormal="100" workbookViewId="0">
      <selection activeCell="E24" sqref="E24:M24"/>
    </sheetView>
  </sheetViews>
  <sheetFormatPr defaultRowHeight="12.75"/>
  <cols>
    <col min="1" max="1" width="5.28515625" style="1" customWidth="1"/>
    <col min="2" max="2" width="7.140625" style="1" bestFit="1" customWidth="1"/>
    <col min="3" max="3" width="12.5703125" style="1" bestFit="1" customWidth="1"/>
    <col min="4" max="4" width="11.7109375" style="1" bestFit="1" customWidth="1"/>
    <col min="5" max="5" width="13.28515625" style="1" bestFit="1" customWidth="1"/>
    <col min="6" max="6" width="2" style="1" customWidth="1"/>
    <col min="7" max="7" width="12.5703125" style="1" bestFit="1" customWidth="1"/>
    <col min="8" max="8" width="11.7109375" style="1" bestFit="1" customWidth="1"/>
    <col min="9" max="9" width="12.85546875" style="1" customWidth="1"/>
    <col min="10" max="10" width="1.85546875" style="1" customWidth="1"/>
    <col min="11" max="11" width="12.5703125" style="1" bestFit="1" customWidth="1"/>
    <col min="12" max="12" width="11.7109375" style="1" bestFit="1" customWidth="1"/>
    <col min="13" max="13" width="12.5703125" style="1" bestFit="1" customWidth="1"/>
    <col min="14" max="16384" width="9.140625" style="1"/>
  </cols>
  <sheetData>
    <row r="1" spans="1:13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>
      <c r="A3" s="28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>
      <c r="A4" s="28" t="s">
        <v>29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>
      <c r="A5" s="26"/>
      <c r="B5" s="26"/>
      <c r="C5" s="26"/>
      <c r="D5" s="26"/>
      <c r="E5" s="26"/>
      <c r="F5" s="26"/>
      <c r="G5" s="26"/>
      <c r="H5" s="26"/>
      <c r="I5" s="26"/>
    </row>
    <row r="7" spans="1:13">
      <c r="A7" s="25"/>
      <c r="B7" s="25"/>
      <c r="C7" s="29" t="s">
        <v>28</v>
      </c>
      <c r="D7" s="29"/>
      <c r="E7" s="29"/>
      <c r="F7" s="24"/>
      <c r="G7" s="29" t="s">
        <v>27</v>
      </c>
      <c r="H7" s="29"/>
      <c r="I7" s="29"/>
      <c r="K7" s="29" t="s">
        <v>26</v>
      </c>
      <c r="L7" s="29"/>
      <c r="M7" s="29"/>
    </row>
    <row r="8" spans="1:13">
      <c r="A8" s="25"/>
      <c r="B8" s="25"/>
      <c r="C8" s="23" t="s">
        <v>25</v>
      </c>
      <c r="D8" s="23" t="s">
        <v>24</v>
      </c>
      <c r="E8" s="23" t="s">
        <v>23</v>
      </c>
      <c r="F8" s="23"/>
      <c r="G8" s="23" t="s">
        <v>25</v>
      </c>
      <c r="H8" s="23" t="s">
        <v>24</v>
      </c>
      <c r="I8" s="23" t="s">
        <v>23</v>
      </c>
      <c r="K8" s="23" t="s">
        <v>25</v>
      </c>
      <c r="L8" s="23" t="s">
        <v>24</v>
      </c>
      <c r="M8" s="23" t="s">
        <v>23</v>
      </c>
    </row>
    <row r="9" spans="1:13">
      <c r="A9" s="23" t="s">
        <v>22</v>
      </c>
      <c r="B9" s="25"/>
      <c r="C9" s="24" t="s">
        <v>21</v>
      </c>
      <c r="D9" s="23" t="s">
        <v>20</v>
      </c>
      <c r="E9" s="23" t="s">
        <v>19</v>
      </c>
      <c r="F9" s="23"/>
      <c r="G9" s="24" t="s">
        <v>21</v>
      </c>
      <c r="H9" s="23" t="s">
        <v>20</v>
      </c>
      <c r="I9" s="23" t="s">
        <v>19</v>
      </c>
      <c r="K9" s="24" t="s">
        <v>21</v>
      </c>
      <c r="L9" s="23" t="s">
        <v>20</v>
      </c>
      <c r="M9" s="23" t="s">
        <v>19</v>
      </c>
    </row>
    <row r="10" spans="1:13" ht="13.5" thickBot="1">
      <c r="A10" s="22" t="s">
        <v>18</v>
      </c>
      <c r="B10" s="22" t="s">
        <v>17</v>
      </c>
      <c r="C10" s="22" t="s">
        <v>16</v>
      </c>
      <c r="D10" s="22" t="s">
        <v>15</v>
      </c>
      <c r="E10" s="22" t="s">
        <v>14</v>
      </c>
      <c r="F10" s="22"/>
      <c r="G10" s="22" t="s">
        <v>16</v>
      </c>
      <c r="H10" s="22" t="s">
        <v>15</v>
      </c>
      <c r="I10" s="22" t="s">
        <v>14</v>
      </c>
      <c r="J10" s="22"/>
      <c r="K10" s="22" t="s">
        <v>16</v>
      </c>
      <c r="L10" s="22" t="s">
        <v>15</v>
      </c>
      <c r="M10" s="22" t="s">
        <v>14</v>
      </c>
    </row>
    <row r="11" spans="1:13">
      <c r="A11" s="16"/>
      <c r="B11" s="16" t="s">
        <v>13</v>
      </c>
      <c r="C11" s="16" t="s">
        <v>12</v>
      </c>
      <c r="D11" s="16" t="s">
        <v>11</v>
      </c>
      <c r="E11" s="21" t="s">
        <v>10</v>
      </c>
      <c r="F11" s="21"/>
      <c r="G11" s="16" t="s">
        <v>9</v>
      </c>
      <c r="H11" s="16" t="s">
        <v>8</v>
      </c>
      <c r="I11" s="21" t="s">
        <v>7</v>
      </c>
      <c r="J11" s="21"/>
      <c r="K11" s="16" t="s">
        <v>6</v>
      </c>
      <c r="L11" s="16" t="s">
        <v>5</v>
      </c>
      <c r="M11" s="21" t="s">
        <v>4</v>
      </c>
    </row>
    <row r="12" spans="1:13" ht="21" customHeight="1">
      <c r="A12" s="16">
        <v>1</v>
      </c>
      <c r="B12" s="20">
        <v>40544</v>
      </c>
      <c r="C12" s="19">
        <v>10786263.769679761</v>
      </c>
      <c r="D12" s="18">
        <v>2.2665000000000002</v>
      </c>
      <c r="E12" s="17">
        <f t="shared" ref="E12:E23" si="0">C12*D12/100</f>
        <v>244470.6683397918</v>
      </c>
      <c r="F12" s="17"/>
      <c r="G12" s="19">
        <v>14309591.882304821</v>
      </c>
      <c r="H12" s="18">
        <v>2.0909</v>
      </c>
      <c r="I12" s="17">
        <f t="shared" ref="I12:I23" si="1">G12*H12/100</f>
        <v>299199.25666711153</v>
      </c>
      <c r="J12" s="17"/>
      <c r="K12" s="19">
        <v>1049162.8462559993</v>
      </c>
      <c r="L12" s="18">
        <v>0.42349999999999999</v>
      </c>
      <c r="M12" s="17">
        <f t="shared" ref="M12:M23" si="2">K12*L12/100</f>
        <v>4443.2046538941568</v>
      </c>
    </row>
    <row r="13" spans="1:13">
      <c r="A13" s="16">
        <f t="shared" ref="A13:A24" si="3">A12+1</f>
        <v>2</v>
      </c>
      <c r="B13" s="20">
        <f t="shared" ref="B13:B23" si="4">EDATE(B12,1)</f>
        <v>40575</v>
      </c>
      <c r="C13" s="19">
        <v>11823487.365422629</v>
      </c>
      <c r="D13" s="18">
        <f t="shared" ref="D13:D23" si="5">D12</f>
        <v>2.2665000000000002</v>
      </c>
      <c r="E13" s="17">
        <f t="shared" si="0"/>
        <v>267979.34113730391</v>
      </c>
      <c r="F13" s="17"/>
      <c r="G13" s="19">
        <v>15516639.755768981</v>
      </c>
      <c r="H13" s="18">
        <f t="shared" ref="H13:H23" si="6">H12</f>
        <v>2.0909</v>
      </c>
      <c r="I13" s="17">
        <f t="shared" si="1"/>
        <v>324437.42065337359</v>
      </c>
      <c r="J13" s="17"/>
      <c r="K13" s="19">
        <v>1137662.2103823042</v>
      </c>
      <c r="L13" s="18">
        <f t="shared" ref="L13:L23" si="7">L12</f>
        <v>0.42349999999999999</v>
      </c>
      <c r="M13" s="17">
        <f t="shared" si="2"/>
        <v>4817.9994609690584</v>
      </c>
    </row>
    <row r="14" spans="1:13">
      <c r="A14" s="16">
        <f t="shared" si="3"/>
        <v>3</v>
      </c>
      <c r="B14" s="20">
        <f t="shared" si="4"/>
        <v>40603</v>
      </c>
      <c r="C14" s="19">
        <v>12860710.961165497</v>
      </c>
      <c r="D14" s="18">
        <f t="shared" si="5"/>
        <v>2.2665000000000002</v>
      </c>
      <c r="E14" s="17">
        <f t="shared" si="0"/>
        <v>291488.013934816</v>
      </c>
      <c r="F14" s="17"/>
      <c r="G14" s="19">
        <v>16723687.62923314</v>
      </c>
      <c r="H14" s="18">
        <f t="shared" si="6"/>
        <v>2.0909</v>
      </c>
      <c r="I14" s="17">
        <f t="shared" si="1"/>
        <v>349675.58463963575</v>
      </c>
      <c r="J14" s="17"/>
      <c r="K14" s="19">
        <v>1226161.574508609</v>
      </c>
      <c r="L14" s="18">
        <f t="shared" si="7"/>
        <v>0.42349999999999999</v>
      </c>
      <c r="M14" s="17">
        <f t="shared" si="2"/>
        <v>5192.7942680439592</v>
      </c>
    </row>
    <row r="15" spans="1:13">
      <c r="A15" s="16">
        <f t="shared" si="3"/>
        <v>4</v>
      </c>
      <c r="B15" s="20">
        <f t="shared" si="4"/>
        <v>40634</v>
      </c>
      <c r="C15" s="19">
        <v>13897934.556908365</v>
      </c>
      <c r="D15" s="18">
        <f t="shared" si="5"/>
        <v>2.2665000000000002</v>
      </c>
      <c r="E15" s="17">
        <f t="shared" si="0"/>
        <v>314996.68673232815</v>
      </c>
      <c r="F15" s="17"/>
      <c r="G15" s="19">
        <v>17930735.5026973</v>
      </c>
      <c r="H15" s="18">
        <f t="shared" si="6"/>
        <v>2.0909</v>
      </c>
      <c r="I15" s="17">
        <f t="shared" si="1"/>
        <v>374913.74862589786</v>
      </c>
      <c r="J15" s="17"/>
      <c r="K15" s="19">
        <v>1314660.9386349139</v>
      </c>
      <c r="L15" s="18">
        <f t="shared" si="7"/>
        <v>0.42349999999999999</v>
      </c>
      <c r="M15" s="17">
        <f t="shared" si="2"/>
        <v>5567.5890751188599</v>
      </c>
    </row>
    <row r="16" spans="1:13">
      <c r="A16" s="16">
        <f t="shared" si="3"/>
        <v>5</v>
      </c>
      <c r="B16" s="20">
        <f t="shared" si="4"/>
        <v>40664</v>
      </c>
      <c r="C16" s="19">
        <v>14935158.152651234</v>
      </c>
      <c r="D16" s="18">
        <f t="shared" si="5"/>
        <v>2.2665000000000002</v>
      </c>
      <c r="E16" s="17">
        <f t="shared" si="0"/>
        <v>338505.35952984018</v>
      </c>
      <c r="F16" s="17"/>
      <c r="G16" s="19">
        <v>19137783.37616146</v>
      </c>
      <c r="H16" s="18">
        <f t="shared" si="6"/>
        <v>2.0909</v>
      </c>
      <c r="I16" s="17">
        <f t="shared" si="1"/>
        <v>400151.91261215997</v>
      </c>
      <c r="J16" s="17"/>
      <c r="K16" s="19">
        <v>1403160.3027612187</v>
      </c>
      <c r="L16" s="18">
        <f t="shared" si="7"/>
        <v>0.42349999999999999</v>
      </c>
      <c r="M16" s="17">
        <f t="shared" si="2"/>
        <v>5942.3838821937607</v>
      </c>
    </row>
    <row r="17" spans="1:13">
      <c r="A17" s="16">
        <f t="shared" si="3"/>
        <v>6</v>
      </c>
      <c r="B17" s="20">
        <f t="shared" si="4"/>
        <v>40695</v>
      </c>
      <c r="C17" s="19">
        <v>15972381.748394102</v>
      </c>
      <c r="D17" s="18">
        <f t="shared" si="5"/>
        <v>2.2665000000000002</v>
      </c>
      <c r="E17" s="17">
        <f t="shared" si="0"/>
        <v>362014.03232735232</v>
      </c>
      <c r="F17" s="17"/>
      <c r="G17" s="19">
        <v>20344831.24962562</v>
      </c>
      <c r="H17" s="18">
        <f t="shared" si="6"/>
        <v>2.0909</v>
      </c>
      <c r="I17" s="17">
        <f t="shared" si="1"/>
        <v>425390.07659842208</v>
      </c>
      <c r="J17" s="17"/>
      <c r="K17" s="19">
        <v>1491659.6668875236</v>
      </c>
      <c r="L17" s="18">
        <f t="shared" si="7"/>
        <v>0.42349999999999999</v>
      </c>
      <c r="M17" s="17">
        <f t="shared" si="2"/>
        <v>6317.1786892686623</v>
      </c>
    </row>
    <row r="18" spans="1:13">
      <c r="A18" s="16">
        <f t="shared" si="3"/>
        <v>7</v>
      </c>
      <c r="B18" s="20">
        <f t="shared" si="4"/>
        <v>40725</v>
      </c>
      <c r="C18" s="19">
        <v>17009605.344136972</v>
      </c>
      <c r="D18" s="18">
        <f t="shared" si="5"/>
        <v>2.2665000000000002</v>
      </c>
      <c r="E18" s="17">
        <f t="shared" si="0"/>
        <v>385522.70512486453</v>
      </c>
      <c r="F18" s="17"/>
      <c r="G18" s="19">
        <v>21551879.123089779</v>
      </c>
      <c r="H18" s="18">
        <f t="shared" si="6"/>
        <v>2.0909</v>
      </c>
      <c r="I18" s="17">
        <f t="shared" si="1"/>
        <v>450628.24058468419</v>
      </c>
      <c r="J18" s="17"/>
      <c r="K18" s="19">
        <v>1580159.0310138285</v>
      </c>
      <c r="L18" s="18">
        <f t="shared" si="7"/>
        <v>0.42349999999999999</v>
      </c>
      <c r="M18" s="17">
        <f t="shared" si="2"/>
        <v>6691.9734963435631</v>
      </c>
    </row>
    <row r="19" spans="1:13">
      <c r="A19" s="16">
        <f t="shared" si="3"/>
        <v>8</v>
      </c>
      <c r="B19" s="20">
        <f t="shared" si="4"/>
        <v>40756</v>
      </c>
      <c r="C19" s="19">
        <v>18046828.939879842</v>
      </c>
      <c r="D19" s="18">
        <f t="shared" si="5"/>
        <v>2.2665000000000002</v>
      </c>
      <c r="E19" s="17">
        <f t="shared" si="0"/>
        <v>409031.37792237662</v>
      </c>
      <c r="F19" s="17"/>
      <c r="G19" s="19">
        <v>22758926.996553939</v>
      </c>
      <c r="H19" s="18">
        <f t="shared" si="6"/>
        <v>2.0909</v>
      </c>
      <c r="I19" s="17">
        <f t="shared" si="1"/>
        <v>475866.4045709463</v>
      </c>
      <c r="J19" s="17"/>
      <c r="K19" s="19">
        <v>1668658.3951401333</v>
      </c>
      <c r="L19" s="18">
        <f t="shared" si="7"/>
        <v>0.42349999999999999</v>
      </c>
      <c r="M19" s="17">
        <f t="shared" si="2"/>
        <v>7066.7683034184647</v>
      </c>
    </row>
    <row r="20" spans="1:13">
      <c r="A20" s="16">
        <f t="shared" si="3"/>
        <v>9</v>
      </c>
      <c r="B20" s="20">
        <f t="shared" si="4"/>
        <v>40787</v>
      </c>
      <c r="C20" s="19">
        <v>19084052.535622712</v>
      </c>
      <c r="D20" s="18">
        <f t="shared" si="5"/>
        <v>2.2665000000000002</v>
      </c>
      <c r="E20" s="17">
        <f t="shared" si="0"/>
        <v>432540.05071988882</v>
      </c>
      <c r="F20" s="17"/>
      <c r="G20" s="19">
        <v>23965974.870018099</v>
      </c>
      <c r="H20" s="18">
        <f t="shared" si="6"/>
        <v>2.0909</v>
      </c>
      <c r="I20" s="17">
        <f t="shared" si="1"/>
        <v>501104.5685572084</v>
      </c>
      <c r="J20" s="17"/>
      <c r="K20" s="19">
        <v>1757157.7592664382</v>
      </c>
      <c r="L20" s="18">
        <f t="shared" si="7"/>
        <v>0.42349999999999999</v>
      </c>
      <c r="M20" s="17">
        <f t="shared" si="2"/>
        <v>7441.5631104933655</v>
      </c>
    </row>
    <row r="21" spans="1:13">
      <c r="A21" s="16">
        <f t="shared" si="3"/>
        <v>10</v>
      </c>
      <c r="B21" s="20">
        <f t="shared" si="4"/>
        <v>40817</v>
      </c>
      <c r="C21" s="19">
        <v>20121276.131365582</v>
      </c>
      <c r="D21" s="18">
        <f t="shared" si="5"/>
        <v>2.2665000000000002</v>
      </c>
      <c r="E21" s="17">
        <f t="shared" si="0"/>
        <v>456048.72351740097</v>
      </c>
      <c r="F21" s="17"/>
      <c r="G21" s="19">
        <v>25173022.743482258</v>
      </c>
      <c r="H21" s="18">
        <f t="shared" si="6"/>
        <v>2.0909</v>
      </c>
      <c r="I21" s="17">
        <f t="shared" si="1"/>
        <v>526342.73254347057</v>
      </c>
      <c r="J21" s="17"/>
      <c r="K21" s="19">
        <v>1845657.1233927431</v>
      </c>
      <c r="L21" s="18">
        <f t="shared" si="7"/>
        <v>0.42349999999999999</v>
      </c>
      <c r="M21" s="17">
        <f t="shared" si="2"/>
        <v>7816.3579175682671</v>
      </c>
    </row>
    <row r="22" spans="1:13">
      <c r="A22" s="16">
        <f t="shared" si="3"/>
        <v>11</v>
      </c>
      <c r="B22" s="20">
        <f t="shared" si="4"/>
        <v>40848</v>
      </c>
      <c r="C22" s="19">
        <v>21158499.727108452</v>
      </c>
      <c r="D22" s="18">
        <f t="shared" si="5"/>
        <v>2.2665000000000002</v>
      </c>
      <c r="E22" s="17">
        <f t="shared" si="0"/>
        <v>479557.39631491312</v>
      </c>
      <c r="F22" s="17"/>
      <c r="G22" s="19">
        <v>26380070.616946418</v>
      </c>
      <c r="H22" s="18">
        <f t="shared" si="6"/>
        <v>2.0909</v>
      </c>
      <c r="I22" s="17">
        <f t="shared" si="1"/>
        <v>551580.89652973262</v>
      </c>
      <c r="J22" s="17"/>
      <c r="K22" s="19">
        <v>1934156.4875190479</v>
      </c>
      <c r="L22" s="18">
        <f t="shared" si="7"/>
        <v>0.42349999999999999</v>
      </c>
      <c r="M22" s="17">
        <f t="shared" si="2"/>
        <v>8191.1527246431679</v>
      </c>
    </row>
    <row r="23" spans="1:13">
      <c r="A23" s="16">
        <f t="shared" si="3"/>
        <v>12</v>
      </c>
      <c r="B23" s="15">
        <f t="shared" si="4"/>
        <v>40878</v>
      </c>
      <c r="C23" s="14">
        <v>22195723.322851323</v>
      </c>
      <c r="D23" s="13">
        <f t="shared" si="5"/>
        <v>2.2665000000000002</v>
      </c>
      <c r="E23" s="12">
        <f t="shared" si="0"/>
        <v>503066.06911242532</v>
      </c>
      <c r="F23" s="12"/>
      <c r="G23" s="14">
        <v>27587118.490410578</v>
      </c>
      <c r="H23" s="13">
        <f t="shared" si="6"/>
        <v>2.0909</v>
      </c>
      <c r="I23" s="12">
        <f t="shared" si="1"/>
        <v>576819.06051599467</v>
      </c>
      <c r="J23" s="12"/>
      <c r="K23" s="11">
        <v>2022655.8516453528</v>
      </c>
      <c r="L23" s="10">
        <f t="shared" si="7"/>
        <v>0.42349999999999999</v>
      </c>
      <c r="M23" s="9">
        <f t="shared" si="2"/>
        <v>8565.9475317180695</v>
      </c>
    </row>
    <row r="24" spans="1:13" ht="13.5" thickBot="1">
      <c r="A24" s="8">
        <f t="shared" si="3"/>
        <v>13</v>
      </c>
      <c r="B24" s="7" t="s">
        <v>3</v>
      </c>
      <c r="C24" s="6"/>
      <c r="D24" s="6"/>
      <c r="E24" s="5">
        <f>SUM(E12:E23)</f>
        <v>4485220.4247133024</v>
      </c>
      <c r="F24" s="5"/>
      <c r="G24" s="6"/>
      <c r="H24" s="6"/>
      <c r="I24" s="5">
        <f>SUM(I12:I23)</f>
        <v>5256109.9030986372</v>
      </c>
      <c r="J24" s="5"/>
      <c r="K24" s="4"/>
      <c r="L24" s="4"/>
      <c r="M24" s="3">
        <f>SUM(M12:M23)</f>
        <v>78054.913113673363</v>
      </c>
    </row>
    <row r="25" spans="1:13" customFormat="1" ht="15"/>
    <row r="26" spans="1:13">
      <c r="A26" s="27" t="s">
        <v>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2.75" customHeight="1">
      <c r="A27" s="27" t="s">
        <v>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>
      <c r="A28" s="27" t="s">
        <v>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>
      <c r="E29" s="2"/>
      <c r="F29" s="2"/>
      <c r="G29" s="2"/>
      <c r="H29" s="2"/>
      <c r="I29" s="2"/>
    </row>
  </sheetData>
  <mergeCells count="10">
    <mergeCell ref="A28:M28"/>
    <mergeCell ref="A26:M26"/>
    <mergeCell ref="A27:M27"/>
    <mergeCell ref="A1:M1"/>
    <mergeCell ref="A2:M2"/>
    <mergeCell ref="A3:M3"/>
    <mergeCell ref="A4:M4"/>
    <mergeCell ref="G7:I7"/>
    <mergeCell ref="C7:E7"/>
    <mergeCell ref="K7:M7"/>
  </mergeCells>
  <printOptions horizontalCentered="1" verticalCentered="1"/>
  <pageMargins left="0.7" right="0.7" top="0.75" bottom="0.75" header="0.3" footer="0.3"/>
  <pageSetup scale="97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2011-06-13T07:00:00+00:00</OpenedDate>
    <Date1 xmlns="dc463f71-b30c-4ab2-9473-d307f9d35888">2011-06-13T07:00:00+00:00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E78AF9F698B741A0260830D6A20E73" ma:contentTypeVersion="135" ma:contentTypeDescription="" ma:contentTypeScope="" ma:versionID="7c144d76da54ef5cd1a41f28d4864d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424A30A-1CFA-469D-B292-2D9941AE32F5}"/>
</file>

<file path=customXml/itemProps2.xml><?xml version="1.0" encoding="utf-8"?>
<ds:datastoreItem xmlns:ds="http://schemas.openxmlformats.org/officeDocument/2006/customXml" ds:itemID="{DC973ED1-C4A6-403A-8379-320DD5337231}"/>
</file>

<file path=customXml/itemProps3.xml><?xml version="1.0" encoding="utf-8"?>
<ds:datastoreItem xmlns:ds="http://schemas.openxmlformats.org/officeDocument/2006/customXml" ds:itemID="{61872248-C7ED-41F9-AB45-E20B86E3E3EC}"/>
</file>

<file path=customXml/itemProps4.xml><?xml version="1.0" encoding="utf-8"?>
<ds:datastoreItem xmlns:ds="http://schemas.openxmlformats.org/officeDocument/2006/customXml" ds:itemID="{067E68B4-5C54-4665-9E38-8BF5A67F01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JAP-15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No Name</cp:lastModifiedBy>
  <cp:lastPrinted>2011-05-25T22:16:15Z</cp:lastPrinted>
  <dcterms:created xsi:type="dcterms:W3CDTF">2011-05-23T19:31:04Z</dcterms:created>
  <dcterms:modified xsi:type="dcterms:W3CDTF">2011-05-25T22:17:03Z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0x0101006E56B4D1795A2E4DB2F0B01679ED314A0053E78AF9F698B741A0260830D6A20E73</vt:lpwstr>
  </property>
  <property fmtid="{D5CDD505-2E9C-101B-9397-08002B2CF9AE}" pid="3" name="_docset_NoMedatataSyncRequired">
    <vt:lpwstr>False</vt:lpwstr>
  </property>
</Properties>
</file>