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320" windowHeight="14565"/>
  </bookViews>
  <sheets>
    <sheet name="JAP-14" sheetId="4" r:id="rId1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 iterate="1" calcOnSave="0"/>
</workbook>
</file>

<file path=xl/calcChain.xml><?xml version="1.0" encoding="utf-8"?>
<calcChain xmlns="http://schemas.openxmlformats.org/spreadsheetml/2006/main">
  <c r="A10" i="4"/>
  <c r="A11"/>
  <c r="A12"/>
  <c r="D12"/>
  <c r="D16" s="1"/>
  <c r="E12"/>
  <c r="F12"/>
  <c r="A13"/>
  <c r="A14"/>
  <c r="E16"/>
  <c r="A15"/>
  <c r="A16" s="1"/>
  <c r="A17" s="1"/>
  <c r="A18" s="1"/>
  <c r="A19" s="1"/>
  <c r="A20" s="1"/>
  <c r="A21" s="1"/>
  <c r="A22" s="1"/>
  <c r="A23" s="1"/>
  <c r="A24" s="1"/>
  <c r="A25" s="1"/>
  <c r="F16"/>
  <c r="D21"/>
  <c r="D25" s="1"/>
  <c r="F21"/>
  <c r="F25" s="1"/>
  <c r="E21"/>
  <c r="E25"/>
</calcChain>
</file>

<file path=xl/sharedStrings.xml><?xml version="1.0" encoding="utf-8"?>
<sst xmlns="http://schemas.openxmlformats.org/spreadsheetml/2006/main" count="35" uniqueCount="27">
  <si>
    <t>(13)/(15)</t>
  </si>
  <si>
    <t>2009 GRC Fixed Cost Rate ($/therms)</t>
  </si>
  <si>
    <t>UG-090705 WP</t>
  </si>
  <si>
    <t>Test Year Sales (therms)</t>
  </si>
  <si>
    <t>(11)-(12)</t>
  </si>
  <si>
    <t>Margin Revenue Net of Basic &amp; Minimum Charge Revenue</t>
  </si>
  <si>
    <t>Less: Basic &amp; Minimum Charge Revenue</t>
  </si>
  <si>
    <t>Total Margin Revenue</t>
  </si>
  <si>
    <t>2009 GRC (UG-090705)</t>
  </si>
  <si>
    <t>(4)/(6)</t>
  </si>
  <si>
    <t>2010 GTIF Fixed Cost Rate ($/therms)</t>
  </si>
  <si>
    <t>UG-101644 WP</t>
  </si>
  <si>
    <t>(2)-(3)</t>
  </si>
  <si>
    <t>2010 GTIF (UG-101644)</t>
  </si>
  <si>
    <t>(e)</t>
  </si>
  <si>
    <t>(d)</t>
  </si>
  <si>
    <t>(c)</t>
  </si>
  <si>
    <t>(b)</t>
  </si>
  <si>
    <t>(a)</t>
  </si>
  <si>
    <t>Interruptible Sales (85,86,87)</t>
  </si>
  <si>
    <t>Firm Sales (31,41)</t>
  </si>
  <si>
    <t>Residential (23,53)</t>
  </si>
  <si>
    <t>Line No.</t>
  </si>
  <si>
    <t>Development of Fixed Cost Rates for Rate Groups</t>
  </si>
  <si>
    <t>Test Year Ended December 2010</t>
  </si>
  <si>
    <t>2011 Gas General Rate Case - Initial Filing</t>
  </si>
  <si>
    <t>Puget Sound Energy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</si>
</sst>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00000"/>
    <numFmt numFmtId="169" formatCode="#,##0.00000000000;[Red]\-#,##0.00000000000"/>
    <numFmt numFmtId="170" formatCode="_(&quot;$&quot;* #,##0.0000_);_(&quot;$&quot;* \(#,##0.0000\);_(&quot;$&quot;* &quot;-&quot;????_);_(@_)"/>
    <numFmt numFmtId="171" formatCode="0.000000"/>
    <numFmt numFmtId="172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2">
    <xf numFmtId="0" fontId="0" fillId="0" borderId="0"/>
    <xf numFmtId="44" fontId="1" fillId="0" borderId="0" applyFont="0" applyFill="0" applyBorder="0" applyAlignment="0" applyProtection="0"/>
    <xf numFmtId="0" fontId="4" fillId="2" borderId="1" applyNumberFormat="0">
      <alignment horizontal="center" vertical="center" wrapText="1"/>
    </xf>
    <xf numFmtId="43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/>
    <xf numFmtId="2" fontId="6" fillId="0" borderId="0" applyFont="0" applyFill="0" applyBorder="0" applyAlignment="0" applyProtection="0"/>
    <xf numFmtId="38" fontId="8" fillId="3" borderId="0" applyNumberFormat="0" applyBorder="0" applyAlignment="0" applyProtection="0"/>
    <xf numFmtId="38" fontId="9" fillId="0" borderId="0"/>
    <xf numFmtId="40" fontId="9" fillId="0" borderId="0"/>
    <xf numFmtId="10" fontId="8" fillId="2" borderId="2" applyNumberFormat="0" applyBorder="0" applyAlignment="0" applyProtection="0"/>
    <xf numFmtId="44" fontId="4" fillId="0" borderId="3" applyNumberFormat="0" applyFont="0" applyAlignment="0">
      <alignment horizontal="center"/>
    </xf>
    <xf numFmtId="44" fontId="4" fillId="0" borderId="4" applyNumberFormat="0" applyFont="0" applyAlignment="0">
      <alignment horizontal="center"/>
    </xf>
    <xf numFmtId="169" fontId="5" fillId="0" borderId="0"/>
    <xf numFmtId="0" fontId="5" fillId="0" borderId="0"/>
    <xf numFmtId="0" fontId="7" fillId="0" borderId="0"/>
    <xf numFmtId="0" fontId="7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2" fontId="5" fillId="2" borderId="0"/>
    <xf numFmtId="0" fontId="7" fillId="4" borderId="0"/>
    <xf numFmtId="0" fontId="10" fillId="4" borderId="5"/>
    <xf numFmtId="0" fontId="11" fillId="5" borderId="6"/>
    <xf numFmtId="0" fontId="12" fillId="4" borderId="7"/>
    <xf numFmtId="42" fontId="13" fillId="6" borderId="8">
      <alignment vertical="center"/>
    </xf>
    <xf numFmtId="170" fontId="5" fillId="2" borderId="0"/>
    <xf numFmtId="42" fontId="14" fillId="2" borderId="9">
      <alignment horizontal="left"/>
    </xf>
    <xf numFmtId="38" fontId="8" fillId="0" borderId="10"/>
    <xf numFmtId="38" fontId="9" fillId="0" borderId="9"/>
    <xf numFmtId="171" fontId="5" fillId="0" borderId="0">
      <alignment horizontal="left" wrapText="1"/>
    </xf>
    <xf numFmtId="0" fontId="5" fillId="0" borderId="0" applyNumberFormat="0" applyBorder="0" applyAlignment="0"/>
    <xf numFmtId="0" fontId="7" fillId="0" borderId="0"/>
    <xf numFmtId="0" fontId="10" fillId="4" borderId="0"/>
    <xf numFmtId="172" fontId="15" fillId="0" borderId="0">
      <alignment horizontal="left" vertical="center"/>
    </xf>
    <xf numFmtId="0" fontId="4" fillId="2" borderId="0">
      <alignment horizontal="left" wrapText="1"/>
    </xf>
    <xf numFmtId="0" fontId="16" fillId="0" borderId="0">
      <alignment horizontal="left" vertical="center"/>
    </xf>
  </cellStyleXfs>
  <cellXfs count="15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6" fontId="2" fillId="0" borderId="0" xfId="0" applyNumberFormat="1" applyFont="1"/>
    <xf numFmtId="166" fontId="2" fillId="0" borderId="1" xfId="1" applyNumberFormat="1" applyFont="1" applyBorder="1"/>
    <xf numFmtId="166" fontId="2" fillId="0" borderId="0" xfId="1" applyNumberFormat="1" applyFont="1"/>
    <xf numFmtId="0" fontId="3" fillId="0" borderId="0" xfId="0" applyFont="1" applyAlignment="1">
      <alignment horizontal="left"/>
    </xf>
    <xf numFmtId="41" fontId="4" fillId="2" borderId="1" xfId="2" applyNumberFormat="1" applyFont="1" applyFill="1">
      <alignment horizontal="center" vertical="center" wrapText="1"/>
    </xf>
    <xf numFmtId="41" fontId="4" fillId="2" borderId="1" xfId="2" applyNumberFormat="1" applyFont="1" applyFill="1" applyBorder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2">
    <cellStyle name="Comma 2" xfId="3"/>
    <cellStyle name="Comma0" xfId="4"/>
    <cellStyle name="Comma0 - Style4" xfId="5"/>
    <cellStyle name="Comma1 - Style1" xfId="6"/>
    <cellStyle name="Curren - Style2" xfId="7"/>
    <cellStyle name="Currency" xfId="1" builtinId="4"/>
    <cellStyle name="Currency 2" xfId="8"/>
    <cellStyle name="Currency0" xfId="9"/>
    <cellStyle name="Date" xfId="10"/>
    <cellStyle name="Entered" xfId="11"/>
    <cellStyle name="Fixed" xfId="12"/>
    <cellStyle name="Grey" xfId="13"/>
    <cellStyle name="Heading1" xfId="14"/>
    <cellStyle name="Heading2" xfId="15"/>
    <cellStyle name="Input [yellow]" xfId="16"/>
    <cellStyle name="modified border" xfId="17"/>
    <cellStyle name="modified border1" xfId="18"/>
    <cellStyle name="Normal" xfId="0" builtinId="0"/>
    <cellStyle name="Normal - Style1" xfId="19"/>
    <cellStyle name="Normal 2" xfId="20"/>
    <cellStyle name="Percen - Style2" xfId="21"/>
    <cellStyle name="Percen - Style3" xfId="22"/>
    <cellStyle name="Percent [2]" xfId="23"/>
    <cellStyle name="Percent 2" xfId="24"/>
    <cellStyle name="Report" xfId="25"/>
    <cellStyle name="Report - Style5" xfId="26"/>
    <cellStyle name="Report - Style6" xfId="27"/>
    <cellStyle name="Report - Style7" xfId="28"/>
    <cellStyle name="Report - Style8" xfId="29"/>
    <cellStyle name="Report Bar" xfId="30"/>
    <cellStyle name="Report Heading" xfId="2"/>
    <cellStyle name="Report Unit Cost" xfId="31"/>
    <cellStyle name="Reports Total" xfId="32"/>
    <cellStyle name="StmtTtl1" xfId="33"/>
    <cellStyle name="StmtTtl2" xfId="34"/>
    <cellStyle name="Style 1" xfId="35"/>
    <cellStyle name="Test" xfId="36"/>
    <cellStyle name="Title: - Style3" xfId="37"/>
    <cellStyle name="Title: - Style4" xfId="38"/>
    <cellStyle name="Title: Major" xfId="39"/>
    <cellStyle name="Title: Minor" xfId="40"/>
    <cellStyle name="Title: Worksheet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25"/>
  <sheetViews>
    <sheetView tabSelected="1" zoomScaleNormal="100" workbookViewId="0">
      <selection activeCell="A43" sqref="A42:A43"/>
    </sheetView>
  </sheetViews>
  <sheetFormatPr defaultRowHeight="12.75"/>
  <cols>
    <col min="1" max="1" width="5.7109375" style="1" customWidth="1"/>
    <col min="2" max="2" width="48.85546875" style="1" customWidth="1"/>
    <col min="3" max="3" width="14.7109375" style="1" customWidth="1"/>
    <col min="4" max="4" width="16.28515625" style="1" customWidth="1"/>
    <col min="5" max="5" width="16.28515625" style="1" bestFit="1" customWidth="1"/>
    <col min="6" max="6" width="15.5703125" style="1" customWidth="1"/>
    <col min="7" max="7" width="9.140625" style="1"/>
    <col min="8" max="8" width="12.28515625" style="1" bestFit="1" customWidth="1"/>
    <col min="9" max="9" width="11.28515625" style="1" bestFit="1" customWidth="1"/>
    <col min="10" max="16384" width="9.140625" style="1"/>
  </cols>
  <sheetData>
    <row r="1" spans="1:9">
      <c r="A1" s="14" t="s">
        <v>26</v>
      </c>
      <c r="B1" s="14"/>
      <c r="C1" s="14"/>
      <c r="D1" s="14"/>
      <c r="E1" s="14"/>
      <c r="F1" s="14"/>
    </row>
    <row r="2" spans="1:9">
      <c r="A2" s="14" t="s">
        <v>25</v>
      </c>
      <c r="B2" s="14"/>
      <c r="C2" s="14"/>
      <c r="D2" s="14"/>
      <c r="E2" s="14"/>
      <c r="F2" s="14"/>
    </row>
    <row r="3" spans="1:9">
      <c r="A3" s="14" t="s">
        <v>24</v>
      </c>
      <c r="B3" s="14"/>
      <c r="C3" s="14"/>
      <c r="D3" s="14"/>
      <c r="E3" s="14"/>
      <c r="F3" s="14"/>
    </row>
    <row r="4" spans="1:9">
      <c r="A4" s="14" t="s">
        <v>23</v>
      </c>
      <c r="B4" s="14"/>
      <c r="C4" s="14"/>
      <c r="D4" s="14"/>
      <c r="E4" s="14"/>
      <c r="F4" s="14"/>
    </row>
    <row r="5" spans="1:9">
      <c r="A5" s="13"/>
      <c r="B5" s="13"/>
      <c r="C5" s="13"/>
      <c r="D5" s="13"/>
      <c r="E5" s="13"/>
      <c r="F5" s="13"/>
    </row>
    <row r="7" spans="1:9" ht="38.25" customHeight="1">
      <c r="A7" s="11" t="s">
        <v>22</v>
      </c>
      <c r="B7" s="12"/>
      <c r="C7" s="12"/>
      <c r="D7" s="11" t="s">
        <v>21</v>
      </c>
      <c r="E7" s="10" t="s">
        <v>20</v>
      </c>
      <c r="F7" s="10" t="s">
        <v>19</v>
      </c>
    </row>
    <row r="8" spans="1:9">
      <c r="B8" s="4" t="s">
        <v>18</v>
      </c>
      <c r="C8" s="4" t="s">
        <v>17</v>
      </c>
      <c r="D8" s="4" t="s">
        <v>16</v>
      </c>
      <c r="E8" s="4" t="s">
        <v>15</v>
      </c>
      <c r="F8" s="4" t="s">
        <v>14</v>
      </c>
    </row>
    <row r="9" spans="1:9" ht="21.75" customHeight="1">
      <c r="A9" s="4">
        <v>1</v>
      </c>
      <c r="B9" s="9" t="s">
        <v>13</v>
      </c>
      <c r="C9" s="4"/>
      <c r="D9" s="4"/>
      <c r="E9" s="4"/>
      <c r="F9" s="4"/>
    </row>
    <row r="10" spans="1:9">
      <c r="A10" s="4">
        <f t="shared" ref="A10:A25" si="0">A9+1</f>
        <v>2</v>
      </c>
      <c r="B10" s="1" t="s">
        <v>7</v>
      </c>
      <c r="C10" s="4" t="s">
        <v>11</v>
      </c>
      <c r="D10" s="8">
        <v>288601990.72999996</v>
      </c>
      <c r="E10" s="8">
        <v>102186800.86</v>
      </c>
      <c r="F10" s="8">
        <v>6603290.5099999998</v>
      </c>
    </row>
    <row r="11" spans="1:9">
      <c r="A11" s="4">
        <f t="shared" si="0"/>
        <v>3</v>
      </c>
      <c r="B11" s="1" t="s">
        <v>6</v>
      </c>
      <c r="C11" s="4" t="s">
        <v>11</v>
      </c>
      <c r="D11" s="7">
        <v>84101780</v>
      </c>
      <c r="E11" s="7">
        <v>27262673.18</v>
      </c>
      <c r="F11" s="7">
        <v>976186.60000000009</v>
      </c>
    </row>
    <row r="12" spans="1:9">
      <c r="A12" s="4">
        <f t="shared" si="0"/>
        <v>4</v>
      </c>
      <c r="B12" s="1" t="s">
        <v>5</v>
      </c>
      <c r="C12" s="4" t="s">
        <v>12</v>
      </c>
      <c r="D12" s="6">
        <f>D10-D11</f>
        <v>204500210.72999996</v>
      </c>
      <c r="E12" s="6">
        <f>E10-E11</f>
        <v>74924127.680000007</v>
      </c>
      <c r="F12" s="6">
        <f>F10-F11</f>
        <v>5627103.9100000001</v>
      </c>
      <c r="H12" s="6"/>
      <c r="I12" s="6"/>
    </row>
    <row r="13" spans="1:9">
      <c r="A13" s="4">
        <f t="shared" si="0"/>
        <v>5</v>
      </c>
      <c r="C13" s="4"/>
    </row>
    <row r="14" spans="1:9">
      <c r="A14" s="4">
        <f t="shared" si="0"/>
        <v>6</v>
      </c>
      <c r="B14" s="1" t="s">
        <v>3</v>
      </c>
      <c r="C14" s="4" t="s">
        <v>11</v>
      </c>
      <c r="D14" s="5">
        <v>547201677</v>
      </c>
      <c r="E14" s="5">
        <v>272517298</v>
      </c>
      <c r="F14" s="5">
        <v>60562884</v>
      </c>
      <c r="H14" s="5"/>
      <c r="I14" s="5"/>
    </row>
    <row r="15" spans="1:9">
      <c r="A15" s="4">
        <f t="shared" si="0"/>
        <v>7</v>
      </c>
      <c r="C15" s="4"/>
    </row>
    <row r="16" spans="1:9">
      <c r="A16" s="4">
        <f t="shared" si="0"/>
        <v>8</v>
      </c>
      <c r="B16" s="1" t="s">
        <v>10</v>
      </c>
      <c r="C16" s="4" t="s">
        <v>9</v>
      </c>
      <c r="D16" s="3">
        <f>ROUND(D12/D14,3)</f>
        <v>0.374</v>
      </c>
      <c r="E16" s="3">
        <f>ROUND(E12/E14,3)</f>
        <v>0.27500000000000002</v>
      </c>
      <c r="F16" s="3">
        <f>ROUND(F12/F14,3)</f>
        <v>9.2999999999999999E-2</v>
      </c>
      <c r="H16" s="2"/>
      <c r="I16" s="2"/>
    </row>
    <row r="17" spans="1:9">
      <c r="A17" s="4">
        <f t="shared" si="0"/>
        <v>9</v>
      </c>
    </row>
    <row r="18" spans="1:9">
      <c r="A18" s="4">
        <f t="shared" si="0"/>
        <v>10</v>
      </c>
      <c r="B18" s="9" t="s">
        <v>8</v>
      </c>
      <c r="C18" s="4"/>
      <c r="D18" s="4"/>
      <c r="E18" s="4"/>
      <c r="F18" s="4"/>
    </row>
    <row r="19" spans="1:9">
      <c r="A19" s="4">
        <f t="shared" si="0"/>
        <v>11</v>
      </c>
      <c r="B19" s="1" t="s">
        <v>7</v>
      </c>
      <c r="C19" s="4" t="s">
        <v>2</v>
      </c>
      <c r="D19" s="8">
        <v>277894251.94</v>
      </c>
      <c r="E19" s="8">
        <v>99010223.109999999</v>
      </c>
      <c r="F19" s="8">
        <v>6919970.0899999999</v>
      </c>
    </row>
    <row r="20" spans="1:9">
      <c r="A20" s="4">
        <f t="shared" si="0"/>
        <v>12</v>
      </c>
      <c r="B20" s="1" t="s">
        <v>6</v>
      </c>
      <c r="C20" s="4" t="s">
        <v>2</v>
      </c>
      <c r="D20" s="7">
        <v>82900790</v>
      </c>
      <c r="E20" s="7">
        <v>26086101.969999999</v>
      </c>
      <c r="F20" s="7">
        <v>1039854.97</v>
      </c>
    </row>
    <row r="21" spans="1:9">
      <c r="A21" s="4">
        <f t="shared" si="0"/>
        <v>13</v>
      </c>
      <c r="B21" s="1" t="s">
        <v>5</v>
      </c>
      <c r="C21" s="4" t="s">
        <v>4</v>
      </c>
      <c r="D21" s="6">
        <f>D19-D20</f>
        <v>194993461.94</v>
      </c>
      <c r="E21" s="6">
        <f>E19-E20</f>
        <v>72924121.140000001</v>
      </c>
      <c r="F21" s="6">
        <f>F19-F20</f>
        <v>5880115.1200000001</v>
      </c>
      <c r="H21" s="6"/>
      <c r="I21" s="6"/>
    </row>
    <row r="22" spans="1:9">
      <c r="A22" s="4">
        <f t="shared" si="0"/>
        <v>14</v>
      </c>
      <c r="C22" s="4"/>
    </row>
    <row r="23" spans="1:9">
      <c r="A23" s="4">
        <f t="shared" si="0"/>
        <v>15</v>
      </c>
      <c r="B23" s="1" t="s">
        <v>3</v>
      </c>
      <c r="C23" s="4" t="s">
        <v>2</v>
      </c>
      <c r="D23" s="5">
        <v>558768553</v>
      </c>
      <c r="E23" s="5">
        <v>281858576</v>
      </c>
      <c r="F23" s="5">
        <v>64258906</v>
      </c>
      <c r="H23" s="5"/>
      <c r="I23" s="5"/>
    </row>
    <row r="24" spans="1:9">
      <c r="A24" s="4">
        <f t="shared" si="0"/>
        <v>16</v>
      </c>
      <c r="C24" s="4"/>
    </row>
    <row r="25" spans="1:9">
      <c r="A25" s="4">
        <f t="shared" si="0"/>
        <v>17</v>
      </c>
      <c r="B25" s="1" t="s">
        <v>1</v>
      </c>
      <c r="C25" s="4" t="s">
        <v>0</v>
      </c>
      <c r="D25" s="3">
        <f>ROUND(D21/D23,3)</f>
        <v>0.34899999999999998</v>
      </c>
      <c r="E25" s="3">
        <f>ROUND(E21/E23,3)</f>
        <v>0.25900000000000001</v>
      </c>
      <c r="F25" s="3">
        <f>ROUND(F21/F23,3)</f>
        <v>9.1999999999999998E-2</v>
      </c>
      <c r="H25" s="2"/>
      <c r="I25" s="2"/>
    </row>
  </sheetData>
  <mergeCells count="4">
    <mergeCell ref="A1:F1"/>
    <mergeCell ref="A2:F2"/>
    <mergeCell ref="A3:F3"/>
    <mergeCell ref="A4:F4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CBD85F0-4278-4F58-982F-D026F146F5E8}"/>
</file>

<file path=customXml/itemProps2.xml><?xml version="1.0" encoding="utf-8"?>
<ds:datastoreItem xmlns:ds="http://schemas.openxmlformats.org/officeDocument/2006/customXml" ds:itemID="{0E0CA1E0-25EB-4B57-A556-FD7EA7AB5645}"/>
</file>

<file path=customXml/itemProps3.xml><?xml version="1.0" encoding="utf-8"?>
<ds:datastoreItem xmlns:ds="http://schemas.openxmlformats.org/officeDocument/2006/customXml" ds:itemID="{27023B04-E4F6-4D09-821D-5EFCCFC4B1FA}"/>
</file>

<file path=customXml/itemProps4.xml><?xml version="1.0" encoding="utf-8"?>
<ds:datastoreItem xmlns:ds="http://schemas.openxmlformats.org/officeDocument/2006/customXml" ds:itemID="{5C260382-ADDA-47D5-87F7-300E2CEDE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JAP-14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2011-05-25T22:14:45Z</cp:lastPrinted>
  <dcterms:created xsi:type="dcterms:W3CDTF">2011-05-23T19:37:29Z</dcterms:created>
  <dcterms:modified xsi:type="dcterms:W3CDTF">2011-05-25T22:15:38Z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