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-200281 Quarterly Term Sheet Data\"/>
    </mc:Choice>
  </mc:AlternateContent>
  <xr:revisionPtr revIDLastSave="0" documentId="13_ncr:1_{F854A90D-73F0-4BD8-9CE5-C2FFDFE8AECD}" xr6:coauthVersionLast="45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  <sheet name="3. Payment Arrangements 202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" i="28" l="1"/>
  <c r="F5" i="29"/>
  <c r="F7" i="29" s="1"/>
  <c r="D6" i="29" l="1"/>
  <c r="E7" i="29" l="1"/>
  <c r="D5" i="29"/>
  <c r="D7" i="29" s="1"/>
  <c r="C7" i="29"/>
  <c r="B7" i="29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209" i="28"/>
  <c r="N210" i="28"/>
  <c r="N211" i="28"/>
  <c r="N212" i="28"/>
  <c r="N213" i="28"/>
  <c r="N214" i="28"/>
  <c r="N215" i="28"/>
  <c r="N216" i="28"/>
  <c r="N217" i="28"/>
  <c r="N218" i="28"/>
  <c r="N219" i="28"/>
  <c r="N220" i="28"/>
  <c r="N221" i="28"/>
  <c r="N251" i="28"/>
  <c r="N252" i="28"/>
  <c r="N4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209" i="28"/>
  <c r="J210" i="28"/>
  <c r="J211" i="28"/>
  <c r="J212" i="28"/>
  <c r="J213" i="28"/>
  <c r="J214" i="28"/>
  <c r="J215" i="28"/>
  <c r="J216" i="28"/>
  <c r="J217" i="28"/>
  <c r="J218" i="28"/>
  <c r="J219" i="28"/>
  <c r="J220" i="28"/>
  <c r="J221" i="28"/>
  <c r="J251" i="28"/>
  <c r="J252" i="28"/>
  <c r="J5" i="28"/>
  <c r="J6" i="28"/>
  <c r="J7" i="28"/>
  <c r="J8" i="28"/>
  <c r="J9" i="28"/>
  <c r="J10" i="28"/>
  <c r="J11" i="28"/>
  <c r="J12" i="28"/>
  <c r="J4" i="28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3" i="5"/>
  <c r="K123" i="5"/>
  <c r="K124" i="5"/>
  <c r="K125" i="5"/>
  <c r="K126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3" i="5"/>
  <c r="E110" i="5"/>
  <c r="E111" i="5"/>
  <c r="E112" i="5"/>
  <c r="E113" i="5"/>
  <c r="E114" i="5"/>
  <c r="E115" i="5"/>
  <c r="E116" i="5"/>
  <c r="E117" i="5"/>
  <c r="E118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3" i="5"/>
  <c r="BB4" i="28" l="1"/>
  <c r="AX5" i="28"/>
  <c r="AX6" i="28"/>
  <c r="AX7" i="28"/>
  <c r="AX8" i="28"/>
  <c r="AX9" i="28"/>
  <c r="AX10" i="28"/>
  <c r="AX11" i="28"/>
  <c r="AX12" i="28"/>
  <c r="AX13" i="28"/>
  <c r="AX14" i="28"/>
  <c r="AX15" i="28"/>
  <c r="AX16" i="28"/>
  <c r="AX17" i="28"/>
  <c r="AX18" i="28"/>
  <c r="AX19" i="28"/>
  <c r="AX20" i="28"/>
  <c r="AX21" i="28"/>
  <c r="AX22" i="28"/>
  <c r="AX23" i="28"/>
  <c r="AX24" i="28"/>
  <c r="AX25" i="28"/>
  <c r="AX26" i="28"/>
  <c r="AX27" i="28"/>
  <c r="AX28" i="28"/>
  <c r="AX29" i="28"/>
  <c r="AX30" i="28"/>
  <c r="AX31" i="28"/>
  <c r="AX32" i="28"/>
  <c r="AX33" i="28"/>
  <c r="AX34" i="28"/>
  <c r="AX35" i="28"/>
  <c r="AX36" i="28"/>
  <c r="AX37" i="28"/>
  <c r="AX38" i="28"/>
  <c r="AX39" i="28"/>
  <c r="AX40" i="28"/>
  <c r="AX41" i="28"/>
  <c r="AX42" i="28"/>
  <c r="AX43" i="28"/>
  <c r="AX44" i="28"/>
  <c r="AX45" i="28"/>
  <c r="AX46" i="28"/>
  <c r="AX47" i="28"/>
  <c r="AX48" i="28"/>
  <c r="AX49" i="28"/>
  <c r="AX50" i="28"/>
  <c r="AX51" i="28"/>
  <c r="AX52" i="28"/>
  <c r="AX53" i="28"/>
  <c r="AX54" i="28"/>
  <c r="AX55" i="28"/>
  <c r="AX56" i="28"/>
  <c r="AX57" i="28"/>
  <c r="AX58" i="28"/>
  <c r="AX59" i="28"/>
  <c r="AX60" i="28"/>
  <c r="AX61" i="28"/>
  <c r="AX62" i="28"/>
  <c r="AX63" i="28"/>
  <c r="AX64" i="28"/>
  <c r="AX65" i="28"/>
  <c r="AX66" i="28"/>
  <c r="AX67" i="28"/>
  <c r="AX68" i="28"/>
  <c r="AX69" i="28"/>
  <c r="AX70" i="28"/>
  <c r="AX71" i="28"/>
  <c r="AX72" i="28"/>
  <c r="AX73" i="28"/>
  <c r="AX74" i="28"/>
  <c r="AX75" i="28"/>
  <c r="AX76" i="28"/>
  <c r="AX77" i="28"/>
  <c r="AX4" i="28"/>
  <c r="AS5" i="28"/>
  <c r="AS6" i="28"/>
  <c r="AS7" i="28"/>
  <c r="AS8" i="28"/>
  <c r="AS9" i="28"/>
  <c r="AS10" i="28"/>
  <c r="AS11" i="28"/>
  <c r="AS12" i="28"/>
  <c r="AS13" i="28"/>
  <c r="AS14" i="28"/>
  <c r="AS15" i="28"/>
  <c r="AS16" i="28"/>
  <c r="AS17" i="28"/>
  <c r="AS18" i="28"/>
  <c r="AS19" i="28"/>
  <c r="AS20" i="28"/>
  <c r="AS21" i="28"/>
  <c r="AS22" i="28"/>
  <c r="AS23" i="28"/>
  <c r="AS24" i="28"/>
  <c r="AS25" i="28"/>
  <c r="AS26" i="28"/>
  <c r="AS27" i="28"/>
  <c r="AS28" i="28"/>
  <c r="AS29" i="28"/>
  <c r="AS30" i="28"/>
  <c r="AS31" i="28"/>
  <c r="AS32" i="28"/>
  <c r="AS33" i="28"/>
  <c r="AS34" i="28"/>
  <c r="AS35" i="28"/>
  <c r="AS36" i="28"/>
  <c r="AS37" i="28"/>
  <c r="AS38" i="28"/>
  <c r="AS39" i="28"/>
  <c r="AS40" i="28"/>
  <c r="AS41" i="28"/>
  <c r="AS42" i="28"/>
  <c r="AS43" i="28"/>
  <c r="AS44" i="28"/>
  <c r="AS45" i="28"/>
  <c r="AS46" i="28"/>
  <c r="AS47" i="28"/>
  <c r="AS48" i="28"/>
  <c r="AS49" i="28"/>
  <c r="AS50" i="28"/>
  <c r="AS51" i="28"/>
  <c r="AS52" i="28"/>
  <c r="AS53" i="28"/>
  <c r="AS54" i="28"/>
  <c r="AS55" i="28"/>
  <c r="AS56" i="28"/>
  <c r="AS57" i="28"/>
  <c r="AS58" i="28"/>
  <c r="AS59" i="28"/>
  <c r="AS60" i="28"/>
  <c r="AS61" i="28"/>
  <c r="AS62" i="28"/>
  <c r="AS63" i="28"/>
  <c r="AS64" i="28"/>
  <c r="AS65" i="28"/>
  <c r="AS66" i="28"/>
  <c r="AS67" i="28"/>
  <c r="AS68" i="28"/>
  <c r="AS69" i="28"/>
  <c r="AS70" i="28"/>
  <c r="AS71" i="28"/>
  <c r="AS72" i="28"/>
  <c r="AS73" i="28"/>
  <c r="AS74" i="28"/>
  <c r="AS75" i="28"/>
  <c r="AS76" i="28"/>
  <c r="AS77" i="28"/>
  <c r="AS4" i="28"/>
  <c r="AD5" i="28"/>
  <c r="AE5" i="28"/>
  <c r="AF5" i="28"/>
  <c r="AG5" i="28"/>
  <c r="AD6" i="28"/>
  <c r="AE6" i="28"/>
  <c r="AF6" i="28"/>
  <c r="AG6" i="28"/>
  <c r="AD7" i="28"/>
  <c r="AE7" i="28"/>
  <c r="AF7" i="28"/>
  <c r="AG7" i="28"/>
  <c r="AD8" i="28"/>
  <c r="AE8" i="28"/>
  <c r="AF8" i="28"/>
  <c r="AG8" i="28"/>
  <c r="AD9" i="28"/>
  <c r="AE9" i="28"/>
  <c r="AF9" i="28"/>
  <c r="AG9" i="28"/>
  <c r="AD10" i="28"/>
  <c r="AE10" i="28"/>
  <c r="AF10" i="28"/>
  <c r="AG10" i="28"/>
  <c r="AD11" i="28"/>
  <c r="AE11" i="28"/>
  <c r="AF11" i="28"/>
  <c r="AG11" i="28"/>
  <c r="AD12" i="28"/>
  <c r="AE12" i="28"/>
  <c r="AF12" i="28"/>
  <c r="AG12" i="28"/>
  <c r="AD13" i="28"/>
  <c r="AE13" i="28"/>
  <c r="AF13" i="28"/>
  <c r="AG13" i="28"/>
  <c r="AD14" i="28"/>
  <c r="AE14" i="28"/>
  <c r="AF14" i="28"/>
  <c r="AG14" i="28"/>
  <c r="AD15" i="28"/>
  <c r="AE15" i="28"/>
  <c r="AF15" i="28"/>
  <c r="AG15" i="28"/>
  <c r="AD16" i="28"/>
  <c r="AE16" i="28"/>
  <c r="AF16" i="28"/>
  <c r="AG16" i="28"/>
  <c r="AD17" i="28"/>
  <c r="AE17" i="28"/>
  <c r="AF17" i="28"/>
  <c r="AG17" i="28"/>
  <c r="AD18" i="28"/>
  <c r="AE18" i="28"/>
  <c r="AF18" i="28"/>
  <c r="AG18" i="28"/>
  <c r="AD19" i="28"/>
  <c r="AE19" i="28"/>
  <c r="AF19" i="28"/>
  <c r="AG19" i="28"/>
  <c r="AD20" i="28"/>
  <c r="AE20" i="28"/>
  <c r="AF20" i="28"/>
  <c r="AG20" i="28"/>
  <c r="AD21" i="28"/>
  <c r="AE21" i="28"/>
  <c r="AF21" i="28"/>
  <c r="AG21" i="28"/>
  <c r="AD22" i="28"/>
  <c r="AE22" i="28"/>
  <c r="AF22" i="28"/>
  <c r="AG22" i="28"/>
  <c r="AD23" i="28"/>
  <c r="AE23" i="28"/>
  <c r="AF23" i="28"/>
  <c r="AG23" i="28"/>
  <c r="AD24" i="28"/>
  <c r="AE24" i="28"/>
  <c r="AF24" i="28"/>
  <c r="AG24" i="28"/>
  <c r="AD25" i="28"/>
  <c r="AE25" i="28"/>
  <c r="AF25" i="28"/>
  <c r="AG25" i="28"/>
  <c r="AD26" i="28"/>
  <c r="AE26" i="28"/>
  <c r="AF26" i="28"/>
  <c r="AG26" i="28"/>
  <c r="AD27" i="28"/>
  <c r="AE27" i="28"/>
  <c r="AF27" i="28"/>
  <c r="AG27" i="28"/>
  <c r="AD28" i="28"/>
  <c r="AE28" i="28"/>
  <c r="AF28" i="28"/>
  <c r="AG28" i="28"/>
  <c r="AD29" i="28"/>
  <c r="AE29" i="28"/>
  <c r="AF29" i="28"/>
  <c r="AG29" i="28"/>
  <c r="AD30" i="28"/>
  <c r="AE30" i="28"/>
  <c r="AF30" i="28"/>
  <c r="AG30" i="28"/>
  <c r="AD31" i="28"/>
  <c r="AE31" i="28"/>
  <c r="AF31" i="28"/>
  <c r="AG31" i="28"/>
  <c r="AD32" i="28"/>
  <c r="AE32" i="28"/>
  <c r="AF32" i="28"/>
  <c r="AG32" i="28"/>
  <c r="AD33" i="28"/>
  <c r="AE33" i="28"/>
  <c r="AF33" i="28"/>
  <c r="AG33" i="28"/>
  <c r="AD34" i="28"/>
  <c r="AE34" i="28"/>
  <c r="AF34" i="28"/>
  <c r="AG34" i="28"/>
  <c r="AD35" i="28"/>
  <c r="AE35" i="28"/>
  <c r="AF35" i="28"/>
  <c r="AG35" i="28"/>
  <c r="AD36" i="28"/>
  <c r="AE36" i="28"/>
  <c r="AF36" i="28"/>
  <c r="AG36" i="28"/>
  <c r="AD37" i="28"/>
  <c r="AE37" i="28"/>
  <c r="AF37" i="28"/>
  <c r="AG37" i="28"/>
  <c r="AD38" i="28"/>
  <c r="AE38" i="28"/>
  <c r="AF38" i="28"/>
  <c r="AG38" i="28"/>
  <c r="AD39" i="28"/>
  <c r="AE39" i="28"/>
  <c r="AF39" i="28"/>
  <c r="AG39" i="28"/>
  <c r="AD40" i="28"/>
  <c r="AE40" i="28"/>
  <c r="AF40" i="28"/>
  <c r="AG40" i="28"/>
  <c r="AD41" i="28"/>
  <c r="AE41" i="28"/>
  <c r="AF41" i="28"/>
  <c r="AG41" i="28"/>
  <c r="AD42" i="28"/>
  <c r="AE42" i="28"/>
  <c r="AF42" i="28"/>
  <c r="AG42" i="28"/>
  <c r="AD43" i="28"/>
  <c r="AE43" i="28"/>
  <c r="AF43" i="28"/>
  <c r="AG43" i="28"/>
  <c r="AD44" i="28"/>
  <c r="AE44" i="28"/>
  <c r="AF44" i="28"/>
  <c r="AG44" i="28"/>
  <c r="AD45" i="28"/>
  <c r="AE45" i="28"/>
  <c r="AF45" i="28"/>
  <c r="AG45" i="28"/>
  <c r="AD46" i="28"/>
  <c r="AE46" i="28"/>
  <c r="AF46" i="28"/>
  <c r="AG46" i="28"/>
  <c r="AD47" i="28"/>
  <c r="AE47" i="28"/>
  <c r="AF47" i="28"/>
  <c r="AG47" i="28"/>
  <c r="AD48" i="28"/>
  <c r="AE48" i="28"/>
  <c r="AF48" i="28"/>
  <c r="AG48" i="28"/>
  <c r="AD49" i="28"/>
  <c r="AE49" i="28"/>
  <c r="AF49" i="28"/>
  <c r="AG49" i="28"/>
  <c r="AD50" i="28"/>
  <c r="AE50" i="28"/>
  <c r="AF50" i="28"/>
  <c r="AG50" i="28"/>
  <c r="AD51" i="28"/>
  <c r="AE51" i="28"/>
  <c r="AF51" i="28"/>
  <c r="AG51" i="28"/>
  <c r="AD52" i="28"/>
  <c r="AE52" i="28"/>
  <c r="AF52" i="28"/>
  <c r="AG52" i="28"/>
  <c r="AD53" i="28"/>
  <c r="AE53" i="28"/>
  <c r="AF53" i="28"/>
  <c r="AG53" i="28"/>
  <c r="AD54" i="28"/>
  <c r="AE54" i="28"/>
  <c r="AF54" i="28"/>
  <c r="AG54" i="28"/>
  <c r="AD55" i="28"/>
  <c r="AE55" i="28"/>
  <c r="AF55" i="28"/>
  <c r="AG55" i="28"/>
  <c r="AD56" i="28"/>
  <c r="AE56" i="28"/>
  <c r="AF56" i="28"/>
  <c r="AG56" i="28"/>
  <c r="AD57" i="28"/>
  <c r="AE57" i="28"/>
  <c r="AF57" i="28"/>
  <c r="AG57" i="28"/>
  <c r="AD58" i="28"/>
  <c r="AE58" i="28"/>
  <c r="AF58" i="28"/>
  <c r="AG58" i="28"/>
  <c r="AD59" i="28"/>
  <c r="AE59" i="28"/>
  <c r="AF59" i="28"/>
  <c r="AG59" i="28"/>
  <c r="AD60" i="28"/>
  <c r="AE60" i="28"/>
  <c r="AF60" i="28"/>
  <c r="AG60" i="28"/>
  <c r="AD61" i="28"/>
  <c r="AE61" i="28"/>
  <c r="AF61" i="28"/>
  <c r="AG61" i="28"/>
  <c r="AD62" i="28"/>
  <c r="AE62" i="28"/>
  <c r="AF62" i="28"/>
  <c r="AG62" i="28"/>
  <c r="AD63" i="28"/>
  <c r="AE63" i="28"/>
  <c r="AF63" i="28"/>
  <c r="AG63" i="28"/>
  <c r="AD64" i="28"/>
  <c r="AE64" i="28"/>
  <c r="AF64" i="28"/>
  <c r="AG64" i="28"/>
  <c r="AD65" i="28"/>
  <c r="AE65" i="28"/>
  <c r="AF65" i="28"/>
  <c r="AG65" i="28"/>
  <c r="AD66" i="28"/>
  <c r="AE66" i="28"/>
  <c r="AF66" i="28"/>
  <c r="AG66" i="28"/>
  <c r="AD67" i="28"/>
  <c r="AE67" i="28"/>
  <c r="AF67" i="28"/>
  <c r="AG67" i="28"/>
  <c r="AG4" i="28"/>
  <c r="AF4" i="28"/>
  <c r="AE4" i="28"/>
  <c r="AD4" i="28"/>
  <c r="O28" i="28" l="1"/>
  <c r="P28" i="28"/>
  <c r="Q28" i="28"/>
  <c r="R28" i="28"/>
  <c r="O29" i="28"/>
  <c r="P29" i="28"/>
  <c r="Q29" i="28"/>
  <c r="R29" i="28"/>
  <c r="O30" i="28"/>
  <c r="P30" i="28"/>
  <c r="Q30" i="28"/>
  <c r="R30" i="28"/>
  <c r="O31" i="28"/>
  <c r="P31" i="28"/>
  <c r="Q31" i="28"/>
  <c r="R31" i="28"/>
  <c r="O32" i="28"/>
  <c r="P32" i="28"/>
  <c r="Q32" i="28"/>
  <c r="R32" i="28"/>
  <c r="O33" i="28"/>
  <c r="P33" i="28"/>
  <c r="Q33" i="28"/>
  <c r="R33" i="28"/>
  <c r="O34" i="28"/>
  <c r="P34" i="28"/>
  <c r="Q34" i="28"/>
  <c r="R34" i="28"/>
  <c r="O35" i="28"/>
  <c r="P35" i="28"/>
  <c r="Q35" i="28"/>
  <c r="R35" i="28"/>
  <c r="O36" i="28"/>
  <c r="P36" i="28"/>
  <c r="Q36" i="28"/>
  <c r="R36" i="28"/>
  <c r="O37" i="28"/>
  <c r="P37" i="28"/>
  <c r="Q37" i="28"/>
  <c r="R37" i="28"/>
  <c r="O38" i="28"/>
  <c r="P38" i="28"/>
  <c r="Q38" i="28"/>
  <c r="R38" i="28"/>
  <c r="O39" i="28"/>
  <c r="P39" i="28"/>
  <c r="Q39" i="28"/>
  <c r="R39" i="28"/>
  <c r="O40" i="28"/>
  <c r="P40" i="28"/>
  <c r="Q40" i="28"/>
  <c r="R40" i="28"/>
  <c r="O41" i="28"/>
  <c r="P41" i="28"/>
  <c r="Q41" i="28"/>
  <c r="R41" i="28"/>
  <c r="O42" i="28"/>
  <c r="P42" i="28"/>
  <c r="Q42" i="28"/>
  <c r="R42" i="28"/>
  <c r="O43" i="28"/>
  <c r="P43" i="28"/>
  <c r="Q43" i="28"/>
  <c r="R43" i="28"/>
  <c r="O44" i="28"/>
  <c r="P44" i="28"/>
  <c r="Q44" i="28"/>
  <c r="R44" i="28"/>
  <c r="O45" i="28"/>
  <c r="P45" i="28"/>
  <c r="Q45" i="28"/>
  <c r="R45" i="28"/>
  <c r="O46" i="28"/>
  <c r="P46" i="28"/>
  <c r="Q46" i="28"/>
  <c r="R46" i="28"/>
  <c r="O47" i="28"/>
  <c r="P47" i="28"/>
  <c r="Q47" i="28"/>
  <c r="R47" i="28"/>
  <c r="O48" i="28"/>
  <c r="P48" i="28"/>
  <c r="Q48" i="28"/>
  <c r="R48" i="28"/>
  <c r="O49" i="28"/>
  <c r="P49" i="28"/>
  <c r="Q49" i="28"/>
  <c r="R49" i="28"/>
  <c r="O50" i="28"/>
  <c r="P50" i="28"/>
  <c r="Q50" i="28"/>
  <c r="R50" i="28"/>
  <c r="O51" i="28"/>
  <c r="P51" i="28"/>
  <c r="Q51" i="28"/>
  <c r="R51" i="28"/>
  <c r="O52" i="28"/>
  <c r="P52" i="28"/>
  <c r="Q52" i="28"/>
  <c r="R52" i="28"/>
  <c r="O53" i="28"/>
  <c r="P53" i="28"/>
  <c r="Q53" i="28"/>
  <c r="R53" i="28"/>
  <c r="O54" i="28"/>
  <c r="P54" i="28"/>
  <c r="Q54" i="28"/>
  <c r="R54" i="28"/>
  <c r="O55" i="28"/>
  <c r="P55" i="28"/>
  <c r="Q55" i="28"/>
  <c r="R55" i="28"/>
  <c r="O56" i="28"/>
  <c r="P56" i="28"/>
  <c r="Q56" i="28"/>
  <c r="R56" i="28"/>
  <c r="O57" i="28"/>
  <c r="P57" i="28"/>
  <c r="Q57" i="28"/>
  <c r="R57" i="28"/>
  <c r="O58" i="28"/>
  <c r="P58" i="28"/>
  <c r="Q58" i="28"/>
  <c r="R58" i="28"/>
  <c r="O59" i="28"/>
  <c r="P59" i="28"/>
  <c r="Q59" i="28"/>
  <c r="R59" i="28"/>
  <c r="O60" i="28"/>
  <c r="P60" i="28"/>
  <c r="Q60" i="28"/>
  <c r="R60" i="28"/>
  <c r="O61" i="28"/>
  <c r="P61" i="28"/>
  <c r="Q61" i="28"/>
  <c r="R61" i="28"/>
  <c r="O62" i="28"/>
  <c r="P62" i="28"/>
  <c r="Q62" i="28"/>
  <c r="R62" i="28"/>
  <c r="O63" i="28"/>
  <c r="P63" i="28"/>
  <c r="Q63" i="28"/>
  <c r="R63" i="28"/>
  <c r="O64" i="28"/>
  <c r="P64" i="28"/>
  <c r="Q64" i="28"/>
  <c r="R64" i="28"/>
  <c r="O65" i="28"/>
  <c r="P65" i="28"/>
  <c r="Q65" i="28"/>
  <c r="R65" i="28"/>
  <c r="O66" i="28"/>
  <c r="P66" i="28"/>
  <c r="Q66" i="28"/>
  <c r="R66" i="28"/>
  <c r="O67" i="28"/>
  <c r="P67" i="28"/>
  <c r="Q67" i="28"/>
  <c r="R67" i="28"/>
  <c r="O68" i="28"/>
  <c r="P68" i="28"/>
  <c r="Q68" i="28"/>
  <c r="R68" i="28"/>
  <c r="O69" i="28"/>
  <c r="P69" i="28"/>
  <c r="Q69" i="28"/>
  <c r="R69" i="28"/>
  <c r="O70" i="28"/>
  <c r="P70" i="28"/>
  <c r="Q70" i="28"/>
  <c r="R70" i="28"/>
  <c r="O71" i="28"/>
  <c r="P71" i="28"/>
  <c r="Q71" i="28"/>
  <c r="R71" i="28"/>
  <c r="O72" i="28"/>
  <c r="P72" i="28"/>
  <c r="Q72" i="28"/>
  <c r="R72" i="28"/>
  <c r="O73" i="28"/>
  <c r="P73" i="28"/>
  <c r="Q73" i="28"/>
  <c r="R73" i="28"/>
  <c r="O74" i="28"/>
  <c r="P74" i="28"/>
  <c r="Q74" i="28"/>
  <c r="R74" i="28"/>
  <c r="O75" i="28"/>
  <c r="P75" i="28"/>
  <c r="Q75" i="28"/>
  <c r="R75" i="28"/>
  <c r="O76" i="28"/>
  <c r="P76" i="28"/>
  <c r="Q76" i="28"/>
  <c r="R76" i="28"/>
  <c r="O77" i="28"/>
  <c r="P77" i="28"/>
  <c r="Q77" i="28"/>
  <c r="R77" i="28"/>
  <c r="O78" i="28"/>
  <c r="P78" i="28"/>
  <c r="Q78" i="28"/>
  <c r="R78" i="28"/>
  <c r="O79" i="28"/>
  <c r="P79" i="28"/>
  <c r="Q79" i="28"/>
  <c r="R79" i="28"/>
  <c r="O80" i="28"/>
  <c r="P80" i="28"/>
  <c r="Q80" i="28"/>
  <c r="R80" i="28"/>
  <c r="O81" i="28"/>
  <c r="P81" i="28"/>
  <c r="Q81" i="28"/>
  <c r="R81" i="28"/>
  <c r="O82" i="28"/>
  <c r="P82" i="28"/>
  <c r="Q82" i="28"/>
  <c r="R82" i="28"/>
  <c r="O83" i="28"/>
  <c r="P83" i="28"/>
  <c r="Q83" i="28"/>
  <c r="R83" i="28"/>
  <c r="O84" i="28"/>
  <c r="P84" i="28"/>
  <c r="Q84" i="28"/>
  <c r="R84" i="28"/>
  <c r="O85" i="28"/>
  <c r="P85" i="28"/>
  <c r="Q85" i="28"/>
  <c r="R85" i="28"/>
  <c r="O86" i="28"/>
  <c r="P86" i="28"/>
  <c r="Q86" i="28"/>
  <c r="R86" i="28"/>
  <c r="O87" i="28"/>
  <c r="P87" i="28"/>
  <c r="Q87" i="28"/>
  <c r="R87" i="28"/>
  <c r="O88" i="28"/>
  <c r="P88" i="28"/>
  <c r="Q88" i="28"/>
  <c r="R88" i="28"/>
  <c r="O89" i="28"/>
  <c r="P89" i="28"/>
  <c r="Q89" i="28"/>
  <c r="R89" i="28"/>
  <c r="O90" i="28"/>
  <c r="P90" i="28"/>
  <c r="Q90" i="28"/>
  <c r="R90" i="28"/>
  <c r="O91" i="28"/>
  <c r="P91" i="28"/>
  <c r="Q91" i="28"/>
  <c r="R91" i="28"/>
  <c r="O92" i="28"/>
  <c r="P92" i="28"/>
  <c r="Q92" i="28"/>
  <c r="R92" i="28"/>
  <c r="O93" i="28"/>
  <c r="P93" i="28"/>
  <c r="Q93" i="28"/>
  <c r="R93" i="28"/>
  <c r="O94" i="28"/>
  <c r="P94" i="28"/>
  <c r="Q94" i="28"/>
  <c r="R94" i="28"/>
  <c r="O95" i="28"/>
  <c r="P95" i="28"/>
  <c r="Q95" i="28"/>
  <c r="R95" i="28"/>
  <c r="O96" i="28"/>
  <c r="P96" i="28"/>
  <c r="Q96" i="28"/>
  <c r="R96" i="28"/>
  <c r="O97" i="28"/>
  <c r="P97" i="28"/>
  <c r="Q97" i="28"/>
  <c r="R97" i="28"/>
  <c r="O98" i="28"/>
  <c r="P98" i="28"/>
  <c r="Q98" i="28"/>
  <c r="R98" i="28"/>
  <c r="O99" i="28"/>
  <c r="P99" i="28"/>
  <c r="Q99" i="28"/>
  <c r="R99" i="28"/>
  <c r="O100" i="28"/>
  <c r="P100" i="28"/>
  <c r="Q100" i="28"/>
  <c r="R100" i="28"/>
  <c r="O101" i="28"/>
  <c r="P101" i="28"/>
  <c r="Q101" i="28"/>
  <c r="R101" i="28"/>
  <c r="O102" i="28"/>
  <c r="P102" i="28"/>
  <c r="Q102" i="28"/>
  <c r="R102" i="28"/>
  <c r="O103" i="28"/>
  <c r="P103" i="28"/>
  <c r="Q103" i="28"/>
  <c r="R103" i="28"/>
  <c r="O104" i="28"/>
  <c r="P104" i="28"/>
  <c r="Q104" i="28"/>
  <c r="R104" i="28"/>
  <c r="O105" i="28"/>
  <c r="P105" i="28"/>
  <c r="Q105" i="28"/>
  <c r="R105" i="28"/>
  <c r="O106" i="28"/>
  <c r="P106" i="28"/>
  <c r="Q106" i="28"/>
  <c r="R106" i="28"/>
  <c r="O107" i="28"/>
  <c r="P107" i="28"/>
  <c r="Q107" i="28"/>
  <c r="R107" i="28"/>
  <c r="O108" i="28"/>
  <c r="P108" i="28"/>
  <c r="Q108" i="28"/>
  <c r="R108" i="28"/>
  <c r="O109" i="28"/>
  <c r="P109" i="28"/>
  <c r="Q109" i="28"/>
  <c r="R109" i="28"/>
  <c r="O110" i="28"/>
  <c r="P110" i="28"/>
  <c r="Q110" i="28"/>
  <c r="R110" i="28"/>
  <c r="O111" i="28"/>
  <c r="P111" i="28"/>
  <c r="Q111" i="28"/>
  <c r="R111" i="28"/>
  <c r="O112" i="28"/>
  <c r="P112" i="28"/>
  <c r="Q112" i="28"/>
  <c r="R112" i="28"/>
  <c r="O113" i="28"/>
  <c r="P113" i="28"/>
  <c r="Q113" i="28"/>
  <c r="R113" i="28"/>
  <c r="O114" i="28"/>
  <c r="P114" i="28"/>
  <c r="Q114" i="28"/>
  <c r="R114" i="28"/>
  <c r="O115" i="28"/>
  <c r="P115" i="28"/>
  <c r="Q115" i="28"/>
  <c r="R115" i="28"/>
  <c r="O116" i="28"/>
  <c r="P116" i="28"/>
  <c r="Q116" i="28"/>
  <c r="R116" i="28"/>
  <c r="O117" i="28"/>
  <c r="P117" i="28"/>
  <c r="Q117" i="28"/>
  <c r="R117" i="28"/>
  <c r="O118" i="28"/>
  <c r="P118" i="28"/>
  <c r="Q118" i="28"/>
  <c r="R118" i="28"/>
  <c r="O119" i="28"/>
  <c r="P119" i="28"/>
  <c r="Q119" i="28"/>
  <c r="R119" i="28"/>
  <c r="O120" i="28"/>
  <c r="P120" i="28"/>
  <c r="Q120" i="28"/>
  <c r="R120" i="28"/>
  <c r="O121" i="28"/>
  <c r="P121" i="28"/>
  <c r="Q121" i="28"/>
  <c r="R121" i="28"/>
  <c r="O122" i="28"/>
  <c r="P122" i="28"/>
  <c r="Q122" i="28"/>
  <c r="R122" i="28"/>
  <c r="O123" i="28"/>
  <c r="P123" i="28"/>
  <c r="Q123" i="28"/>
  <c r="R123" i="28"/>
  <c r="O124" i="28"/>
  <c r="P124" i="28"/>
  <c r="Q124" i="28"/>
  <c r="R124" i="28"/>
  <c r="O125" i="28"/>
  <c r="P125" i="28"/>
  <c r="Q125" i="28"/>
  <c r="R125" i="28"/>
  <c r="O126" i="28"/>
  <c r="P126" i="28"/>
  <c r="Q126" i="28"/>
  <c r="R126" i="28"/>
  <c r="O127" i="28"/>
  <c r="P127" i="28"/>
  <c r="Q127" i="28"/>
  <c r="R127" i="28"/>
  <c r="O128" i="28"/>
  <c r="P128" i="28"/>
  <c r="Q128" i="28"/>
  <c r="R128" i="28"/>
  <c r="O129" i="28"/>
  <c r="P129" i="28"/>
  <c r="Q129" i="28"/>
  <c r="R129" i="28"/>
  <c r="O130" i="28"/>
  <c r="P130" i="28"/>
  <c r="Q130" i="28"/>
  <c r="R130" i="28"/>
  <c r="O131" i="28"/>
  <c r="P131" i="28"/>
  <c r="Q131" i="28"/>
  <c r="R131" i="28"/>
  <c r="O132" i="28"/>
  <c r="P132" i="28"/>
  <c r="Q132" i="28"/>
  <c r="R132" i="28"/>
  <c r="O133" i="28"/>
  <c r="P133" i="28"/>
  <c r="Q133" i="28"/>
  <c r="R133" i="28"/>
  <c r="O134" i="28"/>
  <c r="P134" i="28"/>
  <c r="Q134" i="28"/>
  <c r="R134" i="28"/>
  <c r="O135" i="28"/>
  <c r="P135" i="28"/>
  <c r="Q135" i="28"/>
  <c r="R135" i="28"/>
  <c r="O136" i="28"/>
  <c r="P136" i="28"/>
  <c r="Q136" i="28"/>
  <c r="R136" i="28"/>
  <c r="O137" i="28"/>
  <c r="P137" i="28"/>
  <c r="Q137" i="28"/>
  <c r="R137" i="28"/>
  <c r="O138" i="28"/>
  <c r="P138" i="28"/>
  <c r="Q138" i="28"/>
  <c r="R138" i="28"/>
  <c r="O139" i="28"/>
  <c r="P139" i="28"/>
  <c r="Q139" i="28"/>
  <c r="R139" i="28"/>
  <c r="O140" i="28"/>
  <c r="P140" i="28"/>
  <c r="Q140" i="28"/>
  <c r="R140" i="28"/>
  <c r="O141" i="28"/>
  <c r="P141" i="28"/>
  <c r="Q141" i="28"/>
  <c r="R141" i="28"/>
  <c r="O142" i="28"/>
  <c r="P142" i="28"/>
  <c r="Q142" i="28"/>
  <c r="R142" i="28"/>
  <c r="O143" i="28"/>
  <c r="P143" i="28"/>
  <c r="Q143" i="28"/>
  <c r="R143" i="28"/>
  <c r="O144" i="28"/>
  <c r="P144" i="28"/>
  <c r="Q144" i="28"/>
  <c r="R144" i="28"/>
  <c r="O145" i="28"/>
  <c r="P145" i="28"/>
  <c r="Q145" i="28"/>
  <c r="R145" i="28"/>
  <c r="O146" i="28"/>
  <c r="P146" i="28"/>
  <c r="Q146" i="28"/>
  <c r="R146" i="28"/>
  <c r="O147" i="28"/>
  <c r="P147" i="28"/>
  <c r="Q147" i="28"/>
  <c r="R147" i="28"/>
  <c r="O148" i="28"/>
  <c r="P148" i="28"/>
  <c r="Q148" i="28"/>
  <c r="R148" i="28"/>
  <c r="O149" i="28"/>
  <c r="P149" i="28"/>
  <c r="Q149" i="28"/>
  <c r="R149" i="28"/>
  <c r="O150" i="28"/>
  <c r="P150" i="28"/>
  <c r="Q150" i="28"/>
  <c r="R150" i="28"/>
  <c r="O151" i="28"/>
  <c r="P151" i="28"/>
  <c r="Q151" i="28"/>
  <c r="R151" i="28"/>
  <c r="O152" i="28"/>
  <c r="P152" i="28"/>
  <c r="Q152" i="28"/>
  <c r="R152" i="28"/>
  <c r="O153" i="28"/>
  <c r="P153" i="28"/>
  <c r="Q153" i="28"/>
  <c r="R153" i="28"/>
  <c r="O154" i="28"/>
  <c r="P154" i="28"/>
  <c r="Q154" i="28"/>
  <c r="R154" i="28"/>
  <c r="O155" i="28"/>
  <c r="P155" i="28"/>
  <c r="Q155" i="28"/>
  <c r="R155" i="28"/>
  <c r="O156" i="28"/>
  <c r="P156" i="28"/>
  <c r="Q156" i="28"/>
  <c r="R156" i="28"/>
  <c r="O157" i="28"/>
  <c r="P157" i="28"/>
  <c r="Q157" i="28"/>
  <c r="R157" i="28"/>
  <c r="O158" i="28"/>
  <c r="P158" i="28"/>
  <c r="Q158" i="28"/>
  <c r="R158" i="28"/>
  <c r="O159" i="28"/>
  <c r="P159" i="28"/>
  <c r="Q159" i="28"/>
  <c r="R159" i="28"/>
  <c r="O160" i="28"/>
  <c r="P160" i="28"/>
  <c r="Q160" i="28"/>
  <c r="R160" i="28"/>
  <c r="O161" i="28"/>
  <c r="P161" i="28"/>
  <c r="Q161" i="28"/>
  <c r="R161" i="28"/>
  <c r="O162" i="28"/>
  <c r="P162" i="28"/>
  <c r="Q162" i="28"/>
  <c r="R162" i="28"/>
  <c r="O163" i="28"/>
  <c r="P163" i="28"/>
  <c r="Q163" i="28"/>
  <c r="R163" i="28"/>
  <c r="O164" i="28"/>
  <c r="P164" i="28"/>
  <c r="Q164" i="28"/>
  <c r="R164" i="28"/>
  <c r="O165" i="28"/>
  <c r="P165" i="28"/>
  <c r="Q165" i="28"/>
  <c r="R165" i="28"/>
  <c r="O166" i="28"/>
  <c r="P166" i="28"/>
  <c r="Q166" i="28"/>
  <c r="R166" i="28"/>
  <c r="O167" i="28"/>
  <c r="P167" i="28"/>
  <c r="Q167" i="28"/>
  <c r="R167" i="28"/>
  <c r="O168" i="28"/>
  <c r="P168" i="28"/>
  <c r="Q168" i="28"/>
  <c r="R168" i="28"/>
  <c r="O169" i="28"/>
  <c r="P169" i="28"/>
  <c r="Q169" i="28"/>
  <c r="R169" i="28"/>
  <c r="O170" i="28"/>
  <c r="P170" i="28"/>
  <c r="Q170" i="28"/>
  <c r="R170" i="28"/>
  <c r="O171" i="28"/>
  <c r="P171" i="28"/>
  <c r="Q171" i="28"/>
  <c r="R171" i="28"/>
  <c r="O172" i="28"/>
  <c r="P172" i="28"/>
  <c r="Q172" i="28"/>
  <c r="R172" i="28"/>
  <c r="O173" i="28"/>
  <c r="P173" i="28"/>
  <c r="Q173" i="28"/>
  <c r="R173" i="28"/>
  <c r="O174" i="28"/>
  <c r="P174" i="28"/>
  <c r="Q174" i="28"/>
  <c r="R174" i="28"/>
  <c r="O175" i="28"/>
  <c r="P175" i="28"/>
  <c r="Q175" i="28"/>
  <c r="R175" i="28"/>
  <c r="O176" i="28"/>
  <c r="P176" i="28"/>
  <c r="Q176" i="28"/>
  <c r="R176" i="28"/>
  <c r="O177" i="28"/>
  <c r="P177" i="28"/>
  <c r="Q177" i="28"/>
  <c r="R177" i="28"/>
  <c r="O178" i="28"/>
  <c r="P178" i="28"/>
  <c r="Q178" i="28"/>
  <c r="R178" i="28"/>
  <c r="O179" i="28"/>
  <c r="P179" i="28"/>
  <c r="Q179" i="28"/>
  <c r="R179" i="28"/>
  <c r="O180" i="28"/>
  <c r="P180" i="28"/>
  <c r="Q180" i="28"/>
  <c r="R180" i="28"/>
  <c r="O181" i="28"/>
  <c r="P181" i="28"/>
  <c r="Q181" i="28"/>
  <c r="R181" i="28"/>
  <c r="O182" i="28"/>
  <c r="P182" i="28"/>
  <c r="Q182" i="28"/>
  <c r="R182" i="28"/>
  <c r="O183" i="28"/>
  <c r="P183" i="28"/>
  <c r="Q183" i="28"/>
  <c r="R183" i="28"/>
  <c r="O184" i="28"/>
  <c r="P184" i="28"/>
  <c r="Q184" i="28"/>
  <c r="R184" i="28"/>
  <c r="O185" i="28"/>
  <c r="P185" i="28"/>
  <c r="Q185" i="28"/>
  <c r="R185" i="28"/>
  <c r="O186" i="28"/>
  <c r="P186" i="28"/>
  <c r="Q186" i="28"/>
  <c r="R186" i="28"/>
  <c r="O187" i="28"/>
  <c r="P187" i="28"/>
  <c r="Q187" i="28"/>
  <c r="R187" i="28"/>
  <c r="O188" i="28"/>
  <c r="P188" i="28"/>
  <c r="Q188" i="28"/>
  <c r="R188" i="28"/>
  <c r="O189" i="28"/>
  <c r="P189" i="28"/>
  <c r="Q189" i="28"/>
  <c r="R189" i="28"/>
  <c r="O190" i="28"/>
  <c r="P190" i="28"/>
  <c r="Q190" i="28"/>
  <c r="R190" i="28"/>
  <c r="O191" i="28"/>
  <c r="P191" i="28"/>
  <c r="Q191" i="28"/>
  <c r="R191" i="28"/>
  <c r="O192" i="28"/>
  <c r="P192" i="28"/>
  <c r="Q192" i="28"/>
  <c r="R192" i="28"/>
  <c r="O193" i="28"/>
  <c r="P193" i="28"/>
  <c r="Q193" i="28"/>
  <c r="R193" i="28"/>
  <c r="O194" i="28"/>
  <c r="P194" i="28"/>
  <c r="Q194" i="28"/>
  <c r="R194" i="28"/>
  <c r="O195" i="28"/>
  <c r="P195" i="28"/>
  <c r="Q195" i="28"/>
  <c r="R195" i="28"/>
  <c r="O196" i="28"/>
  <c r="P196" i="28"/>
  <c r="Q196" i="28"/>
  <c r="R196" i="28"/>
  <c r="O197" i="28"/>
  <c r="P197" i="28"/>
  <c r="Q197" i="28"/>
  <c r="R197" i="28"/>
  <c r="O198" i="28"/>
  <c r="P198" i="28"/>
  <c r="Q198" i="28"/>
  <c r="R198" i="28"/>
  <c r="O199" i="28"/>
  <c r="P199" i="28"/>
  <c r="Q199" i="28"/>
  <c r="R199" i="28"/>
  <c r="O200" i="28"/>
  <c r="P200" i="28"/>
  <c r="Q200" i="28"/>
  <c r="R200" i="28"/>
  <c r="O201" i="28"/>
  <c r="P201" i="28"/>
  <c r="Q201" i="28"/>
  <c r="R201" i="28"/>
  <c r="O202" i="28"/>
  <c r="P202" i="28"/>
  <c r="Q202" i="28"/>
  <c r="R202" i="28"/>
  <c r="O203" i="28"/>
  <c r="P203" i="28"/>
  <c r="Q203" i="28"/>
  <c r="R203" i="28"/>
  <c r="O204" i="28"/>
  <c r="P204" i="28"/>
  <c r="Q204" i="28"/>
  <c r="R204" i="28"/>
  <c r="O205" i="28"/>
  <c r="P205" i="28"/>
  <c r="Q205" i="28"/>
  <c r="R205" i="28"/>
  <c r="O206" i="28"/>
  <c r="P206" i="28"/>
  <c r="Q206" i="28"/>
  <c r="R206" i="28"/>
  <c r="O207" i="28"/>
  <c r="P207" i="28"/>
  <c r="Q207" i="28"/>
  <c r="R207" i="28"/>
  <c r="O208" i="28"/>
  <c r="P208" i="28"/>
  <c r="Q208" i="28"/>
  <c r="R208" i="28"/>
  <c r="O209" i="28"/>
  <c r="P209" i="28"/>
  <c r="Q209" i="28"/>
  <c r="R209" i="28"/>
  <c r="O210" i="28"/>
  <c r="P210" i="28"/>
  <c r="Q210" i="28"/>
  <c r="R210" i="28"/>
  <c r="O211" i="28"/>
  <c r="P211" i="28"/>
  <c r="Q211" i="28"/>
  <c r="R211" i="28"/>
  <c r="O212" i="28"/>
  <c r="P212" i="28"/>
  <c r="Q212" i="28"/>
  <c r="R212" i="28"/>
  <c r="O213" i="28"/>
  <c r="P213" i="28"/>
  <c r="Q213" i="28"/>
  <c r="R213" i="28"/>
  <c r="O214" i="28"/>
  <c r="P214" i="28"/>
  <c r="Q214" i="28"/>
  <c r="R214" i="28"/>
  <c r="O215" i="28"/>
  <c r="P215" i="28"/>
  <c r="Q215" i="28"/>
  <c r="R215" i="28"/>
  <c r="O216" i="28"/>
  <c r="P216" i="28"/>
  <c r="Q216" i="28"/>
  <c r="R216" i="28"/>
  <c r="O217" i="28"/>
  <c r="P217" i="28"/>
  <c r="Q217" i="28"/>
  <c r="R217" i="28"/>
  <c r="O218" i="28"/>
  <c r="P218" i="28"/>
  <c r="Q218" i="28"/>
  <c r="R218" i="28"/>
  <c r="O219" i="28"/>
  <c r="P219" i="28"/>
  <c r="Q219" i="28"/>
  <c r="R219" i="28"/>
  <c r="O220" i="28"/>
  <c r="P220" i="28"/>
  <c r="Q220" i="28"/>
  <c r="R220" i="28"/>
  <c r="O221" i="28"/>
  <c r="P221" i="28"/>
  <c r="Q221" i="28"/>
  <c r="R221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P5" i="28"/>
  <c r="Q5" i="28"/>
  <c r="R5" i="28"/>
  <c r="P6" i="28"/>
  <c r="Q6" i="28"/>
  <c r="R6" i="28"/>
  <c r="P7" i="28"/>
  <c r="Q7" i="28"/>
  <c r="R7" i="28"/>
  <c r="P8" i="28"/>
  <c r="Q8" i="28"/>
  <c r="R8" i="28"/>
  <c r="P9" i="28"/>
  <c r="Q9" i="28"/>
  <c r="R9" i="28"/>
  <c r="P10" i="28"/>
  <c r="Q10" i="28"/>
  <c r="R10" i="28"/>
  <c r="P11" i="28"/>
  <c r="Q11" i="28"/>
  <c r="R11" i="28"/>
  <c r="P12" i="28"/>
  <c r="Q12" i="28"/>
  <c r="R12" i="28"/>
  <c r="P13" i="28"/>
  <c r="Q13" i="28"/>
  <c r="R13" i="28"/>
  <c r="P14" i="28"/>
  <c r="Q14" i="28"/>
  <c r="R14" i="28"/>
  <c r="P15" i="28"/>
  <c r="Q15" i="28"/>
  <c r="R15" i="28"/>
  <c r="P16" i="28"/>
  <c r="Q16" i="28"/>
  <c r="R16" i="28"/>
  <c r="P17" i="28"/>
  <c r="Q17" i="28"/>
  <c r="R17" i="28"/>
  <c r="P18" i="28"/>
  <c r="Q18" i="28"/>
  <c r="R18" i="28"/>
  <c r="P19" i="28"/>
  <c r="Q19" i="28"/>
  <c r="R19" i="28"/>
  <c r="P20" i="28"/>
  <c r="Q20" i="28"/>
  <c r="R20" i="28"/>
  <c r="P21" i="28"/>
  <c r="Q21" i="28"/>
  <c r="R21" i="28"/>
  <c r="P22" i="28"/>
  <c r="Q22" i="28"/>
  <c r="R22" i="28"/>
  <c r="P23" i="28"/>
  <c r="Q23" i="28"/>
  <c r="R23" i="28"/>
  <c r="P24" i="28"/>
  <c r="Q24" i="28"/>
  <c r="R24" i="28"/>
  <c r="P25" i="28"/>
  <c r="Q25" i="28"/>
  <c r="R25" i="28"/>
  <c r="P26" i="28"/>
  <c r="Q26" i="28"/>
  <c r="R26" i="28"/>
  <c r="P27" i="28"/>
  <c r="Q27" i="28"/>
  <c r="R27" i="28"/>
  <c r="R4" i="28"/>
  <c r="Q4" i="28"/>
  <c r="P4" i="28"/>
  <c r="O5" i="28"/>
  <c r="O6" i="28"/>
  <c r="O7" i="28"/>
  <c r="O8" i="28"/>
  <c r="O9" i="28"/>
  <c r="O10" i="28"/>
  <c r="O11" i="28"/>
  <c r="O12" i="28"/>
  <c r="O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116" i="28"/>
  <c r="E117" i="28"/>
  <c r="E118" i="28"/>
  <c r="E119" i="28"/>
  <c r="E120" i="28"/>
  <c r="E121" i="28"/>
  <c r="E122" i="28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147" i="28"/>
  <c r="E148" i="28"/>
  <c r="E149" i="28"/>
  <c r="E150" i="28"/>
  <c r="E151" i="28"/>
  <c r="E152" i="28"/>
  <c r="E153" i="28"/>
  <c r="E154" i="28"/>
  <c r="E155" i="28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E180" i="28"/>
  <c r="E181" i="28"/>
  <c r="E182" i="28"/>
  <c r="E183" i="28"/>
  <c r="E184" i="28"/>
  <c r="E185" i="28"/>
  <c r="E186" i="28"/>
  <c r="E187" i="28"/>
  <c r="E188" i="28"/>
  <c r="E189" i="28"/>
  <c r="E190" i="28"/>
  <c r="E191" i="28"/>
  <c r="E192" i="28"/>
  <c r="E193" i="28"/>
  <c r="E194" i="28"/>
  <c r="E195" i="28"/>
  <c r="E196" i="28"/>
  <c r="E197" i="28"/>
  <c r="E198" i="28"/>
  <c r="E199" i="28"/>
  <c r="E200" i="28"/>
  <c r="E201" i="28"/>
  <c r="E202" i="28"/>
  <c r="E203" i="28"/>
  <c r="E204" i="28"/>
  <c r="E205" i="28"/>
  <c r="E206" i="28"/>
  <c r="E207" i="28"/>
  <c r="E208" i="28"/>
  <c r="E209" i="28"/>
  <c r="E210" i="28"/>
  <c r="E211" i="28"/>
  <c r="E212" i="28"/>
  <c r="E213" i="28"/>
  <c r="E214" i="28"/>
  <c r="E215" i="28"/>
  <c r="E216" i="28"/>
  <c r="E217" i="28"/>
  <c r="E218" i="28"/>
  <c r="E219" i="28"/>
  <c r="E220" i="28"/>
  <c r="E221" i="28"/>
  <c r="E4" i="28"/>
</calcChain>
</file>

<file path=xl/sharedStrings.xml><?xml version="1.0" encoding="utf-8"?>
<sst xmlns="http://schemas.openxmlformats.org/spreadsheetml/2006/main" count="1941" uniqueCount="120">
  <si>
    <t>Zip Code</t>
  </si>
  <si>
    <t>Customer Class</t>
  </si>
  <si>
    <t>30 Days</t>
  </si>
  <si>
    <t>60 Days</t>
  </si>
  <si>
    <t>90 Days +</t>
  </si>
  <si>
    <t>Total Arrearages</t>
  </si>
  <si>
    <t>Item e) The Amount of Past-due Balances Written-off and Classified as Bad Debt, if different than item d</t>
  </si>
  <si>
    <t>Item a) Number of Customers by Customer Class With Past-due balances (arrearages)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</si>
  <si>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</si>
  <si>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</si>
  <si>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</si>
  <si>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Customers by Customer Class Taking Service at the Beginning of Each Month with Existing Long 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</si>
  <si>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</si>
  <si>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</si>
  <si>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</si>
  <si>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</si>
  <si>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</si>
  <si>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</si>
  <si>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</si>
  <si>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</si>
  <si>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</si>
  <si>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</si>
  <si>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</si>
  <si>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</si>
  <si>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</si>
  <si>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</si>
  <si>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</si>
  <si>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</si>
  <si>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</si>
  <si>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</si>
  <si>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</si>
  <si>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</si>
  <si>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</si>
  <si>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</si>
  <si>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</si>
  <si>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</si>
  <si>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</si>
  <si>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GOVRNMNT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</si>
  <si>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</si>
  <si>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</si>
  <si>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</si>
  <si>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</si>
  <si>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</si>
  <si>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</si>
  <si>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</si>
  <si>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</si>
  <si>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</si>
  <si>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</si>
  <si>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</si>
  <si>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</si>
  <si>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</si>
  <si>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</si>
  <si>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</si>
  <si>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</si>
  <si>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</si>
  <si>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</si>
  <si>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</si>
  <si>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</si>
  <si>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</si>
  <si>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</si>
  <si>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</si>
  <si>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</si>
  <si>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</si>
  <si>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</si>
  <si>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</si>
  <si>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</si>
  <si>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</si>
  <si>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</si>
  <si>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</si>
  <si>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</si>
  <si>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</si>
  <si>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</si>
  <si>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</si>
  <si>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</si>
  <si>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</si>
  <si>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</si>
  <si>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</si>
  <si>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</si>
  <si>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</si>
  <si>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</si>
  <si>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</si>
  <si>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</si>
  <si>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</si>
  <si>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</si>
  <si>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</si>
  <si>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</si>
  <si>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</si>
  <si>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</si>
  <si>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</si>
  <si>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</si>
  <si>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</si>
  <si>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</si>
  <si>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</si>
  <si>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</si>
  <si>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see Item d.</t>
  </si>
  <si>
    <t>zipcode</t>
  </si>
  <si>
    <t>COMMERCIAL</t>
  </si>
  <si>
    <t>GOVERNMENT</t>
  </si>
  <si>
    <t>INDUSTRIAL</t>
  </si>
  <si>
    <t>RESIDENTIAL</t>
  </si>
  <si>
    <t>Item d) Amount of Past Due Balances Classified as Uncollectible (not defined by zipcodess)</t>
  </si>
  <si>
    <t>98278</t>
  </si>
  <si>
    <t>99345</t>
  </si>
  <si>
    <t>38278</t>
  </si>
  <si>
    <t xml:space="preserve"> $              -  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</si>
  <si>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</si>
  <si>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t>Difference</t>
  </si>
  <si>
    <t>Item b) Number of Customers By Customer Class Completing Long-term Payment Agreements in the month</t>
  </si>
  <si>
    <t>Item b)The amount of past-due balances, by customer class, that are 30, 60, 90, and more than 90 days past due, and the total amount of arrearages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</si>
  <si>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</si>
  <si>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</si>
  <si>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</si>
  <si>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</si>
  <si>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</si>
  <si>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</si>
  <si>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</si>
  <si>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</si>
  <si>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</si>
  <si>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2021</t>
    </r>
  </si>
  <si>
    <t>98828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</si>
</sst>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17" fontId="0" fillId="0" borderId="1" xfId="0" applyNumberFormat="1" applyBorder="1"/>
    <xf numFmtId="0" fontId="0" fillId="0" borderId="0" xfId="0" applyFill="1"/>
    <xf numFmtId="0" fontId="0" fillId="0" borderId="4" xfId="0" applyFill="1" applyBorder="1"/>
    <xf numFmtId="0" fontId="0" fillId="0" borderId="6" xfId="0" applyFill="1" applyBorder="1"/>
    <xf numFmtId="0" fontId="0" fillId="0" borderId="7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Border="1"/>
    <xf numFmtId="44" fontId="0" fillId="0" borderId="0" xfId="1" applyFont="1"/>
    <xf numFmtId="44" fontId="0" fillId="0" borderId="0" xfId="1" applyFont="1" applyFill="1"/>
    <xf numFmtId="44" fontId="0" fillId="0" borderId="0" xfId="0" applyNumberFormat="1"/>
    <xf numFmtId="44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8" fontId="0" fillId="0" borderId="0" xfId="0" applyNumberFormat="1" applyBorder="1" applyAlignment="1">
      <alignment vertical="center" wrapText="1"/>
    </xf>
    <xf numFmtId="44" fontId="0" fillId="0" borderId="0" xfId="1" applyFont="1" applyAlignment="1">
      <alignment horizontal="center"/>
    </xf>
    <xf numFmtId="8" fontId="0" fillId="0" borderId="0" xfId="0" applyNumberFormat="1"/>
    <xf numFmtId="8" fontId="0" fillId="0" borderId="0" xfId="0" applyNumberFormat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0" xfId="1" applyFont="1"/>
    <xf numFmtId="44" fontId="0" fillId="0" borderId="0" xfId="1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/>
    <xf numFmtId="39" fontId="0" fillId="0" borderId="0" xfId="0" applyNumberFormat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0" xfId="0" applyFill="1" applyAlignment="1">
      <alignment horizontal="left" indent="1"/>
    </xf>
    <xf numFmtId="0" fontId="0" fillId="3" borderId="0" xfId="0" applyFill="1"/>
    <xf numFmtId="0" fontId="0" fillId="0" borderId="4" xfId="0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17" fontId="0" fillId="0" borderId="1" xfId="0" applyNumberFormat="1" applyFill="1" applyBorder="1"/>
    <xf numFmtId="44" fontId="2" fillId="0" borderId="15" xfId="1" applyFont="1" applyBorder="1" applyAlignment="1">
      <alignment vertical="center" wrapText="1"/>
    </xf>
    <xf numFmtId="44" fontId="2" fillId="0" borderId="15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44" fontId="2" fillId="0" borderId="15" xfId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7" fontId="0" fillId="0" borderId="0" xfId="0" applyNumberFormat="1" applyBorder="1" applyAlignment="1">
      <alignment vertical="center" wrapText="1"/>
    </xf>
    <xf numFmtId="7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/>
    <xf numFmtId="0" fontId="0" fillId="0" borderId="8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7"/>
  <sheetViews>
    <sheetView tabSelected="1" workbookViewId="0">
      <selection activeCell="E7" sqref="E7"/>
    </sheetView>
  </sheetViews>
  <sheetFormatPr defaultRowHeight="15" x14ac:dyDescent="0.25"/>
  <cols>
    <col min="1" max="1" width="18.85546875" bestFit="1" customWidth="1"/>
    <col min="2" max="2" width="14.5703125" customWidth="1"/>
    <col min="3" max="4" width="13.7109375" bestFit="1" customWidth="1"/>
    <col min="5" max="5" width="18" style="51" customWidth="1"/>
    <col min="6" max="6" width="24.85546875" customWidth="1"/>
  </cols>
  <sheetData>
    <row r="1" spans="1:6" ht="15.75" x14ac:dyDescent="0.25">
      <c r="A1" s="67" t="s">
        <v>118</v>
      </c>
      <c r="B1" s="67"/>
      <c r="C1" s="67"/>
      <c r="D1" s="67"/>
      <c r="E1" s="67"/>
      <c r="F1" s="67"/>
    </row>
    <row r="2" spans="1:6" ht="15.75" thickBot="1" x14ac:dyDescent="0.3"/>
    <row r="3" spans="1:6" ht="62.25" customHeight="1" thickBot="1" x14ac:dyDescent="0.3">
      <c r="A3" s="58"/>
      <c r="B3" s="60" t="s">
        <v>109</v>
      </c>
      <c r="C3" s="61"/>
      <c r="D3" s="62"/>
      <c r="E3" s="63" t="s">
        <v>110</v>
      </c>
      <c r="F3" s="65" t="s">
        <v>111</v>
      </c>
    </row>
    <row r="4" spans="1:6" ht="32.25" thickBot="1" x14ac:dyDescent="0.3">
      <c r="A4" s="59"/>
      <c r="B4" s="41" t="s">
        <v>112</v>
      </c>
      <c r="C4" s="41" t="s">
        <v>113</v>
      </c>
      <c r="D4" s="41" t="s">
        <v>114</v>
      </c>
      <c r="E4" s="64"/>
      <c r="F4" s="66"/>
    </row>
    <row r="5" spans="1:6" ht="16.5" thickBot="1" x14ac:dyDescent="0.3">
      <c r="A5" s="42" t="s">
        <v>115</v>
      </c>
      <c r="B5" s="49">
        <v>480111.76</v>
      </c>
      <c r="C5" s="49">
        <v>488586.75</v>
      </c>
      <c r="D5" s="50">
        <f>+B5+C5</f>
        <v>968698.51</v>
      </c>
      <c r="E5" s="52">
        <v>65098.85</v>
      </c>
      <c r="F5" s="52">
        <f>3664.48+471.23</f>
        <v>4135.71</v>
      </c>
    </row>
    <row r="6" spans="1:6" ht="16.5" thickBot="1" x14ac:dyDescent="0.3">
      <c r="A6" s="42" t="s">
        <v>116</v>
      </c>
      <c r="B6" s="43">
        <v>1129</v>
      </c>
      <c r="C6" s="43">
        <v>1216</v>
      </c>
      <c r="D6" s="43">
        <f>+B6+C6</f>
        <v>2345</v>
      </c>
      <c r="E6" s="53">
        <v>223</v>
      </c>
      <c r="F6" s="53">
        <v>19</v>
      </c>
    </row>
    <row r="7" spans="1:6" ht="16.5" thickBot="1" x14ac:dyDescent="0.3">
      <c r="A7" s="42" t="s">
        <v>117</v>
      </c>
      <c r="B7" s="49">
        <f>+B5/B6</f>
        <v>425.25399468556247</v>
      </c>
      <c r="C7" s="49">
        <f>+C5/C6</f>
        <v>401.79831414473682</v>
      </c>
      <c r="D7" s="49">
        <f>+D5/D6</f>
        <v>413.09104904051173</v>
      </c>
      <c r="E7" s="52">
        <f>+E5/E6</f>
        <v>291.9230941704036</v>
      </c>
      <c r="F7" s="52">
        <f>+F5/F6</f>
        <v>217.66894736842104</v>
      </c>
    </row>
  </sheetData>
  <mergeCells count="5">
    <mergeCell ref="A3:A4"/>
    <mergeCell ref="B3:D3"/>
    <mergeCell ref="E3:E4"/>
    <mergeCell ref="F3:F4"/>
    <mergeCell ref="A1:F1"/>
  </mergeCells>
  <pageMargins left="0.7" right="0.7" top="0.75" bottom="0.75" header="0.3" footer="0.3"/>
  <ignoredErrors>
    <ignoredError sqref="E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B274"/>
  <sheetViews>
    <sheetView topLeftCell="J1" workbookViewId="0">
      <pane ySplit="3" topLeftCell="A4" activePane="bottomLeft" state="frozen"/>
      <selection sqref="A1:XFD1048576"/>
      <selection pane="bottomLeft" activeCell="A4" sqref="A4"/>
    </sheetView>
  </sheetViews>
  <sheetFormatPr defaultColWidth="8.85546875" defaultRowHeight="15" x14ac:dyDescent="0.25"/>
  <cols>
    <col min="1" max="1" width="8" style="27" bestFit="1" customWidth="1"/>
    <col min="2" max="2" width="13.5703125" bestFit="1" customWidth="1"/>
    <col min="3" max="3" width="7" style="27" bestFit="1" customWidth="1"/>
    <col min="4" max="4" width="7" style="27" customWidth="1"/>
    <col min="5" max="5" width="10.42578125" style="26" bestFit="1" customWidth="1"/>
    <col min="6" max="6" width="2.85546875" style="1" customWidth="1"/>
    <col min="7" max="7" width="11.7109375" style="27" bestFit="1" customWidth="1"/>
    <col min="8" max="9" width="12.5703125" style="27" bestFit="1" customWidth="1"/>
    <col min="10" max="10" width="14.7109375" style="27" bestFit="1" customWidth="1"/>
    <col min="11" max="13" width="14.7109375" style="27" customWidth="1"/>
    <col min="14" max="14" width="18.5703125" style="27" customWidth="1"/>
    <col min="15" max="18" width="14.7109375" style="27" customWidth="1"/>
    <col min="19" max="19" width="2.85546875" style="1" customWidth="1"/>
    <col min="20" max="20" width="8" bestFit="1" customWidth="1"/>
    <col min="21" max="21" width="13.5703125" bestFit="1" customWidth="1"/>
    <col min="22" max="24" width="11.5703125" style="27" bestFit="1" customWidth="1"/>
    <col min="25" max="25" width="14.7109375" style="27" bestFit="1" customWidth="1"/>
    <col min="26" max="29" width="14.5703125" style="27" customWidth="1"/>
    <col min="30" max="33" width="14.5703125" style="26" customWidth="1"/>
    <col min="34" max="34" width="2.85546875" style="1" customWidth="1"/>
    <col min="35" max="35" width="10.42578125" bestFit="1" customWidth="1"/>
    <col min="36" max="36" width="10.42578125" style="26" customWidth="1"/>
    <col min="37" max="37" width="11.5703125" style="26" bestFit="1" customWidth="1"/>
    <col min="38" max="38" width="2.85546875" style="1" customWidth="1"/>
    <col min="39" max="39" width="19.85546875" customWidth="1"/>
    <col min="40" max="40" width="6.85546875" bestFit="1" customWidth="1"/>
    <col min="41" max="41" width="2.85546875" style="1" customWidth="1"/>
    <col min="42" max="42" width="7.28515625" style="3" bestFit="1" customWidth="1"/>
    <col min="43" max="43" width="7" bestFit="1" customWidth="1"/>
    <col min="44" max="44" width="7" style="26" customWidth="1"/>
    <col min="45" max="45" width="10.42578125" style="26" bestFit="1" customWidth="1"/>
    <col min="46" max="46" width="2.85546875" style="1" customWidth="1"/>
    <col min="47" max="47" width="7.28515625" style="3" bestFit="1" customWidth="1"/>
    <col min="48" max="48" width="10.140625" bestFit="1" customWidth="1"/>
    <col min="49" max="49" width="10.140625" style="26" customWidth="1"/>
    <col min="50" max="50" width="10.5703125" style="26" bestFit="1" customWidth="1"/>
    <col min="51" max="51" width="2.85546875" style="1" customWidth="1"/>
    <col min="52" max="52" width="12.28515625" bestFit="1" customWidth="1"/>
    <col min="53" max="53" width="11.5703125" bestFit="1" customWidth="1"/>
    <col min="54" max="54" width="9.85546875" bestFit="1" customWidth="1"/>
  </cols>
  <sheetData>
    <row r="1" spans="1:54" s="27" customFormat="1" ht="59.25" customHeight="1" x14ac:dyDescent="0.25">
      <c r="A1" s="72" t="s">
        <v>7</v>
      </c>
      <c r="B1" s="73"/>
      <c r="C1" s="73"/>
      <c r="D1" s="73"/>
      <c r="E1" s="73"/>
      <c r="G1" s="70" t="s">
        <v>108</v>
      </c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T1" s="75" t="s">
        <v>105</v>
      </c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I1" s="78" t="s">
        <v>100</v>
      </c>
      <c r="AJ1" s="74"/>
      <c r="AK1" s="74"/>
      <c r="AM1" s="79" t="s">
        <v>6</v>
      </c>
      <c r="AN1" s="80"/>
      <c r="AP1" s="73" t="s">
        <v>8</v>
      </c>
      <c r="AQ1" s="73"/>
      <c r="AR1" s="73"/>
      <c r="AS1" s="73"/>
      <c r="AU1" s="73" t="s">
        <v>10</v>
      </c>
      <c r="AV1" s="73"/>
      <c r="AW1" s="73"/>
      <c r="AX1" s="73"/>
      <c r="AZ1" s="74" t="s">
        <v>9</v>
      </c>
      <c r="BA1" s="74"/>
      <c r="BB1" s="74"/>
    </row>
    <row r="2" spans="1:54" s="27" customFormat="1" x14ac:dyDescent="0.25">
      <c r="A2" s="70"/>
      <c r="B2" s="71"/>
      <c r="C2" s="71"/>
      <c r="D2" s="71"/>
      <c r="E2" s="71"/>
      <c r="G2" s="68">
        <v>44256</v>
      </c>
      <c r="H2" s="69"/>
      <c r="I2" s="69"/>
      <c r="J2" s="69"/>
      <c r="K2" s="68">
        <v>44287</v>
      </c>
      <c r="L2" s="69"/>
      <c r="M2" s="69"/>
      <c r="N2" s="69"/>
      <c r="O2" s="68" t="s">
        <v>106</v>
      </c>
      <c r="P2" s="69"/>
      <c r="Q2" s="69"/>
      <c r="R2" s="69"/>
      <c r="T2" s="77"/>
      <c r="U2" s="77"/>
      <c r="V2" s="68">
        <v>44256</v>
      </c>
      <c r="W2" s="69"/>
      <c r="X2" s="69"/>
      <c r="Y2" s="69"/>
      <c r="Z2" s="68">
        <v>44287</v>
      </c>
      <c r="AA2" s="69"/>
      <c r="AB2" s="69"/>
      <c r="AC2" s="69"/>
      <c r="AD2" s="68" t="s">
        <v>106</v>
      </c>
      <c r="AE2" s="69"/>
      <c r="AF2" s="69"/>
      <c r="AG2" s="69"/>
      <c r="AI2" s="39"/>
      <c r="AJ2" s="35"/>
      <c r="AK2" s="35"/>
      <c r="AM2" s="38"/>
      <c r="AN2" s="38"/>
      <c r="AP2" s="73"/>
      <c r="AQ2" s="73"/>
      <c r="AR2" s="73"/>
      <c r="AS2" s="73"/>
      <c r="AU2" s="73"/>
      <c r="AV2" s="73"/>
      <c r="AW2" s="73"/>
      <c r="AX2" s="73"/>
      <c r="AZ2" s="39"/>
    </row>
    <row r="3" spans="1:54" x14ac:dyDescent="0.25">
      <c r="A3" s="37" t="s">
        <v>0</v>
      </c>
      <c r="B3" s="17" t="s">
        <v>1</v>
      </c>
      <c r="C3" s="48">
        <v>44286</v>
      </c>
      <c r="D3" s="48">
        <v>44316</v>
      </c>
      <c r="E3" s="2" t="s">
        <v>106</v>
      </c>
      <c r="G3" s="33" t="s">
        <v>2</v>
      </c>
      <c r="H3" s="33" t="s">
        <v>3</v>
      </c>
      <c r="I3" s="33" t="s">
        <v>4</v>
      </c>
      <c r="J3" s="33" t="s">
        <v>5</v>
      </c>
      <c r="K3" s="33" t="s">
        <v>2</v>
      </c>
      <c r="L3" s="33" t="s">
        <v>3</v>
      </c>
      <c r="M3" s="33" t="s">
        <v>4</v>
      </c>
      <c r="N3" s="33" t="s">
        <v>5</v>
      </c>
      <c r="O3" s="33" t="s">
        <v>2</v>
      </c>
      <c r="P3" s="33" t="s">
        <v>3</v>
      </c>
      <c r="Q3" s="33" t="s">
        <v>4</v>
      </c>
      <c r="R3" s="33" t="s">
        <v>5</v>
      </c>
      <c r="T3" s="15" t="s">
        <v>0</v>
      </c>
      <c r="U3" s="16" t="s">
        <v>1</v>
      </c>
      <c r="V3" s="33" t="s">
        <v>2</v>
      </c>
      <c r="W3" s="33" t="s">
        <v>3</v>
      </c>
      <c r="X3" s="33" t="s">
        <v>4</v>
      </c>
      <c r="Y3" s="33" t="s">
        <v>5</v>
      </c>
      <c r="Z3" s="33" t="s">
        <v>2</v>
      </c>
      <c r="AA3" s="33" t="s">
        <v>3</v>
      </c>
      <c r="AB3" s="33" t="s">
        <v>4</v>
      </c>
      <c r="AC3" s="33" t="s">
        <v>5</v>
      </c>
      <c r="AD3" s="32" t="s">
        <v>2</v>
      </c>
      <c r="AE3" s="32" t="s">
        <v>3</v>
      </c>
      <c r="AF3" s="32" t="s">
        <v>4</v>
      </c>
      <c r="AG3" s="32" t="s">
        <v>5</v>
      </c>
      <c r="AI3" s="2">
        <v>44256</v>
      </c>
      <c r="AJ3" s="2">
        <v>44287</v>
      </c>
      <c r="AK3" s="2" t="s">
        <v>106</v>
      </c>
      <c r="AM3" s="18">
        <v>44256</v>
      </c>
      <c r="AN3" s="2">
        <v>44287</v>
      </c>
      <c r="AP3" s="3" t="s">
        <v>95</v>
      </c>
      <c r="AQ3" s="2">
        <v>44256</v>
      </c>
      <c r="AR3" s="2">
        <v>44287</v>
      </c>
      <c r="AS3" s="2" t="s">
        <v>106</v>
      </c>
      <c r="AU3" s="3" t="s">
        <v>95</v>
      </c>
      <c r="AV3" s="18">
        <v>44256</v>
      </c>
      <c r="AW3" s="18">
        <v>44287</v>
      </c>
      <c r="AX3" s="2" t="s">
        <v>106</v>
      </c>
      <c r="AZ3" s="18">
        <v>44256</v>
      </c>
      <c r="BA3" s="18">
        <v>44287</v>
      </c>
      <c r="BB3" s="34" t="s">
        <v>106</v>
      </c>
    </row>
    <row r="4" spans="1:54" x14ac:dyDescent="0.25">
      <c r="A4" s="28" t="s">
        <v>45</v>
      </c>
      <c r="B4" t="s">
        <v>37</v>
      </c>
      <c r="C4" s="27">
        <v>1</v>
      </c>
      <c r="D4" s="27">
        <v>1</v>
      </c>
      <c r="E4" s="26">
        <f>+C4-D4</f>
        <v>0</v>
      </c>
      <c r="G4" s="30">
        <v>485.15</v>
      </c>
      <c r="H4" s="30">
        <v>1102.07</v>
      </c>
      <c r="I4" s="30">
        <v>464.03</v>
      </c>
      <c r="J4" s="30">
        <f>SUM(G4:I4)</f>
        <v>2051.25</v>
      </c>
      <c r="K4" s="30">
        <v>434.47</v>
      </c>
      <c r="L4" s="30">
        <v>485.15</v>
      </c>
      <c r="M4" s="30">
        <v>1566.1</v>
      </c>
      <c r="N4" s="30">
        <f>+K4+L4+M4</f>
        <v>2485.7199999999998</v>
      </c>
      <c r="O4" s="30">
        <f>+K4-G4</f>
        <v>-50.67999999999995</v>
      </c>
      <c r="P4" s="30">
        <f>+L4-H4</f>
        <v>-616.91999999999996</v>
      </c>
      <c r="Q4" s="30">
        <f>+M4-I4</f>
        <v>1102.07</v>
      </c>
      <c r="R4" s="30">
        <f>+N4-J4</f>
        <v>434.4699999999998</v>
      </c>
      <c r="T4" s="13" t="s">
        <v>45</v>
      </c>
      <c r="U4" s="6" t="s">
        <v>44</v>
      </c>
      <c r="V4" s="30">
        <v>2909.35</v>
      </c>
      <c r="W4" s="30">
        <v>1201.46</v>
      </c>
      <c r="X4" s="30">
        <v>3152.53</v>
      </c>
      <c r="Y4" s="30">
        <v>7123.82</v>
      </c>
      <c r="Z4" s="30">
        <v>400.81</v>
      </c>
      <c r="AA4" s="30">
        <v>0</v>
      </c>
      <c r="AB4" s="30">
        <v>0</v>
      </c>
      <c r="AC4" s="30">
        <v>679.13</v>
      </c>
      <c r="AD4" s="29">
        <f>+Z4-V4</f>
        <v>-2508.54</v>
      </c>
      <c r="AE4" s="29">
        <f>+AA4-W4</f>
        <v>-1201.46</v>
      </c>
      <c r="AF4" s="29">
        <f>+AB4-X4</f>
        <v>-3152.53</v>
      </c>
      <c r="AG4" s="29">
        <f>+AC4-Y4</f>
        <v>-6444.69</v>
      </c>
      <c r="AI4" s="19">
        <v>55484.52</v>
      </c>
      <c r="AJ4" s="22">
        <v>37762.11</v>
      </c>
      <c r="AK4" s="54">
        <f>+AJ4-AI4</f>
        <v>-17722.409999999996</v>
      </c>
      <c r="AM4" t="s">
        <v>94</v>
      </c>
      <c r="AP4" s="7" t="s">
        <v>14</v>
      </c>
      <c r="AQ4" s="14">
        <v>0</v>
      </c>
      <c r="AR4" s="31">
        <v>0</v>
      </c>
      <c r="AS4" s="31">
        <f>+AR4-AQ4</f>
        <v>0</v>
      </c>
      <c r="AU4" s="56" t="s">
        <v>14</v>
      </c>
      <c r="AV4" s="57">
        <v>0</v>
      </c>
      <c r="AW4" s="57"/>
      <c r="AX4" s="20">
        <f>+AW4-AV4</f>
        <v>0</v>
      </c>
      <c r="AZ4" s="55">
        <v>-12431.58</v>
      </c>
      <c r="BA4" s="55">
        <v>-21474.79</v>
      </c>
      <c r="BB4" s="40">
        <f>+BA4-AZ4</f>
        <v>-9043.2100000000009</v>
      </c>
    </row>
    <row r="5" spans="1:54" x14ac:dyDescent="0.25">
      <c r="A5" s="28" t="s">
        <v>42</v>
      </c>
      <c r="B5" t="s">
        <v>37</v>
      </c>
      <c r="C5" s="27">
        <v>1</v>
      </c>
      <c r="D5" s="27">
        <v>1</v>
      </c>
      <c r="E5" s="26">
        <f t="shared" ref="E5:E68" si="0">+C5-D5</f>
        <v>0</v>
      </c>
      <c r="G5" s="30">
        <v>191.04</v>
      </c>
      <c r="H5" s="30">
        <v>47.36</v>
      </c>
      <c r="I5" s="30">
        <v>0</v>
      </c>
      <c r="J5" s="30">
        <f t="shared" ref="J5:J68" si="1">SUM(G5:I5)</f>
        <v>238.39999999999998</v>
      </c>
      <c r="K5" s="30">
        <v>234.91</v>
      </c>
      <c r="L5" s="30">
        <v>47.36</v>
      </c>
      <c r="M5" s="30">
        <v>0</v>
      </c>
      <c r="N5" s="30">
        <f t="shared" ref="N5:N68" si="2">+K5+L5+M5</f>
        <v>282.27</v>
      </c>
      <c r="O5" s="30">
        <f t="shared" ref="O5:O27" si="3">+K5-G5</f>
        <v>43.870000000000005</v>
      </c>
      <c r="P5" s="30">
        <f t="shared" ref="P5:P27" si="4">+L5-H5</f>
        <v>0</v>
      </c>
      <c r="Q5" s="30">
        <f t="shared" ref="Q5:Q27" si="5">+M5-I5</f>
        <v>0</v>
      </c>
      <c r="R5" s="30">
        <f t="shared" ref="R5:R27" si="6">+N5-J5</f>
        <v>43.870000000000005</v>
      </c>
      <c r="T5" s="13" t="s">
        <v>42</v>
      </c>
      <c r="U5" s="6" t="s">
        <v>44</v>
      </c>
      <c r="V5" s="30">
        <v>7478.54</v>
      </c>
      <c r="W5" s="30">
        <v>1969.37</v>
      </c>
      <c r="X5" s="30">
        <v>4000.91</v>
      </c>
      <c r="Y5" s="30">
        <v>13608.34</v>
      </c>
      <c r="Z5" s="30">
        <v>965.18</v>
      </c>
      <c r="AA5" s="30">
        <v>283.7</v>
      </c>
      <c r="AB5" s="30">
        <v>955.29</v>
      </c>
      <c r="AC5" s="30">
        <v>2204.17</v>
      </c>
      <c r="AD5" s="29">
        <f t="shared" ref="AD5:AD67" si="7">+Z5-V5</f>
        <v>-6513.36</v>
      </c>
      <c r="AE5" s="29">
        <f t="shared" ref="AE5:AE67" si="8">+AA5-W5</f>
        <v>-1685.6699999999998</v>
      </c>
      <c r="AF5" s="29">
        <f t="shared" ref="AF5:AF67" si="9">+AB5-X5</f>
        <v>-3045.62</v>
      </c>
      <c r="AG5" s="29">
        <f t="shared" ref="AG5:AG67" si="10">+AC5-Y5</f>
        <v>-11404.17</v>
      </c>
      <c r="AI5" s="8"/>
      <c r="AJ5" s="8"/>
      <c r="AK5" s="8"/>
      <c r="AP5" s="7" t="s">
        <v>45</v>
      </c>
      <c r="AQ5" s="14">
        <v>0</v>
      </c>
      <c r="AR5" s="31">
        <v>3</v>
      </c>
      <c r="AS5" s="31">
        <f t="shared" ref="AS5:AS68" si="11">+AR5-AQ5</f>
        <v>3</v>
      </c>
      <c r="AU5" s="56" t="s">
        <v>45</v>
      </c>
      <c r="AV5" s="57">
        <v>0</v>
      </c>
      <c r="AW5" s="57">
        <v>3170.07</v>
      </c>
      <c r="AX5" s="20">
        <f t="shared" ref="AX5:AX68" si="12">+AW5-AV5</f>
        <v>3170.07</v>
      </c>
    </row>
    <row r="6" spans="1:54" x14ac:dyDescent="0.25">
      <c r="A6" s="28" t="s">
        <v>38</v>
      </c>
      <c r="B6" t="s">
        <v>37</v>
      </c>
      <c r="C6" s="27">
        <v>1</v>
      </c>
      <c r="E6" s="26">
        <f t="shared" si="0"/>
        <v>1</v>
      </c>
      <c r="G6" s="30">
        <v>976.73</v>
      </c>
      <c r="H6" s="30">
        <v>589.88</v>
      </c>
      <c r="I6" s="30">
        <v>0</v>
      </c>
      <c r="J6" s="30">
        <f t="shared" si="1"/>
        <v>1566.6100000000001</v>
      </c>
      <c r="K6" s="30"/>
      <c r="L6" s="30"/>
      <c r="M6" s="30"/>
      <c r="N6" s="30">
        <f t="shared" si="2"/>
        <v>0</v>
      </c>
      <c r="O6" s="30">
        <f t="shared" si="3"/>
        <v>-976.73</v>
      </c>
      <c r="P6" s="30">
        <f t="shared" si="4"/>
        <v>-589.88</v>
      </c>
      <c r="Q6" s="30">
        <f t="shared" si="5"/>
        <v>0</v>
      </c>
      <c r="R6" s="30">
        <f t="shared" si="6"/>
        <v>-1566.6100000000001</v>
      </c>
      <c r="T6" s="13" t="s">
        <v>38</v>
      </c>
      <c r="U6" s="6" t="s">
        <v>44</v>
      </c>
      <c r="V6" s="30">
        <v>6208.51</v>
      </c>
      <c r="W6" s="30">
        <v>2127.23</v>
      </c>
      <c r="X6" s="30">
        <v>4820.22</v>
      </c>
      <c r="Y6" s="30">
        <v>13155.96</v>
      </c>
      <c r="Z6" s="30">
        <v>1481.81</v>
      </c>
      <c r="AA6" s="30">
        <v>0</v>
      </c>
      <c r="AB6" s="30">
        <v>1884.9</v>
      </c>
      <c r="AC6" s="30">
        <v>3366.71</v>
      </c>
      <c r="AD6" s="29">
        <f t="shared" si="7"/>
        <v>-4726.7000000000007</v>
      </c>
      <c r="AE6" s="29">
        <f t="shared" si="8"/>
        <v>-2127.23</v>
      </c>
      <c r="AF6" s="29">
        <f t="shared" si="9"/>
        <v>-2935.32</v>
      </c>
      <c r="AG6" s="29">
        <f t="shared" si="10"/>
        <v>-9789.25</v>
      </c>
      <c r="AP6" s="7" t="s">
        <v>42</v>
      </c>
      <c r="AQ6" s="14">
        <v>0</v>
      </c>
      <c r="AR6" s="31">
        <v>3</v>
      </c>
      <c r="AS6" s="31">
        <f t="shared" si="11"/>
        <v>3</v>
      </c>
      <c r="AU6" s="56" t="s">
        <v>42</v>
      </c>
      <c r="AV6" s="57">
        <v>0</v>
      </c>
      <c r="AW6" s="57">
        <v>375.8</v>
      </c>
      <c r="AX6" s="20">
        <f t="shared" si="12"/>
        <v>375.8</v>
      </c>
    </row>
    <row r="7" spans="1:54" x14ac:dyDescent="0.25">
      <c r="A7" s="28" t="s">
        <v>46</v>
      </c>
      <c r="B7" t="s">
        <v>37</v>
      </c>
      <c r="C7" s="27">
        <v>1</v>
      </c>
      <c r="D7" s="27">
        <v>3</v>
      </c>
      <c r="E7" s="26">
        <f t="shared" si="0"/>
        <v>-2</v>
      </c>
      <c r="G7" s="30">
        <v>18.91</v>
      </c>
      <c r="H7" s="30">
        <v>84.79</v>
      </c>
      <c r="I7" s="30">
        <v>0</v>
      </c>
      <c r="J7" s="30">
        <f t="shared" si="1"/>
        <v>103.7</v>
      </c>
      <c r="K7" s="30">
        <v>837.58</v>
      </c>
      <c r="L7" s="30">
        <v>1215.9100000000001</v>
      </c>
      <c r="M7" s="30">
        <v>0</v>
      </c>
      <c r="N7" s="30">
        <f t="shared" si="2"/>
        <v>2053.4900000000002</v>
      </c>
      <c r="O7" s="30">
        <f t="shared" si="3"/>
        <v>818.67000000000007</v>
      </c>
      <c r="P7" s="30">
        <f t="shared" si="4"/>
        <v>1131.1200000000001</v>
      </c>
      <c r="Q7" s="30">
        <f t="shared" si="5"/>
        <v>0</v>
      </c>
      <c r="R7" s="30">
        <f t="shared" si="6"/>
        <v>1949.7900000000002</v>
      </c>
      <c r="T7" s="13" t="s">
        <v>46</v>
      </c>
      <c r="U7" s="6" t="s">
        <v>44</v>
      </c>
      <c r="V7" s="30">
        <v>7522.69</v>
      </c>
      <c r="W7" s="30">
        <v>2556.6999999999998</v>
      </c>
      <c r="X7" s="30">
        <v>5690.27</v>
      </c>
      <c r="Y7" s="30">
        <v>16122.02</v>
      </c>
      <c r="Z7" s="30">
        <v>1185.7</v>
      </c>
      <c r="AA7" s="30">
        <v>18.91</v>
      </c>
      <c r="AB7" s="30">
        <v>89.83</v>
      </c>
      <c r="AC7" s="30">
        <v>1294.44</v>
      </c>
      <c r="AD7" s="29">
        <f t="shared" si="7"/>
        <v>-6336.99</v>
      </c>
      <c r="AE7" s="29">
        <f t="shared" si="8"/>
        <v>-2537.79</v>
      </c>
      <c r="AF7" s="29">
        <f t="shared" si="9"/>
        <v>-5600.4400000000005</v>
      </c>
      <c r="AG7" s="29">
        <f t="shared" si="10"/>
        <v>-14827.58</v>
      </c>
      <c r="AP7" s="7" t="s">
        <v>38</v>
      </c>
      <c r="AQ7" s="14">
        <v>1</v>
      </c>
      <c r="AR7" s="31">
        <v>8</v>
      </c>
      <c r="AS7" s="31">
        <f t="shared" si="11"/>
        <v>7</v>
      </c>
      <c r="AU7" s="56" t="s">
        <v>38</v>
      </c>
      <c r="AV7" s="57">
        <v>212.75</v>
      </c>
      <c r="AW7" s="57">
        <v>3552.44</v>
      </c>
      <c r="AX7" s="20">
        <f t="shared" si="12"/>
        <v>3339.69</v>
      </c>
    </row>
    <row r="8" spans="1:54" x14ac:dyDescent="0.25">
      <c r="A8" s="28" t="s">
        <v>47</v>
      </c>
      <c r="B8" t="s">
        <v>37</v>
      </c>
      <c r="D8" s="27">
        <v>2</v>
      </c>
      <c r="E8" s="26">
        <f t="shared" si="0"/>
        <v>-2</v>
      </c>
      <c r="G8" s="30"/>
      <c r="H8" s="30"/>
      <c r="I8" s="30"/>
      <c r="J8" s="30">
        <f t="shared" si="1"/>
        <v>0</v>
      </c>
      <c r="K8" s="30">
        <v>580.92999999999995</v>
      </c>
      <c r="L8" s="30">
        <v>936.5</v>
      </c>
      <c r="M8" s="30">
        <v>0</v>
      </c>
      <c r="N8" s="30">
        <f t="shared" si="2"/>
        <v>1517.4299999999998</v>
      </c>
      <c r="O8" s="30">
        <f t="shared" si="3"/>
        <v>580.92999999999995</v>
      </c>
      <c r="P8" s="30">
        <f t="shared" si="4"/>
        <v>936.5</v>
      </c>
      <c r="Q8" s="30">
        <f t="shared" si="5"/>
        <v>0</v>
      </c>
      <c r="R8" s="30">
        <f t="shared" si="6"/>
        <v>1517.4299999999998</v>
      </c>
      <c r="T8" s="13" t="s">
        <v>47</v>
      </c>
      <c r="U8" s="6" t="s">
        <v>44</v>
      </c>
      <c r="V8" s="30">
        <v>3857.2200000000003</v>
      </c>
      <c r="W8" s="30">
        <v>1204.29</v>
      </c>
      <c r="X8" s="30">
        <v>2748.66</v>
      </c>
      <c r="Y8" s="30">
        <v>7810.17</v>
      </c>
      <c r="Z8" s="30">
        <v>296.17999999999995</v>
      </c>
      <c r="AA8" s="30">
        <v>0</v>
      </c>
      <c r="AB8" s="30">
        <v>0</v>
      </c>
      <c r="AC8" s="30">
        <v>296.18</v>
      </c>
      <c r="AD8" s="29">
        <f t="shared" si="7"/>
        <v>-3561.0400000000004</v>
      </c>
      <c r="AE8" s="29">
        <f t="shared" si="8"/>
        <v>-1204.29</v>
      </c>
      <c r="AF8" s="29">
        <f t="shared" si="9"/>
        <v>-2748.66</v>
      </c>
      <c r="AG8" s="29">
        <f t="shared" si="10"/>
        <v>-7513.99</v>
      </c>
      <c r="AP8" s="7" t="s">
        <v>46</v>
      </c>
      <c r="AQ8" s="14">
        <v>4</v>
      </c>
      <c r="AR8" s="31">
        <v>6</v>
      </c>
      <c r="AS8" s="31">
        <f t="shared" si="11"/>
        <v>2</v>
      </c>
      <c r="AU8" s="56" t="s">
        <v>46</v>
      </c>
      <c r="AV8" s="57">
        <v>785.08</v>
      </c>
      <c r="AW8" s="57">
        <v>2710.44</v>
      </c>
      <c r="AX8" s="20">
        <f t="shared" si="12"/>
        <v>1925.3600000000001</v>
      </c>
    </row>
    <row r="9" spans="1:54" x14ac:dyDescent="0.25">
      <c r="A9" s="28" t="s">
        <v>48</v>
      </c>
      <c r="B9" t="s">
        <v>37</v>
      </c>
      <c r="C9" s="27">
        <v>4</v>
      </c>
      <c r="D9" s="27">
        <v>1</v>
      </c>
      <c r="E9" s="26">
        <f t="shared" si="0"/>
        <v>3</v>
      </c>
      <c r="G9" s="30">
        <v>1959.5</v>
      </c>
      <c r="H9" s="30">
        <v>2448.27</v>
      </c>
      <c r="I9" s="30">
        <v>0</v>
      </c>
      <c r="J9" s="30">
        <f t="shared" si="1"/>
        <v>4407.7700000000004</v>
      </c>
      <c r="K9" s="30">
        <v>404.92</v>
      </c>
      <c r="L9" s="30">
        <v>599.19000000000005</v>
      </c>
      <c r="M9" s="30">
        <v>0</v>
      </c>
      <c r="N9" s="30">
        <f t="shared" si="2"/>
        <v>1004.1100000000001</v>
      </c>
      <c r="O9" s="30">
        <f t="shared" si="3"/>
        <v>-1554.58</v>
      </c>
      <c r="P9" s="30">
        <f t="shared" si="4"/>
        <v>-1849.08</v>
      </c>
      <c r="Q9" s="30">
        <f t="shared" si="5"/>
        <v>0</v>
      </c>
      <c r="R9" s="30">
        <f t="shared" si="6"/>
        <v>-3403.6600000000003</v>
      </c>
      <c r="T9" s="13" t="s">
        <v>48</v>
      </c>
      <c r="U9" s="6" t="s">
        <v>44</v>
      </c>
      <c r="V9" s="30">
        <v>3953.5299999999997</v>
      </c>
      <c r="W9" s="30">
        <v>1631.59</v>
      </c>
      <c r="X9" s="30">
        <v>2397.5100000000002</v>
      </c>
      <c r="Y9" s="30">
        <v>7982.63</v>
      </c>
      <c r="Z9" s="30">
        <v>322.79999999999995</v>
      </c>
      <c r="AA9" s="30">
        <v>99</v>
      </c>
      <c r="AB9" s="30">
        <v>539.70000000000005</v>
      </c>
      <c r="AC9" s="30">
        <v>848.64</v>
      </c>
      <c r="AD9" s="29">
        <f t="shared" si="7"/>
        <v>-3630.7299999999996</v>
      </c>
      <c r="AE9" s="29">
        <f t="shared" si="8"/>
        <v>-1532.59</v>
      </c>
      <c r="AF9" s="29">
        <f t="shared" si="9"/>
        <v>-1857.8100000000002</v>
      </c>
      <c r="AG9" s="29">
        <f t="shared" si="10"/>
        <v>-7133.99</v>
      </c>
      <c r="AP9" s="7" t="s">
        <v>47</v>
      </c>
      <c r="AQ9" s="14">
        <v>2</v>
      </c>
      <c r="AR9" s="31">
        <v>4</v>
      </c>
      <c r="AS9" s="31">
        <f t="shared" si="11"/>
        <v>2</v>
      </c>
      <c r="AU9" s="56" t="s">
        <v>47</v>
      </c>
      <c r="AV9" s="57">
        <v>253.18</v>
      </c>
      <c r="AW9" s="57">
        <v>2083.8000000000002</v>
      </c>
      <c r="AX9" s="20">
        <f t="shared" si="12"/>
        <v>1830.6200000000001</v>
      </c>
    </row>
    <row r="10" spans="1:54" x14ac:dyDescent="0.25">
      <c r="A10" s="28" t="s">
        <v>93</v>
      </c>
      <c r="B10" t="s">
        <v>37</v>
      </c>
      <c r="C10" s="27">
        <v>1</v>
      </c>
      <c r="E10" s="26">
        <f t="shared" si="0"/>
        <v>1</v>
      </c>
      <c r="G10" s="30">
        <v>148.97999999999999</v>
      </c>
      <c r="H10" s="30">
        <v>81.42</v>
      </c>
      <c r="I10" s="30">
        <v>0</v>
      </c>
      <c r="J10" s="30">
        <f t="shared" si="1"/>
        <v>230.39999999999998</v>
      </c>
      <c r="K10" s="30"/>
      <c r="L10" s="30"/>
      <c r="M10" s="30"/>
      <c r="N10" s="30">
        <f t="shared" si="2"/>
        <v>0</v>
      </c>
      <c r="O10" s="30">
        <f t="shared" si="3"/>
        <v>-148.97999999999999</v>
      </c>
      <c r="P10" s="30">
        <f t="shared" si="4"/>
        <v>-81.42</v>
      </c>
      <c r="Q10" s="30">
        <f t="shared" si="5"/>
        <v>0</v>
      </c>
      <c r="R10" s="30">
        <f t="shared" si="6"/>
        <v>-230.39999999999998</v>
      </c>
      <c r="T10" s="13" t="s">
        <v>49</v>
      </c>
      <c r="U10" s="6" t="s">
        <v>44</v>
      </c>
      <c r="V10" s="30">
        <v>4062.3599999999997</v>
      </c>
      <c r="W10" s="30">
        <v>1228.47</v>
      </c>
      <c r="X10" s="30">
        <v>1917.1</v>
      </c>
      <c r="Y10" s="30">
        <v>7207.93</v>
      </c>
      <c r="Z10" s="30">
        <v>942.77</v>
      </c>
      <c r="AA10" s="30">
        <v>123.7</v>
      </c>
      <c r="AB10" s="30">
        <v>15.38</v>
      </c>
      <c r="AC10" s="30">
        <v>1081.8499999999999</v>
      </c>
      <c r="AD10" s="29">
        <f t="shared" si="7"/>
        <v>-3119.5899999999997</v>
      </c>
      <c r="AE10" s="29">
        <f t="shared" si="8"/>
        <v>-1104.77</v>
      </c>
      <c r="AF10" s="29">
        <f t="shared" si="9"/>
        <v>-1901.7199999999998</v>
      </c>
      <c r="AG10" s="29">
        <f t="shared" si="10"/>
        <v>-6126.08</v>
      </c>
      <c r="AP10" s="7" t="s">
        <v>48</v>
      </c>
      <c r="AQ10" s="14">
        <v>2</v>
      </c>
      <c r="AR10" s="31">
        <v>3</v>
      </c>
      <c r="AS10" s="31">
        <f t="shared" si="11"/>
        <v>1</v>
      </c>
      <c r="AU10" s="56" t="s">
        <v>48</v>
      </c>
      <c r="AV10" s="57">
        <v>826.97</v>
      </c>
      <c r="AW10" s="57">
        <v>456.06</v>
      </c>
      <c r="AX10" s="20">
        <f t="shared" si="12"/>
        <v>-370.91</v>
      </c>
    </row>
    <row r="11" spans="1:54" x14ac:dyDescent="0.25">
      <c r="A11" s="28" t="s">
        <v>49</v>
      </c>
      <c r="B11" t="s">
        <v>37</v>
      </c>
      <c r="C11" s="27">
        <v>2</v>
      </c>
      <c r="D11" s="27">
        <v>6</v>
      </c>
      <c r="E11" s="26">
        <f t="shared" si="0"/>
        <v>-4</v>
      </c>
      <c r="G11" s="30">
        <v>661.14</v>
      </c>
      <c r="H11" s="30">
        <v>335.02</v>
      </c>
      <c r="I11" s="30">
        <v>0</v>
      </c>
      <c r="J11" s="30">
        <f t="shared" si="1"/>
        <v>996.16</v>
      </c>
      <c r="K11" s="30">
        <v>1044.8499999999999</v>
      </c>
      <c r="L11" s="30">
        <v>1858.34</v>
      </c>
      <c r="M11" s="30">
        <v>0</v>
      </c>
      <c r="N11" s="30">
        <f t="shared" si="2"/>
        <v>2903.1899999999996</v>
      </c>
      <c r="O11" s="30">
        <f t="shared" si="3"/>
        <v>383.70999999999992</v>
      </c>
      <c r="P11" s="30">
        <f t="shared" si="4"/>
        <v>1523.32</v>
      </c>
      <c r="Q11" s="30">
        <f t="shared" si="5"/>
        <v>0</v>
      </c>
      <c r="R11" s="30">
        <f t="shared" si="6"/>
        <v>1907.0299999999997</v>
      </c>
      <c r="T11" s="13" t="s">
        <v>51</v>
      </c>
      <c r="U11" s="6" t="s">
        <v>44</v>
      </c>
      <c r="V11" s="30">
        <v>2072.38</v>
      </c>
      <c r="W11" s="30">
        <v>640.71</v>
      </c>
      <c r="X11" s="30">
        <v>1910.19</v>
      </c>
      <c r="Y11" s="30">
        <v>4623.28</v>
      </c>
      <c r="Z11" s="30">
        <v>281.8</v>
      </c>
      <c r="AA11" s="30">
        <v>132.68</v>
      </c>
      <c r="AB11" s="30">
        <v>413.77</v>
      </c>
      <c r="AC11" s="30">
        <v>828.25</v>
      </c>
      <c r="AD11" s="29">
        <f t="shared" si="7"/>
        <v>-1790.5800000000002</v>
      </c>
      <c r="AE11" s="29">
        <f t="shared" si="8"/>
        <v>-508.03000000000003</v>
      </c>
      <c r="AF11" s="29">
        <f t="shared" si="9"/>
        <v>-1496.42</v>
      </c>
      <c r="AG11" s="29">
        <f t="shared" si="10"/>
        <v>-3795.0299999999997</v>
      </c>
      <c r="AP11" s="7" t="s">
        <v>93</v>
      </c>
      <c r="AQ11" s="14">
        <v>0</v>
      </c>
      <c r="AR11" s="31">
        <v>0</v>
      </c>
      <c r="AS11" s="31">
        <f t="shared" si="11"/>
        <v>0</v>
      </c>
      <c r="AU11" s="56" t="s">
        <v>93</v>
      </c>
      <c r="AV11" s="57">
        <v>0</v>
      </c>
      <c r="AW11" s="57"/>
      <c r="AX11" s="20">
        <f t="shared" si="12"/>
        <v>0</v>
      </c>
    </row>
    <row r="12" spans="1:54" x14ac:dyDescent="0.25">
      <c r="A12" s="28" t="s">
        <v>51</v>
      </c>
      <c r="B12" t="s">
        <v>37</v>
      </c>
      <c r="C12" s="27">
        <v>2</v>
      </c>
      <c r="E12" s="26">
        <f t="shared" si="0"/>
        <v>2</v>
      </c>
      <c r="G12" s="30">
        <v>643.41999999999996</v>
      </c>
      <c r="H12" s="30">
        <v>510.79</v>
      </c>
      <c r="I12" s="30">
        <v>0</v>
      </c>
      <c r="J12" s="30">
        <f t="shared" si="1"/>
        <v>1154.21</v>
      </c>
      <c r="K12" s="30"/>
      <c r="L12" s="30"/>
      <c r="M12" s="30"/>
      <c r="N12" s="30">
        <f t="shared" si="2"/>
        <v>0</v>
      </c>
      <c r="O12" s="30">
        <f t="shared" si="3"/>
        <v>-643.41999999999996</v>
      </c>
      <c r="P12" s="30">
        <f t="shared" si="4"/>
        <v>-510.79</v>
      </c>
      <c r="Q12" s="30">
        <f t="shared" si="5"/>
        <v>0</v>
      </c>
      <c r="R12" s="30">
        <f t="shared" si="6"/>
        <v>-1154.21</v>
      </c>
      <c r="T12" s="13" t="s">
        <v>52</v>
      </c>
      <c r="U12" s="6" t="s">
        <v>44</v>
      </c>
      <c r="V12" s="30">
        <v>2702.01</v>
      </c>
      <c r="W12" s="30">
        <v>872.54</v>
      </c>
      <c r="X12" s="30">
        <v>2500.41</v>
      </c>
      <c r="Y12" s="30">
        <v>6074.96</v>
      </c>
      <c r="Z12" s="30">
        <v>1635.43</v>
      </c>
      <c r="AA12" s="30">
        <v>85.54</v>
      </c>
      <c r="AB12" s="30">
        <v>469.23</v>
      </c>
      <c r="AC12" s="30">
        <v>2224.69</v>
      </c>
      <c r="AD12" s="29">
        <f t="shared" si="7"/>
        <v>-1066.5800000000002</v>
      </c>
      <c r="AE12" s="29">
        <f t="shared" si="8"/>
        <v>-787</v>
      </c>
      <c r="AF12" s="29">
        <f t="shared" si="9"/>
        <v>-2031.1799999999998</v>
      </c>
      <c r="AG12" s="29">
        <f t="shared" si="10"/>
        <v>-3850.27</v>
      </c>
      <c r="AP12" s="7" t="s">
        <v>49</v>
      </c>
      <c r="AQ12" s="14">
        <v>2</v>
      </c>
      <c r="AR12" s="31">
        <v>3</v>
      </c>
      <c r="AS12" s="31">
        <f t="shared" si="11"/>
        <v>1</v>
      </c>
      <c r="AU12" s="56" t="s">
        <v>49</v>
      </c>
      <c r="AV12" s="57">
        <v>217.95</v>
      </c>
      <c r="AW12" s="57">
        <v>442.74</v>
      </c>
      <c r="AX12" s="20">
        <f t="shared" si="12"/>
        <v>224.79000000000002</v>
      </c>
    </row>
    <row r="13" spans="1:54" x14ac:dyDescent="0.25">
      <c r="A13" s="28" t="s">
        <v>24</v>
      </c>
      <c r="B13" t="s">
        <v>37</v>
      </c>
      <c r="D13" s="27">
        <v>1</v>
      </c>
      <c r="E13" s="26">
        <f t="shared" si="0"/>
        <v>-1</v>
      </c>
      <c r="G13" s="30"/>
      <c r="H13" s="30"/>
      <c r="I13" s="30"/>
      <c r="J13" s="30">
        <f t="shared" si="1"/>
        <v>0</v>
      </c>
      <c r="K13" s="30">
        <v>95.25</v>
      </c>
      <c r="L13" s="30">
        <v>131.07</v>
      </c>
      <c r="M13" s="30">
        <v>0</v>
      </c>
      <c r="N13" s="30">
        <f t="shared" si="2"/>
        <v>226.32</v>
      </c>
      <c r="O13" s="30">
        <f t="shared" si="3"/>
        <v>95.25</v>
      </c>
      <c r="P13" s="30">
        <f t="shared" si="4"/>
        <v>131.07</v>
      </c>
      <c r="Q13" s="30">
        <f t="shared" si="5"/>
        <v>0</v>
      </c>
      <c r="R13" s="30">
        <f t="shared" si="6"/>
        <v>226.32</v>
      </c>
      <c r="T13" s="13" t="s">
        <v>24</v>
      </c>
      <c r="U13" s="6" t="s">
        <v>44</v>
      </c>
      <c r="V13" s="30">
        <v>1182.9000000000001</v>
      </c>
      <c r="W13" s="30">
        <v>561.79999999999995</v>
      </c>
      <c r="X13" s="30">
        <v>695.69</v>
      </c>
      <c r="Y13" s="30">
        <v>2440.39</v>
      </c>
      <c r="Z13" s="30">
        <v>426.67</v>
      </c>
      <c r="AA13" s="30">
        <v>347.53</v>
      </c>
      <c r="AB13" s="30">
        <v>543.57000000000005</v>
      </c>
      <c r="AC13" s="30">
        <v>1317.77</v>
      </c>
      <c r="AD13" s="29">
        <f t="shared" si="7"/>
        <v>-756.23</v>
      </c>
      <c r="AE13" s="29">
        <f t="shared" si="8"/>
        <v>-214.26999999999998</v>
      </c>
      <c r="AF13" s="29">
        <f t="shared" si="9"/>
        <v>-152.12</v>
      </c>
      <c r="AG13" s="29">
        <f t="shared" si="10"/>
        <v>-1122.6199999999999</v>
      </c>
      <c r="AP13" s="7" t="s">
        <v>50</v>
      </c>
      <c r="AQ13" s="14">
        <v>1</v>
      </c>
      <c r="AR13" s="31">
        <v>0</v>
      </c>
      <c r="AS13" s="31">
        <f t="shared" si="11"/>
        <v>-1</v>
      </c>
      <c r="AU13" s="56" t="s">
        <v>50</v>
      </c>
      <c r="AV13" s="57">
        <v>125.96</v>
      </c>
      <c r="AW13" s="57"/>
      <c r="AX13" s="20">
        <f t="shared" si="12"/>
        <v>-125.96</v>
      </c>
    </row>
    <row r="14" spans="1:54" x14ac:dyDescent="0.25">
      <c r="A14" s="28" t="s">
        <v>53</v>
      </c>
      <c r="B14" t="s">
        <v>37</v>
      </c>
      <c r="C14" s="27">
        <v>1</v>
      </c>
      <c r="D14" s="27">
        <v>2</v>
      </c>
      <c r="E14" s="26">
        <f t="shared" si="0"/>
        <v>-1</v>
      </c>
      <c r="G14" s="30">
        <v>163.29</v>
      </c>
      <c r="H14" s="30">
        <v>337</v>
      </c>
      <c r="I14" s="30">
        <v>0</v>
      </c>
      <c r="J14" s="30">
        <f t="shared" si="1"/>
        <v>500.28999999999996</v>
      </c>
      <c r="K14" s="30">
        <v>559.4</v>
      </c>
      <c r="L14" s="30">
        <v>786.78</v>
      </c>
      <c r="M14" s="30">
        <v>0</v>
      </c>
      <c r="N14" s="30">
        <f t="shared" si="2"/>
        <v>1346.1799999999998</v>
      </c>
      <c r="O14" s="30">
        <f t="shared" si="3"/>
        <v>396.11</v>
      </c>
      <c r="P14" s="30">
        <f t="shared" si="4"/>
        <v>449.78</v>
      </c>
      <c r="Q14" s="30">
        <f t="shared" si="5"/>
        <v>0</v>
      </c>
      <c r="R14" s="30">
        <f t="shared" si="6"/>
        <v>845.88999999999987</v>
      </c>
      <c r="T14" s="13" t="s">
        <v>53</v>
      </c>
      <c r="U14" s="6" t="s">
        <v>44</v>
      </c>
      <c r="V14" s="30">
        <v>4770.37</v>
      </c>
      <c r="W14" s="30">
        <v>1873.17</v>
      </c>
      <c r="X14" s="30">
        <v>2095.67</v>
      </c>
      <c r="Y14" s="30">
        <v>8739.2099999999991</v>
      </c>
      <c r="Z14" s="30">
        <v>809.55</v>
      </c>
      <c r="AA14" s="30">
        <v>0</v>
      </c>
      <c r="AB14" s="30">
        <v>0</v>
      </c>
      <c r="AC14" s="30">
        <v>1101.5</v>
      </c>
      <c r="AD14" s="29">
        <f t="shared" si="7"/>
        <v>-3960.8199999999997</v>
      </c>
      <c r="AE14" s="29">
        <f t="shared" si="8"/>
        <v>-1873.17</v>
      </c>
      <c r="AF14" s="29">
        <f t="shared" si="9"/>
        <v>-2095.67</v>
      </c>
      <c r="AG14" s="29">
        <f t="shared" si="10"/>
        <v>-7637.7099999999991</v>
      </c>
      <c r="AP14" s="7" t="s">
        <v>18</v>
      </c>
      <c r="AQ14" s="14">
        <v>0</v>
      </c>
      <c r="AR14" s="31">
        <v>0</v>
      </c>
      <c r="AS14" s="31">
        <f t="shared" si="11"/>
        <v>0</v>
      </c>
      <c r="AU14" s="56" t="s">
        <v>18</v>
      </c>
      <c r="AV14" s="57">
        <v>0</v>
      </c>
      <c r="AW14" s="57"/>
      <c r="AX14" s="20">
        <f t="shared" si="12"/>
        <v>0</v>
      </c>
    </row>
    <row r="15" spans="1:54" x14ac:dyDescent="0.25">
      <c r="A15" s="28" t="s">
        <v>39</v>
      </c>
      <c r="B15" t="s">
        <v>37</v>
      </c>
      <c r="D15" s="27">
        <v>1</v>
      </c>
      <c r="E15" s="26">
        <f t="shared" si="0"/>
        <v>-1</v>
      </c>
      <c r="G15" s="30"/>
      <c r="H15" s="30"/>
      <c r="I15" s="30"/>
      <c r="J15" s="30">
        <f t="shared" si="1"/>
        <v>0</v>
      </c>
      <c r="K15" s="30">
        <v>1893.99</v>
      </c>
      <c r="L15" s="30">
        <v>2073.98</v>
      </c>
      <c r="M15" s="30">
        <v>0</v>
      </c>
      <c r="N15" s="30">
        <f t="shared" si="2"/>
        <v>3967.9700000000003</v>
      </c>
      <c r="O15" s="30">
        <f t="shared" si="3"/>
        <v>1893.99</v>
      </c>
      <c r="P15" s="30">
        <f t="shared" si="4"/>
        <v>2073.98</v>
      </c>
      <c r="Q15" s="30">
        <f t="shared" si="5"/>
        <v>0</v>
      </c>
      <c r="R15" s="30">
        <f t="shared" si="6"/>
        <v>3967.9700000000003</v>
      </c>
      <c r="T15" s="13" t="s">
        <v>54</v>
      </c>
      <c r="U15" s="6" t="s">
        <v>44</v>
      </c>
      <c r="V15" s="30">
        <v>1171.9100000000001</v>
      </c>
      <c r="W15" s="30">
        <v>483.29</v>
      </c>
      <c r="X15" s="30">
        <v>764.99</v>
      </c>
      <c r="Y15" s="30">
        <v>2204.27</v>
      </c>
      <c r="Z15" s="30">
        <v>503.3</v>
      </c>
      <c r="AA15" s="30">
        <v>207.78</v>
      </c>
      <c r="AB15" s="30">
        <v>84.54</v>
      </c>
      <c r="AC15" s="30">
        <v>795.62</v>
      </c>
      <c r="AD15" s="29">
        <f t="shared" si="7"/>
        <v>-668.61000000000013</v>
      </c>
      <c r="AE15" s="29">
        <f t="shared" si="8"/>
        <v>-275.51</v>
      </c>
      <c r="AF15" s="29">
        <f t="shared" si="9"/>
        <v>-680.45</v>
      </c>
      <c r="AG15" s="29">
        <f t="shared" si="10"/>
        <v>-1408.65</v>
      </c>
      <c r="AP15" s="7" t="s">
        <v>51</v>
      </c>
      <c r="AQ15" s="14">
        <v>0</v>
      </c>
      <c r="AR15" s="31">
        <v>0</v>
      </c>
      <c r="AS15" s="31">
        <f t="shared" si="11"/>
        <v>0</v>
      </c>
      <c r="AU15" s="56" t="s">
        <v>51</v>
      </c>
      <c r="AV15" s="57">
        <v>0</v>
      </c>
      <c r="AW15" s="57"/>
      <c r="AX15" s="20">
        <f t="shared" si="12"/>
        <v>0</v>
      </c>
    </row>
    <row r="16" spans="1:54" x14ac:dyDescent="0.25">
      <c r="A16" s="28" t="s">
        <v>55</v>
      </c>
      <c r="B16" t="s">
        <v>37</v>
      </c>
      <c r="C16" s="27">
        <v>1</v>
      </c>
      <c r="D16" s="27">
        <v>2</v>
      </c>
      <c r="E16" s="26">
        <f t="shared" si="0"/>
        <v>-1</v>
      </c>
      <c r="G16" s="30">
        <v>97.46</v>
      </c>
      <c r="H16" s="30">
        <v>15.23</v>
      </c>
      <c r="I16" s="30">
        <v>0</v>
      </c>
      <c r="J16" s="30">
        <f t="shared" si="1"/>
        <v>112.69</v>
      </c>
      <c r="K16" s="30">
        <v>240.54</v>
      </c>
      <c r="L16" s="30">
        <v>202.22</v>
      </c>
      <c r="M16" s="30">
        <v>0</v>
      </c>
      <c r="N16" s="30">
        <f t="shared" si="2"/>
        <v>442.76</v>
      </c>
      <c r="O16" s="30">
        <f t="shared" si="3"/>
        <v>143.07999999999998</v>
      </c>
      <c r="P16" s="30">
        <f t="shared" si="4"/>
        <v>186.99</v>
      </c>
      <c r="Q16" s="30">
        <f t="shared" si="5"/>
        <v>0</v>
      </c>
      <c r="R16" s="30">
        <f t="shared" si="6"/>
        <v>330.07</v>
      </c>
      <c r="T16" s="13" t="s">
        <v>39</v>
      </c>
      <c r="U16" s="6" t="s">
        <v>44</v>
      </c>
      <c r="V16" s="30">
        <v>6070.6399999999994</v>
      </c>
      <c r="W16" s="30">
        <v>3424.61</v>
      </c>
      <c r="X16" s="30">
        <v>4683.46</v>
      </c>
      <c r="Y16" s="30">
        <v>14306.81</v>
      </c>
      <c r="Z16" s="30">
        <v>1271.8899999999999</v>
      </c>
      <c r="AA16" s="30">
        <v>0</v>
      </c>
      <c r="AB16" s="30">
        <v>0</v>
      </c>
      <c r="AC16" s="30">
        <v>1271.8900000000001</v>
      </c>
      <c r="AD16" s="29">
        <f t="shared" si="7"/>
        <v>-4798.75</v>
      </c>
      <c r="AE16" s="29">
        <f t="shared" si="8"/>
        <v>-3424.61</v>
      </c>
      <c r="AF16" s="29">
        <f t="shared" si="9"/>
        <v>-4683.46</v>
      </c>
      <c r="AG16" s="29">
        <f t="shared" si="10"/>
        <v>-13034.92</v>
      </c>
      <c r="AP16" s="7" t="s">
        <v>52</v>
      </c>
      <c r="AQ16" s="14">
        <v>1</v>
      </c>
      <c r="AR16" s="31">
        <v>2</v>
      </c>
      <c r="AS16" s="31">
        <f t="shared" si="11"/>
        <v>1</v>
      </c>
      <c r="AU16" s="56" t="s">
        <v>52</v>
      </c>
      <c r="AV16" s="57">
        <v>76.48</v>
      </c>
      <c r="AW16" s="57">
        <v>397.33</v>
      </c>
      <c r="AX16" s="20">
        <f t="shared" si="12"/>
        <v>320.84999999999997</v>
      </c>
    </row>
    <row r="17" spans="1:50" x14ac:dyDescent="0.25">
      <c r="A17" s="28" t="s">
        <v>40</v>
      </c>
      <c r="B17" t="s">
        <v>37</v>
      </c>
      <c r="C17" s="27">
        <v>27</v>
      </c>
      <c r="D17" s="27">
        <v>26</v>
      </c>
      <c r="E17" s="26">
        <f t="shared" si="0"/>
        <v>1</v>
      </c>
      <c r="G17" s="30">
        <v>63529.55</v>
      </c>
      <c r="H17" s="30">
        <v>101174.76000000001</v>
      </c>
      <c r="I17" s="30">
        <v>178646.09</v>
      </c>
      <c r="J17" s="30">
        <f t="shared" si="1"/>
        <v>343350.4</v>
      </c>
      <c r="K17" s="30">
        <v>50507.73</v>
      </c>
      <c r="L17" s="30">
        <v>59427.71</v>
      </c>
      <c r="M17" s="30">
        <v>186405.15999999997</v>
      </c>
      <c r="N17" s="30">
        <f t="shared" si="2"/>
        <v>296340.59999999998</v>
      </c>
      <c r="O17" s="30">
        <f t="shared" si="3"/>
        <v>-13021.82</v>
      </c>
      <c r="P17" s="30">
        <f t="shared" si="4"/>
        <v>-41747.05000000001</v>
      </c>
      <c r="Q17" s="30">
        <f t="shared" si="5"/>
        <v>7759.0699999999779</v>
      </c>
      <c r="R17" s="30">
        <f t="shared" si="6"/>
        <v>-47009.800000000047</v>
      </c>
      <c r="T17" s="13" t="s">
        <v>55</v>
      </c>
      <c r="U17" s="6" t="s">
        <v>44</v>
      </c>
      <c r="V17" s="30">
        <v>3729.37</v>
      </c>
      <c r="W17" s="30">
        <v>1591.77</v>
      </c>
      <c r="X17" s="30">
        <v>2072.1</v>
      </c>
      <c r="Y17" s="30">
        <v>8722.31</v>
      </c>
      <c r="Z17" s="30">
        <v>140.16</v>
      </c>
      <c r="AA17" s="30">
        <v>0</v>
      </c>
      <c r="AB17" s="30">
        <v>0</v>
      </c>
      <c r="AC17" s="30">
        <v>140.16</v>
      </c>
      <c r="AD17" s="29">
        <f t="shared" si="7"/>
        <v>-3589.21</v>
      </c>
      <c r="AE17" s="29">
        <f t="shared" si="8"/>
        <v>-1591.77</v>
      </c>
      <c r="AF17" s="29">
        <f t="shared" si="9"/>
        <v>-2072.1</v>
      </c>
      <c r="AG17" s="29">
        <f t="shared" si="10"/>
        <v>-8582.15</v>
      </c>
      <c r="AP17" s="7" t="s">
        <v>24</v>
      </c>
      <c r="AQ17" s="14">
        <v>0</v>
      </c>
      <c r="AR17" s="31">
        <v>1</v>
      </c>
      <c r="AS17" s="31">
        <f t="shared" si="11"/>
        <v>1</v>
      </c>
      <c r="AU17" s="56" t="s">
        <v>24</v>
      </c>
      <c r="AV17" s="57">
        <v>0</v>
      </c>
      <c r="AW17" s="57">
        <v>356.08</v>
      </c>
      <c r="AX17" s="20">
        <f t="shared" si="12"/>
        <v>356.08</v>
      </c>
    </row>
    <row r="18" spans="1:50" x14ac:dyDescent="0.25">
      <c r="A18" s="28" t="s">
        <v>101</v>
      </c>
      <c r="B18" t="s">
        <v>37</v>
      </c>
      <c r="C18" s="27">
        <v>7</v>
      </c>
      <c r="D18" s="27">
        <v>7</v>
      </c>
      <c r="E18" s="26">
        <f t="shared" si="0"/>
        <v>0</v>
      </c>
      <c r="G18" s="30">
        <v>23345.38</v>
      </c>
      <c r="H18" s="30">
        <v>40355.119999999995</v>
      </c>
      <c r="I18" s="30">
        <v>52414.81</v>
      </c>
      <c r="J18" s="30">
        <f t="shared" si="1"/>
        <v>116115.31</v>
      </c>
      <c r="K18" s="30">
        <v>23521.27</v>
      </c>
      <c r="L18" s="30">
        <v>23345.38</v>
      </c>
      <c r="M18" s="30">
        <v>42367.39</v>
      </c>
      <c r="N18" s="30">
        <f t="shared" si="2"/>
        <v>89234.040000000008</v>
      </c>
      <c r="O18" s="30">
        <f t="shared" si="3"/>
        <v>175.88999999999942</v>
      </c>
      <c r="P18" s="30">
        <f t="shared" si="4"/>
        <v>-17009.739999999994</v>
      </c>
      <c r="Q18" s="30">
        <f t="shared" si="5"/>
        <v>-10047.419999999998</v>
      </c>
      <c r="R18" s="30">
        <f t="shared" si="6"/>
        <v>-26881.26999999999</v>
      </c>
      <c r="T18" s="13" t="s">
        <v>56</v>
      </c>
      <c r="U18" s="6" t="s">
        <v>44</v>
      </c>
      <c r="V18" s="30">
        <v>260.07</v>
      </c>
      <c r="W18" s="30">
        <v>0</v>
      </c>
      <c r="X18" s="30">
        <v>0</v>
      </c>
      <c r="Y18" s="30">
        <v>260.07</v>
      </c>
      <c r="Z18" s="30">
        <v>448.3</v>
      </c>
      <c r="AA18" s="30">
        <v>0</v>
      </c>
      <c r="AB18" s="30">
        <v>0</v>
      </c>
      <c r="AC18" s="30">
        <v>704.13</v>
      </c>
      <c r="AD18" s="29">
        <f t="shared" si="7"/>
        <v>188.23000000000002</v>
      </c>
      <c r="AE18" s="29">
        <f t="shared" si="8"/>
        <v>0</v>
      </c>
      <c r="AF18" s="29">
        <f t="shared" si="9"/>
        <v>0</v>
      </c>
      <c r="AG18" s="29">
        <f t="shared" si="10"/>
        <v>444.06</v>
      </c>
      <c r="AP18" s="7" t="s">
        <v>53</v>
      </c>
      <c r="AQ18" s="14">
        <v>1</v>
      </c>
      <c r="AR18" s="31">
        <v>5</v>
      </c>
      <c r="AS18" s="31">
        <f t="shared" si="11"/>
        <v>4</v>
      </c>
      <c r="AU18" s="56" t="s">
        <v>53</v>
      </c>
      <c r="AV18" s="57">
        <v>176.05</v>
      </c>
      <c r="AW18" s="57">
        <v>3294.1</v>
      </c>
      <c r="AX18" s="20">
        <f t="shared" si="12"/>
        <v>3118.0499999999997</v>
      </c>
    </row>
    <row r="19" spans="1:50" x14ac:dyDescent="0.25">
      <c r="A19" s="28" t="s">
        <v>58</v>
      </c>
      <c r="B19" t="s">
        <v>37</v>
      </c>
      <c r="D19" s="27">
        <v>1</v>
      </c>
      <c r="E19" s="26">
        <f t="shared" si="0"/>
        <v>-1</v>
      </c>
      <c r="G19" s="30"/>
      <c r="H19" s="30"/>
      <c r="I19" s="30"/>
      <c r="J19" s="30">
        <f t="shared" si="1"/>
        <v>0</v>
      </c>
      <c r="K19" s="30">
        <v>226.79</v>
      </c>
      <c r="L19" s="30">
        <v>237.57</v>
      </c>
      <c r="M19" s="30">
        <v>0</v>
      </c>
      <c r="N19" s="30">
        <f t="shared" si="2"/>
        <v>464.36</v>
      </c>
      <c r="O19" s="30">
        <f t="shared" si="3"/>
        <v>226.79</v>
      </c>
      <c r="P19" s="30">
        <f t="shared" si="4"/>
        <v>237.57</v>
      </c>
      <c r="Q19" s="30">
        <f t="shared" si="5"/>
        <v>0</v>
      </c>
      <c r="R19" s="30">
        <f t="shared" si="6"/>
        <v>464.36</v>
      </c>
      <c r="T19" s="13" t="s">
        <v>40</v>
      </c>
      <c r="U19" s="6" t="s">
        <v>44</v>
      </c>
      <c r="V19" s="30">
        <v>2917.62</v>
      </c>
      <c r="W19" s="30">
        <v>1512.84</v>
      </c>
      <c r="X19" s="30">
        <v>1614.84</v>
      </c>
      <c r="Y19" s="30">
        <v>6045.3</v>
      </c>
      <c r="Z19" s="30">
        <v>-517.76</v>
      </c>
      <c r="AA19" s="30">
        <v>0</v>
      </c>
      <c r="AB19" s="30">
        <v>0</v>
      </c>
      <c r="AC19" s="30">
        <v>-517.76</v>
      </c>
      <c r="AD19" s="29">
        <f t="shared" si="7"/>
        <v>-3435.38</v>
      </c>
      <c r="AE19" s="29">
        <f t="shared" si="8"/>
        <v>-1512.84</v>
      </c>
      <c r="AF19" s="29">
        <f t="shared" si="9"/>
        <v>-1614.84</v>
      </c>
      <c r="AG19" s="29">
        <f t="shared" si="10"/>
        <v>-6563.06</v>
      </c>
      <c r="AP19" s="7" t="s">
        <v>54</v>
      </c>
      <c r="AQ19" s="14">
        <v>1</v>
      </c>
      <c r="AR19" s="31">
        <v>2</v>
      </c>
      <c r="AS19" s="31">
        <f t="shared" si="11"/>
        <v>1</v>
      </c>
      <c r="AU19" s="56" t="s">
        <v>54</v>
      </c>
      <c r="AV19" s="57">
        <v>786.86</v>
      </c>
      <c r="AW19" s="57">
        <v>394.92</v>
      </c>
      <c r="AX19" s="20">
        <f t="shared" si="12"/>
        <v>-391.94</v>
      </c>
    </row>
    <row r="20" spans="1:50" x14ac:dyDescent="0.25">
      <c r="A20" s="28" t="s">
        <v>32</v>
      </c>
      <c r="B20" t="s">
        <v>37</v>
      </c>
      <c r="C20" s="27">
        <v>1</v>
      </c>
      <c r="E20" s="26">
        <f t="shared" si="0"/>
        <v>1</v>
      </c>
      <c r="G20" s="30">
        <v>119.78</v>
      </c>
      <c r="H20" s="30">
        <v>71.12</v>
      </c>
      <c r="I20" s="30">
        <v>0</v>
      </c>
      <c r="J20" s="30">
        <f t="shared" si="1"/>
        <v>190.9</v>
      </c>
      <c r="K20" s="30"/>
      <c r="L20" s="30"/>
      <c r="M20" s="30"/>
      <c r="N20" s="30">
        <f t="shared" si="2"/>
        <v>0</v>
      </c>
      <c r="O20" s="30">
        <f t="shared" si="3"/>
        <v>-119.78</v>
      </c>
      <c r="P20" s="30">
        <f t="shared" si="4"/>
        <v>-71.12</v>
      </c>
      <c r="Q20" s="30">
        <f t="shared" si="5"/>
        <v>0</v>
      </c>
      <c r="R20" s="30">
        <f t="shared" si="6"/>
        <v>-190.9</v>
      </c>
      <c r="T20" s="13" t="s">
        <v>57</v>
      </c>
      <c r="U20" s="6" t="s">
        <v>44</v>
      </c>
      <c r="V20" s="30">
        <v>435.9</v>
      </c>
      <c r="W20" s="30">
        <v>228.9</v>
      </c>
      <c r="X20" s="30">
        <v>371.04</v>
      </c>
      <c r="Y20" s="30">
        <v>1035.8399999999999</v>
      </c>
      <c r="Z20" s="30"/>
      <c r="AA20" s="30"/>
      <c r="AB20" s="30"/>
      <c r="AC20" s="30"/>
      <c r="AD20" s="29">
        <f t="shared" si="7"/>
        <v>-435.9</v>
      </c>
      <c r="AE20" s="29">
        <f t="shared" si="8"/>
        <v>-228.9</v>
      </c>
      <c r="AF20" s="29">
        <f t="shared" si="9"/>
        <v>-371.04</v>
      </c>
      <c r="AG20" s="29">
        <f t="shared" si="10"/>
        <v>-1035.8399999999999</v>
      </c>
      <c r="AP20" s="7" t="s">
        <v>39</v>
      </c>
      <c r="AQ20" s="14">
        <v>1</v>
      </c>
      <c r="AR20" s="31">
        <v>5</v>
      </c>
      <c r="AS20" s="31">
        <f t="shared" si="11"/>
        <v>4</v>
      </c>
      <c r="AU20" s="56" t="s">
        <v>39</v>
      </c>
      <c r="AV20" s="57">
        <v>449.73</v>
      </c>
      <c r="AW20" s="57">
        <v>2513.77</v>
      </c>
      <c r="AX20" s="20">
        <f t="shared" si="12"/>
        <v>2064.04</v>
      </c>
    </row>
    <row r="21" spans="1:50" x14ac:dyDescent="0.25">
      <c r="A21" s="28" t="s">
        <v>59</v>
      </c>
      <c r="B21" t="s">
        <v>37</v>
      </c>
      <c r="C21" s="27">
        <v>5</v>
      </c>
      <c r="D21" s="27">
        <v>3</v>
      </c>
      <c r="E21" s="26">
        <f t="shared" si="0"/>
        <v>2</v>
      </c>
      <c r="G21" s="30">
        <v>6682.41</v>
      </c>
      <c r="H21" s="30">
        <v>8660.5400000000009</v>
      </c>
      <c r="I21" s="30">
        <v>2433.16</v>
      </c>
      <c r="J21" s="30">
        <f t="shared" si="1"/>
        <v>17776.11</v>
      </c>
      <c r="K21" s="30">
        <v>1834.97</v>
      </c>
      <c r="L21" s="30">
        <v>2445.1</v>
      </c>
      <c r="M21" s="30">
        <v>5101.7</v>
      </c>
      <c r="N21" s="30">
        <f t="shared" si="2"/>
        <v>9381.77</v>
      </c>
      <c r="O21" s="30">
        <f t="shared" si="3"/>
        <v>-4847.4399999999996</v>
      </c>
      <c r="P21" s="30">
        <f t="shared" si="4"/>
        <v>-6215.4400000000005</v>
      </c>
      <c r="Q21" s="30">
        <f t="shared" si="5"/>
        <v>2668.54</v>
      </c>
      <c r="R21" s="30">
        <f t="shared" si="6"/>
        <v>-8394.34</v>
      </c>
      <c r="T21" s="13" t="s">
        <v>58</v>
      </c>
      <c r="U21" s="6" t="s">
        <v>44</v>
      </c>
      <c r="V21" s="30">
        <v>7849.87</v>
      </c>
      <c r="W21" s="30">
        <v>3280.05</v>
      </c>
      <c r="X21" s="30">
        <v>5694.61</v>
      </c>
      <c r="Y21" s="30">
        <v>16740.57</v>
      </c>
      <c r="Z21" s="30">
        <v>974.54</v>
      </c>
      <c r="AA21" s="30">
        <v>0</v>
      </c>
      <c r="AB21" s="30">
        <v>0</v>
      </c>
      <c r="AC21" s="30">
        <v>974.54</v>
      </c>
      <c r="AD21" s="29">
        <f t="shared" si="7"/>
        <v>-6875.33</v>
      </c>
      <c r="AE21" s="29">
        <f t="shared" si="8"/>
        <v>-3280.05</v>
      </c>
      <c r="AF21" s="29">
        <f t="shared" si="9"/>
        <v>-5694.61</v>
      </c>
      <c r="AG21" s="29">
        <f t="shared" si="10"/>
        <v>-15766.029999999999</v>
      </c>
      <c r="AP21" s="7" t="s">
        <v>55</v>
      </c>
      <c r="AQ21" s="14">
        <v>1</v>
      </c>
      <c r="AR21" s="31">
        <v>1</v>
      </c>
      <c r="AS21" s="31">
        <f t="shared" si="11"/>
        <v>0</v>
      </c>
      <c r="AU21" s="56" t="s">
        <v>55</v>
      </c>
      <c r="AV21" s="57">
        <v>131.08000000000001</v>
      </c>
      <c r="AW21" s="57">
        <v>657.41</v>
      </c>
      <c r="AX21" s="20">
        <f t="shared" si="12"/>
        <v>526.32999999999993</v>
      </c>
    </row>
    <row r="22" spans="1:50" x14ac:dyDescent="0.25">
      <c r="A22" s="28" t="s">
        <v>61</v>
      </c>
      <c r="B22" t="s">
        <v>37</v>
      </c>
      <c r="C22" s="27">
        <v>13</v>
      </c>
      <c r="D22" s="27">
        <v>15</v>
      </c>
      <c r="E22" s="26">
        <f t="shared" si="0"/>
        <v>-2</v>
      </c>
      <c r="G22" s="30">
        <v>7536.81</v>
      </c>
      <c r="H22" s="30">
        <v>11450.16</v>
      </c>
      <c r="I22" s="30">
        <v>22309.23</v>
      </c>
      <c r="J22" s="30">
        <f t="shared" si="1"/>
        <v>41296.199999999997</v>
      </c>
      <c r="K22" s="30">
        <v>8613.69</v>
      </c>
      <c r="L22" s="30">
        <v>11196.68</v>
      </c>
      <c r="M22" s="30">
        <v>23196.23</v>
      </c>
      <c r="N22" s="30">
        <f t="shared" si="2"/>
        <v>43006.600000000006</v>
      </c>
      <c r="O22" s="30">
        <f t="shared" si="3"/>
        <v>1076.8800000000001</v>
      </c>
      <c r="P22" s="30">
        <f t="shared" si="4"/>
        <v>-253.47999999999956</v>
      </c>
      <c r="Q22" s="30">
        <f t="shared" si="5"/>
        <v>887</v>
      </c>
      <c r="R22" s="30">
        <f t="shared" si="6"/>
        <v>1710.4000000000087</v>
      </c>
      <c r="T22" s="13" t="s">
        <v>31</v>
      </c>
      <c r="U22" s="6" t="s">
        <v>44</v>
      </c>
      <c r="V22" s="30">
        <v>1109.1500000000001</v>
      </c>
      <c r="W22" s="30">
        <v>318.47000000000003</v>
      </c>
      <c r="X22" s="30">
        <v>990.53</v>
      </c>
      <c r="Y22" s="30">
        <v>2418.15</v>
      </c>
      <c r="Z22" s="30">
        <v>97.2</v>
      </c>
      <c r="AA22" s="30">
        <v>0</v>
      </c>
      <c r="AB22" s="30">
        <v>0</v>
      </c>
      <c r="AC22" s="30">
        <v>97.2</v>
      </c>
      <c r="AD22" s="29">
        <f t="shared" si="7"/>
        <v>-1011.95</v>
      </c>
      <c r="AE22" s="29">
        <f t="shared" si="8"/>
        <v>-318.47000000000003</v>
      </c>
      <c r="AF22" s="29">
        <f t="shared" si="9"/>
        <v>-990.53</v>
      </c>
      <c r="AG22" s="29">
        <f t="shared" si="10"/>
        <v>-2320.9500000000003</v>
      </c>
      <c r="AP22" s="7" t="s">
        <v>56</v>
      </c>
      <c r="AQ22" s="14">
        <v>0</v>
      </c>
      <c r="AR22" s="31">
        <v>0</v>
      </c>
      <c r="AS22" s="31">
        <f t="shared" si="11"/>
        <v>0</v>
      </c>
      <c r="AU22" s="56" t="s">
        <v>56</v>
      </c>
      <c r="AV22" s="57">
        <v>0</v>
      </c>
      <c r="AW22" s="57"/>
      <c r="AX22" s="20">
        <f t="shared" si="12"/>
        <v>0</v>
      </c>
    </row>
    <row r="23" spans="1:50" x14ac:dyDescent="0.25">
      <c r="A23" s="28" t="s">
        <v>62</v>
      </c>
      <c r="B23" t="s">
        <v>37</v>
      </c>
      <c r="C23" s="27">
        <v>1</v>
      </c>
      <c r="D23" s="27">
        <v>1</v>
      </c>
      <c r="E23" s="26">
        <f t="shared" si="0"/>
        <v>0</v>
      </c>
      <c r="G23" s="30">
        <v>587.99</v>
      </c>
      <c r="H23" s="30">
        <v>1544.42</v>
      </c>
      <c r="I23" s="30">
        <v>514.66</v>
      </c>
      <c r="J23" s="30">
        <f t="shared" si="1"/>
        <v>2647.0699999999997</v>
      </c>
      <c r="K23" s="30">
        <v>298.67</v>
      </c>
      <c r="L23" s="30">
        <v>587.99</v>
      </c>
      <c r="M23" s="30">
        <v>2059.08</v>
      </c>
      <c r="N23" s="30">
        <f t="shared" si="2"/>
        <v>2945.74</v>
      </c>
      <c r="O23" s="30">
        <f t="shared" si="3"/>
        <v>-289.32</v>
      </c>
      <c r="P23" s="30">
        <f t="shared" si="4"/>
        <v>-956.43000000000006</v>
      </c>
      <c r="Q23" s="30">
        <f t="shared" si="5"/>
        <v>1544.42</v>
      </c>
      <c r="R23" s="30">
        <f t="shared" si="6"/>
        <v>298.67000000000007</v>
      </c>
      <c r="T23" s="13" t="s">
        <v>32</v>
      </c>
      <c r="U23" s="6" t="s">
        <v>44</v>
      </c>
      <c r="V23" s="30">
        <v>220.51</v>
      </c>
      <c r="W23" s="30">
        <v>0</v>
      </c>
      <c r="X23" s="30">
        <v>0</v>
      </c>
      <c r="Y23" s="30">
        <v>220.51</v>
      </c>
      <c r="Z23" s="30"/>
      <c r="AA23" s="30"/>
      <c r="AB23" s="30"/>
      <c r="AC23" s="30"/>
      <c r="AD23" s="29">
        <f t="shared" si="7"/>
        <v>-220.51</v>
      </c>
      <c r="AE23" s="29">
        <f t="shared" si="8"/>
        <v>0</v>
      </c>
      <c r="AF23" s="29">
        <f t="shared" si="9"/>
        <v>0</v>
      </c>
      <c r="AG23" s="29">
        <f t="shared" si="10"/>
        <v>-220.51</v>
      </c>
      <c r="AP23" s="7" t="s">
        <v>40</v>
      </c>
      <c r="AQ23" s="14">
        <v>4</v>
      </c>
      <c r="AR23" s="31">
        <v>6</v>
      </c>
      <c r="AS23" s="31">
        <f t="shared" si="11"/>
        <v>2</v>
      </c>
      <c r="AU23" s="56" t="s">
        <v>40</v>
      </c>
      <c r="AV23" s="57">
        <v>346.97</v>
      </c>
      <c r="AW23" s="57">
        <v>2224.89</v>
      </c>
      <c r="AX23" s="20">
        <f t="shared" si="12"/>
        <v>1877.9199999999998</v>
      </c>
    </row>
    <row r="24" spans="1:50" x14ac:dyDescent="0.25">
      <c r="A24" s="28" t="s">
        <v>25</v>
      </c>
      <c r="B24" t="s">
        <v>37</v>
      </c>
      <c r="C24" s="27">
        <v>2</v>
      </c>
      <c r="D24" s="27">
        <v>2</v>
      </c>
      <c r="E24" s="26">
        <f t="shared" si="0"/>
        <v>0</v>
      </c>
      <c r="G24" s="30">
        <v>1241.5899999999999</v>
      </c>
      <c r="H24" s="30">
        <v>2177.67</v>
      </c>
      <c r="I24" s="30">
        <v>0</v>
      </c>
      <c r="J24" s="30">
        <f t="shared" si="1"/>
        <v>3419.26</v>
      </c>
      <c r="K24" s="30">
        <v>940.56</v>
      </c>
      <c r="L24" s="30">
        <v>1241.5899999999999</v>
      </c>
      <c r="M24" s="30">
        <v>2177.67</v>
      </c>
      <c r="N24" s="30">
        <f t="shared" si="2"/>
        <v>4359.82</v>
      </c>
      <c r="O24" s="30">
        <f t="shared" si="3"/>
        <v>-301.02999999999997</v>
      </c>
      <c r="P24" s="30">
        <f t="shared" si="4"/>
        <v>-936.08000000000015</v>
      </c>
      <c r="Q24" s="30">
        <f t="shared" si="5"/>
        <v>2177.67</v>
      </c>
      <c r="R24" s="30">
        <f t="shared" si="6"/>
        <v>940.55999999999949</v>
      </c>
      <c r="T24" s="13" t="s">
        <v>59</v>
      </c>
      <c r="U24" s="6" t="s">
        <v>44</v>
      </c>
      <c r="V24" s="30">
        <v>3372.64</v>
      </c>
      <c r="W24" s="30">
        <v>1545.58</v>
      </c>
      <c r="X24" s="30">
        <v>3304.6</v>
      </c>
      <c r="Y24" s="30">
        <v>8653.65</v>
      </c>
      <c r="Z24" s="30">
        <v>784.37</v>
      </c>
      <c r="AA24" s="30">
        <v>76.06</v>
      </c>
      <c r="AB24" s="30">
        <v>231.55</v>
      </c>
      <c r="AC24" s="30">
        <v>1091.98</v>
      </c>
      <c r="AD24" s="29">
        <f t="shared" si="7"/>
        <v>-2588.27</v>
      </c>
      <c r="AE24" s="29">
        <f t="shared" si="8"/>
        <v>-1469.52</v>
      </c>
      <c r="AF24" s="29">
        <f t="shared" si="9"/>
        <v>-3073.0499999999997</v>
      </c>
      <c r="AG24" s="29">
        <f t="shared" si="10"/>
        <v>-7561.67</v>
      </c>
      <c r="AP24" s="7" t="s">
        <v>57</v>
      </c>
      <c r="AQ24" s="14">
        <v>0</v>
      </c>
      <c r="AR24" s="31">
        <v>0</v>
      </c>
      <c r="AS24" s="31">
        <f t="shared" si="11"/>
        <v>0</v>
      </c>
      <c r="AU24" s="56" t="s">
        <v>57</v>
      </c>
      <c r="AV24" s="57">
        <v>0</v>
      </c>
      <c r="AW24" s="57"/>
      <c r="AX24" s="20">
        <f t="shared" si="12"/>
        <v>0</v>
      </c>
    </row>
    <row r="25" spans="1:50" x14ac:dyDescent="0.25">
      <c r="A25" s="28" t="s">
        <v>66</v>
      </c>
      <c r="B25" t="s">
        <v>37</v>
      </c>
      <c r="D25" s="27">
        <v>1</v>
      </c>
      <c r="E25" s="26">
        <f t="shared" si="0"/>
        <v>-1</v>
      </c>
      <c r="G25" s="30"/>
      <c r="H25" s="30"/>
      <c r="I25" s="30"/>
      <c r="J25" s="30">
        <f t="shared" si="1"/>
        <v>0</v>
      </c>
      <c r="K25" s="30">
        <v>2153.58</v>
      </c>
      <c r="L25" s="30">
        <v>2374.6999999999998</v>
      </c>
      <c r="M25" s="30">
        <v>0</v>
      </c>
      <c r="N25" s="30">
        <f t="shared" si="2"/>
        <v>4528.28</v>
      </c>
      <c r="O25" s="30">
        <f t="shared" si="3"/>
        <v>2153.58</v>
      </c>
      <c r="P25" s="30">
        <f t="shared" si="4"/>
        <v>2374.6999999999998</v>
      </c>
      <c r="Q25" s="30">
        <f t="shared" si="5"/>
        <v>0</v>
      </c>
      <c r="R25" s="30">
        <f t="shared" si="6"/>
        <v>4528.28</v>
      </c>
      <c r="T25" s="13" t="s">
        <v>60</v>
      </c>
      <c r="U25" s="6" t="s">
        <v>44</v>
      </c>
      <c r="V25" s="30">
        <v>4059.25</v>
      </c>
      <c r="W25" s="30">
        <v>2290.56</v>
      </c>
      <c r="X25" s="30">
        <v>4590.8500000000004</v>
      </c>
      <c r="Y25" s="30">
        <v>10940.66</v>
      </c>
      <c r="Z25" s="30">
        <v>534.07999999999993</v>
      </c>
      <c r="AA25" s="30">
        <v>0</v>
      </c>
      <c r="AB25" s="30">
        <v>0</v>
      </c>
      <c r="AC25" s="30">
        <v>534.08000000000004</v>
      </c>
      <c r="AD25" s="29">
        <f t="shared" si="7"/>
        <v>-3525.17</v>
      </c>
      <c r="AE25" s="29">
        <f t="shared" si="8"/>
        <v>-2290.56</v>
      </c>
      <c r="AF25" s="29">
        <f t="shared" si="9"/>
        <v>-4590.8500000000004</v>
      </c>
      <c r="AG25" s="29">
        <f t="shared" si="10"/>
        <v>-10406.58</v>
      </c>
      <c r="AP25" s="7" t="s">
        <v>58</v>
      </c>
      <c r="AQ25" s="14">
        <v>2</v>
      </c>
      <c r="AR25" s="31">
        <v>3</v>
      </c>
      <c r="AS25" s="31">
        <f t="shared" si="11"/>
        <v>1</v>
      </c>
      <c r="AU25" s="56" t="s">
        <v>58</v>
      </c>
      <c r="AV25" s="57">
        <v>272.27</v>
      </c>
      <c r="AW25" s="57">
        <v>2284.38</v>
      </c>
      <c r="AX25" s="20">
        <f t="shared" si="12"/>
        <v>2012.1100000000001</v>
      </c>
    </row>
    <row r="26" spans="1:50" x14ac:dyDescent="0.25">
      <c r="A26" s="28" t="s">
        <v>16</v>
      </c>
      <c r="B26" t="s">
        <v>37</v>
      </c>
      <c r="C26" s="27">
        <v>1</v>
      </c>
      <c r="E26" s="26">
        <f t="shared" si="0"/>
        <v>1</v>
      </c>
      <c r="G26" s="30">
        <v>122.81</v>
      </c>
      <c r="H26" s="30">
        <v>161.66</v>
      </c>
      <c r="I26" s="30">
        <v>0</v>
      </c>
      <c r="J26" s="30">
        <f t="shared" si="1"/>
        <v>284.47000000000003</v>
      </c>
      <c r="K26" s="30"/>
      <c r="L26" s="30"/>
      <c r="M26" s="30"/>
      <c r="N26" s="30">
        <f t="shared" si="2"/>
        <v>0</v>
      </c>
      <c r="O26" s="30">
        <f t="shared" si="3"/>
        <v>-122.81</v>
      </c>
      <c r="P26" s="30">
        <f t="shared" si="4"/>
        <v>-161.66</v>
      </c>
      <c r="Q26" s="30">
        <f t="shared" si="5"/>
        <v>0</v>
      </c>
      <c r="R26" s="30">
        <f t="shared" si="6"/>
        <v>-284.47000000000003</v>
      </c>
      <c r="T26" s="13" t="s">
        <v>61</v>
      </c>
      <c r="U26" s="6" t="s">
        <v>44</v>
      </c>
      <c r="V26" s="30">
        <v>6921.0300000000007</v>
      </c>
      <c r="W26" s="30">
        <v>2725.95</v>
      </c>
      <c r="X26" s="30">
        <v>7230.66</v>
      </c>
      <c r="Y26" s="30">
        <v>16928.009999999998</v>
      </c>
      <c r="Z26" s="30">
        <v>370.24</v>
      </c>
      <c r="AA26" s="30">
        <v>172.88</v>
      </c>
      <c r="AB26" s="30">
        <v>309.08999999999997</v>
      </c>
      <c r="AC26" s="30">
        <v>848.41</v>
      </c>
      <c r="AD26" s="29">
        <f t="shared" si="7"/>
        <v>-6550.7900000000009</v>
      </c>
      <c r="AE26" s="29">
        <f t="shared" si="8"/>
        <v>-2553.0699999999997</v>
      </c>
      <c r="AF26" s="29">
        <f t="shared" si="9"/>
        <v>-6921.57</v>
      </c>
      <c r="AG26" s="29">
        <f t="shared" si="10"/>
        <v>-16079.599999999999</v>
      </c>
      <c r="AP26" s="7" t="s">
        <v>31</v>
      </c>
      <c r="AQ26" s="14">
        <v>1</v>
      </c>
      <c r="AR26" s="31">
        <v>1</v>
      </c>
      <c r="AS26" s="31">
        <f t="shared" si="11"/>
        <v>0</v>
      </c>
      <c r="AU26" s="56" t="s">
        <v>31</v>
      </c>
      <c r="AV26" s="57">
        <v>1050.51</v>
      </c>
      <c r="AW26" s="57">
        <v>127.62</v>
      </c>
      <c r="AX26" s="20">
        <f t="shared" si="12"/>
        <v>-922.89</v>
      </c>
    </row>
    <row r="27" spans="1:50" x14ac:dyDescent="0.25">
      <c r="A27" s="28" t="s">
        <v>30</v>
      </c>
      <c r="B27" t="s">
        <v>37</v>
      </c>
      <c r="D27" s="27">
        <v>1</v>
      </c>
      <c r="E27" s="26">
        <f t="shared" si="0"/>
        <v>-1</v>
      </c>
      <c r="G27" s="30"/>
      <c r="H27" s="30"/>
      <c r="I27" s="30"/>
      <c r="J27" s="30">
        <f t="shared" si="1"/>
        <v>0</v>
      </c>
      <c r="K27" s="30">
        <v>23.98</v>
      </c>
      <c r="L27" s="30">
        <v>0.14000000000000001</v>
      </c>
      <c r="M27" s="30">
        <v>0</v>
      </c>
      <c r="N27" s="30">
        <f t="shared" si="2"/>
        <v>24.12</v>
      </c>
      <c r="O27" s="30">
        <f t="shared" si="3"/>
        <v>23.98</v>
      </c>
      <c r="P27" s="30">
        <f t="shared" si="4"/>
        <v>0.14000000000000001</v>
      </c>
      <c r="Q27" s="30">
        <f t="shared" si="5"/>
        <v>0</v>
      </c>
      <c r="R27" s="30">
        <f t="shared" si="6"/>
        <v>24.12</v>
      </c>
      <c r="T27" s="13" t="s">
        <v>62</v>
      </c>
      <c r="U27" s="6" t="s">
        <v>44</v>
      </c>
      <c r="V27" s="30">
        <v>2586.0500000000002</v>
      </c>
      <c r="W27" s="30">
        <v>1406.62</v>
      </c>
      <c r="X27" s="30">
        <v>2385.83</v>
      </c>
      <c r="Y27" s="30">
        <v>6517.99</v>
      </c>
      <c r="Z27" s="30">
        <v>153.13999999999999</v>
      </c>
      <c r="AA27" s="30">
        <v>254.17</v>
      </c>
      <c r="AB27" s="30">
        <v>869.11</v>
      </c>
      <c r="AC27" s="30">
        <v>1276.42</v>
      </c>
      <c r="AD27" s="29">
        <f t="shared" si="7"/>
        <v>-2432.9100000000003</v>
      </c>
      <c r="AE27" s="29">
        <f t="shared" si="8"/>
        <v>-1152.4499999999998</v>
      </c>
      <c r="AF27" s="29">
        <f t="shared" si="9"/>
        <v>-1516.7199999999998</v>
      </c>
      <c r="AG27" s="29">
        <f t="shared" si="10"/>
        <v>-5241.57</v>
      </c>
      <c r="AP27" s="7" t="s">
        <v>32</v>
      </c>
      <c r="AQ27" s="14">
        <v>0</v>
      </c>
      <c r="AR27" s="31">
        <v>0</v>
      </c>
      <c r="AS27" s="31">
        <f t="shared" si="11"/>
        <v>0</v>
      </c>
      <c r="AU27" s="56" t="s">
        <v>32</v>
      </c>
      <c r="AV27" s="57">
        <v>0</v>
      </c>
      <c r="AW27" s="57"/>
      <c r="AX27" s="20">
        <f t="shared" si="12"/>
        <v>0</v>
      </c>
    </row>
    <row r="28" spans="1:50" x14ac:dyDescent="0.25">
      <c r="A28" s="28" t="s">
        <v>22</v>
      </c>
      <c r="B28" t="s">
        <v>37</v>
      </c>
      <c r="C28" s="27">
        <v>1</v>
      </c>
      <c r="D28" s="27">
        <v>1</v>
      </c>
      <c r="E28" s="26">
        <f t="shared" si="0"/>
        <v>0</v>
      </c>
      <c r="G28" s="30">
        <v>2091.27</v>
      </c>
      <c r="H28" s="30">
        <v>0.54</v>
      </c>
      <c r="I28" s="30">
        <v>0</v>
      </c>
      <c r="J28" s="30">
        <f t="shared" si="1"/>
        <v>2091.81</v>
      </c>
      <c r="K28" s="30">
        <v>1371.44</v>
      </c>
      <c r="L28" s="30">
        <v>0.54</v>
      </c>
      <c r="M28" s="30">
        <v>0</v>
      </c>
      <c r="N28" s="30">
        <f t="shared" si="2"/>
        <v>1371.98</v>
      </c>
      <c r="O28" s="30">
        <f t="shared" ref="O28:O91" si="13">+K28-G28</f>
        <v>-719.82999999999993</v>
      </c>
      <c r="P28" s="30">
        <f t="shared" ref="P28:P91" si="14">+L28-H28</f>
        <v>0</v>
      </c>
      <c r="Q28" s="30">
        <f t="shared" ref="Q28:Q91" si="15">+M28-I28</f>
        <v>0</v>
      </c>
      <c r="R28" s="30">
        <f t="shared" ref="R28:R91" si="16">+N28-J28</f>
        <v>-719.82999999999993</v>
      </c>
      <c r="T28" s="13" t="s">
        <v>25</v>
      </c>
      <c r="U28" s="6" t="s">
        <v>44</v>
      </c>
      <c r="V28" s="30">
        <v>7580.8</v>
      </c>
      <c r="W28" s="30">
        <v>2821.67</v>
      </c>
      <c r="X28" s="30">
        <v>8161.49</v>
      </c>
      <c r="Y28" s="30">
        <v>18417.669999999998</v>
      </c>
      <c r="Z28" s="30">
        <v>1189.05</v>
      </c>
      <c r="AA28" s="30">
        <v>186.91</v>
      </c>
      <c r="AB28" s="30">
        <v>227.49</v>
      </c>
      <c r="AC28" s="30">
        <v>1603.45</v>
      </c>
      <c r="AD28" s="29">
        <f t="shared" si="7"/>
        <v>-6391.75</v>
      </c>
      <c r="AE28" s="29">
        <f t="shared" si="8"/>
        <v>-2634.76</v>
      </c>
      <c r="AF28" s="29">
        <f t="shared" si="9"/>
        <v>-7934</v>
      </c>
      <c r="AG28" s="29">
        <f t="shared" si="10"/>
        <v>-16814.219999999998</v>
      </c>
      <c r="AP28" s="7" t="s">
        <v>59</v>
      </c>
      <c r="AQ28" s="14">
        <v>0</v>
      </c>
      <c r="AR28" s="31">
        <v>7</v>
      </c>
      <c r="AS28" s="31">
        <f t="shared" si="11"/>
        <v>7</v>
      </c>
      <c r="AU28" s="56" t="s">
        <v>59</v>
      </c>
      <c r="AV28" s="57">
        <v>0</v>
      </c>
      <c r="AW28" s="57">
        <v>1866.14</v>
      </c>
      <c r="AX28" s="20">
        <f t="shared" si="12"/>
        <v>1866.14</v>
      </c>
    </row>
    <row r="29" spans="1:50" x14ac:dyDescent="0.25">
      <c r="A29" s="28" t="s">
        <v>70</v>
      </c>
      <c r="B29" t="s">
        <v>37</v>
      </c>
      <c r="C29" s="27">
        <v>11</v>
      </c>
      <c r="D29" s="27">
        <v>2</v>
      </c>
      <c r="E29" s="26">
        <f t="shared" si="0"/>
        <v>9</v>
      </c>
      <c r="G29" s="30">
        <v>6064.18</v>
      </c>
      <c r="H29" s="30">
        <v>5898.38</v>
      </c>
      <c r="I29" s="30">
        <v>303.95999999999998</v>
      </c>
      <c r="J29" s="30">
        <f t="shared" si="1"/>
        <v>12266.52</v>
      </c>
      <c r="K29" s="30">
        <v>281.85000000000002</v>
      </c>
      <c r="L29" s="30">
        <v>366.08</v>
      </c>
      <c r="M29" s="30">
        <v>852.5</v>
      </c>
      <c r="N29" s="30">
        <f t="shared" si="2"/>
        <v>1500.43</v>
      </c>
      <c r="O29" s="30">
        <f t="shared" si="13"/>
        <v>-5782.33</v>
      </c>
      <c r="P29" s="30">
        <f t="shared" si="14"/>
        <v>-5532.3</v>
      </c>
      <c r="Q29" s="30">
        <f t="shared" si="15"/>
        <v>548.54</v>
      </c>
      <c r="R29" s="30">
        <f t="shared" si="16"/>
        <v>-10766.09</v>
      </c>
      <c r="T29" s="13" t="s">
        <v>63</v>
      </c>
      <c r="U29" s="6" t="s">
        <v>44</v>
      </c>
      <c r="V29" s="30">
        <v>1829.2199999999998</v>
      </c>
      <c r="W29" s="30">
        <v>734.22</v>
      </c>
      <c r="X29" s="30">
        <v>2618.8000000000002</v>
      </c>
      <c r="Y29" s="30">
        <v>5371.3</v>
      </c>
      <c r="Z29" s="30">
        <v>35.549999999999997</v>
      </c>
      <c r="AA29" s="30">
        <v>5.32</v>
      </c>
      <c r="AB29" s="30">
        <v>1228.32</v>
      </c>
      <c r="AC29" s="30">
        <v>1269.19</v>
      </c>
      <c r="AD29" s="29">
        <f t="shared" si="7"/>
        <v>-1793.6699999999998</v>
      </c>
      <c r="AE29" s="29">
        <f t="shared" si="8"/>
        <v>-728.9</v>
      </c>
      <c r="AF29" s="29">
        <f t="shared" si="9"/>
        <v>-1390.4800000000002</v>
      </c>
      <c r="AG29" s="29">
        <f t="shared" si="10"/>
        <v>-4102.1100000000006</v>
      </c>
      <c r="AP29" s="7" t="s">
        <v>60</v>
      </c>
      <c r="AQ29" s="14">
        <v>1</v>
      </c>
      <c r="AR29" s="31">
        <v>1</v>
      </c>
      <c r="AS29" s="31">
        <f t="shared" si="11"/>
        <v>0</v>
      </c>
      <c r="AU29" s="56" t="s">
        <v>60</v>
      </c>
      <c r="AV29" s="57">
        <v>143.1</v>
      </c>
      <c r="AW29" s="57">
        <v>230.25</v>
      </c>
      <c r="AX29" s="20">
        <f t="shared" si="12"/>
        <v>87.15</v>
      </c>
    </row>
    <row r="30" spans="1:50" x14ac:dyDescent="0.25">
      <c r="A30" s="28" t="s">
        <v>71</v>
      </c>
      <c r="B30" t="s">
        <v>37</v>
      </c>
      <c r="D30" s="27">
        <v>1</v>
      </c>
      <c r="E30" s="26">
        <f t="shared" si="0"/>
        <v>-1</v>
      </c>
      <c r="G30" s="30"/>
      <c r="H30" s="30"/>
      <c r="I30" s="30"/>
      <c r="J30" s="30">
        <f t="shared" si="1"/>
        <v>0</v>
      </c>
      <c r="K30" s="30">
        <v>145.36000000000001</v>
      </c>
      <c r="L30" s="30">
        <v>4.5</v>
      </c>
      <c r="M30" s="30">
        <v>0</v>
      </c>
      <c r="N30" s="30">
        <f t="shared" si="2"/>
        <v>149.86000000000001</v>
      </c>
      <c r="O30" s="30">
        <f t="shared" si="13"/>
        <v>145.36000000000001</v>
      </c>
      <c r="P30" s="30">
        <f t="shared" si="14"/>
        <v>4.5</v>
      </c>
      <c r="Q30" s="30">
        <f t="shared" si="15"/>
        <v>0</v>
      </c>
      <c r="R30" s="30">
        <f t="shared" si="16"/>
        <v>149.86000000000001</v>
      </c>
      <c r="T30" s="13" t="s">
        <v>64</v>
      </c>
      <c r="U30" s="6" t="s">
        <v>44</v>
      </c>
      <c r="V30" s="30">
        <v>1090.94</v>
      </c>
      <c r="W30" s="30">
        <v>261.64999999999998</v>
      </c>
      <c r="X30" s="30">
        <v>166.13</v>
      </c>
      <c r="Y30" s="30">
        <v>1637.9</v>
      </c>
      <c r="Z30" s="30">
        <v>374.52</v>
      </c>
      <c r="AA30" s="30">
        <v>79</v>
      </c>
      <c r="AB30" s="30">
        <v>152.84</v>
      </c>
      <c r="AC30" s="30">
        <v>760.59</v>
      </c>
      <c r="AD30" s="29">
        <f t="shared" si="7"/>
        <v>-716.42000000000007</v>
      </c>
      <c r="AE30" s="29">
        <f t="shared" si="8"/>
        <v>-182.64999999999998</v>
      </c>
      <c r="AF30" s="29">
        <f t="shared" si="9"/>
        <v>-13.289999999999992</v>
      </c>
      <c r="AG30" s="29">
        <f t="shared" si="10"/>
        <v>-877.31000000000006</v>
      </c>
      <c r="AP30" s="7" t="s">
        <v>61</v>
      </c>
      <c r="AQ30" s="14">
        <v>2</v>
      </c>
      <c r="AR30" s="31">
        <v>3</v>
      </c>
      <c r="AS30" s="31">
        <f t="shared" si="11"/>
        <v>1</v>
      </c>
      <c r="AU30" s="56" t="s">
        <v>61</v>
      </c>
      <c r="AV30" s="57">
        <v>353.55</v>
      </c>
      <c r="AW30" s="57">
        <v>843.84</v>
      </c>
      <c r="AX30" s="20">
        <f t="shared" si="12"/>
        <v>490.29</v>
      </c>
    </row>
    <row r="31" spans="1:50" x14ac:dyDescent="0.25">
      <c r="A31" s="28" t="s">
        <v>72</v>
      </c>
      <c r="B31" t="s">
        <v>37</v>
      </c>
      <c r="C31" s="27">
        <v>6</v>
      </c>
      <c r="D31" s="27">
        <v>12</v>
      </c>
      <c r="E31" s="26">
        <f t="shared" si="0"/>
        <v>-6</v>
      </c>
      <c r="G31" s="30">
        <v>10714.75</v>
      </c>
      <c r="H31" s="30">
        <v>13926.18</v>
      </c>
      <c r="I31" s="30">
        <v>661.43</v>
      </c>
      <c r="J31" s="30">
        <f t="shared" si="1"/>
        <v>25302.36</v>
      </c>
      <c r="K31" s="30">
        <v>10491.23</v>
      </c>
      <c r="L31" s="30">
        <v>17001.04</v>
      </c>
      <c r="M31" s="30">
        <v>3667.63</v>
      </c>
      <c r="N31" s="30">
        <f t="shared" si="2"/>
        <v>31159.9</v>
      </c>
      <c r="O31" s="30">
        <f t="shared" si="13"/>
        <v>-223.52000000000044</v>
      </c>
      <c r="P31" s="30">
        <f t="shared" si="14"/>
        <v>3074.8600000000006</v>
      </c>
      <c r="Q31" s="30">
        <f t="shared" si="15"/>
        <v>3006.2000000000003</v>
      </c>
      <c r="R31" s="30">
        <f t="shared" si="16"/>
        <v>5857.5400000000009</v>
      </c>
      <c r="T31" s="13" t="s">
        <v>65</v>
      </c>
      <c r="U31" s="6" t="s">
        <v>44</v>
      </c>
      <c r="V31" s="30">
        <v>1537.47</v>
      </c>
      <c r="W31" s="30">
        <v>850.38</v>
      </c>
      <c r="X31" s="30">
        <v>1699.36</v>
      </c>
      <c r="Y31" s="30">
        <v>4087.21</v>
      </c>
      <c r="Z31" s="30">
        <v>537.15</v>
      </c>
      <c r="AA31" s="30">
        <v>193.79</v>
      </c>
      <c r="AB31" s="30">
        <v>453.11</v>
      </c>
      <c r="AC31" s="30">
        <v>1184.05</v>
      </c>
      <c r="AD31" s="29">
        <f t="shared" si="7"/>
        <v>-1000.32</v>
      </c>
      <c r="AE31" s="29">
        <f t="shared" si="8"/>
        <v>-656.59</v>
      </c>
      <c r="AF31" s="29">
        <f t="shared" si="9"/>
        <v>-1246.25</v>
      </c>
      <c r="AG31" s="29">
        <f t="shared" si="10"/>
        <v>-2903.16</v>
      </c>
      <c r="AP31" s="7" t="s">
        <v>62</v>
      </c>
      <c r="AQ31" s="14">
        <v>1</v>
      </c>
      <c r="AR31" s="31">
        <v>3</v>
      </c>
      <c r="AS31" s="31">
        <f t="shared" si="11"/>
        <v>2</v>
      </c>
      <c r="AU31" s="56" t="s">
        <v>62</v>
      </c>
      <c r="AV31" s="57">
        <v>260.10000000000002</v>
      </c>
      <c r="AW31" s="57">
        <v>3686.53</v>
      </c>
      <c r="AX31" s="20">
        <f t="shared" si="12"/>
        <v>3426.4300000000003</v>
      </c>
    </row>
    <row r="32" spans="1:50" x14ac:dyDescent="0.25">
      <c r="A32" s="28" t="s">
        <v>73</v>
      </c>
      <c r="B32" t="s">
        <v>37</v>
      </c>
      <c r="D32" s="27">
        <v>2</v>
      </c>
      <c r="E32" s="26">
        <f t="shared" si="0"/>
        <v>-2</v>
      </c>
      <c r="G32" s="30"/>
      <c r="H32" s="30"/>
      <c r="I32" s="30"/>
      <c r="J32" s="30">
        <f t="shared" si="1"/>
        <v>0</v>
      </c>
      <c r="K32" s="30">
        <v>202.89</v>
      </c>
      <c r="L32" s="30">
        <v>515.59</v>
      </c>
      <c r="M32" s="30">
        <v>0</v>
      </c>
      <c r="N32" s="30">
        <f t="shared" si="2"/>
        <v>718.48</v>
      </c>
      <c r="O32" s="30">
        <f t="shared" si="13"/>
        <v>202.89</v>
      </c>
      <c r="P32" s="30">
        <f t="shared" si="14"/>
        <v>515.59</v>
      </c>
      <c r="Q32" s="30">
        <f t="shared" si="15"/>
        <v>0</v>
      </c>
      <c r="R32" s="30">
        <f t="shared" si="16"/>
        <v>718.48</v>
      </c>
      <c r="T32" s="13" t="s">
        <v>66</v>
      </c>
      <c r="U32" s="6" t="s">
        <v>44</v>
      </c>
      <c r="V32" s="30">
        <v>2210.58</v>
      </c>
      <c r="W32" s="30">
        <v>879.27</v>
      </c>
      <c r="X32" s="30">
        <v>1467.53</v>
      </c>
      <c r="Y32" s="30">
        <v>4791.6099999999997</v>
      </c>
      <c r="Z32" s="30">
        <v>416.25</v>
      </c>
      <c r="AA32" s="30">
        <v>80.2</v>
      </c>
      <c r="AB32" s="30">
        <v>152.69999999999999</v>
      </c>
      <c r="AC32" s="30">
        <v>649.15</v>
      </c>
      <c r="AD32" s="29">
        <f t="shared" si="7"/>
        <v>-1794.33</v>
      </c>
      <c r="AE32" s="29">
        <f t="shared" si="8"/>
        <v>-799.06999999999994</v>
      </c>
      <c r="AF32" s="29">
        <f t="shared" si="9"/>
        <v>-1314.83</v>
      </c>
      <c r="AG32" s="29">
        <f t="shared" si="10"/>
        <v>-4142.46</v>
      </c>
      <c r="AP32" s="7" t="s">
        <v>23</v>
      </c>
      <c r="AQ32" s="14">
        <v>0</v>
      </c>
      <c r="AR32" s="31">
        <v>0</v>
      </c>
      <c r="AS32" s="31">
        <f t="shared" si="11"/>
        <v>0</v>
      </c>
      <c r="AU32" s="56" t="s">
        <v>23</v>
      </c>
      <c r="AV32" s="57">
        <v>0</v>
      </c>
      <c r="AW32" s="57"/>
      <c r="AX32" s="20">
        <f t="shared" si="12"/>
        <v>0</v>
      </c>
    </row>
    <row r="33" spans="1:50" x14ac:dyDescent="0.25">
      <c r="A33" s="28" t="s">
        <v>75</v>
      </c>
      <c r="B33" t="s">
        <v>37</v>
      </c>
      <c r="C33" s="27">
        <v>2</v>
      </c>
      <c r="D33" s="27">
        <v>2</v>
      </c>
      <c r="E33" s="26">
        <f t="shared" si="0"/>
        <v>0</v>
      </c>
      <c r="G33" s="30">
        <v>34540.61</v>
      </c>
      <c r="H33" s="30">
        <v>6565.15</v>
      </c>
      <c r="I33" s="30">
        <v>0</v>
      </c>
      <c r="J33" s="30">
        <f t="shared" si="1"/>
        <v>41105.760000000002</v>
      </c>
      <c r="K33" s="30">
        <v>24423.25</v>
      </c>
      <c r="L33" s="30">
        <v>1504.33</v>
      </c>
      <c r="M33" s="30">
        <v>1836.9</v>
      </c>
      <c r="N33" s="30">
        <f t="shared" si="2"/>
        <v>27764.480000000003</v>
      </c>
      <c r="O33" s="30">
        <f t="shared" si="13"/>
        <v>-10117.36</v>
      </c>
      <c r="P33" s="30">
        <f t="shared" si="14"/>
        <v>-5060.82</v>
      </c>
      <c r="Q33" s="30">
        <f t="shared" si="15"/>
        <v>1836.9</v>
      </c>
      <c r="R33" s="30">
        <f t="shared" si="16"/>
        <v>-13341.279999999999</v>
      </c>
      <c r="T33" s="13" t="s">
        <v>15</v>
      </c>
      <c r="U33" s="6" t="s">
        <v>44</v>
      </c>
      <c r="V33" s="30">
        <v>227.97</v>
      </c>
      <c r="W33" s="30">
        <v>97.11</v>
      </c>
      <c r="X33" s="30">
        <v>277.04000000000002</v>
      </c>
      <c r="Y33" s="30">
        <v>602.12</v>
      </c>
      <c r="Z33" s="30"/>
      <c r="AA33" s="30"/>
      <c r="AB33" s="30"/>
      <c r="AC33" s="30"/>
      <c r="AD33" s="29">
        <f t="shared" si="7"/>
        <v>-227.97</v>
      </c>
      <c r="AE33" s="29">
        <f t="shared" si="8"/>
        <v>-97.11</v>
      </c>
      <c r="AF33" s="29">
        <f t="shared" si="9"/>
        <v>-277.04000000000002</v>
      </c>
      <c r="AG33" s="29">
        <f t="shared" si="10"/>
        <v>-602.12</v>
      </c>
      <c r="AP33" s="7" t="s">
        <v>25</v>
      </c>
      <c r="AQ33" s="14">
        <v>3</v>
      </c>
      <c r="AR33" s="31">
        <v>5</v>
      </c>
      <c r="AS33" s="31">
        <f t="shared" si="11"/>
        <v>2</v>
      </c>
      <c r="AU33" s="56" t="s">
        <v>25</v>
      </c>
      <c r="AV33" s="57">
        <v>752.49</v>
      </c>
      <c r="AW33" s="57">
        <v>897.66</v>
      </c>
      <c r="AX33" s="20">
        <f t="shared" si="12"/>
        <v>145.16999999999996</v>
      </c>
    </row>
    <row r="34" spans="1:50" x14ac:dyDescent="0.25">
      <c r="A34" s="28" t="s">
        <v>76</v>
      </c>
      <c r="B34" t="s">
        <v>37</v>
      </c>
      <c r="C34" s="27">
        <v>1</v>
      </c>
      <c r="E34" s="26">
        <f t="shared" si="0"/>
        <v>1</v>
      </c>
      <c r="G34" s="30">
        <v>358.87</v>
      </c>
      <c r="H34" s="30">
        <v>343.88</v>
      </c>
      <c r="I34" s="30">
        <v>0</v>
      </c>
      <c r="J34" s="30">
        <f t="shared" si="1"/>
        <v>702.75</v>
      </c>
      <c r="K34" s="30"/>
      <c r="L34" s="30"/>
      <c r="M34" s="30"/>
      <c r="N34" s="30">
        <f t="shared" si="2"/>
        <v>0</v>
      </c>
      <c r="O34" s="30">
        <f t="shared" si="13"/>
        <v>-358.87</v>
      </c>
      <c r="P34" s="30">
        <f t="shared" si="14"/>
        <v>-343.88</v>
      </c>
      <c r="Q34" s="30">
        <f t="shared" si="15"/>
        <v>0</v>
      </c>
      <c r="R34" s="30">
        <f t="shared" si="16"/>
        <v>-702.75</v>
      </c>
      <c r="T34" s="13" t="s">
        <v>19</v>
      </c>
      <c r="U34" s="6" t="s">
        <v>44</v>
      </c>
      <c r="V34" s="30">
        <v>468.83</v>
      </c>
      <c r="W34" s="30">
        <v>247.48</v>
      </c>
      <c r="X34" s="30">
        <v>841.24</v>
      </c>
      <c r="Y34" s="30">
        <v>1557.55</v>
      </c>
      <c r="Z34" s="30"/>
      <c r="AA34" s="30"/>
      <c r="AB34" s="30"/>
      <c r="AC34" s="30"/>
      <c r="AD34" s="29">
        <f t="shared" si="7"/>
        <v>-468.83</v>
      </c>
      <c r="AE34" s="29">
        <f t="shared" si="8"/>
        <v>-247.48</v>
      </c>
      <c r="AF34" s="29">
        <f t="shared" si="9"/>
        <v>-841.24</v>
      </c>
      <c r="AG34" s="29">
        <f t="shared" si="10"/>
        <v>-1557.55</v>
      </c>
      <c r="AP34" s="7" t="s">
        <v>63</v>
      </c>
      <c r="AQ34" s="14">
        <v>0</v>
      </c>
      <c r="AR34" s="31">
        <v>0</v>
      </c>
      <c r="AS34" s="31">
        <f t="shared" si="11"/>
        <v>0</v>
      </c>
      <c r="AU34" s="56" t="s">
        <v>63</v>
      </c>
      <c r="AV34" s="57">
        <v>0</v>
      </c>
      <c r="AW34" s="57"/>
      <c r="AX34" s="20">
        <f t="shared" si="12"/>
        <v>0</v>
      </c>
    </row>
    <row r="35" spans="1:50" x14ac:dyDescent="0.25">
      <c r="A35" s="28" t="s">
        <v>77</v>
      </c>
      <c r="B35" t="s">
        <v>37</v>
      </c>
      <c r="C35" s="27">
        <v>2</v>
      </c>
      <c r="D35" s="27">
        <v>4</v>
      </c>
      <c r="E35" s="26">
        <f t="shared" si="0"/>
        <v>-2</v>
      </c>
      <c r="G35" s="30">
        <v>1443.94</v>
      </c>
      <c r="H35" s="30">
        <v>41.17</v>
      </c>
      <c r="I35" s="30">
        <v>0</v>
      </c>
      <c r="J35" s="30">
        <f t="shared" si="1"/>
        <v>1485.1100000000001</v>
      </c>
      <c r="K35" s="30">
        <v>2955.09</v>
      </c>
      <c r="L35" s="30">
        <v>1946.79</v>
      </c>
      <c r="M35" s="30">
        <v>0</v>
      </c>
      <c r="N35" s="30">
        <f t="shared" si="2"/>
        <v>4901.88</v>
      </c>
      <c r="O35" s="30">
        <f t="shared" si="13"/>
        <v>1511.15</v>
      </c>
      <c r="P35" s="30">
        <f t="shared" si="14"/>
        <v>1905.62</v>
      </c>
      <c r="Q35" s="30">
        <f t="shared" si="15"/>
        <v>0</v>
      </c>
      <c r="R35" s="30">
        <f t="shared" si="16"/>
        <v>3416.77</v>
      </c>
      <c r="T35" s="13" t="s">
        <v>67</v>
      </c>
      <c r="U35" s="6" t="s">
        <v>44</v>
      </c>
      <c r="V35" s="30">
        <v>2718.26</v>
      </c>
      <c r="W35" s="30">
        <v>1566.3</v>
      </c>
      <c r="X35" s="30">
        <v>1679.5</v>
      </c>
      <c r="Y35" s="30">
        <v>6074.29</v>
      </c>
      <c r="Z35" s="30">
        <v>391.58000000000004</v>
      </c>
      <c r="AA35" s="30">
        <v>27.26</v>
      </c>
      <c r="AB35" s="30">
        <v>634.25</v>
      </c>
      <c r="AC35" s="30">
        <v>1053.0899999999999</v>
      </c>
      <c r="AD35" s="29">
        <f t="shared" si="7"/>
        <v>-2326.6800000000003</v>
      </c>
      <c r="AE35" s="29">
        <f t="shared" si="8"/>
        <v>-1539.04</v>
      </c>
      <c r="AF35" s="29">
        <f t="shared" si="9"/>
        <v>-1045.25</v>
      </c>
      <c r="AG35" s="29">
        <f t="shared" si="10"/>
        <v>-5021.2</v>
      </c>
      <c r="AP35" s="7" t="s">
        <v>64</v>
      </c>
      <c r="AQ35" s="14">
        <v>0</v>
      </c>
      <c r="AR35" s="31">
        <v>0</v>
      </c>
      <c r="AS35" s="31">
        <f t="shared" si="11"/>
        <v>0</v>
      </c>
      <c r="AU35" s="56" t="s">
        <v>64</v>
      </c>
      <c r="AV35" s="57">
        <v>0</v>
      </c>
      <c r="AW35" s="57"/>
      <c r="AX35" s="20">
        <f t="shared" si="12"/>
        <v>0</v>
      </c>
    </row>
    <row r="36" spans="1:50" x14ac:dyDescent="0.25">
      <c r="A36" s="28" t="s">
        <v>78</v>
      </c>
      <c r="B36" t="s">
        <v>37</v>
      </c>
      <c r="C36" s="27">
        <v>1</v>
      </c>
      <c r="D36" s="27">
        <v>5</v>
      </c>
      <c r="E36" s="26">
        <f t="shared" si="0"/>
        <v>-4</v>
      </c>
      <c r="G36" s="30">
        <v>1639.66</v>
      </c>
      <c r="H36" s="30">
        <v>2580.09</v>
      </c>
      <c r="I36" s="30">
        <v>2279.11</v>
      </c>
      <c r="J36" s="30">
        <f t="shared" si="1"/>
        <v>6498.8600000000006</v>
      </c>
      <c r="K36" s="30">
        <v>680.42</v>
      </c>
      <c r="L36" s="30">
        <v>2445.9699999999998</v>
      </c>
      <c r="M36" s="30">
        <v>4859.2000000000007</v>
      </c>
      <c r="N36" s="30">
        <f t="shared" si="2"/>
        <v>7985.59</v>
      </c>
      <c r="O36" s="30">
        <f t="shared" si="13"/>
        <v>-959.24000000000012</v>
      </c>
      <c r="P36" s="30">
        <f t="shared" si="14"/>
        <v>-134.12000000000035</v>
      </c>
      <c r="Q36" s="30">
        <f t="shared" si="15"/>
        <v>2580.0900000000006</v>
      </c>
      <c r="R36" s="30">
        <f t="shared" si="16"/>
        <v>1486.7299999999996</v>
      </c>
      <c r="T36" s="13" t="s">
        <v>26</v>
      </c>
      <c r="U36" s="6" t="s">
        <v>44</v>
      </c>
      <c r="V36" s="30">
        <v>148.72</v>
      </c>
      <c r="W36" s="30">
        <v>0</v>
      </c>
      <c r="X36" s="30">
        <v>0</v>
      </c>
      <c r="Y36" s="30">
        <v>148.72</v>
      </c>
      <c r="Z36" s="30"/>
      <c r="AA36" s="30"/>
      <c r="AB36" s="30"/>
      <c r="AC36" s="30"/>
      <c r="AD36" s="29">
        <f t="shared" si="7"/>
        <v>-148.72</v>
      </c>
      <c r="AE36" s="29">
        <f t="shared" si="8"/>
        <v>0</v>
      </c>
      <c r="AF36" s="29">
        <f t="shared" si="9"/>
        <v>0</v>
      </c>
      <c r="AG36" s="29">
        <f t="shared" si="10"/>
        <v>-148.72</v>
      </c>
      <c r="AP36" s="7" t="s">
        <v>65</v>
      </c>
      <c r="AQ36" s="14">
        <v>1</v>
      </c>
      <c r="AR36" s="31">
        <v>0</v>
      </c>
      <c r="AS36" s="31">
        <f t="shared" si="11"/>
        <v>-1</v>
      </c>
      <c r="AU36" s="56" t="s">
        <v>65</v>
      </c>
      <c r="AV36" s="57">
        <v>251.24</v>
      </c>
      <c r="AW36" s="57"/>
      <c r="AX36" s="20">
        <f t="shared" si="12"/>
        <v>-251.24</v>
      </c>
    </row>
    <row r="37" spans="1:50" x14ac:dyDescent="0.25">
      <c r="A37" s="28" t="s">
        <v>21</v>
      </c>
      <c r="B37" t="s">
        <v>37</v>
      </c>
      <c r="C37" s="27">
        <v>6</v>
      </c>
      <c r="D37" s="27">
        <v>6</v>
      </c>
      <c r="E37" s="26">
        <f t="shared" si="0"/>
        <v>0</v>
      </c>
      <c r="G37" s="30">
        <v>8274.7900000000009</v>
      </c>
      <c r="H37" s="30">
        <v>14315.38</v>
      </c>
      <c r="I37" s="30">
        <v>0</v>
      </c>
      <c r="J37" s="30">
        <f t="shared" si="1"/>
        <v>22590.17</v>
      </c>
      <c r="K37" s="30">
        <v>4424.08</v>
      </c>
      <c r="L37" s="30">
        <v>8274.7900000000009</v>
      </c>
      <c r="M37" s="30">
        <v>0</v>
      </c>
      <c r="N37" s="30">
        <f t="shared" si="2"/>
        <v>12698.87</v>
      </c>
      <c r="O37" s="30">
        <f t="shared" si="13"/>
        <v>-3850.7100000000009</v>
      </c>
      <c r="P37" s="30">
        <f t="shared" si="14"/>
        <v>-6040.5899999999983</v>
      </c>
      <c r="Q37" s="30">
        <f t="shared" si="15"/>
        <v>0</v>
      </c>
      <c r="R37" s="30">
        <f t="shared" si="16"/>
        <v>-9891.2999999999975</v>
      </c>
      <c r="T37" s="13" t="s">
        <v>30</v>
      </c>
      <c r="U37" s="6" t="s">
        <v>44</v>
      </c>
      <c r="V37" s="30">
        <v>1004.27</v>
      </c>
      <c r="W37" s="30">
        <v>399.97</v>
      </c>
      <c r="X37" s="30">
        <v>669.63</v>
      </c>
      <c r="Y37" s="30">
        <v>2073.87</v>
      </c>
      <c r="Z37" s="30">
        <v>378.92</v>
      </c>
      <c r="AA37" s="30">
        <v>217.99</v>
      </c>
      <c r="AB37" s="30">
        <v>275.75</v>
      </c>
      <c r="AC37" s="30">
        <v>872.66</v>
      </c>
      <c r="AD37" s="29">
        <f t="shared" si="7"/>
        <v>-625.34999999999991</v>
      </c>
      <c r="AE37" s="29">
        <f t="shared" si="8"/>
        <v>-181.98000000000002</v>
      </c>
      <c r="AF37" s="29">
        <f t="shared" si="9"/>
        <v>-393.88</v>
      </c>
      <c r="AG37" s="29">
        <f t="shared" si="10"/>
        <v>-1201.21</v>
      </c>
      <c r="AP37" s="7" t="s">
        <v>66</v>
      </c>
      <c r="AQ37" s="14">
        <v>0</v>
      </c>
      <c r="AR37" s="31">
        <v>1</v>
      </c>
      <c r="AS37" s="31">
        <f t="shared" si="11"/>
        <v>1</v>
      </c>
      <c r="AU37" s="56" t="s">
        <v>66</v>
      </c>
      <c r="AV37" s="57">
        <v>0</v>
      </c>
      <c r="AW37" s="57">
        <v>333.74</v>
      </c>
      <c r="AX37" s="20">
        <f t="shared" si="12"/>
        <v>333.74</v>
      </c>
    </row>
    <row r="38" spans="1:50" x14ac:dyDescent="0.25">
      <c r="A38" s="28" t="s">
        <v>79</v>
      </c>
      <c r="B38" t="s">
        <v>37</v>
      </c>
      <c r="C38" s="27">
        <v>4</v>
      </c>
      <c r="D38" s="27">
        <v>4</v>
      </c>
      <c r="E38" s="26">
        <f t="shared" si="0"/>
        <v>0</v>
      </c>
      <c r="G38" s="30">
        <v>8197.61</v>
      </c>
      <c r="H38" s="30">
        <v>15950.130000000001</v>
      </c>
      <c r="I38" s="30">
        <v>0</v>
      </c>
      <c r="J38" s="30">
        <f t="shared" si="1"/>
        <v>24147.74</v>
      </c>
      <c r="K38" s="30">
        <v>4879.0600000000004</v>
      </c>
      <c r="L38" s="30">
        <v>8197.61</v>
      </c>
      <c r="M38" s="30">
        <v>15950.130000000001</v>
      </c>
      <c r="N38" s="30">
        <f t="shared" si="2"/>
        <v>29026.800000000003</v>
      </c>
      <c r="O38" s="30">
        <f t="shared" si="13"/>
        <v>-3318.55</v>
      </c>
      <c r="P38" s="30">
        <f t="shared" si="14"/>
        <v>-7752.52</v>
      </c>
      <c r="Q38" s="30">
        <f t="shared" si="15"/>
        <v>15950.130000000001</v>
      </c>
      <c r="R38" s="30">
        <f t="shared" si="16"/>
        <v>4879.0600000000013</v>
      </c>
      <c r="T38" s="13" t="s">
        <v>22</v>
      </c>
      <c r="U38" s="6" t="s">
        <v>44</v>
      </c>
      <c r="V38" s="30">
        <v>283.22000000000003</v>
      </c>
      <c r="W38" s="30">
        <v>126.14</v>
      </c>
      <c r="X38" s="30">
        <v>0</v>
      </c>
      <c r="Y38" s="30">
        <v>409.36</v>
      </c>
      <c r="Z38" s="30"/>
      <c r="AA38" s="30"/>
      <c r="AB38" s="30"/>
      <c r="AC38" s="30"/>
      <c r="AD38" s="29">
        <f t="shared" si="7"/>
        <v>-283.22000000000003</v>
      </c>
      <c r="AE38" s="29">
        <f t="shared" si="8"/>
        <v>-126.14</v>
      </c>
      <c r="AF38" s="29">
        <f t="shared" si="9"/>
        <v>0</v>
      </c>
      <c r="AG38" s="29">
        <f t="shared" si="10"/>
        <v>-409.36</v>
      </c>
      <c r="AP38" s="7" t="s">
        <v>15</v>
      </c>
      <c r="AQ38" s="14">
        <v>0</v>
      </c>
      <c r="AR38" s="31">
        <v>0</v>
      </c>
      <c r="AS38" s="31">
        <f t="shared" si="11"/>
        <v>0</v>
      </c>
      <c r="AU38" s="56" t="s">
        <v>15</v>
      </c>
      <c r="AV38" s="57">
        <v>0</v>
      </c>
      <c r="AW38" s="57"/>
      <c r="AX38" s="20">
        <f t="shared" si="12"/>
        <v>0</v>
      </c>
    </row>
    <row r="39" spans="1:50" x14ac:dyDescent="0.25">
      <c r="A39" s="28" t="s">
        <v>34</v>
      </c>
      <c r="B39" t="s">
        <v>37</v>
      </c>
      <c r="C39" s="27">
        <v>5</v>
      </c>
      <c r="D39" s="27">
        <v>5</v>
      </c>
      <c r="E39" s="26">
        <f t="shared" si="0"/>
        <v>0</v>
      </c>
      <c r="G39" s="30">
        <v>32047.87</v>
      </c>
      <c r="H39" s="30">
        <v>27210.3</v>
      </c>
      <c r="I39" s="30">
        <v>0</v>
      </c>
      <c r="J39" s="30">
        <f t="shared" si="1"/>
        <v>59258.17</v>
      </c>
      <c r="K39" s="30">
        <v>16074.09</v>
      </c>
      <c r="L39" s="30">
        <v>30468.03</v>
      </c>
      <c r="M39" s="30">
        <v>0</v>
      </c>
      <c r="N39" s="30">
        <f t="shared" si="2"/>
        <v>46542.119999999995</v>
      </c>
      <c r="O39" s="30">
        <f t="shared" si="13"/>
        <v>-15973.779999999999</v>
      </c>
      <c r="P39" s="30">
        <f t="shared" si="14"/>
        <v>3257.7299999999996</v>
      </c>
      <c r="Q39" s="30">
        <f t="shared" si="15"/>
        <v>0</v>
      </c>
      <c r="R39" s="30">
        <f t="shared" si="16"/>
        <v>-12716.050000000003</v>
      </c>
      <c r="T39" s="13" t="s">
        <v>69</v>
      </c>
      <c r="U39" s="6" t="s">
        <v>44</v>
      </c>
      <c r="V39" s="30">
        <v>184.29</v>
      </c>
      <c r="W39" s="30">
        <v>157.16999999999999</v>
      </c>
      <c r="X39" s="30">
        <v>393.34</v>
      </c>
      <c r="Y39" s="30">
        <v>734.8</v>
      </c>
      <c r="Z39" s="30"/>
      <c r="AA39" s="30"/>
      <c r="AB39" s="30"/>
      <c r="AC39" s="30"/>
      <c r="AD39" s="29">
        <f t="shared" si="7"/>
        <v>-184.29</v>
      </c>
      <c r="AE39" s="29">
        <f t="shared" si="8"/>
        <v>-157.16999999999999</v>
      </c>
      <c r="AF39" s="29">
        <f t="shared" si="9"/>
        <v>-393.34</v>
      </c>
      <c r="AG39" s="29">
        <f t="shared" si="10"/>
        <v>-734.8</v>
      </c>
      <c r="AP39" s="7" t="s">
        <v>16</v>
      </c>
      <c r="AQ39" s="14">
        <v>0</v>
      </c>
      <c r="AR39" s="31">
        <v>0</v>
      </c>
      <c r="AS39" s="31">
        <f t="shared" si="11"/>
        <v>0</v>
      </c>
      <c r="AU39" s="56" t="s">
        <v>16</v>
      </c>
      <c r="AV39" s="57">
        <v>0</v>
      </c>
      <c r="AW39" s="57"/>
      <c r="AX39" s="20">
        <f t="shared" si="12"/>
        <v>0</v>
      </c>
    </row>
    <row r="40" spans="1:50" x14ac:dyDescent="0.25">
      <c r="A40" s="28" t="s">
        <v>80</v>
      </c>
      <c r="B40" t="s">
        <v>37</v>
      </c>
      <c r="D40" s="27">
        <v>1</v>
      </c>
      <c r="E40" s="26">
        <f t="shared" si="0"/>
        <v>-1</v>
      </c>
      <c r="G40" s="30"/>
      <c r="H40" s="30"/>
      <c r="I40" s="30"/>
      <c r="J40" s="30">
        <f t="shared" si="1"/>
        <v>0</v>
      </c>
      <c r="K40" s="30">
        <v>405.45</v>
      </c>
      <c r="L40" s="30">
        <v>573</v>
      </c>
      <c r="M40" s="30">
        <v>0</v>
      </c>
      <c r="N40" s="30">
        <f t="shared" si="2"/>
        <v>978.45</v>
      </c>
      <c r="O40" s="30">
        <f t="shared" si="13"/>
        <v>405.45</v>
      </c>
      <c r="P40" s="30">
        <f t="shared" si="14"/>
        <v>573</v>
      </c>
      <c r="Q40" s="30">
        <f t="shared" si="15"/>
        <v>0</v>
      </c>
      <c r="R40" s="30">
        <f t="shared" si="16"/>
        <v>978.45</v>
      </c>
      <c r="T40" s="13" t="s">
        <v>70</v>
      </c>
      <c r="U40" s="6" t="s">
        <v>44</v>
      </c>
      <c r="V40" s="30">
        <v>376.02</v>
      </c>
      <c r="W40" s="30">
        <v>160.41999999999999</v>
      </c>
      <c r="X40" s="30">
        <v>177.76</v>
      </c>
      <c r="Y40" s="30">
        <v>714.2</v>
      </c>
      <c r="Z40" s="30"/>
      <c r="AA40" s="30"/>
      <c r="AB40" s="30"/>
      <c r="AC40" s="30"/>
      <c r="AD40" s="29">
        <f t="shared" si="7"/>
        <v>-376.02</v>
      </c>
      <c r="AE40" s="29">
        <f t="shared" si="8"/>
        <v>-160.41999999999999</v>
      </c>
      <c r="AF40" s="29">
        <f t="shared" si="9"/>
        <v>-177.76</v>
      </c>
      <c r="AG40" s="29">
        <f t="shared" si="10"/>
        <v>-714.2</v>
      </c>
      <c r="AP40" s="7" t="s">
        <v>19</v>
      </c>
      <c r="AQ40" s="14">
        <v>1</v>
      </c>
      <c r="AR40" s="31">
        <v>2</v>
      </c>
      <c r="AS40" s="31">
        <f t="shared" si="11"/>
        <v>1</v>
      </c>
      <c r="AU40" s="56" t="s">
        <v>19</v>
      </c>
      <c r="AV40" s="57">
        <v>73.709999999999994</v>
      </c>
      <c r="AW40" s="57">
        <v>434.86</v>
      </c>
      <c r="AX40" s="20">
        <f t="shared" si="12"/>
        <v>361.15000000000003</v>
      </c>
    </row>
    <row r="41" spans="1:50" x14ac:dyDescent="0.25">
      <c r="A41" s="28" t="s">
        <v>81</v>
      </c>
      <c r="B41" t="s">
        <v>37</v>
      </c>
      <c r="C41" s="27">
        <v>3</v>
      </c>
      <c r="D41" s="27">
        <v>6</v>
      </c>
      <c r="E41" s="26">
        <f t="shared" si="0"/>
        <v>-3</v>
      </c>
      <c r="G41" s="30">
        <v>563.33000000000004</v>
      </c>
      <c r="H41" s="30">
        <v>1030.67</v>
      </c>
      <c r="I41" s="30">
        <v>0</v>
      </c>
      <c r="J41" s="30">
        <f t="shared" si="1"/>
        <v>1594</v>
      </c>
      <c r="K41" s="30">
        <v>513.12</v>
      </c>
      <c r="L41" s="30">
        <v>1104.6300000000001</v>
      </c>
      <c r="M41" s="30">
        <v>0</v>
      </c>
      <c r="N41" s="30">
        <f t="shared" si="2"/>
        <v>1617.75</v>
      </c>
      <c r="O41" s="30">
        <f t="shared" si="13"/>
        <v>-50.210000000000036</v>
      </c>
      <c r="P41" s="30">
        <f t="shared" si="14"/>
        <v>73.960000000000036</v>
      </c>
      <c r="Q41" s="30">
        <f t="shared" si="15"/>
        <v>0</v>
      </c>
      <c r="R41" s="30">
        <f t="shared" si="16"/>
        <v>23.75</v>
      </c>
      <c r="T41" s="13" t="s">
        <v>71</v>
      </c>
      <c r="U41" s="6" t="s">
        <v>44</v>
      </c>
      <c r="V41" s="30">
        <v>159.09</v>
      </c>
      <c r="W41" s="30">
        <v>85.85</v>
      </c>
      <c r="X41" s="30">
        <v>285.5</v>
      </c>
      <c r="Y41" s="30">
        <v>530.44000000000005</v>
      </c>
      <c r="Z41" s="30">
        <v>110.09</v>
      </c>
      <c r="AA41" s="30">
        <v>0</v>
      </c>
      <c r="AB41" s="30">
        <v>0</v>
      </c>
      <c r="AC41" s="30">
        <v>110.09</v>
      </c>
      <c r="AD41" s="29">
        <f t="shared" si="7"/>
        <v>-49</v>
      </c>
      <c r="AE41" s="29">
        <f t="shared" si="8"/>
        <v>-85.85</v>
      </c>
      <c r="AF41" s="29">
        <f t="shared" si="9"/>
        <v>-285.5</v>
      </c>
      <c r="AG41" s="29">
        <f t="shared" si="10"/>
        <v>-420.35</v>
      </c>
      <c r="AP41" s="7" t="s">
        <v>67</v>
      </c>
      <c r="AQ41" s="14">
        <v>0</v>
      </c>
      <c r="AR41" s="31">
        <v>2</v>
      </c>
      <c r="AS41" s="31">
        <f t="shared" si="11"/>
        <v>2</v>
      </c>
      <c r="AU41" s="56" t="s">
        <v>67</v>
      </c>
      <c r="AV41" s="57">
        <v>0</v>
      </c>
      <c r="AW41" s="57">
        <v>421.39</v>
      </c>
      <c r="AX41" s="20">
        <f t="shared" si="12"/>
        <v>421.39</v>
      </c>
    </row>
    <row r="42" spans="1:50" x14ac:dyDescent="0.25">
      <c r="A42" s="28" t="s">
        <v>82</v>
      </c>
      <c r="B42" t="s">
        <v>37</v>
      </c>
      <c r="C42" s="27">
        <v>2</v>
      </c>
      <c r="D42" s="27">
        <v>2</v>
      </c>
      <c r="E42" s="26">
        <f t="shared" si="0"/>
        <v>0</v>
      </c>
      <c r="G42" s="30">
        <v>541.41</v>
      </c>
      <c r="H42" s="30">
        <v>2033.1200000000001</v>
      </c>
      <c r="I42" s="30">
        <v>999.48</v>
      </c>
      <c r="J42" s="30">
        <f t="shared" si="1"/>
        <v>3574.01</v>
      </c>
      <c r="K42" s="30">
        <v>468.1</v>
      </c>
      <c r="L42" s="30">
        <v>1106.8399999999999</v>
      </c>
      <c r="M42" s="30">
        <v>2246.5100000000002</v>
      </c>
      <c r="N42" s="30">
        <f t="shared" si="2"/>
        <v>3821.4500000000003</v>
      </c>
      <c r="O42" s="30">
        <f t="shared" si="13"/>
        <v>-73.309999999999945</v>
      </c>
      <c r="P42" s="30">
        <f t="shared" si="14"/>
        <v>-926.2800000000002</v>
      </c>
      <c r="Q42" s="30">
        <f t="shared" si="15"/>
        <v>1247.0300000000002</v>
      </c>
      <c r="R42" s="30">
        <f t="shared" si="16"/>
        <v>247.44000000000005</v>
      </c>
      <c r="T42" s="13" t="s">
        <v>72</v>
      </c>
      <c r="U42" s="6" t="s">
        <v>44</v>
      </c>
      <c r="V42" s="30">
        <v>353.28</v>
      </c>
      <c r="W42" s="30">
        <v>223.82</v>
      </c>
      <c r="X42" s="30">
        <v>88.45</v>
      </c>
      <c r="Y42" s="30">
        <v>665.55</v>
      </c>
      <c r="Z42" s="30">
        <v>337.29999999999995</v>
      </c>
      <c r="AA42" s="30">
        <v>146.91</v>
      </c>
      <c r="AB42" s="30">
        <v>302.08999999999997</v>
      </c>
      <c r="AC42" s="30">
        <v>786.3</v>
      </c>
      <c r="AD42" s="29">
        <f t="shared" si="7"/>
        <v>-15.980000000000018</v>
      </c>
      <c r="AE42" s="29">
        <f t="shared" si="8"/>
        <v>-76.91</v>
      </c>
      <c r="AF42" s="29">
        <f t="shared" si="9"/>
        <v>213.64</v>
      </c>
      <c r="AG42" s="29">
        <f t="shared" si="10"/>
        <v>120.75</v>
      </c>
      <c r="AP42" s="7" t="s">
        <v>26</v>
      </c>
      <c r="AQ42" s="14">
        <v>0</v>
      </c>
      <c r="AR42" s="31">
        <v>0</v>
      </c>
      <c r="AS42" s="31">
        <f t="shared" si="11"/>
        <v>0</v>
      </c>
      <c r="AU42" s="56" t="s">
        <v>26</v>
      </c>
      <c r="AV42" s="57">
        <v>0</v>
      </c>
      <c r="AW42" s="57"/>
      <c r="AX42" s="20">
        <f t="shared" si="12"/>
        <v>0</v>
      </c>
    </row>
    <row r="43" spans="1:50" x14ac:dyDescent="0.25">
      <c r="A43" s="28" t="s">
        <v>84</v>
      </c>
      <c r="B43" t="s">
        <v>37</v>
      </c>
      <c r="C43" s="27">
        <v>1</v>
      </c>
      <c r="E43" s="26">
        <f t="shared" si="0"/>
        <v>1</v>
      </c>
      <c r="G43" s="30">
        <v>165.78</v>
      </c>
      <c r="H43" s="30">
        <v>72.87</v>
      </c>
      <c r="I43" s="30">
        <v>0</v>
      </c>
      <c r="J43" s="30">
        <f t="shared" si="1"/>
        <v>238.65</v>
      </c>
      <c r="K43" s="30"/>
      <c r="L43" s="30"/>
      <c r="M43" s="30"/>
      <c r="N43" s="30">
        <f t="shared" si="2"/>
        <v>0</v>
      </c>
      <c r="O43" s="30">
        <f t="shared" si="13"/>
        <v>-165.78</v>
      </c>
      <c r="P43" s="30">
        <f t="shared" si="14"/>
        <v>-72.87</v>
      </c>
      <c r="Q43" s="30">
        <f t="shared" si="15"/>
        <v>0</v>
      </c>
      <c r="R43" s="30">
        <f t="shared" si="16"/>
        <v>-238.65</v>
      </c>
      <c r="T43" s="13" t="s">
        <v>73</v>
      </c>
      <c r="U43" s="6" t="s">
        <v>44</v>
      </c>
      <c r="V43" s="30">
        <v>162</v>
      </c>
      <c r="W43" s="30">
        <v>86.82</v>
      </c>
      <c r="X43" s="30">
        <v>205.36</v>
      </c>
      <c r="Y43" s="30">
        <v>454.18</v>
      </c>
      <c r="Z43" s="30">
        <v>81.31</v>
      </c>
      <c r="AA43" s="30">
        <v>0</v>
      </c>
      <c r="AB43" s="30">
        <v>0</v>
      </c>
      <c r="AC43" s="30">
        <v>81.31</v>
      </c>
      <c r="AD43" s="29">
        <f t="shared" si="7"/>
        <v>-80.69</v>
      </c>
      <c r="AE43" s="29">
        <f t="shared" si="8"/>
        <v>-86.82</v>
      </c>
      <c r="AF43" s="29">
        <f t="shared" si="9"/>
        <v>-205.36</v>
      </c>
      <c r="AG43" s="29">
        <f t="shared" si="10"/>
        <v>-372.87</v>
      </c>
      <c r="AP43" s="7" t="s">
        <v>68</v>
      </c>
      <c r="AQ43" s="14">
        <v>0</v>
      </c>
      <c r="AR43" s="31">
        <v>1</v>
      </c>
      <c r="AS43" s="31">
        <f t="shared" si="11"/>
        <v>1</v>
      </c>
      <c r="AU43" s="56" t="s">
        <v>68</v>
      </c>
      <c r="AV43" s="57">
        <v>0</v>
      </c>
      <c r="AW43" s="57">
        <v>1915.3</v>
      </c>
      <c r="AX43" s="20">
        <f t="shared" si="12"/>
        <v>1915.3</v>
      </c>
    </row>
    <row r="44" spans="1:50" x14ac:dyDescent="0.25">
      <c r="A44" s="28" t="s">
        <v>20</v>
      </c>
      <c r="B44" t="s">
        <v>37</v>
      </c>
      <c r="C44" s="27">
        <v>1</v>
      </c>
      <c r="D44" s="27">
        <v>1</v>
      </c>
      <c r="E44" s="26">
        <f t="shared" si="0"/>
        <v>0</v>
      </c>
      <c r="G44" s="30">
        <v>75.13</v>
      </c>
      <c r="H44" s="30">
        <v>14.21</v>
      </c>
      <c r="I44" s="30">
        <v>0</v>
      </c>
      <c r="J44" s="30">
        <f t="shared" si="1"/>
        <v>89.34</v>
      </c>
      <c r="K44" s="30">
        <v>45.58</v>
      </c>
      <c r="L44" s="30">
        <v>14.21</v>
      </c>
      <c r="M44" s="30">
        <v>0</v>
      </c>
      <c r="N44" s="30">
        <f t="shared" si="2"/>
        <v>59.79</v>
      </c>
      <c r="O44" s="30">
        <f t="shared" si="13"/>
        <v>-29.549999999999997</v>
      </c>
      <c r="P44" s="30">
        <f t="shared" si="14"/>
        <v>0</v>
      </c>
      <c r="Q44" s="30">
        <f t="shared" si="15"/>
        <v>0</v>
      </c>
      <c r="R44" s="30">
        <f t="shared" si="16"/>
        <v>-29.550000000000004</v>
      </c>
      <c r="T44" s="13" t="s">
        <v>35</v>
      </c>
      <c r="U44" s="6" t="s">
        <v>44</v>
      </c>
      <c r="V44" s="30">
        <v>345.34</v>
      </c>
      <c r="W44" s="30">
        <v>175.58</v>
      </c>
      <c r="X44" s="30">
        <v>736.82</v>
      </c>
      <c r="Y44" s="30">
        <v>1257.74</v>
      </c>
      <c r="Z44" s="30"/>
      <c r="AA44" s="30"/>
      <c r="AB44" s="30"/>
      <c r="AC44" s="30"/>
      <c r="AD44" s="29">
        <f t="shared" si="7"/>
        <v>-345.34</v>
      </c>
      <c r="AE44" s="29">
        <f t="shared" si="8"/>
        <v>-175.58</v>
      </c>
      <c r="AF44" s="29">
        <f t="shared" si="9"/>
        <v>-736.82</v>
      </c>
      <c r="AG44" s="29">
        <f t="shared" si="10"/>
        <v>-1257.74</v>
      </c>
      <c r="AP44" s="7" t="s">
        <v>30</v>
      </c>
      <c r="AQ44" s="14">
        <v>0</v>
      </c>
      <c r="AR44" s="31">
        <v>0</v>
      </c>
      <c r="AS44" s="31">
        <f t="shared" si="11"/>
        <v>0</v>
      </c>
      <c r="AU44" s="56" t="s">
        <v>30</v>
      </c>
      <c r="AV44" s="57">
        <v>0</v>
      </c>
      <c r="AW44" s="57"/>
      <c r="AX44" s="20">
        <f t="shared" si="12"/>
        <v>0</v>
      </c>
    </row>
    <row r="45" spans="1:50" x14ac:dyDescent="0.25">
      <c r="A45" s="28" t="s">
        <v>102</v>
      </c>
      <c r="B45" t="s">
        <v>37</v>
      </c>
      <c r="C45" s="27">
        <v>1</v>
      </c>
      <c r="E45" s="26">
        <f t="shared" si="0"/>
        <v>1</v>
      </c>
      <c r="G45" s="30">
        <v>681.1</v>
      </c>
      <c r="H45" s="30">
        <v>935.35</v>
      </c>
      <c r="I45" s="30">
        <v>0</v>
      </c>
      <c r="J45" s="30">
        <f t="shared" si="1"/>
        <v>1616.45</v>
      </c>
      <c r="K45" s="30"/>
      <c r="L45" s="30"/>
      <c r="M45" s="30"/>
      <c r="N45" s="30">
        <f t="shared" si="2"/>
        <v>0</v>
      </c>
      <c r="O45" s="30">
        <f t="shared" si="13"/>
        <v>-681.1</v>
      </c>
      <c r="P45" s="30">
        <f t="shared" si="14"/>
        <v>-935.35</v>
      </c>
      <c r="Q45" s="30">
        <f t="shared" si="15"/>
        <v>0</v>
      </c>
      <c r="R45" s="30">
        <f t="shared" si="16"/>
        <v>-1616.45</v>
      </c>
      <c r="T45" s="13" t="s">
        <v>74</v>
      </c>
      <c r="U45" s="6" t="s">
        <v>44</v>
      </c>
      <c r="V45" s="30">
        <v>159.32</v>
      </c>
      <c r="W45" s="30">
        <v>67.8</v>
      </c>
      <c r="X45" s="30">
        <v>77.28</v>
      </c>
      <c r="Y45" s="30">
        <v>304.39999999999998</v>
      </c>
      <c r="Z45" s="30"/>
      <c r="AA45" s="30"/>
      <c r="AB45" s="30"/>
      <c r="AC45" s="30"/>
      <c r="AD45" s="29">
        <f t="shared" si="7"/>
        <v>-159.32</v>
      </c>
      <c r="AE45" s="29">
        <f t="shared" si="8"/>
        <v>-67.8</v>
      </c>
      <c r="AF45" s="29">
        <f t="shared" si="9"/>
        <v>-77.28</v>
      </c>
      <c r="AG45" s="29">
        <f t="shared" si="10"/>
        <v>-304.39999999999998</v>
      </c>
      <c r="AP45" s="7" t="s">
        <v>17</v>
      </c>
      <c r="AQ45" s="14">
        <v>0</v>
      </c>
      <c r="AR45" s="31">
        <v>0</v>
      </c>
      <c r="AS45" s="31">
        <f t="shared" si="11"/>
        <v>0</v>
      </c>
      <c r="AU45" s="56" t="s">
        <v>17</v>
      </c>
      <c r="AV45" s="57">
        <v>0</v>
      </c>
      <c r="AW45" s="57"/>
      <c r="AX45" s="20">
        <f t="shared" si="12"/>
        <v>0</v>
      </c>
    </row>
    <row r="46" spans="1:50" x14ac:dyDescent="0.25">
      <c r="A46" s="28" t="s">
        <v>87</v>
      </c>
      <c r="B46" t="s">
        <v>37</v>
      </c>
      <c r="C46" s="27">
        <v>1</v>
      </c>
      <c r="D46" s="27">
        <v>1</v>
      </c>
      <c r="E46" s="26">
        <f t="shared" si="0"/>
        <v>0</v>
      </c>
      <c r="G46" s="30">
        <v>171.79</v>
      </c>
      <c r="H46" s="30">
        <v>428.55</v>
      </c>
      <c r="I46" s="30">
        <v>0</v>
      </c>
      <c r="J46" s="30">
        <f t="shared" si="1"/>
        <v>600.34</v>
      </c>
      <c r="K46" s="30">
        <v>94.92</v>
      </c>
      <c r="L46" s="30">
        <v>171.79</v>
      </c>
      <c r="M46" s="30">
        <v>0</v>
      </c>
      <c r="N46" s="30">
        <f t="shared" si="2"/>
        <v>266.70999999999998</v>
      </c>
      <c r="O46" s="30">
        <f t="shared" si="13"/>
        <v>-76.86999999999999</v>
      </c>
      <c r="P46" s="30">
        <f t="shared" si="14"/>
        <v>-256.76</v>
      </c>
      <c r="Q46" s="30">
        <f t="shared" si="15"/>
        <v>0</v>
      </c>
      <c r="R46" s="30">
        <f t="shared" si="16"/>
        <v>-333.63000000000005</v>
      </c>
      <c r="T46" s="13" t="s">
        <v>75</v>
      </c>
      <c r="U46" s="6" t="s">
        <v>44</v>
      </c>
      <c r="V46" s="30">
        <v>6354.49</v>
      </c>
      <c r="W46" s="30">
        <v>2891.03</v>
      </c>
      <c r="X46" s="30">
        <v>6952.48</v>
      </c>
      <c r="Y46" s="30">
        <v>16198</v>
      </c>
      <c r="Z46" s="30">
        <v>1006.0899999999999</v>
      </c>
      <c r="AA46" s="30">
        <v>273.38</v>
      </c>
      <c r="AB46" s="30">
        <v>1195.48</v>
      </c>
      <c r="AC46" s="30">
        <v>2474.9499999999998</v>
      </c>
      <c r="AD46" s="29">
        <f t="shared" si="7"/>
        <v>-5348.4</v>
      </c>
      <c r="AE46" s="29">
        <f t="shared" si="8"/>
        <v>-2617.65</v>
      </c>
      <c r="AF46" s="29">
        <f t="shared" si="9"/>
        <v>-5757</v>
      </c>
      <c r="AG46" s="29">
        <f t="shared" si="10"/>
        <v>-13723.05</v>
      </c>
      <c r="AP46" s="7" t="s">
        <v>22</v>
      </c>
      <c r="AQ46" s="14">
        <v>0</v>
      </c>
      <c r="AR46" s="31">
        <v>0</v>
      </c>
      <c r="AS46" s="31">
        <f t="shared" si="11"/>
        <v>0</v>
      </c>
      <c r="AU46" s="56" t="s">
        <v>22</v>
      </c>
      <c r="AV46" s="57">
        <v>0</v>
      </c>
      <c r="AW46" s="57"/>
      <c r="AX46" s="20">
        <f t="shared" si="12"/>
        <v>0</v>
      </c>
    </row>
    <row r="47" spans="1:50" x14ac:dyDescent="0.25">
      <c r="A47" s="28" t="s">
        <v>88</v>
      </c>
      <c r="B47" t="s">
        <v>37</v>
      </c>
      <c r="C47" s="27">
        <v>7</v>
      </c>
      <c r="D47" s="27">
        <v>4</v>
      </c>
      <c r="E47" s="26">
        <f t="shared" si="0"/>
        <v>3</v>
      </c>
      <c r="G47" s="30">
        <v>19781.68</v>
      </c>
      <c r="H47" s="30">
        <v>16868.48</v>
      </c>
      <c r="I47" s="30">
        <v>0</v>
      </c>
      <c r="J47" s="30">
        <f t="shared" si="1"/>
        <v>36650.160000000003</v>
      </c>
      <c r="K47" s="30">
        <v>15905.04</v>
      </c>
      <c r="L47" s="30">
        <v>14452.62</v>
      </c>
      <c r="M47" s="30">
        <v>440.25</v>
      </c>
      <c r="N47" s="30">
        <f t="shared" si="2"/>
        <v>30797.910000000003</v>
      </c>
      <c r="O47" s="30">
        <f t="shared" si="13"/>
        <v>-3876.6399999999994</v>
      </c>
      <c r="P47" s="30">
        <f t="shared" si="14"/>
        <v>-2415.8599999999988</v>
      </c>
      <c r="Q47" s="30">
        <f t="shared" si="15"/>
        <v>440.25</v>
      </c>
      <c r="R47" s="30">
        <f t="shared" si="16"/>
        <v>-5852.25</v>
      </c>
      <c r="T47" s="13" t="s">
        <v>76</v>
      </c>
      <c r="U47" s="6" t="s">
        <v>44</v>
      </c>
      <c r="V47" s="30">
        <v>18607.559999999998</v>
      </c>
      <c r="W47" s="30">
        <v>8587.84</v>
      </c>
      <c r="X47" s="30">
        <v>17189.7</v>
      </c>
      <c r="Y47" s="30">
        <v>43657.89</v>
      </c>
      <c r="Z47" s="30">
        <v>2345.5500000000002</v>
      </c>
      <c r="AA47" s="30">
        <v>157.13999999999999</v>
      </c>
      <c r="AB47" s="30">
        <v>1569.87</v>
      </c>
      <c r="AC47" s="30">
        <v>3732.77</v>
      </c>
      <c r="AD47" s="29">
        <f t="shared" si="7"/>
        <v>-16262.009999999998</v>
      </c>
      <c r="AE47" s="29">
        <f t="shared" si="8"/>
        <v>-8430.7000000000007</v>
      </c>
      <c r="AF47" s="29">
        <f t="shared" si="9"/>
        <v>-15619.830000000002</v>
      </c>
      <c r="AG47" s="29">
        <f t="shared" si="10"/>
        <v>-39925.120000000003</v>
      </c>
      <c r="AP47" s="7" t="s">
        <v>69</v>
      </c>
      <c r="AQ47" s="14">
        <v>1</v>
      </c>
      <c r="AR47" s="31">
        <v>0</v>
      </c>
      <c r="AS47" s="31">
        <f t="shared" si="11"/>
        <v>-1</v>
      </c>
      <c r="AU47" s="56" t="s">
        <v>69</v>
      </c>
      <c r="AV47" s="57">
        <v>119.86</v>
      </c>
      <c r="AW47" s="57"/>
      <c r="AX47" s="20">
        <f t="shared" si="12"/>
        <v>-119.86</v>
      </c>
    </row>
    <row r="48" spans="1:50" x14ac:dyDescent="0.25">
      <c r="A48" s="28" t="s">
        <v>90</v>
      </c>
      <c r="B48" t="s">
        <v>37</v>
      </c>
      <c r="C48" s="27">
        <v>1</v>
      </c>
      <c r="D48" s="27">
        <v>1</v>
      </c>
      <c r="E48" s="26">
        <f t="shared" si="0"/>
        <v>0</v>
      </c>
      <c r="G48" s="30">
        <v>3684.39</v>
      </c>
      <c r="H48" s="30">
        <v>1952.06</v>
      </c>
      <c r="I48" s="30">
        <v>0</v>
      </c>
      <c r="J48" s="30">
        <f t="shared" si="1"/>
        <v>5636.45</v>
      </c>
      <c r="K48" s="30">
        <v>2966.81</v>
      </c>
      <c r="L48" s="30">
        <v>1952.06</v>
      </c>
      <c r="M48" s="30">
        <v>0</v>
      </c>
      <c r="N48" s="30">
        <f t="shared" si="2"/>
        <v>4918.87</v>
      </c>
      <c r="O48" s="30">
        <f t="shared" si="13"/>
        <v>-717.57999999999993</v>
      </c>
      <c r="P48" s="30">
        <f t="shared" si="14"/>
        <v>0</v>
      </c>
      <c r="Q48" s="30">
        <f t="shared" si="15"/>
        <v>0</v>
      </c>
      <c r="R48" s="30">
        <f t="shared" si="16"/>
        <v>-717.57999999999993</v>
      </c>
      <c r="T48" s="13" t="s">
        <v>77</v>
      </c>
      <c r="U48" s="6" t="s">
        <v>44</v>
      </c>
      <c r="V48" s="30">
        <v>1850.27</v>
      </c>
      <c r="W48" s="30">
        <v>755.4</v>
      </c>
      <c r="X48" s="30">
        <v>803.87</v>
      </c>
      <c r="Y48" s="30">
        <v>3409.54</v>
      </c>
      <c r="Z48" s="30">
        <v>459.7</v>
      </c>
      <c r="AA48" s="30">
        <v>0</v>
      </c>
      <c r="AB48" s="30">
        <v>0</v>
      </c>
      <c r="AC48" s="30">
        <v>459.7</v>
      </c>
      <c r="AD48" s="29">
        <f t="shared" si="7"/>
        <v>-1390.57</v>
      </c>
      <c r="AE48" s="29">
        <f t="shared" si="8"/>
        <v>-755.4</v>
      </c>
      <c r="AF48" s="29">
        <f t="shared" si="9"/>
        <v>-803.87</v>
      </c>
      <c r="AG48" s="29">
        <f t="shared" si="10"/>
        <v>-2949.84</v>
      </c>
      <c r="AP48" s="7" t="s">
        <v>70</v>
      </c>
      <c r="AQ48" s="14">
        <v>0</v>
      </c>
      <c r="AR48" s="31">
        <v>1</v>
      </c>
      <c r="AS48" s="31">
        <f t="shared" si="11"/>
        <v>1</v>
      </c>
      <c r="AU48" s="56" t="s">
        <v>70</v>
      </c>
      <c r="AV48" s="57">
        <v>0</v>
      </c>
      <c r="AW48" s="57">
        <v>156.97</v>
      </c>
      <c r="AX48" s="20">
        <f t="shared" si="12"/>
        <v>156.97</v>
      </c>
    </row>
    <row r="49" spans="1:50" x14ac:dyDescent="0.25">
      <c r="A49" s="28" t="s">
        <v>91</v>
      </c>
      <c r="B49" t="s">
        <v>37</v>
      </c>
      <c r="C49" s="27">
        <v>4</v>
      </c>
      <c r="D49" s="27">
        <v>4</v>
      </c>
      <c r="E49" s="26">
        <f t="shared" si="0"/>
        <v>0</v>
      </c>
      <c r="G49" s="30">
        <v>2207.9699999999998</v>
      </c>
      <c r="H49" s="30">
        <v>706.74</v>
      </c>
      <c r="I49" s="30">
        <v>1251.01</v>
      </c>
      <c r="J49" s="30">
        <f t="shared" si="1"/>
        <v>4165.72</v>
      </c>
      <c r="K49" s="30">
        <v>1792.41</v>
      </c>
      <c r="L49" s="30">
        <v>295.45</v>
      </c>
      <c r="M49" s="30">
        <v>1842.37</v>
      </c>
      <c r="N49" s="30">
        <f t="shared" si="2"/>
        <v>3930.23</v>
      </c>
      <c r="O49" s="30">
        <f t="shared" si="13"/>
        <v>-415.55999999999972</v>
      </c>
      <c r="P49" s="30">
        <f t="shared" si="14"/>
        <v>-411.29</v>
      </c>
      <c r="Q49" s="30">
        <f t="shared" si="15"/>
        <v>591.3599999999999</v>
      </c>
      <c r="R49" s="30">
        <f t="shared" si="16"/>
        <v>-235.49000000000024</v>
      </c>
      <c r="T49" s="13" t="s">
        <v>36</v>
      </c>
      <c r="U49" s="6" t="s">
        <v>44</v>
      </c>
      <c r="V49" s="30">
        <v>5962.2800000000007</v>
      </c>
      <c r="W49" s="30">
        <v>2005.81</v>
      </c>
      <c r="X49" s="30">
        <v>2146.16</v>
      </c>
      <c r="Y49" s="30">
        <v>10236.030000000001</v>
      </c>
      <c r="Z49" s="30">
        <v>428.2</v>
      </c>
      <c r="AA49" s="30">
        <v>70.319999999999993</v>
      </c>
      <c r="AB49" s="30">
        <v>81.69</v>
      </c>
      <c r="AC49" s="30">
        <v>580.21</v>
      </c>
      <c r="AD49" s="29">
        <f t="shared" si="7"/>
        <v>-5534.0800000000008</v>
      </c>
      <c r="AE49" s="29">
        <f t="shared" si="8"/>
        <v>-1935.49</v>
      </c>
      <c r="AF49" s="29">
        <f t="shared" si="9"/>
        <v>-2064.4699999999998</v>
      </c>
      <c r="AG49" s="29">
        <f t="shared" si="10"/>
        <v>-9655.82</v>
      </c>
      <c r="AP49" s="7" t="s">
        <v>71</v>
      </c>
      <c r="AQ49" s="14">
        <v>0</v>
      </c>
      <c r="AR49" s="31">
        <v>0</v>
      </c>
      <c r="AS49" s="31">
        <f t="shared" si="11"/>
        <v>0</v>
      </c>
      <c r="AU49" s="56" t="s">
        <v>71</v>
      </c>
      <c r="AV49" s="57">
        <v>0</v>
      </c>
      <c r="AW49" s="57"/>
      <c r="AX49" s="20">
        <f t="shared" si="12"/>
        <v>0</v>
      </c>
    </row>
    <row r="50" spans="1:50" x14ac:dyDescent="0.25">
      <c r="A50" s="28" t="s">
        <v>42</v>
      </c>
      <c r="B50" s="26" t="s">
        <v>41</v>
      </c>
      <c r="C50" s="27">
        <v>4</v>
      </c>
      <c r="E50" s="26">
        <f t="shared" si="0"/>
        <v>4</v>
      </c>
      <c r="G50" s="30">
        <v>12160.94</v>
      </c>
      <c r="H50" s="30">
        <v>132.06</v>
      </c>
      <c r="I50" s="30">
        <v>0</v>
      </c>
      <c r="J50" s="30">
        <f t="shared" si="1"/>
        <v>12293</v>
      </c>
      <c r="K50" s="30"/>
      <c r="L50" s="30"/>
      <c r="M50" s="30"/>
      <c r="N50" s="30">
        <f t="shared" si="2"/>
        <v>0</v>
      </c>
      <c r="O50" s="30">
        <f t="shared" si="13"/>
        <v>-12160.94</v>
      </c>
      <c r="P50" s="30">
        <f t="shared" si="14"/>
        <v>-132.06</v>
      </c>
      <c r="Q50" s="30">
        <f t="shared" si="15"/>
        <v>0</v>
      </c>
      <c r="R50" s="30">
        <f t="shared" si="16"/>
        <v>-12293</v>
      </c>
      <c r="T50" s="13" t="s">
        <v>78</v>
      </c>
      <c r="U50" s="6" t="s">
        <v>44</v>
      </c>
      <c r="V50" s="30">
        <v>1260.4099999999999</v>
      </c>
      <c r="W50" s="30">
        <v>267.64999999999998</v>
      </c>
      <c r="X50" s="30">
        <v>1292.58</v>
      </c>
      <c r="Y50" s="30">
        <v>2820.64</v>
      </c>
      <c r="Z50" s="30">
        <v>84.07</v>
      </c>
      <c r="AA50" s="30">
        <v>33.44</v>
      </c>
      <c r="AB50" s="30">
        <v>0</v>
      </c>
      <c r="AC50" s="30">
        <v>117.51</v>
      </c>
      <c r="AD50" s="29">
        <f t="shared" si="7"/>
        <v>-1176.3399999999999</v>
      </c>
      <c r="AE50" s="29">
        <f t="shared" si="8"/>
        <v>-234.20999999999998</v>
      </c>
      <c r="AF50" s="29">
        <f t="shared" si="9"/>
        <v>-1292.58</v>
      </c>
      <c r="AG50" s="29">
        <f t="shared" si="10"/>
        <v>-2703.1299999999997</v>
      </c>
      <c r="AP50" s="7" t="s">
        <v>72</v>
      </c>
      <c r="AQ50" s="14">
        <v>0</v>
      </c>
      <c r="AR50" s="31">
        <v>0</v>
      </c>
      <c r="AS50" s="31">
        <f t="shared" si="11"/>
        <v>0</v>
      </c>
      <c r="AU50" s="56" t="s">
        <v>72</v>
      </c>
      <c r="AV50" s="57">
        <v>0</v>
      </c>
      <c r="AW50" s="57"/>
      <c r="AX50" s="20">
        <f t="shared" si="12"/>
        <v>0</v>
      </c>
    </row>
    <row r="51" spans="1:50" x14ac:dyDescent="0.25">
      <c r="A51" s="28" t="s">
        <v>38</v>
      </c>
      <c r="B51" s="26" t="s">
        <v>41</v>
      </c>
      <c r="D51" s="27">
        <v>1</v>
      </c>
      <c r="E51" s="26">
        <f t="shared" si="0"/>
        <v>-1</v>
      </c>
      <c r="G51" s="30"/>
      <c r="H51" s="30"/>
      <c r="I51" s="30"/>
      <c r="J51" s="30">
        <f t="shared" si="1"/>
        <v>0</v>
      </c>
      <c r="K51" s="30">
        <v>555.78</v>
      </c>
      <c r="L51" s="30">
        <v>10</v>
      </c>
      <c r="M51" s="30">
        <v>0</v>
      </c>
      <c r="N51" s="30">
        <f t="shared" si="2"/>
        <v>565.78</v>
      </c>
      <c r="O51" s="30">
        <f t="shared" si="13"/>
        <v>555.78</v>
      </c>
      <c r="P51" s="30">
        <f t="shared" si="14"/>
        <v>10</v>
      </c>
      <c r="Q51" s="30">
        <f t="shared" si="15"/>
        <v>0</v>
      </c>
      <c r="R51" s="30">
        <f t="shared" si="16"/>
        <v>565.78</v>
      </c>
      <c r="T51" s="13" t="s">
        <v>21</v>
      </c>
      <c r="U51" s="6" t="s">
        <v>44</v>
      </c>
      <c r="V51" s="30">
        <v>819.1400000000001</v>
      </c>
      <c r="W51" s="30">
        <v>304.02</v>
      </c>
      <c r="X51" s="30">
        <v>450.55</v>
      </c>
      <c r="Y51" s="30">
        <v>1573.71</v>
      </c>
      <c r="Z51" s="30"/>
      <c r="AA51" s="30"/>
      <c r="AB51" s="30"/>
      <c r="AC51" s="30"/>
      <c r="AD51" s="29">
        <f t="shared" si="7"/>
        <v>-819.1400000000001</v>
      </c>
      <c r="AE51" s="29">
        <f t="shared" si="8"/>
        <v>-304.02</v>
      </c>
      <c r="AF51" s="29">
        <f t="shared" si="9"/>
        <v>-450.55</v>
      </c>
      <c r="AG51" s="29">
        <f t="shared" si="10"/>
        <v>-1573.71</v>
      </c>
      <c r="AP51" s="7" t="s">
        <v>73</v>
      </c>
      <c r="AQ51" s="14">
        <v>0</v>
      </c>
      <c r="AR51" s="31">
        <v>0</v>
      </c>
      <c r="AS51" s="31">
        <f t="shared" si="11"/>
        <v>0</v>
      </c>
      <c r="AU51" s="56" t="s">
        <v>73</v>
      </c>
      <c r="AV51" s="57">
        <v>0</v>
      </c>
      <c r="AW51" s="57"/>
      <c r="AX51" s="20">
        <f t="shared" si="12"/>
        <v>0</v>
      </c>
    </row>
    <row r="52" spans="1:50" x14ac:dyDescent="0.25">
      <c r="A52" s="28" t="s">
        <v>46</v>
      </c>
      <c r="B52" s="26" t="s">
        <v>41</v>
      </c>
      <c r="C52" s="27">
        <v>1</v>
      </c>
      <c r="D52" s="27">
        <v>1</v>
      </c>
      <c r="E52" s="26">
        <f t="shared" si="0"/>
        <v>0</v>
      </c>
      <c r="G52" s="30">
        <v>465.45</v>
      </c>
      <c r="H52" s="30">
        <v>129.06</v>
      </c>
      <c r="I52" s="30">
        <v>240</v>
      </c>
      <c r="J52" s="30">
        <f t="shared" si="1"/>
        <v>834.51</v>
      </c>
      <c r="K52" s="30">
        <v>0</v>
      </c>
      <c r="L52" s="30">
        <v>465.45</v>
      </c>
      <c r="M52" s="30">
        <v>369.06</v>
      </c>
      <c r="N52" s="30">
        <f t="shared" si="2"/>
        <v>834.51</v>
      </c>
      <c r="O52" s="30">
        <f t="shared" si="13"/>
        <v>-465.45</v>
      </c>
      <c r="P52" s="30">
        <f t="shared" si="14"/>
        <v>336.39</v>
      </c>
      <c r="Q52" s="30">
        <f t="shared" si="15"/>
        <v>129.06</v>
      </c>
      <c r="R52" s="30">
        <f t="shared" si="16"/>
        <v>0</v>
      </c>
      <c r="T52" s="13" t="s">
        <v>27</v>
      </c>
      <c r="U52" s="6" t="s">
        <v>44</v>
      </c>
      <c r="V52" s="30">
        <v>1516.97</v>
      </c>
      <c r="W52" s="30">
        <v>681.13</v>
      </c>
      <c r="X52" s="30">
        <v>567.47</v>
      </c>
      <c r="Y52" s="30">
        <v>2765.57</v>
      </c>
      <c r="Z52" s="30">
        <v>131.44</v>
      </c>
      <c r="AA52" s="30">
        <v>62.34</v>
      </c>
      <c r="AB52" s="30">
        <v>4.57</v>
      </c>
      <c r="AC52" s="30">
        <v>198.35</v>
      </c>
      <c r="AD52" s="29">
        <f t="shared" si="7"/>
        <v>-1385.53</v>
      </c>
      <c r="AE52" s="29">
        <f t="shared" si="8"/>
        <v>-618.79</v>
      </c>
      <c r="AF52" s="29">
        <f t="shared" si="9"/>
        <v>-562.9</v>
      </c>
      <c r="AG52" s="29">
        <f t="shared" si="10"/>
        <v>-2567.2200000000003</v>
      </c>
      <c r="AP52" s="7" t="s">
        <v>35</v>
      </c>
      <c r="AQ52" s="14">
        <v>1</v>
      </c>
      <c r="AR52" s="31">
        <v>3</v>
      </c>
      <c r="AS52" s="31">
        <f t="shared" si="11"/>
        <v>2</v>
      </c>
      <c r="AU52" s="56" t="s">
        <v>35</v>
      </c>
      <c r="AV52" s="57">
        <v>361.41</v>
      </c>
      <c r="AW52" s="57">
        <v>685.31</v>
      </c>
      <c r="AX52" s="20">
        <f t="shared" si="12"/>
        <v>323.89999999999992</v>
      </c>
    </row>
    <row r="53" spans="1:50" x14ac:dyDescent="0.25">
      <c r="A53" s="28" t="s">
        <v>48</v>
      </c>
      <c r="B53" s="26" t="s">
        <v>41</v>
      </c>
      <c r="C53" s="27">
        <v>1</v>
      </c>
      <c r="E53" s="26">
        <f t="shared" si="0"/>
        <v>1</v>
      </c>
      <c r="G53" s="30">
        <v>5023.9799999999996</v>
      </c>
      <c r="H53" s="30">
        <v>2937.05</v>
      </c>
      <c r="I53" s="30">
        <v>0</v>
      </c>
      <c r="J53" s="30">
        <f t="shared" si="1"/>
        <v>7961.03</v>
      </c>
      <c r="K53" s="30"/>
      <c r="L53" s="30"/>
      <c r="M53" s="30"/>
      <c r="N53" s="30">
        <f t="shared" si="2"/>
        <v>0</v>
      </c>
      <c r="O53" s="30">
        <f t="shared" si="13"/>
        <v>-5023.9799999999996</v>
      </c>
      <c r="P53" s="30">
        <f t="shared" si="14"/>
        <v>-2937.05</v>
      </c>
      <c r="Q53" s="30">
        <f t="shared" si="15"/>
        <v>0</v>
      </c>
      <c r="R53" s="30">
        <f t="shared" si="16"/>
        <v>-7961.03</v>
      </c>
      <c r="T53" s="13" t="s">
        <v>79</v>
      </c>
      <c r="U53" s="6" t="s">
        <v>44</v>
      </c>
      <c r="V53" s="30">
        <v>2410.67</v>
      </c>
      <c r="W53" s="30">
        <v>926.77</v>
      </c>
      <c r="X53" s="30">
        <v>1627.35</v>
      </c>
      <c r="Y53" s="30">
        <v>4982.79</v>
      </c>
      <c r="Z53" s="30">
        <v>331.16999999999996</v>
      </c>
      <c r="AA53" s="30">
        <v>0</v>
      </c>
      <c r="AB53" s="30">
        <v>0</v>
      </c>
      <c r="AC53" s="30">
        <v>331.17</v>
      </c>
      <c r="AD53" s="29">
        <f t="shared" si="7"/>
        <v>-2079.5</v>
      </c>
      <c r="AE53" s="29">
        <f t="shared" si="8"/>
        <v>-926.77</v>
      </c>
      <c r="AF53" s="29">
        <f t="shared" si="9"/>
        <v>-1627.35</v>
      </c>
      <c r="AG53" s="29">
        <f t="shared" si="10"/>
        <v>-4651.62</v>
      </c>
      <c r="AP53" s="7" t="s">
        <v>74</v>
      </c>
      <c r="AQ53" s="14">
        <v>0</v>
      </c>
      <c r="AR53" s="31">
        <v>0</v>
      </c>
      <c r="AS53" s="31">
        <f t="shared" si="11"/>
        <v>0</v>
      </c>
      <c r="AU53" s="56" t="s">
        <v>74</v>
      </c>
      <c r="AV53" s="57">
        <v>0</v>
      </c>
      <c r="AW53" s="57"/>
      <c r="AX53" s="20">
        <f t="shared" si="12"/>
        <v>0</v>
      </c>
    </row>
    <row r="54" spans="1:50" x14ac:dyDescent="0.25">
      <c r="A54" s="28" t="s">
        <v>49</v>
      </c>
      <c r="B54" s="26" t="s">
        <v>41</v>
      </c>
      <c r="C54" s="27">
        <v>5</v>
      </c>
      <c r="D54" s="27">
        <v>4</v>
      </c>
      <c r="E54" s="26">
        <f t="shared" si="0"/>
        <v>1</v>
      </c>
      <c r="G54" s="30">
        <v>6864.02</v>
      </c>
      <c r="H54" s="30">
        <v>6904.9</v>
      </c>
      <c r="I54" s="30">
        <v>197.02</v>
      </c>
      <c r="J54" s="30">
        <f t="shared" si="1"/>
        <v>13965.94</v>
      </c>
      <c r="K54" s="30">
        <v>3655.29</v>
      </c>
      <c r="L54" s="30">
        <v>5003.7</v>
      </c>
      <c r="M54" s="30">
        <v>2019.48</v>
      </c>
      <c r="N54" s="30">
        <f t="shared" si="2"/>
        <v>10678.47</v>
      </c>
      <c r="O54" s="30">
        <f t="shared" si="13"/>
        <v>-3208.7300000000005</v>
      </c>
      <c r="P54" s="30">
        <f t="shared" si="14"/>
        <v>-1901.1999999999998</v>
      </c>
      <c r="Q54" s="30">
        <f t="shared" si="15"/>
        <v>1822.46</v>
      </c>
      <c r="R54" s="30">
        <f t="shared" si="16"/>
        <v>-3287.4700000000012</v>
      </c>
      <c r="T54" s="13" t="s">
        <v>33</v>
      </c>
      <c r="U54" s="6" t="s">
        <v>44</v>
      </c>
      <c r="V54" s="30">
        <v>3648.03</v>
      </c>
      <c r="W54" s="30">
        <v>1511.61</v>
      </c>
      <c r="X54" s="30">
        <v>2868.06</v>
      </c>
      <c r="Y54" s="30">
        <v>7488.33</v>
      </c>
      <c r="Z54" s="30">
        <v>68.62</v>
      </c>
      <c r="AA54" s="30">
        <v>0</v>
      </c>
      <c r="AB54" s="30">
        <v>0</v>
      </c>
      <c r="AC54" s="30">
        <v>68.62</v>
      </c>
      <c r="AD54" s="29">
        <f t="shared" si="7"/>
        <v>-3579.4100000000003</v>
      </c>
      <c r="AE54" s="29">
        <f t="shared" si="8"/>
        <v>-1511.61</v>
      </c>
      <c r="AF54" s="29">
        <f t="shared" si="9"/>
        <v>-2868.06</v>
      </c>
      <c r="AG54" s="29">
        <f t="shared" si="10"/>
        <v>-7419.71</v>
      </c>
      <c r="AP54" s="7" t="s">
        <v>75</v>
      </c>
      <c r="AQ54" s="14">
        <v>2</v>
      </c>
      <c r="AR54" s="31">
        <v>4</v>
      </c>
      <c r="AS54" s="31">
        <f t="shared" si="11"/>
        <v>2</v>
      </c>
      <c r="AU54" s="56" t="s">
        <v>75</v>
      </c>
      <c r="AV54" s="57">
        <v>1373.39</v>
      </c>
      <c r="AW54" s="57">
        <v>1676.72</v>
      </c>
      <c r="AX54" s="20">
        <f t="shared" si="12"/>
        <v>303.32999999999993</v>
      </c>
    </row>
    <row r="55" spans="1:50" x14ac:dyDescent="0.25">
      <c r="A55" s="28" t="s">
        <v>52</v>
      </c>
      <c r="B55" s="26" t="s">
        <v>41</v>
      </c>
      <c r="D55" s="27">
        <v>1</v>
      </c>
      <c r="E55" s="26">
        <f t="shared" si="0"/>
        <v>-1</v>
      </c>
      <c r="G55" s="30"/>
      <c r="H55" s="30"/>
      <c r="I55" s="30"/>
      <c r="J55" s="30">
        <f t="shared" si="1"/>
        <v>0</v>
      </c>
      <c r="K55" s="30">
        <v>239.61</v>
      </c>
      <c r="L55" s="30">
        <v>195.71</v>
      </c>
      <c r="M55" s="30">
        <v>0</v>
      </c>
      <c r="N55" s="30">
        <f t="shared" si="2"/>
        <v>435.32000000000005</v>
      </c>
      <c r="O55" s="30">
        <f t="shared" si="13"/>
        <v>239.61</v>
      </c>
      <c r="P55" s="30">
        <f t="shared" si="14"/>
        <v>195.71</v>
      </c>
      <c r="Q55" s="30">
        <f t="shared" si="15"/>
        <v>0</v>
      </c>
      <c r="R55" s="30">
        <f t="shared" si="16"/>
        <v>435.32000000000005</v>
      </c>
      <c r="T55" s="13" t="s">
        <v>34</v>
      </c>
      <c r="U55" s="6" t="s">
        <v>44</v>
      </c>
      <c r="V55" s="30">
        <v>2150.41</v>
      </c>
      <c r="W55" s="30">
        <v>611.86</v>
      </c>
      <c r="X55" s="30">
        <v>1788.07</v>
      </c>
      <c r="Y55" s="30">
        <v>4593.5600000000004</v>
      </c>
      <c r="Z55" s="30">
        <v>347.19</v>
      </c>
      <c r="AA55" s="30">
        <v>0</v>
      </c>
      <c r="AB55" s="30">
        <v>0</v>
      </c>
      <c r="AC55" s="30">
        <v>347.19</v>
      </c>
      <c r="AD55" s="29">
        <f t="shared" si="7"/>
        <v>-1803.2199999999998</v>
      </c>
      <c r="AE55" s="29">
        <f t="shared" si="8"/>
        <v>-611.86</v>
      </c>
      <c r="AF55" s="29">
        <f t="shared" si="9"/>
        <v>-1788.07</v>
      </c>
      <c r="AG55" s="29">
        <f t="shared" si="10"/>
        <v>-4246.3700000000008</v>
      </c>
      <c r="AP55" s="7" t="s">
        <v>76</v>
      </c>
      <c r="AQ55" s="14">
        <v>6</v>
      </c>
      <c r="AR55" s="31">
        <v>9</v>
      </c>
      <c r="AS55" s="31">
        <f t="shared" si="11"/>
        <v>3</v>
      </c>
      <c r="AU55" s="56" t="s">
        <v>76</v>
      </c>
      <c r="AV55" s="57">
        <v>544.15</v>
      </c>
      <c r="AW55" s="57">
        <v>6263.33</v>
      </c>
      <c r="AX55" s="20">
        <f t="shared" si="12"/>
        <v>5719.18</v>
      </c>
    </row>
    <row r="56" spans="1:50" x14ac:dyDescent="0.25">
      <c r="A56" s="28" t="s">
        <v>53</v>
      </c>
      <c r="B56" s="26" t="s">
        <v>41</v>
      </c>
      <c r="C56" s="27">
        <v>1</v>
      </c>
      <c r="E56" s="26">
        <f t="shared" si="0"/>
        <v>1</v>
      </c>
      <c r="G56" s="30">
        <v>427.18</v>
      </c>
      <c r="H56" s="30">
        <v>356.55</v>
      </c>
      <c r="I56" s="30">
        <v>0</v>
      </c>
      <c r="J56" s="30">
        <f t="shared" si="1"/>
        <v>783.73</v>
      </c>
      <c r="K56" s="30"/>
      <c r="L56" s="30"/>
      <c r="M56" s="30"/>
      <c r="N56" s="30">
        <f t="shared" si="2"/>
        <v>0</v>
      </c>
      <c r="O56" s="30">
        <f t="shared" si="13"/>
        <v>-427.18</v>
      </c>
      <c r="P56" s="30">
        <f t="shared" si="14"/>
        <v>-356.55</v>
      </c>
      <c r="Q56" s="30">
        <f t="shared" si="15"/>
        <v>0</v>
      </c>
      <c r="R56" s="30">
        <f t="shared" si="16"/>
        <v>-783.73</v>
      </c>
      <c r="T56" s="13" t="s">
        <v>80</v>
      </c>
      <c r="U56" s="6" t="s">
        <v>44</v>
      </c>
      <c r="V56" s="30">
        <v>547.69000000000005</v>
      </c>
      <c r="W56" s="30">
        <v>214.95</v>
      </c>
      <c r="X56" s="30">
        <v>787.78</v>
      </c>
      <c r="Y56" s="30">
        <v>1550.42</v>
      </c>
      <c r="Z56" s="30"/>
      <c r="AA56" s="30"/>
      <c r="AB56" s="30"/>
      <c r="AC56" s="30"/>
      <c r="AD56" s="29">
        <f t="shared" si="7"/>
        <v>-547.69000000000005</v>
      </c>
      <c r="AE56" s="29">
        <f t="shared" si="8"/>
        <v>-214.95</v>
      </c>
      <c r="AF56" s="29">
        <f t="shared" si="9"/>
        <v>-787.78</v>
      </c>
      <c r="AG56" s="29">
        <f t="shared" si="10"/>
        <v>-1550.42</v>
      </c>
      <c r="AP56" s="7" t="s">
        <v>77</v>
      </c>
      <c r="AQ56" s="14">
        <v>1</v>
      </c>
      <c r="AR56" s="31">
        <v>2</v>
      </c>
      <c r="AS56" s="31">
        <f t="shared" si="11"/>
        <v>1</v>
      </c>
      <c r="AU56" s="56" t="s">
        <v>77</v>
      </c>
      <c r="AV56" s="57">
        <v>649.80999999999995</v>
      </c>
      <c r="AW56" s="57">
        <v>2981.14</v>
      </c>
      <c r="AX56" s="20">
        <f t="shared" si="12"/>
        <v>2331.33</v>
      </c>
    </row>
    <row r="57" spans="1:50" x14ac:dyDescent="0.25">
      <c r="A57" s="28" t="s">
        <v>58</v>
      </c>
      <c r="B57" s="26" t="s">
        <v>41</v>
      </c>
      <c r="C57" s="27">
        <v>1</v>
      </c>
      <c r="D57" s="27">
        <v>1</v>
      </c>
      <c r="E57" s="26">
        <f t="shared" si="0"/>
        <v>0</v>
      </c>
      <c r="G57" s="30">
        <v>106.3</v>
      </c>
      <c r="H57" s="30">
        <v>856.19</v>
      </c>
      <c r="I57" s="30">
        <v>1494.52</v>
      </c>
      <c r="J57" s="30">
        <f t="shared" si="1"/>
        <v>2457.0100000000002</v>
      </c>
      <c r="K57" s="30">
        <v>0</v>
      </c>
      <c r="L57" s="30">
        <v>106.3</v>
      </c>
      <c r="M57" s="30">
        <v>2350.71</v>
      </c>
      <c r="N57" s="30">
        <f t="shared" si="2"/>
        <v>2457.0100000000002</v>
      </c>
      <c r="O57" s="30">
        <f t="shared" si="13"/>
        <v>-106.3</v>
      </c>
      <c r="P57" s="30">
        <f t="shared" si="14"/>
        <v>-749.8900000000001</v>
      </c>
      <c r="Q57" s="30">
        <f t="shared" si="15"/>
        <v>856.19</v>
      </c>
      <c r="R57" s="30">
        <f t="shared" si="16"/>
        <v>0</v>
      </c>
      <c r="T57" s="13" t="s">
        <v>81</v>
      </c>
      <c r="U57" s="6" t="s">
        <v>44</v>
      </c>
      <c r="V57" s="30">
        <v>664.06000000000006</v>
      </c>
      <c r="W57" s="30">
        <v>312.75</v>
      </c>
      <c r="X57" s="30">
        <v>315.13</v>
      </c>
      <c r="Y57" s="30">
        <v>1291.94</v>
      </c>
      <c r="Z57" s="30"/>
      <c r="AA57" s="30"/>
      <c r="AB57" s="30"/>
      <c r="AC57" s="30"/>
      <c r="AD57" s="29">
        <f t="shared" si="7"/>
        <v>-664.06000000000006</v>
      </c>
      <c r="AE57" s="29">
        <f t="shared" si="8"/>
        <v>-312.75</v>
      </c>
      <c r="AF57" s="29">
        <f t="shared" si="9"/>
        <v>-315.13</v>
      </c>
      <c r="AG57" s="29">
        <f t="shared" si="10"/>
        <v>-1291.94</v>
      </c>
      <c r="AP57" s="7" t="s">
        <v>36</v>
      </c>
      <c r="AQ57" s="14">
        <v>0</v>
      </c>
      <c r="AR57" s="31">
        <v>2</v>
      </c>
      <c r="AS57" s="31">
        <f t="shared" si="11"/>
        <v>2</v>
      </c>
      <c r="AU57" s="56" t="s">
        <v>36</v>
      </c>
      <c r="AV57" s="57">
        <v>0</v>
      </c>
      <c r="AW57" s="57">
        <v>166.43</v>
      </c>
      <c r="AX57" s="20">
        <f t="shared" si="12"/>
        <v>166.43</v>
      </c>
    </row>
    <row r="58" spans="1:50" x14ac:dyDescent="0.25">
      <c r="A58" s="28" t="s">
        <v>22</v>
      </c>
      <c r="B58" s="26" t="s">
        <v>41</v>
      </c>
      <c r="C58" s="27">
        <v>1</v>
      </c>
      <c r="D58" s="27">
        <v>1</v>
      </c>
      <c r="E58" s="26">
        <f t="shared" si="0"/>
        <v>0</v>
      </c>
      <c r="G58" s="30">
        <v>208.52</v>
      </c>
      <c r="H58" s="30">
        <v>73.75</v>
      </c>
      <c r="I58" s="30">
        <v>137.22999999999999</v>
      </c>
      <c r="J58" s="30">
        <f t="shared" si="1"/>
        <v>419.5</v>
      </c>
      <c r="K58" s="30">
        <v>147.83000000000001</v>
      </c>
      <c r="L58" s="30">
        <v>134.88999999999999</v>
      </c>
      <c r="M58" s="30">
        <v>210.98</v>
      </c>
      <c r="N58" s="30">
        <f t="shared" si="2"/>
        <v>493.70000000000005</v>
      </c>
      <c r="O58" s="30">
        <f t="shared" si="13"/>
        <v>-60.69</v>
      </c>
      <c r="P58" s="30">
        <f t="shared" si="14"/>
        <v>61.139999999999986</v>
      </c>
      <c r="Q58" s="30">
        <f t="shared" si="15"/>
        <v>73.75</v>
      </c>
      <c r="R58" s="30">
        <f t="shared" si="16"/>
        <v>74.200000000000045</v>
      </c>
      <c r="T58" s="13" t="s">
        <v>82</v>
      </c>
      <c r="U58" s="6" t="s">
        <v>44</v>
      </c>
      <c r="V58" s="30">
        <v>11428.99</v>
      </c>
      <c r="W58" s="30">
        <v>13205.09</v>
      </c>
      <c r="X58" s="30">
        <v>12569.14</v>
      </c>
      <c r="Y58" s="30">
        <v>37099.550000000003</v>
      </c>
      <c r="Z58" s="30">
        <v>1965.6299999999999</v>
      </c>
      <c r="AA58" s="30">
        <v>42.02</v>
      </c>
      <c r="AB58" s="30">
        <v>575.51</v>
      </c>
      <c r="AC58" s="30">
        <v>2583.16</v>
      </c>
      <c r="AD58" s="29">
        <f t="shared" si="7"/>
        <v>-9463.36</v>
      </c>
      <c r="AE58" s="29">
        <f t="shared" si="8"/>
        <v>-13163.07</v>
      </c>
      <c r="AF58" s="29">
        <f t="shared" si="9"/>
        <v>-11993.63</v>
      </c>
      <c r="AG58" s="29">
        <f t="shared" si="10"/>
        <v>-34516.39</v>
      </c>
      <c r="AP58" s="7" t="s">
        <v>78</v>
      </c>
      <c r="AQ58" s="14">
        <v>1</v>
      </c>
      <c r="AR58" s="31">
        <v>3</v>
      </c>
      <c r="AS58" s="31">
        <f t="shared" si="11"/>
        <v>2</v>
      </c>
      <c r="AU58" s="56" t="s">
        <v>78</v>
      </c>
      <c r="AV58" s="57">
        <v>1005.78</v>
      </c>
      <c r="AW58" s="57">
        <v>819.89</v>
      </c>
      <c r="AX58" s="20">
        <f t="shared" si="12"/>
        <v>-185.89</v>
      </c>
    </row>
    <row r="59" spans="1:50" x14ac:dyDescent="0.25">
      <c r="A59" s="28" t="s">
        <v>70</v>
      </c>
      <c r="B59" s="26" t="s">
        <v>41</v>
      </c>
      <c r="C59" s="27">
        <v>1</v>
      </c>
      <c r="D59" s="27">
        <v>1</v>
      </c>
      <c r="E59" s="26">
        <f t="shared" si="0"/>
        <v>0</v>
      </c>
      <c r="G59" s="30">
        <v>1358.63</v>
      </c>
      <c r="H59" s="30">
        <v>1153.24</v>
      </c>
      <c r="I59" s="30">
        <v>0</v>
      </c>
      <c r="J59" s="30">
        <f t="shared" si="1"/>
        <v>2511.87</v>
      </c>
      <c r="K59" s="30">
        <v>1305.52</v>
      </c>
      <c r="L59" s="30">
        <v>1358.63</v>
      </c>
      <c r="M59" s="30">
        <v>0</v>
      </c>
      <c r="N59" s="30">
        <f t="shared" si="2"/>
        <v>2664.15</v>
      </c>
      <c r="O59" s="30">
        <f t="shared" si="13"/>
        <v>-53.110000000000127</v>
      </c>
      <c r="P59" s="30">
        <f t="shared" si="14"/>
        <v>205.3900000000001</v>
      </c>
      <c r="Q59" s="30">
        <f t="shared" si="15"/>
        <v>0</v>
      </c>
      <c r="R59" s="30">
        <f t="shared" si="16"/>
        <v>152.2800000000002</v>
      </c>
      <c r="T59" s="13" t="s">
        <v>84</v>
      </c>
      <c r="U59" s="6" t="s">
        <v>44</v>
      </c>
      <c r="V59" s="30">
        <v>2216.08</v>
      </c>
      <c r="W59" s="30">
        <v>1328.06</v>
      </c>
      <c r="X59" s="30">
        <v>2768.41</v>
      </c>
      <c r="Y59" s="30">
        <v>6312.55</v>
      </c>
      <c r="Z59" s="30">
        <v>143.04</v>
      </c>
      <c r="AA59" s="30">
        <v>78.77</v>
      </c>
      <c r="AB59" s="30">
        <v>390.42</v>
      </c>
      <c r="AC59" s="30">
        <v>612.23</v>
      </c>
      <c r="AD59" s="29">
        <f t="shared" si="7"/>
        <v>-2073.04</v>
      </c>
      <c r="AE59" s="29">
        <f t="shared" si="8"/>
        <v>-1249.29</v>
      </c>
      <c r="AF59" s="29">
        <f t="shared" si="9"/>
        <v>-2377.9899999999998</v>
      </c>
      <c r="AG59" s="29">
        <f t="shared" si="10"/>
        <v>-5700.32</v>
      </c>
      <c r="AP59" s="7" t="s">
        <v>21</v>
      </c>
      <c r="AQ59" s="14">
        <v>0</v>
      </c>
      <c r="AR59" s="31">
        <v>1</v>
      </c>
      <c r="AS59" s="31">
        <f t="shared" si="11"/>
        <v>1</v>
      </c>
      <c r="AU59" s="56" t="s">
        <v>21</v>
      </c>
      <c r="AV59" s="57">
        <v>0</v>
      </c>
      <c r="AW59" s="57">
        <v>85.06</v>
      </c>
      <c r="AX59" s="20">
        <f t="shared" si="12"/>
        <v>85.06</v>
      </c>
    </row>
    <row r="60" spans="1:50" x14ac:dyDescent="0.25">
      <c r="A60" s="28" t="s">
        <v>35</v>
      </c>
      <c r="B60" s="26" t="s">
        <v>41</v>
      </c>
      <c r="C60" s="27">
        <v>1</v>
      </c>
      <c r="D60" s="27">
        <v>1</v>
      </c>
      <c r="E60" s="26">
        <f t="shared" si="0"/>
        <v>0</v>
      </c>
      <c r="G60" s="30">
        <v>0</v>
      </c>
      <c r="H60" s="30">
        <v>0</v>
      </c>
      <c r="I60" s="30">
        <v>491.56</v>
      </c>
      <c r="J60" s="30">
        <f t="shared" si="1"/>
        <v>491.56</v>
      </c>
      <c r="K60" s="30">
        <v>0</v>
      </c>
      <c r="L60" s="30">
        <v>0</v>
      </c>
      <c r="M60" s="30">
        <v>491.56</v>
      </c>
      <c r="N60" s="30">
        <f t="shared" si="2"/>
        <v>491.56</v>
      </c>
      <c r="O60" s="30">
        <f t="shared" si="13"/>
        <v>0</v>
      </c>
      <c r="P60" s="30">
        <f t="shared" si="14"/>
        <v>0</v>
      </c>
      <c r="Q60" s="30">
        <f t="shared" si="15"/>
        <v>0</v>
      </c>
      <c r="R60" s="30">
        <f t="shared" si="16"/>
        <v>0</v>
      </c>
      <c r="T60" s="13" t="s">
        <v>20</v>
      </c>
      <c r="U60" s="6" t="s">
        <v>44</v>
      </c>
      <c r="V60" s="30">
        <v>2147.9</v>
      </c>
      <c r="W60" s="30">
        <v>557.36</v>
      </c>
      <c r="X60" s="30">
        <v>375.91</v>
      </c>
      <c r="Y60" s="30">
        <v>3081.17</v>
      </c>
      <c r="Z60" s="30">
        <v>-140.83000000000001</v>
      </c>
      <c r="AA60" s="30">
        <v>70.27</v>
      </c>
      <c r="AB60" s="30">
        <v>412.85</v>
      </c>
      <c r="AC60" s="30">
        <v>342.29</v>
      </c>
      <c r="AD60" s="29">
        <f t="shared" si="7"/>
        <v>-2288.73</v>
      </c>
      <c r="AE60" s="29">
        <f t="shared" si="8"/>
        <v>-487.09000000000003</v>
      </c>
      <c r="AF60" s="29">
        <f t="shared" si="9"/>
        <v>36.94</v>
      </c>
      <c r="AG60" s="29">
        <f t="shared" si="10"/>
        <v>-2738.88</v>
      </c>
      <c r="AP60" s="7" t="s">
        <v>27</v>
      </c>
      <c r="AQ60" s="14">
        <v>0</v>
      </c>
      <c r="AR60" s="31">
        <v>2</v>
      </c>
      <c r="AS60" s="31">
        <f t="shared" si="11"/>
        <v>2</v>
      </c>
      <c r="AU60" s="56" t="s">
        <v>27</v>
      </c>
      <c r="AV60" s="57">
        <v>0</v>
      </c>
      <c r="AW60" s="57">
        <v>1671.52</v>
      </c>
      <c r="AX60" s="20">
        <f t="shared" si="12"/>
        <v>1671.52</v>
      </c>
    </row>
    <row r="61" spans="1:50" x14ac:dyDescent="0.25">
      <c r="A61" s="28" t="s">
        <v>74</v>
      </c>
      <c r="B61" s="26" t="s">
        <v>41</v>
      </c>
      <c r="C61" s="27">
        <v>1</v>
      </c>
      <c r="D61" s="27">
        <v>1</v>
      </c>
      <c r="E61" s="26">
        <f t="shared" si="0"/>
        <v>0</v>
      </c>
      <c r="G61" s="30">
        <v>97.02</v>
      </c>
      <c r="H61" s="30">
        <v>90.07</v>
      </c>
      <c r="I61" s="30">
        <v>0</v>
      </c>
      <c r="J61" s="30">
        <f t="shared" si="1"/>
        <v>187.08999999999997</v>
      </c>
      <c r="K61" s="30">
        <v>65.89</v>
      </c>
      <c r="L61" s="30">
        <v>90.07</v>
      </c>
      <c r="M61" s="30">
        <v>0</v>
      </c>
      <c r="N61" s="30">
        <f t="shared" si="2"/>
        <v>155.95999999999998</v>
      </c>
      <c r="O61" s="30">
        <f t="shared" si="13"/>
        <v>-31.129999999999995</v>
      </c>
      <c r="P61" s="30">
        <f t="shared" si="14"/>
        <v>0</v>
      </c>
      <c r="Q61" s="30">
        <f t="shared" si="15"/>
        <v>0</v>
      </c>
      <c r="R61" s="30">
        <f t="shared" si="16"/>
        <v>-31.129999999999995</v>
      </c>
      <c r="T61" s="13" t="s">
        <v>85</v>
      </c>
      <c r="U61" s="6" t="s">
        <v>44</v>
      </c>
      <c r="V61" s="30">
        <v>2567.4700000000003</v>
      </c>
      <c r="W61" s="30">
        <v>943.03</v>
      </c>
      <c r="X61" s="30">
        <v>2825.59</v>
      </c>
      <c r="Y61" s="30">
        <v>6336.09</v>
      </c>
      <c r="Z61" s="30">
        <v>314.07</v>
      </c>
      <c r="AA61" s="30">
        <v>50.32</v>
      </c>
      <c r="AB61" s="30">
        <v>39.86</v>
      </c>
      <c r="AC61" s="30">
        <v>404.25</v>
      </c>
      <c r="AD61" s="29">
        <f t="shared" si="7"/>
        <v>-2253.4</v>
      </c>
      <c r="AE61" s="29">
        <f t="shared" si="8"/>
        <v>-892.70999999999992</v>
      </c>
      <c r="AF61" s="29">
        <f t="shared" si="9"/>
        <v>-2785.73</v>
      </c>
      <c r="AG61" s="29">
        <f t="shared" si="10"/>
        <v>-5931.84</v>
      </c>
      <c r="AP61" s="7" t="s">
        <v>79</v>
      </c>
      <c r="AQ61" s="14">
        <v>0</v>
      </c>
      <c r="AR61" s="31">
        <v>2</v>
      </c>
      <c r="AS61" s="31">
        <f t="shared" si="11"/>
        <v>2</v>
      </c>
      <c r="AU61" s="56" t="s">
        <v>79</v>
      </c>
      <c r="AV61" s="57">
        <v>0</v>
      </c>
      <c r="AW61" s="57">
        <v>1096.1400000000001</v>
      </c>
      <c r="AX61" s="20">
        <f t="shared" si="12"/>
        <v>1096.1400000000001</v>
      </c>
    </row>
    <row r="62" spans="1:50" x14ac:dyDescent="0.25">
      <c r="A62" s="28" t="s">
        <v>82</v>
      </c>
      <c r="B62" s="26" t="s">
        <v>41</v>
      </c>
      <c r="D62" s="27">
        <v>1</v>
      </c>
      <c r="E62" s="26">
        <f t="shared" si="0"/>
        <v>-1</v>
      </c>
      <c r="G62" s="30"/>
      <c r="H62" s="30"/>
      <c r="I62" s="30"/>
      <c r="J62" s="30">
        <f t="shared" si="1"/>
        <v>0</v>
      </c>
      <c r="K62" s="30">
        <v>4023.01</v>
      </c>
      <c r="L62" s="30">
        <v>8135.03</v>
      </c>
      <c r="M62" s="30">
        <v>0</v>
      </c>
      <c r="N62" s="30">
        <f t="shared" si="2"/>
        <v>12158.04</v>
      </c>
      <c r="O62" s="30">
        <f t="shared" si="13"/>
        <v>4023.01</v>
      </c>
      <c r="P62" s="30">
        <f t="shared" si="14"/>
        <v>8135.03</v>
      </c>
      <c r="Q62" s="30">
        <f t="shared" si="15"/>
        <v>0</v>
      </c>
      <c r="R62" s="30">
        <f t="shared" si="16"/>
        <v>12158.04</v>
      </c>
      <c r="T62" s="13" t="s">
        <v>86</v>
      </c>
      <c r="U62" s="6" t="s">
        <v>44</v>
      </c>
      <c r="V62" s="30">
        <v>510.28</v>
      </c>
      <c r="W62" s="30">
        <v>261.13</v>
      </c>
      <c r="X62" s="30">
        <v>127.56</v>
      </c>
      <c r="Y62" s="30">
        <v>898.97</v>
      </c>
      <c r="Z62" s="30">
        <v>114</v>
      </c>
      <c r="AA62" s="30">
        <v>0</v>
      </c>
      <c r="AB62" s="30">
        <v>0</v>
      </c>
      <c r="AC62" s="30">
        <v>-36.869999999999997</v>
      </c>
      <c r="AD62" s="29">
        <f t="shared" si="7"/>
        <v>-396.28</v>
      </c>
      <c r="AE62" s="29">
        <f t="shared" si="8"/>
        <v>-261.13</v>
      </c>
      <c r="AF62" s="29">
        <f t="shared" si="9"/>
        <v>-127.56</v>
      </c>
      <c r="AG62" s="29">
        <f t="shared" si="10"/>
        <v>-935.84</v>
      </c>
      <c r="AP62" s="7" t="s">
        <v>33</v>
      </c>
      <c r="AQ62" s="14">
        <v>1</v>
      </c>
      <c r="AR62" s="31">
        <v>2</v>
      </c>
      <c r="AS62" s="31">
        <f t="shared" si="11"/>
        <v>1</v>
      </c>
      <c r="AU62" s="56" t="s">
        <v>33</v>
      </c>
      <c r="AV62" s="57">
        <v>484.87</v>
      </c>
      <c r="AW62" s="57">
        <v>198.75</v>
      </c>
      <c r="AX62" s="20">
        <f t="shared" si="12"/>
        <v>-286.12</v>
      </c>
    </row>
    <row r="63" spans="1:50" x14ac:dyDescent="0.25">
      <c r="A63" s="28" t="s">
        <v>28</v>
      </c>
      <c r="B63" s="26" t="s">
        <v>41</v>
      </c>
      <c r="D63" s="27">
        <v>1</v>
      </c>
      <c r="E63" s="26">
        <f t="shared" si="0"/>
        <v>-1</v>
      </c>
      <c r="G63" s="30"/>
      <c r="H63" s="30"/>
      <c r="I63" s="30"/>
      <c r="J63" s="30">
        <f t="shared" si="1"/>
        <v>0</v>
      </c>
      <c r="K63" s="30">
        <v>60.6</v>
      </c>
      <c r="L63" s="30">
        <v>60</v>
      </c>
      <c r="M63" s="30">
        <v>0</v>
      </c>
      <c r="N63" s="30">
        <f t="shared" si="2"/>
        <v>120.6</v>
      </c>
      <c r="O63" s="30">
        <f t="shared" si="13"/>
        <v>60.6</v>
      </c>
      <c r="P63" s="30">
        <f t="shared" si="14"/>
        <v>60</v>
      </c>
      <c r="Q63" s="30">
        <f t="shared" si="15"/>
        <v>0</v>
      </c>
      <c r="R63" s="30">
        <f t="shared" si="16"/>
        <v>120.6</v>
      </c>
      <c r="T63" s="13" t="s">
        <v>28</v>
      </c>
      <c r="U63" s="6" t="s">
        <v>44</v>
      </c>
      <c r="V63" s="30">
        <v>3268.39</v>
      </c>
      <c r="W63" s="30">
        <v>1066.32</v>
      </c>
      <c r="X63" s="30">
        <v>1296.6199999999999</v>
      </c>
      <c r="Y63" s="30">
        <v>5631.33</v>
      </c>
      <c r="Z63" s="30">
        <v>806.76</v>
      </c>
      <c r="AA63" s="30">
        <v>5.3</v>
      </c>
      <c r="AB63" s="30">
        <v>7.15</v>
      </c>
      <c r="AC63" s="30">
        <v>819.21</v>
      </c>
      <c r="AD63" s="29">
        <f t="shared" si="7"/>
        <v>-2461.63</v>
      </c>
      <c r="AE63" s="29">
        <f t="shared" si="8"/>
        <v>-1061.02</v>
      </c>
      <c r="AF63" s="29">
        <f t="shared" si="9"/>
        <v>-1289.4699999999998</v>
      </c>
      <c r="AG63" s="29">
        <f t="shared" si="10"/>
        <v>-4812.12</v>
      </c>
      <c r="AP63" s="7" t="s">
        <v>34</v>
      </c>
      <c r="AQ63" s="14">
        <v>0</v>
      </c>
      <c r="AR63" s="31">
        <v>0</v>
      </c>
      <c r="AS63" s="31">
        <f t="shared" si="11"/>
        <v>0</v>
      </c>
      <c r="AU63" s="56" t="s">
        <v>34</v>
      </c>
      <c r="AV63" s="57">
        <v>0</v>
      </c>
      <c r="AW63" s="57"/>
      <c r="AX63" s="20">
        <f t="shared" si="12"/>
        <v>0</v>
      </c>
    </row>
    <row r="64" spans="1:50" x14ac:dyDescent="0.25">
      <c r="A64" s="28" t="s">
        <v>88</v>
      </c>
      <c r="B64" s="26" t="s">
        <v>41</v>
      </c>
      <c r="D64" s="27">
        <v>1</v>
      </c>
      <c r="E64" s="26">
        <f t="shared" si="0"/>
        <v>-1</v>
      </c>
      <c r="G64" s="30"/>
      <c r="H64" s="30"/>
      <c r="I64" s="30"/>
      <c r="J64" s="30">
        <f t="shared" si="1"/>
        <v>0</v>
      </c>
      <c r="K64" s="30">
        <v>66.650000000000006</v>
      </c>
      <c r="L64" s="30">
        <v>69.3</v>
      </c>
      <c r="M64" s="30">
        <v>0</v>
      </c>
      <c r="N64" s="30">
        <f t="shared" si="2"/>
        <v>135.94999999999999</v>
      </c>
      <c r="O64" s="30">
        <f t="shared" si="13"/>
        <v>66.650000000000006</v>
      </c>
      <c r="P64" s="30">
        <f t="shared" si="14"/>
        <v>69.3</v>
      </c>
      <c r="Q64" s="30">
        <f t="shared" si="15"/>
        <v>0</v>
      </c>
      <c r="R64" s="30">
        <f t="shared" si="16"/>
        <v>135.94999999999999</v>
      </c>
      <c r="T64" s="13" t="s">
        <v>87</v>
      </c>
      <c r="U64" s="6" t="s">
        <v>44</v>
      </c>
      <c r="V64" s="30">
        <v>553.49</v>
      </c>
      <c r="W64" s="30">
        <v>245.45</v>
      </c>
      <c r="X64" s="30">
        <v>113.5</v>
      </c>
      <c r="Y64" s="30">
        <v>912.44</v>
      </c>
      <c r="Z64" s="30"/>
      <c r="AA64" s="30"/>
      <c r="AB64" s="30"/>
      <c r="AC64" s="30"/>
      <c r="AD64" s="29">
        <f t="shared" si="7"/>
        <v>-553.49</v>
      </c>
      <c r="AE64" s="29">
        <f t="shared" si="8"/>
        <v>-245.45</v>
      </c>
      <c r="AF64" s="29">
        <f t="shared" si="9"/>
        <v>-113.5</v>
      </c>
      <c r="AG64" s="29">
        <f t="shared" si="10"/>
        <v>-912.44</v>
      </c>
      <c r="AP64" s="7" t="s">
        <v>80</v>
      </c>
      <c r="AQ64" s="14">
        <v>1</v>
      </c>
      <c r="AR64" s="31">
        <v>1</v>
      </c>
      <c r="AS64" s="31">
        <f t="shared" si="11"/>
        <v>0</v>
      </c>
      <c r="AU64" s="56" t="s">
        <v>80</v>
      </c>
      <c r="AV64" s="57">
        <v>123.95</v>
      </c>
      <c r="AW64" s="57">
        <v>142.54</v>
      </c>
      <c r="AX64" s="20">
        <f t="shared" si="12"/>
        <v>18.589999999999989</v>
      </c>
    </row>
    <row r="65" spans="1:50" s="3" customFormat="1" x14ac:dyDescent="0.25">
      <c r="A65" s="44" t="s">
        <v>45</v>
      </c>
      <c r="B65" s="45" t="s">
        <v>43</v>
      </c>
      <c r="C65" s="27">
        <v>1</v>
      </c>
      <c r="D65" s="27"/>
      <c r="E65" s="26">
        <f t="shared" si="0"/>
        <v>1</v>
      </c>
      <c r="G65" s="30">
        <v>3976.03</v>
      </c>
      <c r="H65" s="30">
        <v>3067.66</v>
      </c>
      <c r="I65" s="30">
        <v>0</v>
      </c>
      <c r="J65" s="30">
        <f t="shared" si="1"/>
        <v>7043.6900000000005</v>
      </c>
      <c r="K65" s="30"/>
      <c r="L65" s="30"/>
      <c r="M65" s="30"/>
      <c r="N65" s="30">
        <f t="shared" si="2"/>
        <v>0</v>
      </c>
      <c r="O65" s="30">
        <f t="shared" si="13"/>
        <v>-3976.03</v>
      </c>
      <c r="P65" s="30">
        <f t="shared" si="14"/>
        <v>-3067.66</v>
      </c>
      <c r="Q65" s="30">
        <f t="shared" si="15"/>
        <v>0</v>
      </c>
      <c r="R65" s="30">
        <f t="shared" si="16"/>
        <v>-7043.6900000000005</v>
      </c>
      <c r="T65" s="13" t="s">
        <v>88</v>
      </c>
      <c r="U65" s="6" t="s">
        <v>44</v>
      </c>
      <c r="V65" s="30">
        <v>3253.17</v>
      </c>
      <c r="W65" s="30">
        <v>1066.24</v>
      </c>
      <c r="X65" s="30">
        <v>972.93</v>
      </c>
      <c r="Y65" s="30">
        <v>5292.34</v>
      </c>
      <c r="Z65" s="30">
        <v>415.36</v>
      </c>
      <c r="AA65" s="30">
        <v>0</v>
      </c>
      <c r="AB65" s="30">
        <v>0</v>
      </c>
      <c r="AC65" s="30">
        <v>415.36</v>
      </c>
      <c r="AD65" s="29">
        <f t="shared" si="7"/>
        <v>-2837.81</v>
      </c>
      <c r="AE65" s="29">
        <f t="shared" si="8"/>
        <v>-1066.24</v>
      </c>
      <c r="AF65" s="29">
        <f t="shared" si="9"/>
        <v>-972.93</v>
      </c>
      <c r="AG65" s="29">
        <f t="shared" si="10"/>
        <v>-4876.9800000000005</v>
      </c>
      <c r="AJ65" s="27"/>
      <c r="AK65" s="27"/>
      <c r="AP65" s="7" t="s">
        <v>81</v>
      </c>
      <c r="AQ65" s="7">
        <v>1</v>
      </c>
      <c r="AR65" s="28">
        <v>0</v>
      </c>
      <c r="AS65" s="31">
        <f t="shared" si="11"/>
        <v>-1</v>
      </c>
      <c r="AU65" s="56" t="s">
        <v>81</v>
      </c>
      <c r="AV65" s="57">
        <v>118.03</v>
      </c>
      <c r="AW65" s="57"/>
      <c r="AX65" s="20">
        <f t="shared" si="12"/>
        <v>-118.03</v>
      </c>
    </row>
    <row r="66" spans="1:50" x14ac:dyDescent="0.25">
      <c r="A66" s="44" t="s">
        <v>38</v>
      </c>
      <c r="B66" s="45" t="s">
        <v>43</v>
      </c>
      <c r="D66" s="27">
        <v>1</v>
      </c>
      <c r="E66" s="26">
        <f t="shared" si="0"/>
        <v>-1</v>
      </c>
      <c r="G66" s="30"/>
      <c r="H66" s="30"/>
      <c r="I66" s="30"/>
      <c r="J66" s="30">
        <f t="shared" si="1"/>
        <v>0</v>
      </c>
      <c r="K66" s="30">
        <v>6060.46</v>
      </c>
      <c r="L66" s="30">
        <v>66.02</v>
      </c>
      <c r="M66" s="30">
        <v>0</v>
      </c>
      <c r="N66" s="30">
        <f t="shared" si="2"/>
        <v>6126.4800000000005</v>
      </c>
      <c r="O66" s="30">
        <f t="shared" si="13"/>
        <v>6060.46</v>
      </c>
      <c r="P66" s="30">
        <f t="shared" si="14"/>
        <v>66.02</v>
      </c>
      <c r="Q66" s="30">
        <f t="shared" si="15"/>
        <v>0</v>
      </c>
      <c r="R66" s="30">
        <f t="shared" si="16"/>
        <v>6126.4800000000005</v>
      </c>
      <c r="T66" s="13" t="s">
        <v>90</v>
      </c>
      <c r="U66" s="6" t="s">
        <v>44</v>
      </c>
      <c r="V66" s="30">
        <v>1637.4</v>
      </c>
      <c r="W66" s="30">
        <v>900.39</v>
      </c>
      <c r="X66" s="30">
        <v>1015.12</v>
      </c>
      <c r="Y66" s="30">
        <v>3552.91</v>
      </c>
      <c r="Z66" s="30">
        <v>40.07</v>
      </c>
      <c r="AA66" s="30">
        <v>90.53</v>
      </c>
      <c r="AB66" s="30">
        <v>192.6</v>
      </c>
      <c r="AC66" s="30">
        <v>323.2</v>
      </c>
      <c r="AD66" s="29">
        <f t="shared" si="7"/>
        <v>-1597.3300000000002</v>
      </c>
      <c r="AE66" s="29">
        <f t="shared" si="8"/>
        <v>-809.86</v>
      </c>
      <c r="AF66" s="29">
        <f t="shared" si="9"/>
        <v>-822.52</v>
      </c>
      <c r="AG66" s="29">
        <f t="shared" si="10"/>
        <v>-3229.71</v>
      </c>
      <c r="AP66" s="7" t="s">
        <v>82</v>
      </c>
      <c r="AQ66" s="14">
        <v>2</v>
      </c>
      <c r="AR66" s="31">
        <v>14</v>
      </c>
      <c r="AS66" s="31">
        <f t="shared" si="11"/>
        <v>12</v>
      </c>
      <c r="AU66" s="56" t="s">
        <v>82</v>
      </c>
      <c r="AV66" s="57">
        <v>552.55999999999995</v>
      </c>
      <c r="AW66" s="57">
        <v>7605.95</v>
      </c>
      <c r="AX66" s="20">
        <f t="shared" si="12"/>
        <v>7053.3899999999994</v>
      </c>
    </row>
    <row r="67" spans="1:50" x14ac:dyDescent="0.25">
      <c r="A67" s="44" t="s">
        <v>58</v>
      </c>
      <c r="B67" s="45" t="s">
        <v>43</v>
      </c>
      <c r="C67" s="27">
        <v>1</v>
      </c>
      <c r="D67" s="27">
        <v>1</v>
      </c>
      <c r="E67" s="26">
        <f t="shared" si="0"/>
        <v>0</v>
      </c>
      <c r="G67" s="30">
        <v>2439.7800000000002</v>
      </c>
      <c r="H67" s="30">
        <v>84.15</v>
      </c>
      <c r="I67" s="30">
        <v>0</v>
      </c>
      <c r="J67" s="30">
        <f t="shared" si="1"/>
        <v>2523.9300000000003</v>
      </c>
      <c r="K67" s="30">
        <v>2345.1999999999998</v>
      </c>
      <c r="L67" s="30">
        <v>203.97</v>
      </c>
      <c r="M67" s="30">
        <v>0</v>
      </c>
      <c r="N67" s="30">
        <f t="shared" si="2"/>
        <v>2549.1699999999996</v>
      </c>
      <c r="O67" s="30">
        <f t="shared" si="13"/>
        <v>-94.580000000000382</v>
      </c>
      <c r="P67" s="30">
        <f t="shared" si="14"/>
        <v>119.82</v>
      </c>
      <c r="Q67" s="30">
        <f t="shared" si="15"/>
        <v>0</v>
      </c>
      <c r="R67" s="30">
        <f t="shared" si="16"/>
        <v>25.239999999999327</v>
      </c>
      <c r="T67" s="13" t="s">
        <v>91</v>
      </c>
      <c r="U67" s="6" t="s">
        <v>44</v>
      </c>
      <c r="V67" s="30">
        <v>8364.17</v>
      </c>
      <c r="W67" s="30">
        <v>2805.97</v>
      </c>
      <c r="X67" s="30">
        <v>5394.11</v>
      </c>
      <c r="Y67" s="30">
        <v>16556.38</v>
      </c>
      <c r="Z67" s="30">
        <v>1908.16</v>
      </c>
      <c r="AA67" s="30">
        <v>289.99</v>
      </c>
      <c r="AB67" s="30">
        <v>579.73</v>
      </c>
      <c r="AC67" s="30">
        <v>2777.88</v>
      </c>
      <c r="AD67" s="29">
        <f t="shared" si="7"/>
        <v>-6456.01</v>
      </c>
      <c r="AE67" s="29">
        <f t="shared" si="8"/>
        <v>-2515.9799999999996</v>
      </c>
      <c r="AF67" s="29">
        <f t="shared" si="9"/>
        <v>-4814.3799999999992</v>
      </c>
      <c r="AG67" s="29">
        <f t="shared" si="10"/>
        <v>-13778.5</v>
      </c>
      <c r="AP67" s="7" t="s">
        <v>83</v>
      </c>
      <c r="AQ67" s="14">
        <v>0</v>
      </c>
      <c r="AR67" s="31">
        <v>0</v>
      </c>
      <c r="AS67" s="31">
        <f t="shared" si="11"/>
        <v>0</v>
      </c>
      <c r="AU67" s="56" t="s">
        <v>83</v>
      </c>
      <c r="AV67" s="57">
        <v>0</v>
      </c>
      <c r="AW67" s="57"/>
      <c r="AX67" s="20">
        <f t="shared" si="12"/>
        <v>0</v>
      </c>
    </row>
    <row r="68" spans="1:50" x14ac:dyDescent="0.25">
      <c r="A68" s="44" t="s">
        <v>119</v>
      </c>
      <c r="B68" s="45" t="s">
        <v>43</v>
      </c>
      <c r="D68" s="27">
        <v>1</v>
      </c>
      <c r="E68" s="26">
        <f t="shared" si="0"/>
        <v>-1</v>
      </c>
      <c r="G68" s="30"/>
      <c r="H68" s="30"/>
      <c r="I68" s="30"/>
      <c r="J68" s="30">
        <f t="shared" si="1"/>
        <v>0</v>
      </c>
      <c r="K68" s="30">
        <v>2724.57</v>
      </c>
      <c r="L68" s="30">
        <v>27.25</v>
      </c>
      <c r="M68" s="30">
        <v>0</v>
      </c>
      <c r="N68" s="30">
        <f t="shared" si="2"/>
        <v>2751.82</v>
      </c>
      <c r="O68" s="30">
        <f t="shared" si="13"/>
        <v>2724.57</v>
      </c>
      <c r="P68" s="30">
        <f t="shared" si="14"/>
        <v>27.25</v>
      </c>
      <c r="Q68" s="30">
        <f t="shared" si="15"/>
        <v>0</v>
      </c>
      <c r="R68" s="30">
        <f t="shared" si="16"/>
        <v>2751.82</v>
      </c>
      <c r="T68" s="20"/>
      <c r="U68" s="6"/>
      <c r="V68" s="30"/>
      <c r="W68" s="30"/>
      <c r="X68" s="30"/>
      <c r="Y68" s="30"/>
      <c r="Z68" s="30"/>
      <c r="AA68" s="30"/>
      <c r="AB68" s="30"/>
      <c r="AC68" s="30"/>
      <c r="AD68" s="29"/>
      <c r="AE68" s="29"/>
      <c r="AF68" s="29"/>
      <c r="AG68" s="29"/>
      <c r="AP68" s="7" t="s">
        <v>84</v>
      </c>
      <c r="AQ68" s="14">
        <v>0</v>
      </c>
      <c r="AR68" s="31">
        <v>1</v>
      </c>
      <c r="AS68" s="31">
        <f t="shared" si="11"/>
        <v>1</v>
      </c>
      <c r="AU68" s="56" t="s">
        <v>84</v>
      </c>
      <c r="AV68" s="57">
        <v>0</v>
      </c>
      <c r="AW68" s="57">
        <v>1876.08</v>
      </c>
      <c r="AX68" s="20">
        <f t="shared" si="12"/>
        <v>1876.08</v>
      </c>
    </row>
    <row r="69" spans="1:50" x14ac:dyDescent="0.25">
      <c r="A69" s="44" t="s">
        <v>35</v>
      </c>
      <c r="B69" s="45" t="s">
        <v>43</v>
      </c>
      <c r="C69" s="27">
        <v>1</v>
      </c>
      <c r="D69" s="27">
        <v>1</v>
      </c>
      <c r="E69" s="26">
        <f t="shared" ref="E69:E132" si="17">+C69-D69</f>
        <v>0</v>
      </c>
      <c r="G69" s="30">
        <v>11060.25</v>
      </c>
      <c r="H69" s="30">
        <v>1048.79</v>
      </c>
      <c r="I69" s="30">
        <v>0</v>
      </c>
      <c r="J69" s="30">
        <f t="shared" ref="J69:J132" si="18">SUM(G69:I69)</f>
        <v>12109.04</v>
      </c>
      <c r="K69" s="30">
        <v>11352.1</v>
      </c>
      <c r="L69" s="30">
        <v>1048.79</v>
      </c>
      <c r="M69" s="30">
        <v>0</v>
      </c>
      <c r="N69" s="30">
        <f t="shared" ref="N69:N132" si="19">+K69+L69+M69</f>
        <v>12400.89</v>
      </c>
      <c r="O69" s="30">
        <f t="shared" si="13"/>
        <v>291.85000000000036</v>
      </c>
      <c r="P69" s="30">
        <f t="shared" si="14"/>
        <v>0</v>
      </c>
      <c r="Q69" s="30">
        <f t="shared" si="15"/>
        <v>0</v>
      </c>
      <c r="R69" s="30">
        <f t="shared" si="16"/>
        <v>291.84999999999854</v>
      </c>
      <c r="T69" s="9"/>
      <c r="U69" s="9"/>
      <c r="V69" s="30"/>
      <c r="W69" s="30"/>
      <c r="X69" s="30"/>
      <c r="Y69" s="30"/>
      <c r="Z69" s="30"/>
      <c r="AA69" s="30"/>
      <c r="AB69" s="30"/>
      <c r="AC69" s="30"/>
      <c r="AD69" s="29"/>
      <c r="AE69" s="29"/>
      <c r="AF69" s="29"/>
      <c r="AG69" s="29"/>
      <c r="AP69" s="7" t="s">
        <v>20</v>
      </c>
      <c r="AQ69" s="14">
        <v>1</v>
      </c>
      <c r="AR69" s="31">
        <v>5</v>
      </c>
      <c r="AS69" s="31">
        <f t="shared" ref="AS69:AS77" si="20">+AR69-AQ69</f>
        <v>4</v>
      </c>
      <c r="AU69" s="56" t="s">
        <v>20</v>
      </c>
      <c r="AV69" s="57">
        <v>74.23</v>
      </c>
      <c r="AW69" s="57">
        <v>1684.13</v>
      </c>
      <c r="AX69" s="20">
        <f t="shared" ref="AX69:AX77" si="21">+AW69-AV69</f>
        <v>1609.9</v>
      </c>
    </row>
    <row r="70" spans="1:50" x14ac:dyDescent="0.25">
      <c r="A70" s="44" t="s">
        <v>74</v>
      </c>
      <c r="B70" s="45" t="s">
        <v>43</v>
      </c>
      <c r="C70" s="27">
        <v>1</v>
      </c>
      <c r="D70" s="27">
        <v>1</v>
      </c>
      <c r="E70" s="26">
        <f t="shared" si="17"/>
        <v>0</v>
      </c>
      <c r="G70" s="30">
        <v>23422.81</v>
      </c>
      <c r="H70" s="30">
        <v>23269.54</v>
      </c>
      <c r="I70" s="30">
        <v>0</v>
      </c>
      <c r="J70" s="30">
        <f t="shared" si="18"/>
        <v>46692.350000000006</v>
      </c>
      <c r="K70" s="30">
        <v>23429.17</v>
      </c>
      <c r="L70" s="30">
        <v>23269.54</v>
      </c>
      <c r="M70" s="30">
        <v>0</v>
      </c>
      <c r="N70" s="30">
        <f t="shared" si="19"/>
        <v>46698.71</v>
      </c>
      <c r="O70" s="30">
        <f t="shared" si="13"/>
        <v>6.3599999999969441</v>
      </c>
      <c r="P70" s="30">
        <f t="shared" si="14"/>
        <v>0</v>
      </c>
      <c r="Q70" s="30">
        <f t="shared" si="15"/>
        <v>0</v>
      </c>
      <c r="R70" s="30">
        <f t="shared" si="16"/>
        <v>6.3599999999933061</v>
      </c>
      <c r="T70" s="9"/>
      <c r="U70" s="9"/>
      <c r="V70" s="30"/>
      <c r="W70" s="30"/>
      <c r="X70" s="30"/>
      <c r="Y70" s="30"/>
      <c r="Z70" s="30"/>
      <c r="AA70" s="30"/>
      <c r="AB70" s="30"/>
      <c r="AC70" s="30"/>
      <c r="AD70" s="29"/>
      <c r="AE70" s="29"/>
      <c r="AF70" s="29"/>
      <c r="AG70" s="29"/>
      <c r="AP70" s="7" t="s">
        <v>85</v>
      </c>
      <c r="AQ70" s="14">
        <v>0</v>
      </c>
      <c r="AR70" s="31">
        <v>2</v>
      </c>
      <c r="AS70" s="31">
        <f t="shared" si="20"/>
        <v>2</v>
      </c>
      <c r="AU70" s="56" t="s">
        <v>85</v>
      </c>
      <c r="AV70" s="57">
        <v>0</v>
      </c>
      <c r="AW70" s="57">
        <v>357.02</v>
      </c>
      <c r="AX70" s="20">
        <f t="shared" si="21"/>
        <v>357.02</v>
      </c>
    </row>
    <row r="71" spans="1:50" x14ac:dyDescent="0.25">
      <c r="A71" s="44" t="s">
        <v>33</v>
      </c>
      <c r="B71" s="45" t="s">
        <v>43</v>
      </c>
      <c r="C71" s="27">
        <v>1</v>
      </c>
      <c r="D71" s="27">
        <v>1</v>
      </c>
      <c r="E71" s="26">
        <f t="shared" si="17"/>
        <v>0</v>
      </c>
      <c r="G71" s="30">
        <v>1656.09</v>
      </c>
      <c r="H71" s="30">
        <v>1668.19</v>
      </c>
      <c r="I71" s="30">
        <v>0</v>
      </c>
      <c r="J71" s="30">
        <f t="shared" si="18"/>
        <v>3324.2799999999997</v>
      </c>
      <c r="K71" s="30">
        <v>3070.4</v>
      </c>
      <c r="L71" s="30">
        <v>1656.09</v>
      </c>
      <c r="M71" s="30">
        <v>149.61000000000001</v>
      </c>
      <c r="N71" s="30">
        <f t="shared" si="19"/>
        <v>4876.0999999999995</v>
      </c>
      <c r="O71" s="30">
        <f t="shared" si="13"/>
        <v>1414.3100000000002</v>
      </c>
      <c r="P71" s="30">
        <f t="shared" si="14"/>
        <v>-12.100000000000136</v>
      </c>
      <c r="Q71" s="30">
        <f t="shared" si="15"/>
        <v>149.61000000000001</v>
      </c>
      <c r="R71" s="30">
        <f t="shared" si="16"/>
        <v>1551.8199999999997</v>
      </c>
      <c r="T71" s="9"/>
      <c r="U71" s="9"/>
      <c r="V71" s="30"/>
      <c r="W71" s="30"/>
      <c r="X71" s="30"/>
      <c r="Y71" s="30"/>
      <c r="Z71" s="30"/>
      <c r="AA71" s="30"/>
      <c r="AB71" s="30"/>
      <c r="AC71" s="30"/>
      <c r="AD71" s="29"/>
      <c r="AE71" s="29"/>
      <c r="AF71" s="29"/>
      <c r="AG71" s="29"/>
      <c r="AP71" s="7" t="s">
        <v>86</v>
      </c>
      <c r="AQ71" s="14">
        <v>0</v>
      </c>
      <c r="AR71" s="31">
        <v>1</v>
      </c>
      <c r="AS71" s="31">
        <f t="shared" si="20"/>
        <v>1</v>
      </c>
      <c r="AU71" s="56" t="s">
        <v>86</v>
      </c>
      <c r="AV71" s="57">
        <v>0</v>
      </c>
      <c r="AW71" s="57">
        <v>33.770000000000003</v>
      </c>
      <c r="AX71" s="20">
        <f t="shared" si="21"/>
        <v>33.770000000000003</v>
      </c>
    </row>
    <row r="72" spans="1:50" x14ac:dyDescent="0.25">
      <c r="A72" s="44" t="s">
        <v>20</v>
      </c>
      <c r="B72" s="45" t="s">
        <v>43</v>
      </c>
      <c r="C72" s="27">
        <v>1</v>
      </c>
      <c r="D72" s="27">
        <v>1</v>
      </c>
      <c r="E72" s="26">
        <f t="shared" si="17"/>
        <v>0</v>
      </c>
      <c r="G72" s="30">
        <v>1127.3</v>
      </c>
      <c r="H72" s="30">
        <v>1157.48</v>
      </c>
      <c r="I72" s="30">
        <v>0</v>
      </c>
      <c r="J72" s="30">
        <f t="shared" si="18"/>
        <v>2284.7799999999997</v>
      </c>
      <c r="K72" s="30">
        <v>1461.19</v>
      </c>
      <c r="L72" s="30">
        <v>1127.3</v>
      </c>
      <c r="M72" s="30">
        <v>58.16</v>
      </c>
      <c r="N72" s="30">
        <f t="shared" si="19"/>
        <v>2646.6499999999996</v>
      </c>
      <c r="O72" s="30">
        <f t="shared" si="13"/>
        <v>333.8900000000001</v>
      </c>
      <c r="P72" s="30">
        <f t="shared" si="14"/>
        <v>-30.180000000000064</v>
      </c>
      <c r="Q72" s="30">
        <f t="shared" si="15"/>
        <v>58.16</v>
      </c>
      <c r="R72" s="30">
        <f t="shared" si="16"/>
        <v>361.86999999999989</v>
      </c>
      <c r="T72" s="9"/>
      <c r="U72" s="9"/>
      <c r="V72" s="30"/>
      <c r="W72" s="30"/>
      <c r="X72" s="30"/>
      <c r="Y72" s="30"/>
      <c r="Z72" s="30"/>
      <c r="AA72" s="30"/>
      <c r="AB72" s="30"/>
      <c r="AC72" s="30"/>
      <c r="AD72" s="29"/>
      <c r="AE72" s="29"/>
      <c r="AF72" s="29"/>
      <c r="AG72" s="29"/>
      <c r="AP72" s="7" t="s">
        <v>28</v>
      </c>
      <c r="AQ72" s="14">
        <v>2</v>
      </c>
      <c r="AR72" s="31">
        <v>5</v>
      </c>
      <c r="AS72" s="31">
        <f t="shared" si="20"/>
        <v>3</v>
      </c>
      <c r="AU72" s="56" t="s">
        <v>28</v>
      </c>
      <c r="AV72" s="57">
        <v>215.48</v>
      </c>
      <c r="AW72" s="57">
        <v>8409.83</v>
      </c>
      <c r="AX72" s="20">
        <f t="shared" si="21"/>
        <v>8194.35</v>
      </c>
    </row>
    <row r="73" spans="1:50" x14ac:dyDescent="0.25">
      <c r="A73" s="44" t="s">
        <v>87</v>
      </c>
      <c r="B73" s="45" t="s">
        <v>43</v>
      </c>
      <c r="D73" s="27">
        <v>1</v>
      </c>
      <c r="E73" s="26">
        <f t="shared" si="17"/>
        <v>-1</v>
      </c>
      <c r="G73" s="30"/>
      <c r="H73" s="30"/>
      <c r="I73" s="30"/>
      <c r="J73" s="30">
        <f t="shared" si="18"/>
        <v>0</v>
      </c>
      <c r="K73" s="30">
        <v>10486.93</v>
      </c>
      <c r="L73" s="30">
        <v>0.03</v>
      </c>
      <c r="M73" s="30">
        <v>0</v>
      </c>
      <c r="N73" s="30">
        <f t="shared" si="19"/>
        <v>10486.960000000001</v>
      </c>
      <c r="O73" s="30">
        <f t="shared" si="13"/>
        <v>10486.93</v>
      </c>
      <c r="P73" s="30">
        <f t="shared" si="14"/>
        <v>0.03</v>
      </c>
      <c r="Q73" s="30">
        <f t="shared" si="15"/>
        <v>0</v>
      </c>
      <c r="R73" s="30">
        <f t="shared" si="16"/>
        <v>10486.960000000001</v>
      </c>
      <c r="T73" s="9"/>
      <c r="U73" s="9"/>
      <c r="V73" s="30"/>
      <c r="W73" s="30"/>
      <c r="X73" s="30"/>
      <c r="Y73" s="30"/>
      <c r="Z73" s="30"/>
      <c r="AA73" s="30"/>
      <c r="AB73" s="30"/>
      <c r="AC73" s="30"/>
      <c r="AD73" s="29"/>
      <c r="AE73" s="29"/>
      <c r="AF73" s="29"/>
      <c r="AG73" s="29"/>
      <c r="AP73" s="7" t="s">
        <v>87</v>
      </c>
      <c r="AQ73" s="14">
        <v>1</v>
      </c>
      <c r="AR73" s="31">
        <v>1</v>
      </c>
      <c r="AS73" s="31">
        <f t="shared" si="20"/>
        <v>0</v>
      </c>
      <c r="AU73" s="56" t="s">
        <v>87</v>
      </c>
      <c r="AV73" s="57">
        <v>678.59</v>
      </c>
      <c r="AW73" s="57">
        <v>1907.26</v>
      </c>
      <c r="AX73" s="20">
        <f t="shared" si="21"/>
        <v>1228.67</v>
      </c>
    </row>
    <row r="74" spans="1:50" x14ac:dyDescent="0.25">
      <c r="A74" s="28" t="s">
        <v>14</v>
      </c>
      <c r="B74" s="45" t="s">
        <v>44</v>
      </c>
      <c r="C74" s="27">
        <v>6</v>
      </c>
      <c r="D74" s="27">
        <v>9</v>
      </c>
      <c r="E74" s="26">
        <f t="shared" si="17"/>
        <v>-3</v>
      </c>
      <c r="G74" s="30">
        <v>579.99</v>
      </c>
      <c r="H74" s="30">
        <v>637.74</v>
      </c>
      <c r="I74" s="30">
        <v>830.23</v>
      </c>
      <c r="J74" s="30">
        <f t="shared" si="18"/>
        <v>2047.96</v>
      </c>
      <c r="K74" s="30">
        <v>656.06</v>
      </c>
      <c r="L74" s="30">
        <v>825.01</v>
      </c>
      <c r="M74" s="30">
        <v>1267.97</v>
      </c>
      <c r="N74" s="30">
        <f t="shared" si="19"/>
        <v>2749.04</v>
      </c>
      <c r="O74" s="30">
        <f t="shared" si="13"/>
        <v>76.069999999999936</v>
      </c>
      <c r="P74" s="30">
        <f t="shared" si="14"/>
        <v>187.26999999999998</v>
      </c>
      <c r="Q74" s="30">
        <f t="shared" si="15"/>
        <v>437.74</v>
      </c>
      <c r="R74" s="30">
        <f t="shared" si="16"/>
        <v>701.07999999999993</v>
      </c>
      <c r="T74" s="9"/>
      <c r="U74" s="9"/>
      <c r="V74" s="30"/>
      <c r="W74" s="30"/>
      <c r="X74" s="30"/>
      <c r="Y74" s="30"/>
      <c r="Z74" s="30"/>
      <c r="AA74" s="30"/>
      <c r="AB74" s="30"/>
      <c r="AC74" s="30"/>
      <c r="AD74" s="29"/>
      <c r="AE74" s="29"/>
      <c r="AF74" s="29"/>
      <c r="AG74" s="29"/>
      <c r="AP74" s="7" t="s">
        <v>88</v>
      </c>
      <c r="AQ74" s="14">
        <v>1</v>
      </c>
      <c r="AR74" s="31">
        <v>3</v>
      </c>
      <c r="AS74" s="31">
        <f t="shared" si="20"/>
        <v>2</v>
      </c>
      <c r="AU74" s="56" t="s">
        <v>88</v>
      </c>
      <c r="AV74" s="57">
        <v>168.15</v>
      </c>
      <c r="AW74" s="57">
        <v>363.56</v>
      </c>
      <c r="AX74" s="20">
        <f t="shared" si="21"/>
        <v>195.41</v>
      </c>
    </row>
    <row r="75" spans="1:50" x14ac:dyDescent="0.25">
      <c r="A75" s="28" t="s">
        <v>45</v>
      </c>
      <c r="B75" s="45" t="s">
        <v>44</v>
      </c>
      <c r="C75" s="27">
        <v>403</v>
      </c>
      <c r="D75" s="27">
        <v>414</v>
      </c>
      <c r="E75" s="26">
        <f t="shared" si="17"/>
        <v>-11</v>
      </c>
      <c r="G75" s="30">
        <v>31486.92</v>
      </c>
      <c r="H75" s="30">
        <v>53801.710000000006</v>
      </c>
      <c r="I75" s="30">
        <v>35396.54</v>
      </c>
      <c r="J75" s="30">
        <f t="shared" si="18"/>
        <v>120685.17000000001</v>
      </c>
      <c r="K75" s="30">
        <v>28019.200000000001</v>
      </c>
      <c r="L75" s="30">
        <v>32533.68</v>
      </c>
      <c r="M75" s="30">
        <v>54000.710000000006</v>
      </c>
      <c r="N75" s="30">
        <f t="shared" si="19"/>
        <v>114553.59000000001</v>
      </c>
      <c r="O75" s="30">
        <f t="shared" si="13"/>
        <v>-3467.7199999999975</v>
      </c>
      <c r="P75" s="30">
        <f t="shared" si="14"/>
        <v>-21268.030000000006</v>
      </c>
      <c r="Q75" s="30">
        <f t="shared" si="15"/>
        <v>18604.170000000006</v>
      </c>
      <c r="R75" s="30">
        <f t="shared" si="16"/>
        <v>-6131.5800000000017</v>
      </c>
      <c r="T75" s="9"/>
      <c r="U75" s="9"/>
      <c r="V75" s="30"/>
      <c r="W75" s="30"/>
      <c r="X75" s="30"/>
      <c r="Y75" s="30"/>
      <c r="Z75" s="30"/>
      <c r="AA75" s="30"/>
      <c r="AB75" s="30"/>
      <c r="AC75" s="30"/>
      <c r="AD75" s="29"/>
      <c r="AE75" s="29"/>
      <c r="AF75" s="29"/>
      <c r="AG75" s="29"/>
      <c r="AP75" s="7" t="s">
        <v>89</v>
      </c>
      <c r="AQ75" s="14">
        <v>0</v>
      </c>
      <c r="AR75" s="31">
        <v>0</v>
      </c>
      <c r="AS75" s="31">
        <f t="shared" si="20"/>
        <v>0</v>
      </c>
      <c r="AU75" s="56" t="s">
        <v>89</v>
      </c>
      <c r="AV75" s="57">
        <v>0</v>
      </c>
      <c r="AW75" s="57"/>
      <c r="AX75" s="20">
        <f t="shared" si="21"/>
        <v>0</v>
      </c>
    </row>
    <row r="76" spans="1:50" x14ac:dyDescent="0.25">
      <c r="A76" s="28" t="s">
        <v>42</v>
      </c>
      <c r="B76" s="45" t="s">
        <v>44</v>
      </c>
      <c r="C76" s="27">
        <v>368</v>
      </c>
      <c r="D76" s="27">
        <v>347</v>
      </c>
      <c r="E76" s="26">
        <f t="shared" si="17"/>
        <v>21</v>
      </c>
      <c r="G76" s="30">
        <v>39356.85</v>
      </c>
      <c r="H76" s="30">
        <v>50646.59</v>
      </c>
      <c r="I76" s="30">
        <v>32918.47</v>
      </c>
      <c r="J76" s="30">
        <f t="shared" si="18"/>
        <v>122921.91</v>
      </c>
      <c r="K76" s="30">
        <v>25958.6</v>
      </c>
      <c r="L76" s="30">
        <v>32568.94</v>
      </c>
      <c r="M76" s="30">
        <v>40418.350000000006</v>
      </c>
      <c r="N76" s="30">
        <f t="shared" si="19"/>
        <v>98945.89</v>
      </c>
      <c r="O76" s="30">
        <f t="shared" si="13"/>
        <v>-13398.25</v>
      </c>
      <c r="P76" s="30">
        <f t="shared" si="14"/>
        <v>-18077.649999999998</v>
      </c>
      <c r="Q76" s="30">
        <f t="shared" si="15"/>
        <v>7499.8800000000047</v>
      </c>
      <c r="R76" s="30">
        <f t="shared" si="16"/>
        <v>-23976.020000000004</v>
      </c>
      <c r="T76" s="9"/>
      <c r="U76" s="9"/>
      <c r="V76" s="30"/>
      <c r="W76" s="30"/>
      <c r="X76" s="30"/>
      <c r="Y76" s="30"/>
      <c r="Z76" s="30"/>
      <c r="AA76" s="30"/>
      <c r="AB76" s="30"/>
      <c r="AC76" s="30"/>
      <c r="AD76" s="29"/>
      <c r="AE76" s="29"/>
      <c r="AF76" s="29"/>
      <c r="AG76" s="29"/>
      <c r="AP76" s="7" t="s">
        <v>90</v>
      </c>
      <c r="AQ76" s="14">
        <v>0</v>
      </c>
      <c r="AR76" s="31">
        <v>6</v>
      </c>
      <c r="AS76" s="31">
        <f t="shared" si="20"/>
        <v>6</v>
      </c>
      <c r="AU76" s="56" t="s">
        <v>90</v>
      </c>
      <c r="AV76" s="57">
        <v>0</v>
      </c>
      <c r="AW76" s="57">
        <v>1073.1500000000001</v>
      </c>
      <c r="AX76" s="20">
        <f t="shared" si="21"/>
        <v>1073.1500000000001</v>
      </c>
    </row>
    <row r="77" spans="1:50" x14ac:dyDescent="0.25">
      <c r="A77" s="28" t="s">
        <v>38</v>
      </c>
      <c r="B77" s="45" t="s">
        <v>44</v>
      </c>
      <c r="C77" s="27">
        <v>528</v>
      </c>
      <c r="D77" s="27">
        <v>484</v>
      </c>
      <c r="E77" s="26">
        <f t="shared" si="17"/>
        <v>44</v>
      </c>
      <c r="G77" s="30">
        <v>59730.99</v>
      </c>
      <c r="H77" s="30">
        <v>61497.9</v>
      </c>
      <c r="I77" s="30">
        <v>56676.41</v>
      </c>
      <c r="J77" s="30">
        <f t="shared" si="18"/>
        <v>177905.3</v>
      </c>
      <c r="K77" s="30">
        <v>37979.86</v>
      </c>
      <c r="L77" s="30">
        <v>44076</v>
      </c>
      <c r="M77" s="30">
        <v>73901.09</v>
      </c>
      <c r="N77" s="30">
        <f t="shared" si="19"/>
        <v>155956.95000000001</v>
      </c>
      <c r="O77" s="30">
        <f t="shared" si="13"/>
        <v>-21751.129999999997</v>
      </c>
      <c r="P77" s="30">
        <f t="shared" si="14"/>
        <v>-17421.900000000001</v>
      </c>
      <c r="Q77" s="30">
        <f t="shared" si="15"/>
        <v>17224.679999999993</v>
      </c>
      <c r="R77" s="30">
        <f t="shared" si="16"/>
        <v>-21948.349999999977</v>
      </c>
      <c r="T77" s="9"/>
      <c r="U77" s="9"/>
      <c r="V77" s="30"/>
      <c r="W77" s="30"/>
      <c r="X77" s="30"/>
      <c r="Y77" s="30"/>
      <c r="Z77" s="30"/>
      <c r="AA77" s="30"/>
      <c r="AB77" s="30"/>
      <c r="AC77" s="30"/>
      <c r="AD77" s="29"/>
      <c r="AE77" s="29"/>
      <c r="AF77" s="29"/>
      <c r="AG77" s="29"/>
      <c r="AP77" s="7" t="s">
        <v>91</v>
      </c>
      <c r="AQ77" s="14">
        <v>3</v>
      </c>
      <c r="AR77" s="31">
        <v>10</v>
      </c>
      <c r="AS77" s="31">
        <f t="shared" si="20"/>
        <v>7</v>
      </c>
      <c r="AU77" s="56" t="s">
        <v>91</v>
      </c>
      <c r="AV77" s="57">
        <v>2812.71</v>
      </c>
      <c r="AW77" s="57">
        <v>4746.2299999999996</v>
      </c>
      <c r="AX77" s="20">
        <f t="shared" si="21"/>
        <v>1933.5199999999995</v>
      </c>
    </row>
    <row r="78" spans="1:50" x14ac:dyDescent="0.25">
      <c r="A78" s="28" t="s">
        <v>46</v>
      </c>
      <c r="B78" s="45" t="s">
        <v>44</v>
      </c>
      <c r="C78" s="27">
        <v>390</v>
      </c>
      <c r="D78" s="27">
        <v>363</v>
      </c>
      <c r="E78" s="26">
        <f t="shared" si="17"/>
        <v>27</v>
      </c>
      <c r="G78" s="30">
        <v>48041.98</v>
      </c>
      <c r="H78" s="30">
        <v>45218.92</v>
      </c>
      <c r="I78" s="30">
        <v>40517.380000000005</v>
      </c>
      <c r="J78" s="30">
        <f t="shared" si="18"/>
        <v>133778.28</v>
      </c>
      <c r="K78" s="30">
        <v>29726.89</v>
      </c>
      <c r="L78" s="30">
        <v>33743.22</v>
      </c>
      <c r="M78" s="30">
        <v>52665.279999999999</v>
      </c>
      <c r="N78" s="30">
        <f t="shared" si="19"/>
        <v>116135.39</v>
      </c>
      <c r="O78" s="30">
        <f t="shared" si="13"/>
        <v>-18315.090000000004</v>
      </c>
      <c r="P78" s="30">
        <f t="shared" si="14"/>
        <v>-11475.699999999997</v>
      </c>
      <c r="Q78" s="30">
        <f t="shared" si="15"/>
        <v>12147.899999999994</v>
      </c>
      <c r="R78" s="30">
        <f t="shared" si="16"/>
        <v>-17642.89</v>
      </c>
      <c r="T78" s="9"/>
      <c r="U78" s="9"/>
      <c r="V78" s="30"/>
      <c r="W78" s="30"/>
      <c r="X78" s="30"/>
      <c r="Y78" s="30"/>
      <c r="Z78" s="30"/>
      <c r="AA78" s="30"/>
      <c r="AB78" s="30"/>
      <c r="AC78" s="30"/>
      <c r="AD78" s="29"/>
      <c r="AE78" s="29"/>
      <c r="AF78" s="29"/>
      <c r="AG78" s="29"/>
    </row>
    <row r="79" spans="1:50" x14ac:dyDescent="0.25">
      <c r="A79" s="28" t="s">
        <v>47</v>
      </c>
      <c r="B79" s="45" t="s">
        <v>44</v>
      </c>
      <c r="C79" s="27">
        <v>293</v>
      </c>
      <c r="D79" s="27">
        <v>234</v>
      </c>
      <c r="E79" s="26">
        <f t="shared" si="17"/>
        <v>59</v>
      </c>
      <c r="G79" s="30">
        <v>37685.050000000003</v>
      </c>
      <c r="H79" s="30">
        <v>38197.81</v>
      </c>
      <c r="I79" s="30">
        <v>34060.119999999995</v>
      </c>
      <c r="J79" s="30">
        <f t="shared" si="18"/>
        <v>109942.98</v>
      </c>
      <c r="K79" s="30">
        <v>21307.22</v>
      </c>
      <c r="L79" s="30">
        <v>23894.93</v>
      </c>
      <c r="M79" s="30">
        <v>39820.869999999995</v>
      </c>
      <c r="N79" s="30">
        <f t="shared" si="19"/>
        <v>85023.01999999999</v>
      </c>
      <c r="O79" s="30">
        <f t="shared" si="13"/>
        <v>-16377.830000000002</v>
      </c>
      <c r="P79" s="30">
        <f t="shared" si="14"/>
        <v>-14302.879999999997</v>
      </c>
      <c r="Q79" s="30">
        <f t="shared" si="15"/>
        <v>5760.75</v>
      </c>
      <c r="R79" s="30">
        <f t="shared" si="16"/>
        <v>-24919.960000000006</v>
      </c>
      <c r="T79" s="9"/>
      <c r="U79" s="9"/>
      <c r="V79" s="30"/>
      <c r="W79" s="30"/>
      <c r="X79" s="30"/>
      <c r="Y79" s="30"/>
      <c r="Z79" s="30"/>
      <c r="AA79" s="30"/>
      <c r="AB79" s="30"/>
      <c r="AC79" s="30"/>
      <c r="AD79" s="29"/>
      <c r="AE79" s="29"/>
      <c r="AF79" s="29"/>
      <c r="AG79" s="29"/>
    </row>
    <row r="80" spans="1:50" x14ac:dyDescent="0.25">
      <c r="A80" s="28" t="s">
        <v>48</v>
      </c>
      <c r="B80" s="45" t="s">
        <v>44</v>
      </c>
      <c r="C80" s="27">
        <v>344</v>
      </c>
      <c r="D80" s="27">
        <v>327</v>
      </c>
      <c r="E80" s="26">
        <f t="shared" si="17"/>
        <v>17</v>
      </c>
      <c r="G80" s="30">
        <v>25908.54</v>
      </c>
      <c r="H80" s="30">
        <v>46715.259999999995</v>
      </c>
      <c r="I80" s="30">
        <v>30522.720000000001</v>
      </c>
      <c r="J80" s="30">
        <f t="shared" si="18"/>
        <v>103146.51999999999</v>
      </c>
      <c r="K80" s="30">
        <v>17086.39</v>
      </c>
      <c r="L80" s="30">
        <v>21285.5</v>
      </c>
      <c r="M80" s="30">
        <v>45435.83</v>
      </c>
      <c r="N80" s="30">
        <f t="shared" si="19"/>
        <v>83807.72</v>
      </c>
      <c r="O80" s="30">
        <f t="shared" si="13"/>
        <v>-8822.1500000000015</v>
      </c>
      <c r="P80" s="30">
        <f t="shared" si="14"/>
        <v>-25429.759999999995</v>
      </c>
      <c r="Q80" s="30">
        <f t="shared" si="15"/>
        <v>14913.11</v>
      </c>
      <c r="R80" s="30">
        <f t="shared" si="16"/>
        <v>-19338.799999999988</v>
      </c>
      <c r="T80" s="9"/>
      <c r="U80" s="9"/>
      <c r="V80" s="30"/>
      <c r="W80" s="30"/>
      <c r="X80" s="30"/>
      <c r="Y80" s="30"/>
      <c r="Z80" s="30"/>
      <c r="AA80" s="30"/>
      <c r="AB80" s="30"/>
      <c r="AC80" s="30"/>
      <c r="AD80" s="29"/>
      <c r="AE80" s="29"/>
      <c r="AF80" s="29"/>
      <c r="AG80" s="29"/>
    </row>
    <row r="81" spans="1:33" x14ac:dyDescent="0.25">
      <c r="A81" s="28" t="s">
        <v>93</v>
      </c>
      <c r="B81" s="45" t="s">
        <v>44</v>
      </c>
      <c r="C81" s="27">
        <v>4</v>
      </c>
      <c r="D81" s="27">
        <v>9</v>
      </c>
      <c r="E81" s="26">
        <f t="shared" si="17"/>
        <v>-5</v>
      </c>
      <c r="G81" s="30">
        <v>423.11</v>
      </c>
      <c r="H81" s="30">
        <v>546.09</v>
      </c>
      <c r="I81" s="30">
        <v>280.19</v>
      </c>
      <c r="J81" s="30">
        <f t="shared" si="18"/>
        <v>1249.3900000000001</v>
      </c>
      <c r="K81" s="30">
        <v>392.48</v>
      </c>
      <c r="L81" s="30">
        <v>612.72</v>
      </c>
      <c r="M81" s="30">
        <v>652.57999999999993</v>
      </c>
      <c r="N81" s="30">
        <f t="shared" si="19"/>
        <v>1657.78</v>
      </c>
      <c r="O81" s="30">
        <f t="shared" si="13"/>
        <v>-30.629999999999995</v>
      </c>
      <c r="P81" s="30">
        <f t="shared" si="14"/>
        <v>66.63</v>
      </c>
      <c r="Q81" s="30">
        <f t="shared" si="15"/>
        <v>372.38999999999993</v>
      </c>
      <c r="R81" s="30">
        <f t="shared" si="16"/>
        <v>408.38999999999987</v>
      </c>
      <c r="T81" s="9"/>
      <c r="U81" s="9"/>
      <c r="V81" s="30"/>
      <c r="W81" s="30"/>
      <c r="X81" s="30"/>
      <c r="Y81" s="30"/>
      <c r="Z81" s="30"/>
      <c r="AA81" s="30"/>
      <c r="AB81" s="30"/>
      <c r="AC81" s="30"/>
      <c r="AD81" s="29"/>
      <c r="AE81" s="29"/>
      <c r="AF81" s="29"/>
      <c r="AG81" s="29"/>
    </row>
    <row r="82" spans="1:33" x14ac:dyDescent="0.25">
      <c r="A82" s="28" t="s">
        <v>49</v>
      </c>
      <c r="B82" s="45" t="s">
        <v>44</v>
      </c>
      <c r="C82" s="27">
        <v>419</v>
      </c>
      <c r="D82" s="27">
        <v>386</v>
      </c>
      <c r="E82" s="26">
        <f t="shared" si="17"/>
        <v>33</v>
      </c>
      <c r="G82" s="30">
        <v>37076.9</v>
      </c>
      <c r="H82" s="30">
        <v>56975.64</v>
      </c>
      <c r="I82" s="30">
        <v>28829.47</v>
      </c>
      <c r="J82" s="30">
        <f t="shared" si="18"/>
        <v>122882.01000000001</v>
      </c>
      <c r="K82" s="30">
        <v>19265.53</v>
      </c>
      <c r="L82" s="30">
        <v>31768.54</v>
      </c>
      <c r="M82" s="30">
        <v>45209.81</v>
      </c>
      <c r="N82" s="30">
        <f t="shared" si="19"/>
        <v>96243.88</v>
      </c>
      <c r="O82" s="30">
        <f t="shared" si="13"/>
        <v>-17811.370000000003</v>
      </c>
      <c r="P82" s="30">
        <f t="shared" si="14"/>
        <v>-25207.1</v>
      </c>
      <c r="Q82" s="30">
        <f t="shared" si="15"/>
        <v>16380.339999999997</v>
      </c>
      <c r="R82" s="30">
        <f t="shared" si="16"/>
        <v>-26638.130000000005</v>
      </c>
      <c r="T82" s="9"/>
      <c r="U82" s="9"/>
      <c r="V82" s="30"/>
      <c r="W82" s="30"/>
      <c r="X82" s="30"/>
      <c r="Y82" s="30"/>
      <c r="Z82" s="30"/>
      <c r="AA82" s="30"/>
      <c r="AB82" s="30"/>
      <c r="AC82" s="30"/>
      <c r="AD82" s="29"/>
      <c r="AE82" s="29"/>
      <c r="AF82" s="29"/>
      <c r="AG82" s="29"/>
    </row>
    <row r="83" spans="1:33" x14ac:dyDescent="0.25">
      <c r="A83" s="28" t="s">
        <v>50</v>
      </c>
      <c r="B83" s="45" t="s">
        <v>44</v>
      </c>
      <c r="C83" s="27">
        <v>9</v>
      </c>
      <c r="D83" s="27">
        <v>12</v>
      </c>
      <c r="E83" s="26">
        <f t="shared" si="17"/>
        <v>-3</v>
      </c>
      <c r="G83" s="30">
        <v>1020.91</v>
      </c>
      <c r="H83" s="30">
        <v>1507.0500000000002</v>
      </c>
      <c r="I83" s="30">
        <v>2529.46</v>
      </c>
      <c r="J83" s="30">
        <f t="shared" si="18"/>
        <v>5057.42</v>
      </c>
      <c r="K83" s="30">
        <v>823.4</v>
      </c>
      <c r="L83" s="30">
        <v>1263.9100000000001</v>
      </c>
      <c r="M83" s="30">
        <v>3878.63</v>
      </c>
      <c r="N83" s="30">
        <f t="shared" si="19"/>
        <v>5965.9400000000005</v>
      </c>
      <c r="O83" s="30">
        <f t="shared" si="13"/>
        <v>-197.51</v>
      </c>
      <c r="P83" s="30">
        <f t="shared" si="14"/>
        <v>-243.1400000000001</v>
      </c>
      <c r="Q83" s="30">
        <f t="shared" si="15"/>
        <v>1349.17</v>
      </c>
      <c r="R83" s="30">
        <f t="shared" si="16"/>
        <v>908.52000000000044</v>
      </c>
      <c r="T83" s="9"/>
      <c r="U83" s="9"/>
      <c r="V83" s="30"/>
      <c r="W83" s="30"/>
      <c r="X83" s="30"/>
      <c r="Y83" s="30"/>
      <c r="Z83" s="30"/>
      <c r="AA83" s="30"/>
      <c r="AB83" s="30"/>
      <c r="AC83" s="30"/>
      <c r="AD83" s="29"/>
      <c r="AE83" s="29"/>
      <c r="AF83" s="29"/>
      <c r="AG83" s="29"/>
    </row>
    <row r="84" spans="1:33" x14ac:dyDescent="0.25">
      <c r="A84" s="28" t="s">
        <v>18</v>
      </c>
      <c r="B84" s="45" t="s">
        <v>44</v>
      </c>
      <c r="C84" s="27">
        <v>2</v>
      </c>
      <c r="D84" s="27">
        <v>2</v>
      </c>
      <c r="E84" s="26">
        <f t="shared" si="17"/>
        <v>0</v>
      </c>
      <c r="G84" s="30">
        <v>243.46</v>
      </c>
      <c r="H84" s="30">
        <v>288.37</v>
      </c>
      <c r="I84" s="30">
        <v>189.12</v>
      </c>
      <c r="J84" s="30">
        <f t="shared" si="18"/>
        <v>720.95</v>
      </c>
      <c r="K84" s="30">
        <v>91.65</v>
      </c>
      <c r="L84" s="30">
        <v>153.08000000000001</v>
      </c>
      <c r="M84" s="30">
        <v>377.87</v>
      </c>
      <c r="N84" s="30">
        <f t="shared" si="19"/>
        <v>622.6</v>
      </c>
      <c r="O84" s="30">
        <f t="shared" si="13"/>
        <v>-151.81</v>
      </c>
      <c r="P84" s="30">
        <f t="shared" si="14"/>
        <v>-135.29</v>
      </c>
      <c r="Q84" s="30">
        <f t="shared" si="15"/>
        <v>188.75</v>
      </c>
      <c r="R84" s="30">
        <f t="shared" si="16"/>
        <v>-98.350000000000023</v>
      </c>
      <c r="T84" s="10"/>
      <c r="U84" s="10"/>
      <c r="V84" s="30"/>
      <c r="W84" s="30"/>
      <c r="X84" s="30"/>
      <c r="Y84" s="30"/>
      <c r="Z84" s="30"/>
      <c r="AA84" s="30"/>
      <c r="AB84" s="30"/>
      <c r="AC84" s="30"/>
      <c r="AD84" s="29"/>
      <c r="AE84" s="29"/>
      <c r="AF84" s="29"/>
      <c r="AG84" s="29"/>
    </row>
    <row r="85" spans="1:33" x14ac:dyDescent="0.25">
      <c r="A85" s="28" t="s">
        <v>51</v>
      </c>
      <c r="B85" s="45" t="s">
        <v>44</v>
      </c>
      <c r="C85" s="27">
        <v>99</v>
      </c>
      <c r="D85" s="27">
        <v>91</v>
      </c>
      <c r="E85" s="26">
        <f t="shared" si="17"/>
        <v>8</v>
      </c>
      <c r="G85" s="30">
        <v>9819.3799999999992</v>
      </c>
      <c r="H85" s="30">
        <v>12221.36</v>
      </c>
      <c r="I85" s="30">
        <v>10480.52</v>
      </c>
      <c r="J85" s="30">
        <f t="shared" si="18"/>
        <v>32521.26</v>
      </c>
      <c r="K85" s="30">
        <v>5733.52</v>
      </c>
      <c r="L85" s="30">
        <v>7774.25</v>
      </c>
      <c r="M85" s="30">
        <v>13101.49</v>
      </c>
      <c r="N85" s="30">
        <f t="shared" si="19"/>
        <v>26609.260000000002</v>
      </c>
      <c r="O85" s="30">
        <f t="shared" si="13"/>
        <v>-4085.8599999999988</v>
      </c>
      <c r="P85" s="30">
        <f t="shared" si="14"/>
        <v>-4447.1100000000006</v>
      </c>
      <c r="Q85" s="30">
        <f t="shared" si="15"/>
        <v>2620.9699999999993</v>
      </c>
      <c r="R85" s="30">
        <f t="shared" si="16"/>
        <v>-5911.9999999999964</v>
      </c>
      <c r="T85" s="9"/>
      <c r="U85" s="9"/>
      <c r="V85" s="30"/>
      <c r="W85" s="30"/>
      <c r="X85" s="30"/>
      <c r="Y85" s="30"/>
      <c r="Z85" s="30"/>
      <c r="AA85" s="30"/>
      <c r="AB85" s="30"/>
      <c r="AC85" s="30"/>
      <c r="AD85" s="29"/>
      <c r="AE85" s="29"/>
      <c r="AF85" s="29"/>
      <c r="AG85" s="29"/>
    </row>
    <row r="86" spans="1:33" x14ac:dyDescent="0.25">
      <c r="A86" s="28" t="s">
        <v>52</v>
      </c>
      <c r="B86" s="45" t="s">
        <v>44</v>
      </c>
      <c r="C86" s="27">
        <v>441</v>
      </c>
      <c r="D86" s="27">
        <v>435</v>
      </c>
      <c r="E86" s="26">
        <f t="shared" si="17"/>
        <v>6</v>
      </c>
      <c r="G86" s="30">
        <v>38071.019999999997</v>
      </c>
      <c r="H86" s="30">
        <v>61797.49</v>
      </c>
      <c r="I86" s="30">
        <v>45007.689999999995</v>
      </c>
      <c r="J86" s="30">
        <f t="shared" si="18"/>
        <v>144876.19999999998</v>
      </c>
      <c r="K86" s="30">
        <v>27212.2</v>
      </c>
      <c r="L86" s="30">
        <v>35181.14</v>
      </c>
      <c r="M86" s="30">
        <v>69117.47</v>
      </c>
      <c r="N86" s="30">
        <f t="shared" si="19"/>
        <v>131510.81</v>
      </c>
      <c r="O86" s="30">
        <f t="shared" si="13"/>
        <v>-10858.819999999996</v>
      </c>
      <c r="P86" s="30">
        <f t="shared" si="14"/>
        <v>-26616.35</v>
      </c>
      <c r="Q86" s="30">
        <f t="shared" si="15"/>
        <v>24109.780000000006</v>
      </c>
      <c r="R86" s="30">
        <f t="shared" si="16"/>
        <v>-13365.389999999985</v>
      </c>
      <c r="T86" s="9"/>
      <c r="U86" s="9"/>
      <c r="V86" s="30"/>
      <c r="W86" s="30"/>
      <c r="X86" s="30"/>
      <c r="Y86" s="30"/>
      <c r="Z86" s="30"/>
      <c r="AA86" s="30"/>
      <c r="AB86" s="30"/>
      <c r="AC86" s="30"/>
      <c r="AD86" s="29"/>
      <c r="AE86" s="29"/>
      <c r="AF86" s="29"/>
      <c r="AG86" s="29"/>
    </row>
    <row r="87" spans="1:33" x14ac:dyDescent="0.25">
      <c r="A87" s="28" t="s">
        <v>24</v>
      </c>
      <c r="B87" s="45" t="s">
        <v>44</v>
      </c>
      <c r="C87" s="27">
        <v>39</v>
      </c>
      <c r="D87" s="27">
        <v>34</v>
      </c>
      <c r="E87" s="26">
        <f t="shared" si="17"/>
        <v>5</v>
      </c>
      <c r="G87" s="30">
        <v>3579.25</v>
      </c>
      <c r="H87" s="30">
        <v>4748.21</v>
      </c>
      <c r="I87" s="30">
        <v>4157.7199999999993</v>
      </c>
      <c r="J87" s="30">
        <f t="shared" si="18"/>
        <v>12485.179999999998</v>
      </c>
      <c r="K87" s="30">
        <v>2658.15</v>
      </c>
      <c r="L87" s="30">
        <v>2926.66</v>
      </c>
      <c r="M87" s="30">
        <v>6726.88</v>
      </c>
      <c r="N87" s="30">
        <f t="shared" si="19"/>
        <v>12311.689999999999</v>
      </c>
      <c r="O87" s="30">
        <f t="shared" si="13"/>
        <v>-921.09999999999991</v>
      </c>
      <c r="P87" s="30">
        <f t="shared" si="14"/>
        <v>-1821.5500000000002</v>
      </c>
      <c r="Q87" s="30">
        <f t="shared" si="15"/>
        <v>2569.1600000000008</v>
      </c>
      <c r="R87" s="30">
        <f t="shared" si="16"/>
        <v>-173.48999999999978</v>
      </c>
      <c r="T87" s="9"/>
      <c r="U87" s="9"/>
      <c r="V87" s="30"/>
      <c r="W87" s="30"/>
      <c r="X87" s="30"/>
      <c r="Y87" s="30"/>
      <c r="Z87" s="30"/>
      <c r="AA87" s="30"/>
      <c r="AB87" s="30"/>
      <c r="AC87" s="30"/>
      <c r="AD87" s="29"/>
      <c r="AE87" s="29"/>
      <c r="AF87" s="29"/>
      <c r="AG87" s="29"/>
    </row>
    <row r="88" spans="1:33" x14ac:dyDescent="0.25">
      <c r="A88" s="28" t="s">
        <v>53</v>
      </c>
      <c r="B88" s="45" t="s">
        <v>44</v>
      </c>
      <c r="C88" s="27">
        <v>413</v>
      </c>
      <c r="D88" s="27">
        <v>443</v>
      </c>
      <c r="E88" s="26">
        <f t="shared" si="17"/>
        <v>-30</v>
      </c>
      <c r="G88" s="30">
        <v>35199.56</v>
      </c>
      <c r="H88" s="30">
        <v>60978.31</v>
      </c>
      <c r="I88" s="30">
        <v>39769.54</v>
      </c>
      <c r="J88" s="30">
        <f t="shared" si="18"/>
        <v>135947.41</v>
      </c>
      <c r="K88" s="30">
        <v>26084.47</v>
      </c>
      <c r="L88" s="30">
        <v>35241.589999999997</v>
      </c>
      <c r="M88" s="30">
        <v>56996.380000000005</v>
      </c>
      <c r="N88" s="30">
        <f t="shared" si="19"/>
        <v>118322.44</v>
      </c>
      <c r="O88" s="30">
        <f t="shared" si="13"/>
        <v>-9115.0899999999965</v>
      </c>
      <c r="P88" s="30">
        <f t="shared" si="14"/>
        <v>-25736.720000000001</v>
      </c>
      <c r="Q88" s="30">
        <f t="shared" si="15"/>
        <v>17226.840000000004</v>
      </c>
      <c r="R88" s="30">
        <f t="shared" si="16"/>
        <v>-17624.97</v>
      </c>
      <c r="T88" s="9"/>
      <c r="U88" s="9"/>
      <c r="V88" s="30"/>
      <c r="W88" s="30"/>
      <c r="X88" s="30"/>
      <c r="Y88" s="30"/>
      <c r="Z88" s="30"/>
      <c r="AA88" s="30"/>
      <c r="AB88" s="30"/>
      <c r="AC88" s="30"/>
      <c r="AD88" s="29"/>
      <c r="AE88" s="29"/>
      <c r="AF88" s="29"/>
      <c r="AG88" s="29"/>
    </row>
    <row r="89" spans="1:33" x14ac:dyDescent="0.25">
      <c r="A89" s="28" t="s">
        <v>54</v>
      </c>
      <c r="B89" s="45" t="s">
        <v>44</v>
      </c>
      <c r="C89" s="27">
        <v>83</v>
      </c>
      <c r="D89" s="27">
        <v>93</v>
      </c>
      <c r="E89" s="26">
        <f t="shared" si="17"/>
        <v>-10</v>
      </c>
      <c r="G89" s="30">
        <v>5614.28</v>
      </c>
      <c r="H89" s="30">
        <v>8830.68</v>
      </c>
      <c r="I89" s="30">
        <v>9108.2800000000007</v>
      </c>
      <c r="J89" s="30">
        <f t="shared" si="18"/>
        <v>23553.239999999998</v>
      </c>
      <c r="K89" s="30">
        <v>5015.03</v>
      </c>
      <c r="L89" s="30">
        <v>6651.43</v>
      </c>
      <c r="M89" s="30">
        <v>12687.22</v>
      </c>
      <c r="N89" s="30">
        <f t="shared" si="19"/>
        <v>24353.68</v>
      </c>
      <c r="O89" s="30">
        <f t="shared" si="13"/>
        <v>-599.25</v>
      </c>
      <c r="P89" s="30">
        <f t="shared" si="14"/>
        <v>-2179.25</v>
      </c>
      <c r="Q89" s="30">
        <f t="shared" si="15"/>
        <v>3578.9399999999987</v>
      </c>
      <c r="R89" s="30">
        <f t="shared" si="16"/>
        <v>800.44000000000233</v>
      </c>
      <c r="T89" s="9"/>
      <c r="U89" s="9"/>
      <c r="V89" s="30"/>
      <c r="W89" s="30"/>
      <c r="X89" s="30"/>
      <c r="Y89" s="30"/>
      <c r="Z89" s="30"/>
      <c r="AA89" s="30"/>
      <c r="AB89" s="30"/>
      <c r="AC89" s="30"/>
      <c r="AD89" s="29"/>
      <c r="AE89" s="29"/>
      <c r="AF89" s="29"/>
      <c r="AG89" s="29"/>
    </row>
    <row r="90" spans="1:33" x14ac:dyDescent="0.25">
      <c r="A90" s="28" t="s">
        <v>39</v>
      </c>
      <c r="B90" s="45" t="s">
        <v>44</v>
      </c>
      <c r="C90" s="27">
        <v>421</v>
      </c>
      <c r="D90" s="27">
        <v>400</v>
      </c>
      <c r="E90" s="26">
        <f t="shared" si="17"/>
        <v>21</v>
      </c>
      <c r="G90" s="30">
        <v>39974.269999999997</v>
      </c>
      <c r="H90" s="30">
        <v>51233.01</v>
      </c>
      <c r="I90" s="30">
        <v>42463.61</v>
      </c>
      <c r="J90" s="30">
        <f t="shared" si="18"/>
        <v>133670.89000000001</v>
      </c>
      <c r="K90" s="30">
        <v>36629.07</v>
      </c>
      <c r="L90" s="30">
        <v>33505.25</v>
      </c>
      <c r="M90" s="30">
        <v>57957.229999999996</v>
      </c>
      <c r="N90" s="30">
        <f t="shared" si="19"/>
        <v>128091.55</v>
      </c>
      <c r="O90" s="30">
        <f t="shared" si="13"/>
        <v>-3345.1999999999971</v>
      </c>
      <c r="P90" s="30">
        <f t="shared" si="14"/>
        <v>-17727.760000000002</v>
      </c>
      <c r="Q90" s="30">
        <f t="shared" si="15"/>
        <v>15493.619999999995</v>
      </c>
      <c r="R90" s="30">
        <f t="shared" si="16"/>
        <v>-5579.3400000000111</v>
      </c>
      <c r="T90" s="9"/>
      <c r="U90" s="9"/>
      <c r="V90" s="30"/>
      <c r="W90" s="30"/>
      <c r="X90" s="30"/>
      <c r="Y90" s="30"/>
      <c r="Z90" s="30"/>
      <c r="AA90" s="30"/>
      <c r="AB90" s="30"/>
      <c r="AC90" s="30"/>
      <c r="AD90" s="29"/>
      <c r="AE90" s="29"/>
      <c r="AF90" s="29"/>
      <c r="AG90" s="29"/>
    </row>
    <row r="91" spans="1:33" x14ac:dyDescent="0.25">
      <c r="A91" s="28" t="s">
        <v>55</v>
      </c>
      <c r="B91" s="45" t="s">
        <v>44</v>
      </c>
      <c r="C91" s="27">
        <v>235</v>
      </c>
      <c r="D91" s="27">
        <v>186</v>
      </c>
      <c r="E91" s="26">
        <f t="shared" si="17"/>
        <v>49</v>
      </c>
      <c r="G91" s="30">
        <v>24444.9</v>
      </c>
      <c r="H91" s="30">
        <v>34944.79</v>
      </c>
      <c r="I91" s="30">
        <v>25978.33</v>
      </c>
      <c r="J91" s="30">
        <f t="shared" si="18"/>
        <v>85368.02</v>
      </c>
      <c r="K91" s="30">
        <v>15794.94</v>
      </c>
      <c r="L91" s="30">
        <v>17808.830000000002</v>
      </c>
      <c r="M91" s="30">
        <v>33507.93</v>
      </c>
      <c r="N91" s="30">
        <f t="shared" si="19"/>
        <v>67111.700000000012</v>
      </c>
      <c r="O91" s="30">
        <f t="shared" si="13"/>
        <v>-8649.9600000000009</v>
      </c>
      <c r="P91" s="30">
        <f t="shared" si="14"/>
        <v>-17135.96</v>
      </c>
      <c r="Q91" s="30">
        <f t="shared" si="15"/>
        <v>7529.5999999999985</v>
      </c>
      <c r="R91" s="30">
        <f t="shared" si="16"/>
        <v>-18256.319999999992</v>
      </c>
      <c r="T91" s="9"/>
      <c r="U91" s="9"/>
      <c r="V91" s="30"/>
      <c r="W91" s="30"/>
      <c r="X91" s="30"/>
      <c r="Y91" s="30"/>
      <c r="Z91" s="30"/>
      <c r="AA91" s="30"/>
      <c r="AB91" s="30"/>
      <c r="AC91" s="30"/>
      <c r="AD91" s="29"/>
      <c r="AE91" s="29"/>
      <c r="AF91" s="29"/>
      <c r="AG91" s="29"/>
    </row>
    <row r="92" spans="1:33" x14ac:dyDescent="0.25">
      <c r="A92" s="28" t="s">
        <v>56</v>
      </c>
      <c r="B92" s="45" t="s">
        <v>44</v>
      </c>
      <c r="C92" s="27">
        <v>21</v>
      </c>
      <c r="D92" s="27">
        <v>21</v>
      </c>
      <c r="E92" s="26">
        <f t="shared" si="17"/>
        <v>0</v>
      </c>
      <c r="G92" s="30">
        <v>2282.7199999999998</v>
      </c>
      <c r="H92" s="30">
        <v>2233.59</v>
      </c>
      <c r="I92" s="30">
        <v>797.55</v>
      </c>
      <c r="J92" s="30">
        <f t="shared" si="18"/>
        <v>5313.86</v>
      </c>
      <c r="K92" s="30">
        <v>1814.67</v>
      </c>
      <c r="L92" s="30">
        <v>2078.59</v>
      </c>
      <c r="M92" s="30">
        <v>1671.4</v>
      </c>
      <c r="N92" s="30">
        <f t="shared" si="19"/>
        <v>5564.66</v>
      </c>
      <c r="O92" s="30">
        <f t="shared" ref="O92:O155" si="22">+K92-G92</f>
        <v>-468.04999999999973</v>
      </c>
      <c r="P92" s="30">
        <f t="shared" ref="P92:P155" si="23">+L92-H92</f>
        <v>-155</v>
      </c>
      <c r="Q92" s="30">
        <f t="shared" ref="Q92:Q155" si="24">+M92-I92</f>
        <v>873.85000000000014</v>
      </c>
      <c r="R92" s="30">
        <f t="shared" ref="R92:R155" si="25">+N92-J92</f>
        <v>250.80000000000018</v>
      </c>
      <c r="T92" s="9"/>
      <c r="U92" s="9"/>
      <c r="V92" s="30"/>
      <c r="W92" s="30"/>
      <c r="X92" s="30"/>
      <c r="Y92" s="30"/>
      <c r="Z92" s="30"/>
      <c r="AA92" s="30"/>
      <c r="AB92" s="30"/>
      <c r="AC92" s="30"/>
      <c r="AD92" s="29"/>
      <c r="AE92" s="29"/>
      <c r="AF92" s="29"/>
      <c r="AG92" s="29"/>
    </row>
    <row r="93" spans="1:33" x14ac:dyDescent="0.25">
      <c r="A93" s="28" t="s">
        <v>40</v>
      </c>
      <c r="B93" s="45" t="s">
        <v>44</v>
      </c>
      <c r="C93" s="27">
        <v>273</v>
      </c>
      <c r="D93" s="27">
        <v>255</v>
      </c>
      <c r="E93" s="26">
        <f t="shared" si="17"/>
        <v>18</v>
      </c>
      <c r="G93" s="30">
        <v>24432.9</v>
      </c>
      <c r="H93" s="30">
        <v>34466.300000000003</v>
      </c>
      <c r="I93" s="30">
        <v>27787.839999999997</v>
      </c>
      <c r="J93" s="30">
        <f t="shared" si="18"/>
        <v>86687.040000000008</v>
      </c>
      <c r="K93" s="30">
        <v>16078.29</v>
      </c>
      <c r="L93" s="30">
        <v>20711.080000000002</v>
      </c>
      <c r="M93" s="30">
        <v>34922.619999999995</v>
      </c>
      <c r="N93" s="30">
        <f t="shared" si="19"/>
        <v>71711.989999999991</v>
      </c>
      <c r="O93" s="30">
        <f t="shared" si="22"/>
        <v>-8354.61</v>
      </c>
      <c r="P93" s="30">
        <f t="shared" si="23"/>
        <v>-13755.220000000001</v>
      </c>
      <c r="Q93" s="30">
        <f t="shared" si="24"/>
        <v>7134.7799999999988</v>
      </c>
      <c r="R93" s="30">
        <f t="shared" si="25"/>
        <v>-14975.050000000017</v>
      </c>
      <c r="T93" s="9"/>
      <c r="U93" s="9"/>
      <c r="V93" s="30"/>
      <c r="W93" s="30"/>
      <c r="X93" s="30"/>
      <c r="Y93" s="30"/>
      <c r="Z93" s="30"/>
      <c r="AA93" s="30"/>
      <c r="AB93" s="30"/>
      <c r="AC93" s="30"/>
      <c r="AD93" s="29"/>
      <c r="AE93" s="29"/>
      <c r="AF93" s="29"/>
      <c r="AG93" s="29"/>
    </row>
    <row r="94" spans="1:33" x14ac:dyDescent="0.25">
      <c r="A94" s="28" t="s">
        <v>57</v>
      </c>
      <c r="B94" s="45" t="s">
        <v>44</v>
      </c>
      <c r="C94" s="27">
        <v>31</v>
      </c>
      <c r="D94" s="27">
        <v>30</v>
      </c>
      <c r="E94" s="26">
        <f t="shared" si="17"/>
        <v>1</v>
      </c>
      <c r="G94" s="30">
        <v>2518.5500000000002</v>
      </c>
      <c r="H94" s="30">
        <v>4061.88</v>
      </c>
      <c r="I94" s="30">
        <v>1092.8700000000001</v>
      </c>
      <c r="J94" s="30">
        <f t="shared" si="18"/>
        <v>7673.3</v>
      </c>
      <c r="K94" s="30">
        <v>1945.9</v>
      </c>
      <c r="L94" s="30">
        <v>2170.35</v>
      </c>
      <c r="M94" s="30">
        <v>2003.9</v>
      </c>
      <c r="N94" s="30">
        <f t="shared" si="19"/>
        <v>6120.15</v>
      </c>
      <c r="O94" s="30">
        <f t="shared" si="22"/>
        <v>-572.65000000000009</v>
      </c>
      <c r="P94" s="30">
        <f t="shared" si="23"/>
        <v>-1891.5300000000002</v>
      </c>
      <c r="Q94" s="30">
        <f t="shared" si="24"/>
        <v>911.03</v>
      </c>
      <c r="R94" s="30">
        <f t="shared" si="25"/>
        <v>-1553.1500000000005</v>
      </c>
      <c r="T94" s="9"/>
      <c r="U94" s="9"/>
      <c r="V94" s="30"/>
      <c r="W94" s="30"/>
      <c r="X94" s="30"/>
      <c r="Y94" s="30"/>
      <c r="Z94" s="30"/>
      <c r="AA94" s="30"/>
      <c r="AB94" s="30"/>
      <c r="AC94" s="30"/>
      <c r="AD94" s="29"/>
      <c r="AE94" s="29"/>
      <c r="AF94" s="29"/>
      <c r="AG94" s="29"/>
    </row>
    <row r="95" spans="1:33" x14ac:dyDescent="0.25">
      <c r="A95" s="28" t="s">
        <v>58</v>
      </c>
      <c r="B95" s="45" t="s">
        <v>44</v>
      </c>
      <c r="C95" s="27">
        <v>330</v>
      </c>
      <c r="D95" s="27">
        <v>278</v>
      </c>
      <c r="E95" s="26">
        <f t="shared" si="17"/>
        <v>52</v>
      </c>
      <c r="G95" s="30">
        <v>29360.959999999999</v>
      </c>
      <c r="H95" s="30">
        <v>42270.14</v>
      </c>
      <c r="I95" s="30">
        <v>38399.449999999997</v>
      </c>
      <c r="J95" s="30">
        <f t="shared" si="18"/>
        <v>110030.55</v>
      </c>
      <c r="K95" s="30">
        <v>18639.259999999998</v>
      </c>
      <c r="L95" s="30">
        <v>23175.360000000001</v>
      </c>
      <c r="M95" s="30">
        <v>47715.55</v>
      </c>
      <c r="N95" s="30">
        <f t="shared" si="19"/>
        <v>89530.17</v>
      </c>
      <c r="O95" s="30">
        <f t="shared" si="22"/>
        <v>-10721.7</v>
      </c>
      <c r="P95" s="30">
        <f t="shared" si="23"/>
        <v>-19094.78</v>
      </c>
      <c r="Q95" s="30">
        <f t="shared" si="24"/>
        <v>9316.1000000000058</v>
      </c>
      <c r="R95" s="30">
        <f t="shared" si="25"/>
        <v>-20500.380000000005</v>
      </c>
      <c r="T95" s="9"/>
      <c r="U95" s="9"/>
      <c r="V95" s="30"/>
      <c r="W95" s="30"/>
      <c r="X95" s="30"/>
      <c r="Y95" s="30"/>
      <c r="Z95" s="30"/>
      <c r="AA95" s="30"/>
      <c r="AB95" s="30"/>
      <c r="AC95" s="30"/>
      <c r="AD95" s="29"/>
      <c r="AE95" s="29"/>
      <c r="AF95" s="29"/>
      <c r="AG95" s="29"/>
    </row>
    <row r="96" spans="1:33" x14ac:dyDescent="0.25">
      <c r="A96" s="28" t="s">
        <v>31</v>
      </c>
      <c r="B96" s="45" t="s">
        <v>44</v>
      </c>
      <c r="C96" s="27">
        <v>145</v>
      </c>
      <c r="D96" s="27">
        <v>143</v>
      </c>
      <c r="E96" s="26">
        <f t="shared" si="17"/>
        <v>2</v>
      </c>
      <c r="G96" s="30">
        <v>11343.48</v>
      </c>
      <c r="H96" s="30">
        <v>19770.100000000002</v>
      </c>
      <c r="I96" s="30">
        <v>11904.54</v>
      </c>
      <c r="J96" s="30">
        <f t="shared" si="18"/>
        <v>43018.12</v>
      </c>
      <c r="K96" s="30">
        <v>9118.57</v>
      </c>
      <c r="L96" s="30">
        <v>10507</v>
      </c>
      <c r="M96" s="30">
        <v>16374.349999999999</v>
      </c>
      <c r="N96" s="30">
        <f t="shared" si="19"/>
        <v>35999.919999999998</v>
      </c>
      <c r="O96" s="30">
        <f t="shared" si="22"/>
        <v>-2224.91</v>
      </c>
      <c r="P96" s="30">
        <f t="shared" si="23"/>
        <v>-9263.1000000000022</v>
      </c>
      <c r="Q96" s="30">
        <f t="shared" si="24"/>
        <v>4469.8099999999977</v>
      </c>
      <c r="R96" s="30">
        <f t="shared" si="25"/>
        <v>-7018.2000000000044</v>
      </c>
      <c r="T96" s="9"/>
      <c r="U96" s="9"/>
      <c r="V96" s="30"/>
      <c r="W96" s="30"/>
      <c r="X96" s="30"/>
      <c r="Y96" s="30"/>
      <c r="Z96" s="30"/>
      <c r="AA96" s="30"/>
      <c r="AB96" s="30"/>
      <c r="AC96" s="30"/>
      <c r="AD96" s="29"/>
      <c r="AE96" s="29"/>
      <c r="AF96" s="29"/>
      <c r="AG96" s="29"/>
    </row>
    <row r="97" spans="1:50" x14ac:dyDescent="0.25">
      <c r="A97" s="28" t="s">
        <v>32</v>
      </c>
      <c r="B97" s="45" t="s">
        <v>44</v>
      </c>
      <c r="C97" s="27">
        <v>36</v>
      </c>
      <c r="D97" s="27">
        <v>36</v>
      </c>
      <c r="E97" s="26">
        <f t="shared" si="17"/>
        <v>0</v>
      </c>
      <c r="G97" s="30">
        <v>3750.96</v>
      </c>
      <c r="H97" s="30">
        <v>4415.1000000000004</v>
      </c>
      <c r="I97" s="30">
        <v>2639.31</v>
      </c>
      <c r="J97" s="30">
        <f t="shared" si="18"/>
        <v>10805.37</v>
      </c>
      <c r="K97" s="30">
        <v>2599.9499999999998</v>
      </c>
      <c r="L97" s="30">
        <v>3377.8</v>
      </c>
      <c r="M97" s="30">
        <v>3479.16</v>
      </c>
      <c r="N97" s="30">
        <f t="shared" si="19"/>
        <v>9456.91</v>
      </c>
      <c r="O97" s="30">
        <f t="shared" si="22"/>
        <v>-1151.0100000000002</v>
      </c>
      <c r="P97" s="30">
        <f t="shared" si="23"/>
        <v>-1037.3000000000002</v>
      </c>
      <c r="Q97" s="30">
        <f t="shared" si="24"/>
        <v>839.84999999999991</v>
      </c>
      <c r="R97" s="30">
        <f t="shared" si="25"/>
        <v>-1348.4600000000009</v>
      </c>
      <c r="T97" s="9"/>
      <c r="U97" s="9"/>
      <c r="V97" s="30"/>
      <c r="W97" s="30"/>
      <c r="X97" s="30"/>
      <c r="Y97" s="30"/>
      <c r="Z97" s="30"/>
      <c r="AA97" s="30"/>
      <c r="AB97" s="30"/>
      <c r="AC97" s="30"/>
      <c r="AD97" s="29"/>
      <c r="AE97" s="29"/>
      <c r="AF97" s="29"/>
      <c r="AG97" s="29"/>
    </row>
    <row r="98" spans="1:50" x14ac:dyDescent="0.25">
      <c r="A98" s="28" t="s">
        <v>59</v>
      </c>
      <c r="B98" s="45" t="s">
        <v>44</v>
      </c>
      <c r="C98" s="27">
        <v>454</v>
      </c>
      <c r="D98" s="27">
        <v>445</v>
      </c>
      <c r="E98" s="26">
        <f t="shared" si="17"/>
        <v>9</v>
      </c>
      <c r="G98" s="30">
        <v>27509.27</v>
      </c>
      <c r="H98" s="30">
        <v>51555.75</v>
      </c>
      <c r="I98" s="30">
        <v>42103.02</v>
      </c>
      <c r="J98" s="30">
        <f t="shared" si="18"/>
        <v>121168.04000000001</v>
      </c>
      <c r="K98" s="30">
        <v>22099.55</v>
      </c>
      <c r="L98" s="30">
        <v>27226.48</v>
      </c>
      <c r="M98" s="30">
        <v>57903.839999999997</v>
      </c>
      <c r="N98" s="30">
        <f t="shared" si="19"/>
        <v>107229.87</v>
      </c>
      <c r="O98" s="30">
        <f t="shared" si="22"/>
        <v>-5409.7200000000012</v>
      </c>
      <c r="P98" s="30">
        <f t="shared" si="23"/>
        <v>-24329.27</v>
      </c>
      <c r="Q98" s="30">
        <f t="shared" si="24"/>
        <v>15800.82</v>
      </c>
      <c r="R98" s="30">
        <f t="shared" si="25"/>
        <v>-13938.170000000013</v>
      </c>
      <c r="T98" s="9"/>
      <c r="U98" s="9"/>
      <c r="V98" s="30"/>
      <c r="W98" s="30"/>
      <c r="X98" s="30"/>
      <c r="Y98" s="30"/>
      <c r="Z98" s="30"/>
      <c r="AA98" s="30"/>
      <c r="AB98" s="30"/>
      <c r="AC98" s="30"/>
      <c r="AD98" s="29"/>
      <c r="AE98" s="29"/>
      <c r="AF98" s="29"/>
      <c r="AG98" s="29"/>
    </row>
    <row r="99" spans="1:50" s="3" customFormat="1" x14ac:dyDescent="0.25">
      <c r="A99" s="28" t="s">
        <v>60</v>
      </c>
      <c r="B99" s="45" t="s">
        <v>44</v>
      </c>
      <c r="C99" s="27">
        <v>384</v>
      </c>
      <c r="D99" s="27">
        <v>412</v>
      </c>
      <c r="E99" s="26">
        <f t="shared" si="17"/>
        <v>-28</v>
      </c>
      <c r="G99" s="30">
        <v>33487.93</v>
      </c>
      <c r="H99" s="30">
        <v>54295.18</v>
      </c>
      <c r="I99" s="30">
        <v>38548.129999999997</v>
      </c>
      <c r="J99" s="30">
        <f t="shared" si="18"/>
        <v>126331.23999999999</v>
      </c>
      <c r="K99" s="30">
        <v>30467.41</v>
      </c>
      <c r="L99" s="30">
        <v>34277.769999999997</v>
      </c>
      <c r="M99" s="30">
        <v>56198.11</v>
      </c>
      <c r="N99" s="30">
        <f t="shared" si="19"/>
        <v>120943.29</v>
      </c>
      <c r="O99" s="30">
        <f t="shared" si="22"/>
        <v>-3020.5200000000004</v>
      </c>
      <c r="P99" s="30">
        <f t="shared" si="23"/>
        <v>-20017.410000000003</v>
      </c>
      <c r="Q99" s="30">
        <f t="shared" si="24"/>
        <v>17649.980000000003</v>
      </c>
      <c r="R99" s="30">
        <f t="shared" si="25"/>
        <v>-5387.9499999999971</v>
      </c>
      <c r="T99" s="9"/>
      <c r="U99" s="9"/>
      <c r="V99" s="30"/>
      <c r="W99" s="30"/>
      <c r="X99" s="30"/>
      <c r="Y99" s="30"/>
      <c r="Z99" s="30"/>
      <c r="AA99" s="30"/>
      <c r="AB99" s="30"/>
      <c r="AC99" s="30"/>
      <c r="AD99" s="29"/>
      <c r="AE99" s="29"/>
      <c r="AF99" s="29"/>
      <c r="AG99" s="29"/>
      <c r="AJ99" s="27"/>
      <c r="AK99" s="27"/>
      <c r="AR99" s="27"/>
      <c r="AS99" s="27"/>
      <c r="AW99" s="27"/>
      <c r="AX99" s="27"/>
    </row>
    <row r="100" spans="1:50" x14ac:dyDescent="0.25">
      <c r="A100" s="28" t="s">
        <v>61</v>
      </c>
      <c r="B100" s="45" t="s">
        <v>44</v>
      </c>
      <c r="C100" s="27">
        <v>529</v>
      </c>
      <c r="D100" s="27">
        <v>485</v>
      </c>
      <c r="E100" s="26">
        <f t="shared" si="17"/>
        <v>44</v>
      </c>
      <c r="G100" s="30">
        <v>40151.82</v>
      </c>
      <c r="H100" s="30">
        <v>62941.42</v>
      </c>
      <c r="I100" s="30">
        <v>62751.9</v>
      </c>
      <c r="J100" s="30">
        <f t="shared" si="18"/>
        <v>165845.13999999998</v>
      </c>
      <c r="K100" s="30">
        <v>24274.77</v>
      </c>
      <c r="L100" s="30">
        <v>34253.74</v>
      </c>
      <c r="M100" s="30">
        <v>74264.39</v>
      </c>
      <c r="N100" s="30">
        <f t="shared" si="19"/>
        <v>132792.9</v>
      </c>
      <c r="O100" s="30">
        <f t="shared" si="22"/>
        <v>-15877.05</v>
      </c>
      <c r="P100" s="30">
        <f t="shared" si="23"/>
        <v>-28687.68</v>
      </c>
      <c r="Q100" s="30">
        <f t="shared" si="24"/>
        <v>11512.489999999998</v>
      </c>
      <c r="R100" s="30">
        <f t="shared" si="25"/>
        <v>-33052.239999999991</v>
      </c>
      <c r="AD100" s="29"/>
      <c r="AE100" s="29"/>
      <c r="AF100" s="29"/>
      <c r="AG100" s="29"/>
    </row>
    <row r="101" spans="1:50" x14ac:dyDescent="0.25">
      <c r="A101" s="28" t="s">
        <v>62</v>
      </c>
      <c r="B101" s="45" t="s">
        <v>44</v>
      </c>
      <c r="C101" s="27">
        <v>210</v>
      </c>
      <c r="D101" s="27">
        <v>208</v>
      </c>
      <c r="E101" s="26">
        <f t="shared" si="17"/>
        <v>2</v>
      </c>
      <c r="G101" s="30">
        <v>12172.28</v>
      </c>
      <c r="H101" s="30">
        <v>24181.21</v>
      </c>
      <c r="I101" s="30">
        <v>28873.93</v>
      </c>
      <c r="J101" s="30">
        <f t="shared" si="18"/>
        <v>65227.42</v>
      </c>
      <c r="K101" s="30">
        <v>8999.73</v>
      </c>
      <c r="L101" s="30">
        <v>12246.13</v>
      </c>
      <c r="M101" s="30">
        <v>33615.39</v>
      </c>
      <c r="N101" s="30">
        <f t="shared" si="19"/>
        <v>54861.25</v>
      </c>
      <c r="O101" s="30">
        <f t="shared" si="22"/>
        <v>-3172.5500000000011</v>
      </c>
      <c r="P101" s="30">
        <f t="shared" si="23"/>
        <v>-11935.08</v>
      </c>
      <c r="Q101" s="30">
        <f t="shared" si="24"/>
        <v>4741.4599999999991</v>
      </c>
      <c r="R101" s="30">
        <f t="shared" si="25"/>
        <v>-10366.169999999998</v>
      </c>
      <c r="AD101" s="29"/>
      <c r="AE101" s="29"/>
      <c r="AF101" s="29"/>
      <c r="AG101" s="29"/>
    </row>
    <row r="102" spans="1:50" x14ac:dyDescent="0.25">
      <c r="A102" s="28" t="s">
        <v>23</v>
      </c>
      <c r="B102" s="45" t="s">
        <v>44</v>
      </c>
      <c r="C102" s="27">
        <v>8</v>
      </c>
      <c r="D102" s="27">
        <v>11</v>
      </c>
      <c r="E102" s="26">
        <f t="shared" si="17"/>
        <v>-3</v>
      </c>
      <c r="G102" s="30">
        <v>853.76</v>
      </c>
      <c r="H102" s="30">
        <v>1452.43</v>
      </c>
      <c r="I102" s="30">
        <v>408.42</v>
      </c>
      <c r="J102" s="30">
        <f t="shared" si="18"/>
        <v>2714.61</v>
      </c>
      <c r="K102" s="30">
        <v>951.55</v>
      </c>
      <c r="L102" s="30">
        <v>1036.47</v>
      </c>
      <c r="M102" s="30">
        <v>959.31</v>
      </c>
      <c r="N102" s="30">
        <f t="shared" si="19"/>
        <v>2947.33</v>
      </c>
      <c r="O102" s="30">
        <f t="shared" si="22"/>
        <v>97.789999999999964</v>
      </c>
      <c r="P102" s="30">
        <f t="shared" si="23"/>
        <v>-415.96000000000004</v>
      </c>
      <c r="Q102" s="30">
        <f t="shared" si="24"/>
        <v>550.88999999999987</v>
      </c>
      <c r="R102" s="30">
        <f t="shared" si="25"/>
        <v>232.7199999999998</v>
      </c>
      <c r="AD102" s="29"/>
      <c r="AE102" s="29"/>
      <c r="AF102" s="29"/>
      <c r="AG102" s="29"/>
    </row>
    <row r="103" spans="1:50" x14ac:dyDescent="0.25">
      <c r="A103" s="28" t="s">
        <v>25</v>
      </c>
      <c r="B103" s="45" t="s">
        <v>44</v>
      </c>
      <c r="C103" s="27">
        <v>430</v>
      </c>
      <c r="D103" s="27">
        <v>442</v>
      </c>
      <c r="E103" s="26">
        <f t="shared" si="17"/>
        <v>-12</v>
      </c>
      <c r="G103" s="30">
        <v>43744.85</v>
      </c>
      <c r="H103" s="30">
        <v>56341.78</v>
      </c>
      <c r="I103" s="30">
        <v>64447.64</v>
      </c>
      <c r="J103" s="30">
        <f t="shared" si="18"/>
        <v>164534.27000000002</v>
      </c>
      <c r="K103" s="30">
        <v>31106.89</v>
      </c>
      <c r="L103" s="30">
        <v>38365.67</v>
      </c>
      <c r="M103" s="30">
        <v>72401.649999999994</v>
      </c>
      <c r="N103" s="30">
        <f t="shared" si="19"/>
        <v>141874.21</v>
      </c>
      <c r="O103" s="30">
        <f t="shared" si="22"/>
        <v>-12637.96</v>
      </c>
      <c r="P103" s="30">
        <f t="shared" si="23"/>
        <v>-17976.11</v>
      </c>
      <c r="Q103" s="30">
        <f t="shared" si="24"/>
        <v>7954.0099999999948</v>
      </c>
      <c r="R103" s="30">
        <f t="shared" si="25"/>
        <v>-22660.060000000027</v>
      </c>
      <c r="AD103" s="29"/>
      <c r="AE103" s="29"/>
      <c r="AF103" s="29"/>
      <c r="AG103" s="29"/>
    </row>
    <row r="104" spans="1:50" x14ac:dyDescent="0.25">
      <c r="A104" s="28" t="s">
        <v>63</v>
      </c>
      <c r="B104" s="45" t="s">
        <v>44</v>
      </c>
      <c r="C104" s="27">
        <v>168</v>
      </c>
      <c r="D104" s="27">
        <v>171</v>
      </c>
      <c r="E104" s="26">
        <f t="shared" si="17"/>
        <v>-3</v>
      </c>
      <c r="G104" s="30">
        <v>17559.8</v>
      </c>
      <c r="H104" s="30">
        <v>23780.33</v>
      </c>
      <c r="I104" s="30">
        <v>11397.3</v>
      </c>
      <c r="J104" s="30">
        <f t="shared" si="18"/>
        <v>52737.430000000008</v>
      </c>
      <c r="K104" s="30">
        <v>10470.02</v>
      </c>
      <c r="L104" s="30">
        <v>15405.1</v>
      </c>
      <c r="M104" s="30">
        <v>15902.77</v>
      </c>
      <c r="N104" s="30">
        <f t="shared" si="19"/>
        <v>41777.89</v>
      </c>
      <c r="O104" s="30">
        <f t="shared" si="22"/>
        <v>-7089.7799999999988</v>
      </c>
      <c r="P104" s="30">
        <f t="shared" si="23"/>
        <v>-8375.2300000000014</v>
      </c>
      <c r="Q104" s="30">
        <f t="shared" si="24"/>
        <v>4505.4700000000012</v>
      </c>
      <c r="R104" s="30">
        <f t="shared" si="25"/>
        <v>-10959.540000000008</v>
      </c>
      <c r="AD104" s="29"/>
      <c r="AE104" s="29"/>
      <c r="AF104" s="29"/>
      <c r="AG104" s="29"/>
    </row>
    <row r="105" spans="1:50" x14ac:dyDescent="0.25">
      <c r="A105" s="28" t="s">
        <v>64</v>
      </c>
      <c r="B105" s="45" t="s">
        <v>44</v>
      </c>
      <c r="C105" s="27">
        <v>90</v>
      </c>
      <c r="D105" s="27">
        <v>84</v>
      </c>
      <c r="E105" s="26">
        <f t="shared" si="17"/>
        <v>6</v>
      </c>
      <c r="G105" s="30">
        <v>8873.8799999999992</v>
      </c>
      <c r="H105" s="30">
        <v>12669.599999999999</v>
      </c>
      <c r="I105" s="30">
        <v>8748.98</v>
      </c>
      <c r="J105" s="30">
        <f t="shared" si="18"/>
        <v>30292.459999999995</v>
      </c>
      <c r="K105" s="30">
        <v>7362.09</v>
      </c>
      <c r="L105" s="30">
        <v>8571.93</v>
      </c>
      <c r="M105" s="30">
        <v>14424.189999999999</v>
      </c>
      <c r="N105" s="30">
        <f t="shared" si="19"/>
        <v>30358.21</v>
      </c>
      <c r="O105" s="30">
        <f t="shared" si="22"/>
        <v>-1511.7899999999991</v>
      </c>
      <c r="P105" s="30">
        <f t="shared" si="23"/>
        <v>-4097.6699999999983</v>
      </c>
      <c r="Q105" s="30">
        <f t="shared" si="24"/>
        <v>5675.2099999999991</v>
      </c>
      <c r="R105" s="30">
        <f t="shared" si="25"/>
        <v>65.750000000003638</v>
      </c>
      <c r="AD105" s="29"/>
      <c r="AE105" s="29"/>
      <c r="AF105" s="29"/>
      <c r="AG105" s="29"/>
    </row>
    <row r="106" spans="1:50" x14ac:dyDescent="0.25">
      <c r="A106" s="28" t="s">
        <v>65</v>
      </c>
      <c r="B106" s="45" t="s">
        <v>44</v>
      </c>
      <c r="C106" s="27">
        <v>171</v>
      </c>
      <c r="D106" s="27">
        <v>174</v>
      </c>
      <c r="E106" s="26">
        <f t="shared" si="17"/>
        <v>-3</v>
      </c>
      <c r="G106" s="30">
        <v>17043.37</v>
      </c>
      <c r="H106" s="30">
        <v>25157.989999999998</v>
      </c>
      <c r="I106" s="30">
        <v>15316.79</v>
      </c>
      <c r="J106" s="30">
        <f t="shared" si="18"/>
        <v>57518.15</v>
      </c>
      <c r="K106" s="30">
        <v>14380.52</v>
      </c>
      <c r="L106" s="30">
        <v>16424.2</v>
      </c>
      <c r="M106" s="30">
        <v>23335.29</v>
      </c>
      <c r="N106" s="30">
        <f t="shared" si="19"/>
        <v>54140.01</v>
      </c>
      <c r="O106" s="30">
        <f t="shared" si="22"/>
        <v>-2662.8499999999985</v>
      </c>
      <c r="P106" s="30">
        <f t="shared" si="23"/>
        <v>-8733.7899999999972</v>
      </c>
      <c r="Q106" s="30">
        <f t="shared" si="24"/>
        <v>8018.5</v>
      </c>
      <c r="R106" s="30">
        <f t="shared" si="25"/>
        <v>-3378.1399999999994</v>
      </c>
      <c r="AD106" s="29"/>
      <c r="AE106" s="29"/>
      <c r="AF106" s="29"/>
      <c r="AG106" s="29"/>
    </row>
    <row r="107" spans="1:50" x14ac:dyDescent="0.25">
      <c r="A107" s="28" t="s">
        <v>66</v>
      </c>
      <c r="B107" s="45" t="s">
        <v>44</v>
      </c>
      <c r="C107" s="27">
        <v>115</v>
      </c>
      <c r="D107" s="27">
        <v>117</v>
      </c>
      <c r="E107" s="26">
        <f t="shared" si="17"/>
        <v>-2</v>
      </c>
      <c r="G107" s="30">
        <v>12039.08</v>
      </c>
      <c r="H107" s="30">
        <v>16087.91</v>
      </c>
      <c r="I107" s="30">
        <v>13006.47</v>
      </c>
      <c r="J107" s="30">
        <f t="shared" si="18"/>
        <v>41133.46</v>
      </c>
      <c r="K107" s="30">
        <v>10709.18</v>
      </c>
      <c r="L107" s="30">
        <v>10633.91</v>
      </c>
      <c r="M107" s="30">
        <v>17116.150000000001</v>
      </c>
      <c r="N107" s="30">
        <f t="shared" si="19"/>
        <v>38459.240000000005</v>
      </c>
      <c r="O107" s="30">
        <f t="shared" si="22"/>
        <v>-1329.8999999999996</v>
      </c>
      <c r="P107" s="30">
        <f t="shared" si="23"/>
        <v>-5454</v>
      </c>
      <c r="Q107" s="30">
        <f t="shared" si="24"/>
        <v>4109.6800000000021</v>
      </c>
      <c r="R107" s="30">
        <f t="shared" si="25"/>
        <v>-2674.2199999999939</v>
      </c>
      <c r="AD107" s="29"/>
      <c r="AE107" s="29"/>
      <c r="AF107" s="29"/>
      <c r="AG107" s="29"/>
    </row>
    <row r="108" spans="1:50" x14ac:dyDescent="0.25">
      <c r="A108" s="28" t="s">
        <v>15</v>
      </c>
      <c r="B108" s="45" t="s">
        <v>44</v>
      </c>
      <c r="C108" s="27">
        <v>3</v>
      </c>
      <c r="D108" s="27">
        <v>2</v>
      </c>
      <c r="E108" s="26">
        <f t="shared" si="17"/>
        <v>1</v>
      </c>
      <c r="G108" s="30">
        <v>211.09</v>
      </c>
      <c r="H108" s="30">
        <v>340.56</v>
      </c>
      <c r="I108" s="30">
        <v>277.04000000000002</v>
      </c>
      <c r="J108" s="30">
        <f t="shared" si="18"/>
        <v>828.69</v>
      </c>
      <c r="K108" s="30">
        <v>29</v>
      </c>
      <c r="L108" s="30">
        <v>16.12</v>
      </c>
      <c r="M108" s="30">
        <v>27.34</v>
      </c>
      <c r="N108" s="30">
        <f t="shared" si="19"/>
        <v>72.460000000000008</v>
      </c>
      <c r="O108" s="30">
        <f t="shared" si="22"/>
        <v>-182.09</v>
      </c>
      <c r="P108" s="30">
        <f t="shared" si="23"/>
        <v>-324.44</v>
      </c>
      <c r="Q108" s="30">
        <f t="shared" si="24"/>
        <v>-249.70000000000002</v>
      </c>
      <c r="R108" s="30">
        <f t="shared" si="25"/>
        <v>-756.23</v>
      </c>
      <c r="AD108" s="29"/>
      <c r="AE108" s="29"/>
      <c r="AF108" s="29"/>
      <c r="AG108" s="29"/>
    </row>
    <row r="109" spans="1:50" x14ac:dyDescent="0.25">
      <c r="A109" s="28" t="s">
        <v>16</v>
      </c>
      <c r="B109" s="45" t="s">
        <v>44</v>
      </c>
      <c r="C109" s="27">
        <v>9</v>
      </c>
      <c r="D109" s="27">
        <v>9</v>
      </c>
      <c r="E109" s="26">
        <f t="shared" si="17"/>
        <v>0</v>
      </c>
      <c r="G109" s="30">
        <v>915.09</v>
      </c>
      <c r="H109" s="30">
        <v>1240.48</v>
      </c>
      <c r="I109" s="30">
        <v>388.13</v>
      </c>
      <c r="J109" s="30">
        <f t="shared" si="18"/>
        <v>2543.7000000000003</v>
      </c>
      <c r="K109" s="30">
        <v>466.04</v>
      </c>
      <c r="L109" s="30">
        <v>777.91</v>
      </c>
      <c r="M109" s="30">
        <v>999.63</v>
      </c>
      <c r="N109" s="30">
        <f t="shared" si="19"/>
        <v>2243.58</v>
      </c>
      <c r="O109" s="30">
        <f t="shared" si="22"/>
        <v>-449.05</v>
      </c>
      <c r="P109" s="30">
        <f t="shared" si="23"/>
        <v>-462.57000000000005</v>
      </c>
      <c r="Q109" s="30">
        <f t="shared" si="24"/>
        <v>611.5</v>
      </c>
      <c r="R109" s="30">
        <f t="shared" si="25"/>
        <v>-300.12000000000035</v>
      </c>
      <c r="AD109" s="29"/>
      <c r="AE109" s="29"/>
      <c r="AF109" s="29"/>
      <c r="AG109" s="29"/>
    </row>
    <row r="110" spans="1:50" x14ac:dyDescent="0.25">
      <c r="A110" s="28" t="s">
        <v>19</v>
      </c>
      <c r="B110" s="45" t="s">
        <v>44</v>
      </c>
      <c r="C110" s="27">
        <v>27</v>
      </c>
      <c r="D110" s="27">
        <v>23</v>
      </c>
      <c r="E110" s="26">
        <f t="shared" si="17"/>
        <v>4</v>
      </c>
      <c r="G110" s="30">
        <v>2551.85</v>
      </c>
      <c r="H110" s="30">
        <v>3456.84</v>
      </c>
      <c r="I110" s="30">
        <v>3185.66</v>
      </c>
      <c r="J110" s="30">
        <f t="shared" si="18"/>
        <v>9194.35</v>
      </c>
      <c r="K110" s="30">
        <v>1673.62</v>
      </c>
      <c r="L110" s="30">
        <v>1728.55</v>
      </c>
      <c r="M110" s="30">
        <v>4099.0200000000004</v>
      </c>
      <c r="N110" s="30">
        <f t="shared" si="19"/>
        <v>7501.1900000000005</v>
      </c>
      <c r="O110" s="30">
        <f t="shared" si="22"/>
        <v>-878.23</v>
      </c>
      <c r="P110" s="30">
        <f t="shared" si="23"/>
        <v>-1728.2900000000002</v>
      </c>
      <c r="Q110" s="30">
        <f t="shared" si="24"/>
        <v>913.36000000000058</v>
      </c>
      <c r="R110" s="30">
        <f t="shared" si="25"/>
        <v>-1693.1599999999999</v>
      </c>
      <c r="AD110" s="29"/>
      <c r="AE110" s="29"/>
      <c r="AF110" s="29"/>
      <c r="AG110" s="29"/>
    </row>
    <row r="111" spans="1:50" x14ac:dyDescent="0.25">
      <c r="A111" s="28" t="s">
        <v>67</v>
      </c>
      <c r="B111" s="45" t="s">
        <v>44</v>
      </c>
      <c r="C111" s="27">
        <v>123</v>
      </c>
      <c r="D111" s="27">
        <v>104</v>
      </c>
      <c r="E111" s="26">
        <f t="shared" si="17"/>
        <v>19</v>
      </c>
      <c r="G111" s="30">
        <v>13382.15</v>
      </c>
      <c r="H111" s="30">
        <v>17393.61</v>
      </c>
      <c r="I111" s="30">
        <v>16598.060000000001</v>
      </c>
      <c r="J111" s="30">
        <f t="shared" si="18"/>
        <v>47373.820000000007</v>
      </c>
      <c r="K111" s="30">
        <v>8099.31</v>
      </c>
      <c r="L111" s="30">
        <v>9679.82</v>
      </c>
      <c r="M111" s="30">
        <v>18544.579999999998</v>
      </c>
      <c r="N111" s="30">
        <f t="shared" si="19"/>
        <v>36323.71</v>
      </c>
      <c r="O111" s="30">
        <f t="shared" si="22"/>
        <v>-5282.8399999999992</v>
      </c>
      <c r="P111" s="30">
        <f t="shared" si="23"/>
        <v>-7713.7900000000009</v>
      </c>
      <c r="Q111" s="30">
        <f t="shared" si="24"/>
        <v>1946.5199999999968</v>
      </c>
      <c r="R111" s="30">
        <f t="shared" si="25"/>
        <v>-11050.110000000008</v>
      </c>
      <c r="AD111" s="29"/>
      <c r="AE111" s="29"/>
      <c r="AF111" s="29"/>
      <c r="AG111" s="29"/>
    </row>
    <row r="112" spans="1:50" x14ac:dyDescent="0.25">
      <c r="A112" s="28" t="s">
        <v>26</v>
      </c>
      <c r="B112" s="45" t="s">
        <v>44</v>
      </c>
      <c r="C112" s="27">
        <v>16</v>
      </c>
      <c r="D112" s="27">
        <v>14</v>
      </c>
      <c r="E112" s="26">
        <f t="shared" si="17"/>
        <v>2</v>
      </c>
      <c r="G112" s="30">
        <v>1278.48</v>
      </c>
      <c r="H112" s="30">
        <v>1692.42</v>
      </c>
      <c r="I112" s="30">
        <v>1306.1600000000001</v>
      </c>
      <c r="J112" s="30">
        <f t="shared" si="18"/>
        <v>4277.0600000000004</v>
      </c>
      <c r="K112" s="30">
        <v>1082.8499999999999</v>
      </c>
      <c r="L112" s="30">
        <v>1153.82</v>
      </c>
      <c r="M112" s="30">
        <v>2237.79</v>
      </c>
      <c r="N112" s="30">
        <f t="shared" si="19"/>
        <v>4474.46</v>
      </c>
      <c r="O112" s="30">
        <f t="shared" si="22"/>
        <v>-195.63000000000011</v>
      </c>
      <c r="P112" s="30">
        <f t="shared" si="23"/>
        <v>-538.60000000000014</v>
      </c>
      <c r="Q112" s="30">
        <f t="shared" si="24"/>
        <v>931.62999999999988</v>
      </c>
      <c r="R112" s="30">
        <f t="shared" si="25"/>
        <v>197.39999999999964</v>
      </c>
      <c r="AD112" s="29"/>
      <c r="AE112" s="29"/>
      <c r="AF112" s="29"/>
      <c r="AG112" s="29"/>
    </row>
    <row r="113" spans="1:50" x14ac:dyDescent="0.25">
      <c r="A113" s="28" t="s">
        <v>68</v>
      </c>
      <c r="B113" s="45" t="s">
        <v>44</v>
      </c>
      <c r="C113" s="27">
        <v>37</v>
      </c>
      <c r="D113" s="27">
        <v>36</v>
      </c>
      <c r="E113" s="26">
        <f t="shared" si="17"/>
        <v>1</v>
      </c>
      <c r="G113" s="30">
        <v>4165.01</v>
      </c>
      <c r="H113" s="30">
        <v>5887.21</v>
      </c>
      <c r="I113" s="30">
        <v>3669.42</v>
      </c>
      <c r="J113" s="30">
        <f t="shared" si="18"/>
        <v>13721.640000000001</v>
      </c>
      <c r="K113" s="30">
        <v>3396.1</v>
      </c>
      <c r="L113" s="30">
        <v>3534.41</v>
      </c>
      <c r="M113" s="30">
        <v>5278.8700000000008</v>
      </c>
      <c r="N113" s="30">
        <f t="shared" si="19"/>
        <v>12209.380000000001</v>
      </c>
      <c r="O113" s="30">
        <f t="shared" si="22"/>
        <v>-768.91000000000031</v>
      </c>
      <c r="P113" s="30">
        <f t="shared" si="23"/>
        <v>-2352.8000000000002</v>
      </c>
      <c r="Q113" s="30">
        <f t="shared" si="24"/>
        <v>1609.4500000000007</v>
      </c>
      <c r="R113" s="30">
        <f t="shared" si="25"/>
        <v>-1512.2600000000002</v>
      </c>
      <c r="AD113" s="29"/>
      <c r="AE113" s="29"/>
      <c r="AF113" s="29"/>
      <c r="AG113" s="29"/>
    </row>
    <row r="114" spans="1:50" x14ac:dyDescent="0.25">
      <c r="A114" s="28" t="s">
        <v>29</v>
      </c>
      <c r="B114" s="45" t="s">
        <v>44</v>
      </c>
      <c r="C114" s="27">
        <v>1</v>
      </c>
      <c r="E114" s="26">
        <f t="shared" si="17"/>
        <v>1</v>
      </c>
      <c r="G114" s="30">
        <v>74.31</v>
      </c>
      <c r="H114" s="30">
        <v>71.59</v>
      </c>
      <c r="I114" s="30">
        <v>0</v>
      </c>
      <c r="J114" s="30">
        <f t="shared" si="18"/>
        <v>145.9</v>
      </c>
      <c r="K114" s="30"/>
      <c r="L114" s="30"/>
      <c r="M114" s="30"/>
      <c r="N114" s="30">
        <f t="shared" si="19"/>
        <v>0</v>
      </c>
      <c r="O114" s="30">
        <f t="shared" si="22"/>
        <v>-74.31</v>
      </c>
      <c r="P114" s="30">
        <f t="shared" si="23"/>
        <v>-71.59</v>
      </c>
      <c r="Q114" s="30">
        <f t="shared" si="24"/>
        <v>0</v>
      </c>
      <c r="R114" s="30">
        <f t="shared" si="25"/>
        <v>-145.9</v>
      </c>
      <c r="AD114" s="29"/>
      <c r="AE114" s="29"/>
      <c r="AF114" s="29"/>
      <c r="AG114" s="29"/>
    </row>
    <row r="115" spans="1:50" x14ac:dyDescent="0.25">
      <c r="A115" s="28" t="s">
        <v>30</v>
      </c>
      <c r="B115" s="45" t="s">
        <v>44</v>
      </c>
      <c r="C115" s="27">
        <v>147</v>
      </c>
      <c r="D115" s="27">
        <v>155</v>
      </c>
      <c r="E115" s="26">
        <f t="shared" si="17"/>
        <v>-8</v>
      </c>
      <c r="G115" s="30">
        <v>9933.16</v>
      </c>
      <c r="H115" s="30">
        <v>15623.189999999999</v>
      </c>
      <c r="I115" s="30">
        <v>12238.41</v>
      </c>
      <c r="J115" s="30">
        <f t="shared" si="18"/>
        <v>37794.759999999995</v>
      </c>
      <c r="K115" s="30">
        <v>8970.42</v>
      </c>
      <c r="L115" s="30">
        <v>10188.15</v>
      </c>
      <c r="M115" s="30">
        <v>20751.650000000001</v>
      </c>
      <c r="N115" s="30">
        <f t="shared" si="19"/>
        <v>39910.22</v>
      </c>
      <c r="O115" s="30">
        <f t="shared" si="22"/>
        <v>-962.73999999999978</v>
      </c>
      <c r="P115" s="30">
        <f t="shared" si="23"/>
        <v>-5435.0399999999991</v>
      </c>
      <c r="Q115" s="30">
        <f t="shared" si="24"/>
        <v>8513.2400000000016</v>
      </c>
      <c r="R115" s="30">
        <f t="shared" si="25"/>
        <v>2115.4600000000064</v>
      </c>
      <c r="T115" s="9"/>
      <c r="U115" s="9"/>
      <c r="V115" s="30"/>
      <c r="W115" s="30"/>
      <c r="X115" s="30"/>
      <c r="Y115" s="30"/>
      <c r="Z115" s="30"/>
      <c r="AA115" s="30"/>
      <c r="AB115" s="30"/>
      <c r="AC115" s="30"/>
      <c r="AD115" s="29"/>
      <c r="AE115" s="29"/>
      <c r="AF115" s="29"/>
      <c r="AG115" s="29"/>
    </row>
    <row r="116" spans="1:50" x14ac:dyDescent="0.25">
      <c r="A116" s="28" t="s">
        <v>17</v>
      </c>
      <c r="B116" s="45" t="s">
        <v>44</v>
      </c>
      <c r="C116" s="27">
        <v>2</v>
      </c>
      <c r="D116" s="27">
        <v>5</v>
      </c>
      <c r="E116" s="26">
        <f t="shared" si="17"/>
        <v>-3</v>
      </c>
      <c r="G116" s="30">
        <v>12.54</v>
      </c>
      <c r="H116" s="30">
        <v>13.5</v>
      </c>
      <c r="I116" s="30">
        <v>23.14</v>
      </c>
      <c r="J116" s="30">
        <f t="shared" si="18"/>
        <v>49.18</v>
      </c>
      <c r="K116" s="30">
        <v>119.57</v>
      </c>
      <c r="L116" s="30">
        <v>26.71</v>
      </c>
      <c r="M116" s="30">
        <v>36.64</v>
      </c>
      <c r="N116" s="30">
        <f t="shared" si="19"/>
        <v>182.92000000000002</v>
      </c>
      <c r="O116" s="30">
        <f t="shared" si="22"/>
        <v>107.03</v>
      </c>
      <c r="P116" s="30">
        <f t="shared" si="23"/>
        <v>13.21</v>
      </c>
      <c r="Q116" s="30">
        <f t="shared" si="24"/>
        <v>13.5</v>
      </c>
      <c r="R116" s="30">
        <f t="shared" si="25"/>
        <v>133.74</v>
      </c>
      <c r="T116" s="9"/>
      <c r="U116" s="9"/>
      <c r="V116" s="30"/>
      <c r="W116" s="30"/>
      <c r="X116" s="30"/>
      <c r="Y116" s="30"/>
      <c r="Z116" s="30"/>
      <c r="AA116" s="30"/>
      <c r="AB116" s="30"/>
      <c r="AC116" s="30"/>
      <c r="AD116" s="29"/>
      <c r="AE116" s="29"/>
      <c r="AF116" s="29"/>
      <c r="AG116" s="29"/>
    </row>
    <row r="117" spans="1:50" x14ac:dyDescent="0.25">
      <c r="A117" s="28" t="s">
        <v>22</v>
      </c>
      <c r="B117" s="45" t="s">
        <v>44</v>
      </c>
      <c r="C117" s="27">
        <v>7</v>
      </c>
      <c r="D117" s="27">
        <v>6</v>
      </c>
      <c r="E117" s="26">
        <f t="shared" si="17"/>
        <v>1</v>
      </c>
      <c r="G117" s="30">
        <v>1616.25</v>
      </c>
      <c r="H117" s="30">
        <v>783.45</v>
      </c>
      <c r="I117" s="30">
        <v>481.41999999999996</v>
      </c>
      <c r="J117" s="30">
        <f t="shared" si="18"/>
        <v>2881.12</v>
      </c>
      <c r="K117" s="30">
        <v>672.68</v>
      </c>
      <c r="L117" s="30">
        <v>468.84</v>
      </c>
      <c r="M117" s="30">
        <v>377.62</v>
      </c>
      <c r="N117" s="30">
        <f t="shared" si="19"/>
        <v>1519.1399999999999</v>
      </c>
      <c r="O117" s="30">
        <f t="shared" si="22"/>
        <v>-943.57</v>
      </c>
      <c r="P117" s="30">
        <f t="shared" si="23"/>
        <v>-314.61000000000007</v>
      </c>
      <c r="Q117" s="30">
        <f t="shared" si="24"/>
        <v>-103.79999999999995</v>
      </c>
      <c r="R117" s="30">
        <f t="shared" si="25"/>
        <v>-1361.98</v>
      </c>
      <c r="T117" s="9"/>
      <c r="U117" s="9"/>
      <c r="V117" s="30"/>
      <c r="W117" s="30"/>
      <c r="X117" s="30"/>
      <c r="Y117" s="30"/>
      <c r="Z117" s="30"/>
      <c r="AA117" s="30"/>
      <c r="AB117" s="30"/>
      <c r="AC117" s="30"/>
      <c r="AD117" s="29"/>
      <c r="AE117" s="29"/>
      <c r="AF117" s="29"/>
      <c r="AG117" s="29"/>
    </row>
    <row r="118" spans="1:50" x14ac:dyDescent="0.25">
      <c r="A118" s="28" t="s">
        <v>69</v>
      </c>
      <c r="B118" s="45" t="s">
        <v>44</v>
      </c>
      <c r="C118" s="27">
        <v>29</v>
      </c>
      <c r="D118" s="27">
        <v>23</v>
      </c>
      <c r="E118" s="26">
        <f t="shared" si="17"/>
        <v>6</v>
      </c>
      <c r="G118" s="30">
        <v>1410.08</v>
      </c>
      <c r="H118" s="30">
        <v>1162.02</v>
      </c>
      <c r="I118" s="30">
        <v>2101.6</v>
      </c>
      <c r="J118" s="30">
        <f t="shared" si="18"/>
        <v>4673.7</v>
      </c>
      <c r="K118" s="30">
        <v>2112.21</v>
      </c>
      <c r="L118" s="30">
        <v>1017.43</v>
      </c>
      <c r="M118" s="30">
        <v>1760.72</v>
      </c>
      <c r="N118" s="30">
        <f t="shared" si="19"/>
        <v>4890.3599999999997</v>
      </c>
      <c r="O118" s="30">
        <f t="shared" si="22"/>
        <v>702.13000000000011</v>
      </c>
      <c r="P118" s="30">
        <f t="shared" si="23"/>
        <v>-144.59000000000003</v>
      </c>
      <c r="Q118" s="30">
        <f t="shared" si="24"/>
        <v>-340.87999999999988</v>
      </c>
      <c r="R118" s="30">
        <f t="shared" si="25"/>
        <v>216.65999999999985</v>
      </c>
      <c r="T118" s="9"/>
      <c r="U118" s="9"/>
      <c r="V118" s="30"/>
      <c r="W118" s="30"/>
      <c r="X118" s="30"/>
      <c r="Y118" s="30"/>
      <c r="Z118" s="30"/>
      <c r="AA118" s="30"/>
      <c r="AB118" s="30"/>
      <c r="AC118" s="30"/>
      <c r="AD118" s="29"/>
      <c r="AE118" s="29"/>
      <c r="AF118" s="29"/>
      <c r="AG118" s="29"/>
    </row>
    <row r="119" spans="1:50" x14ac:dyDescent="0.25">
      <c r="A119" s="28" t="s">
        <v>70</v>
      </c>
      <c r="B119" s="45" t="s">
        <v>44</v>
      </c>
      <c r="C119" s="27">
        <v>103</v>
      </c>
      <c r="D119" s="27">
        <v>106</v>
      </c>
      <c r="E119" s="26">
        <f t="shared" si="17"/>
        <v>-3</v>
      </c>
      <c r="G119" s="30">
        <v>6683.15</v>
      </c>
      <c r="H119" s="30">
        <v>9544.5999999999985</v>
      </c>
      <c r="I119" s="30">
        <v>8424.56</v>
      </c>
      <c r="J119" s="30">
        <f t="shared" si="18"/>
        <v>24652.309999999998</v>
      </c>
      <c r="K119" s="30">
        <v>5410.56</v>
      </c>
      <c r="L119" s="30">
        <v>6480.64</v>
      </c>
      <c r="M119" s="30">
        <v>12510.02</v>
      </c>
      <c r="N119" s="30">
        <f t="shared" si="19"/>
        <v>24401.22</v>
      </c>
      <c r="O119" s="30">
        <f t="shared" si="22"/>
        <v>-1272.5899999999992</v>
      </c>
      <c r="P119" s="30">
        <f t="shared" si="23"/>
        <v>-3063.9599999999982</v>
      </c>
      <c r="Q119" s="30">
        <f t="shared" si="24"/>
        <v>4085.4600000000009</v>
      </c>
      <c r="R119" s="30">
        <f t="shared" si="25"/>
        <v>-251.08999999999651</v>
      </c>
      <c r="T119" s="9"/>
      <c r="U119" s="9"/>
      <c r="V119" s="30"/>
      <c r="W119" s="30"/>
      <c r="X119" s="30"/>
      <c r="Y119" s="30"/>
      <c r="Z119" s="30"/>
      <c r="AA119" s="30"/>
      <c r="AB119" s="30"/>
      <c r="AC119" s="30"/>
      <c r="AD119" s="29"/>
      <c r="AE119" s="29"/>
      <c r="AF119" s="29"/>
      <c r="AG119" s="29"/>
    </row>
    <row r="120" spans="1:50" x14ac:dyDescent="0.25">
      <c r="A120" s="28" t="s">
        <v>71</v>
      </c>
      <c r="B120" s="45" t="s">
        <v>44</v>
      </c>
      <c r="C120" s="27">
        <v>36</v>
      </c>
      <c r="D120" s="27">
        <v>33</v>
      </c>
      <c r="E120" s="26">
        <f t="shared" si="17"/>
        <v>3</v>
      </c>
      <c r="G120" s="30">
        <v>4414.6499999999996</v>
      </c>
      <c r="H120" s="30">
        <v>2201.4</v>
      </c>
      <c r="I120" s="30">
        <v>3941.88</v>
      </c>
      <c r="J120" s="30">
        <f t="shared" si="18"/>
        <v>10557.93</v>
      </c>
      <c r="K120" s="30">
        <v>3724.51</v>
      </c>
      <c r="L120" s="30">
        <v>2593.9699999999998</v>
      </c>
      <c r="M120" s="30">
        <v>3391.8199999999997</v>
      </c>
      <c r="N120" s="30">
        <f t="shared" si="19"/>
        <v>9710.2999999999993</v>
      </c>
      <c r="O120" s="30">
        <f t="shared" si="22"/>
        <v>-690.13999999999942</v>
      </c>
      <c r="P120" s="30">
        <f t="shared" si="23"/>
        <v>392.56999999999971</v>
      </c>
      <c r="Q120" s="30">
        <f t="shared" si="24"/>
        <v>-550.0600000000004</v>
      </c>
      <c r="R120" s="30">
        <f t="shared" si="25"/>
        <v>-847.63000000000102</v>
      </c>
      <c r="T120" s="9"/>
      <c r="U120" s="9"/>
      <c r="V120" s="30"/>
      <c r="W120" s="30"/>
      <c r="X120" s="30"/>
      <c r="Y120" s="30"/>
      <c r="Z120" s="30"/>
      <c r="AA120" s="30"/>
      <c r="AB120" s="30"/>
      <c r="AC120" s="30"/>
      <c r="AD120" s="29"/>
      <c r="AE120" s="29"/>
      <c r="AF120" s="29"/>
      <c r="AG120" s="29"/>
    </row>
    <row r="121" spans="1:50" x14ac:dyDescent="0.25">
      <c r="A121" s="28" t="s">
        <v>72</v>
      </c>
      <c r="B121" s="45" t="s">
        <v>44</v>
      </c>
      <c r="C121" s="27">
        <v>74</v>
      </c>
      <c r="D121" s="27">
        <v>76</v>
      </c>
      <c r="E121" s="26">
        <f t="shared" si="17"/>
        <v>-2</v>
      </c>
      <c r="G121" s="30">
        <v>2842.16</v>
      </c>
      <c r="H121" s="30">
        <v>5781.4400000000005</v>
      </c>
      <c r="I121" s="30">
        <v>2903.8199999999997</v>
      </c>
      <c r="J121" s="30">
        <f t="shared" si="18"/>
        <v>11527.42</v>
      </c>
      <c r="K121" s="30">
        <v>2028.17</v>
      </c>
      <c r="L121" s="30">
        <v>3116.97</v>
      </c>
      <c r="M121" s="30">
        <v>6302.07</v>
      </c>
      <c r="N121" s="30">
        <f t="shared" si="19"/>
        <v>11447.21</v>
      </c>
      <c r="O121" s="30">
        <f t="shared" si="22"/>
        <v>-813.98999999999978</v>
      </c>
      <c r="P121" s="30">
        <f t="shared" si="23"/>
        <v>-2664.4700000000007</v>
      </c>
      <c r="Q121" s="30">
        <f t="shared" si="24"/>
        <v>3398.25</v>
      </c>
      <c r="R121" s="30">
        <f t="shared" si="25"/>
        <v>-80.210000000000946</v>
      </c>
      <c r="T121" s="9"/>
      <c r="U121" s="9"/>
      <c r="V121" s="30"/>
      <c r="W121" s="30"/>
      <c r="X121" s="30"/>
      <c r="Y121" s="30"/>
      <c r="Z121" s="30"/>
      <c r="AA121" s="30"/>
      <c r="AB121" s="30"/>
      <c r="AC121" s="30"/>
      <c r="AD121" s="29"/>
      <c r="AE121" s="29"/>
      <c r="AF121" s="29"/>
      <c r="AG121" s="29"/>
    </row>
    <row r="122" spans="1:50" x14ac:dyDescent="0.25">
      <c r="A122" s="28" t="s">
        <v>73</v>
      </c>
      <c r="B122" s="45" t="s">
        <v>44</v>
      </c>
      <c r="C122" s="27">
        <v>25</v>
      </c>
      <c r="D122" s="27">
        <v>22</v>
      </c>
      <c r="E122" s="26">
        <f t="shared" si="17"/>
        <v>3</v>
      </c>
      <c r="G122" s="30">
        <v>942.33</v>
      </c>
      <c r="H122" s="30">
        <v>1923.0300000000002</v>
      </c>
      <c r="I122" s="30">
        <v>1491.76</v>
      </c>
      <c r="J122" s="30">
        <f t="shared" si="18"/>
        <v>4357.12</v>
      </c>
      <c r="K122" s="30">
        <v>522.86</v>
      </c>
      <c r="L122" s="30">
        <v>795.9</v>
      </c>
      <c r="M122" s="30">
        <v>2406.54</v>
      </c>
      <c r="N122" s="30">
        <f t="shared" si="19"/>
        <v>3725.3</v>
      </c>
      <c r="O122" s="30">
        <f t="shared" si="22"/>
        <v>-419.47</v>
      </c>
      <c r="P122" s="30">
        <f t="shared" si="23"/>
        <v>-1127.1300000000001</v>
      </c>
      <c r="Q122" s="30">
        <f t="shared" si="24"/>
        <v>914.78</v>
      </c>
      <c r="R122" s="30">
        <f t="shared" si="25"/>
        <v>-631.81999999999971</v>
      </c>
      <c r="T122" s="9"/>
      <c r="U122" s="9"/>
      <c r="V122" s="30"/>
      <c r="W122" s="30"/>
      <c r="X122" s="30"/>
      <c r="Y122" s="30"/>
      <c r="Z122" s="30"/>
      <c r="AA122" s="30"/>
      <c r="AB122" s="30"/>
      <c r="AC122" s="30"/>
      <c r="AD122" s="29"/>
      <c r="AE122" s="29"/>
      <c r="AF122" s="29"/>
      <c r="AG122" s="29"/>
    </row>
    <row r="123" spans="1:50" s="3" customFormat="1" x14ac:dyDescent="0.25">
      <c r="A123" s="28" t="s">
        <v>35</v>
      </c>
      <c r="B123" s="45" t="s">
        <v>44</v>
      </c>
      <c r="C123" s="27">
        <v>69</v>
      </c>
      <c r="D123" s="27">
        <v>69</v>
      </c>
      <c r="E123" s="26">
        <f t="shared" si="17"/>
        <v>0</v>
      </c>
      <c r="G123" s="30">
        <v>5028.53</v>
      </c>
      <c r="H123" s="30">
        <v>6807.3899999999994</v>
      </c>
      <c r="I123" s="30">
        <v>5154.0199999999995</v>
      </c>
      <c r="J123" s="30">
        <f t="shared" si="18"/>
        <v>16989.939999999999</v>
      </c>
      <c r="K123" s="30">
        <v>2738.4</v>
      </c>
      <c r="L123" s="30">
        <v>5113.57</v>
      </c>
      <c r="M123" s="30">
        <v>8108.04</v>
      </c>
      <c r="N123" s="30">
        <f t="shared" si="19"/>
        <v>15960.009999999998</v>
      </c>
      <c r="O123" s="30">
        <f t="shared" si="22"/>
        <v>-2290.1299999999997</v>
      </c>
      <c r="P123" s="30">
        <f t="shared" si="23"/>
        <v>-1693.8199999999997</v>
      </c>
      <c r="Q123" s="30">
        <f t="shared" si="24"/>
        <v>2954.0200000000004</v>
      </c>
      <c r="R123" s="30">
        <f t="shared" si="25"/>
        <v>-1029.9300000000003</v>
      </c>
      <c r="V123" s="27"/>
      <c r="W123" s="27"/>
      <c r="X123" s="27"/>
      <c r="Y123" s="27"/>
      <c r="Z123" s="27"/>
      <c r="AA123" s="27"/>
      <c r="AB123" s="27"/>
      <c r="AC123" s="27"/>
      <c r="AD123" s="29"/>
      <c r="AE123" s="29"/>
      <c r="AF123" s="29"/>
      <c r="AG123" s="29"/>
      <c r="AJ123" s="27"/>
      <c r="AK123" s="27"/>
      <c r="AR123" s="27"/>
      <c r="AS123" s="27"/>
      <c r="AW123" s="27"/>
      <c r="AX123" s="27"/>
    </row>
    <row r="124" spans="1:50" x14ac:dyDescent="0.25">
      <c r="A124" s="28" t="s">
        <v>74</v>
      </c>
      <c r="B124" s="45" t="s">
        <v>44</v>
      </c>
      <c r="C124" s="27">
        <v>8</v>
      </c>
      <c r="D124" s="27">
        <v>1</v>
      </c>
      <c r="E124" s="26">
        <f t="shared" si="17"/>
        <v>7</v>
      </c>
      <c r="G124" s="30">
        <v>151.63999999999999</v>
      </c>
      <c r="H124" s="30">
        <v>208.95</v>
      </c>
      <c r="I124" s="30">
        <v>77.28</v>
      </c>
      <c r="J124" s="30">
        <f t="shared" si="18"/>
        <v>437.87</v>
      </c>
      <c r="K124" s="30">
        <v>38.409999999999997</v>
      </c>
      <c r="L124" s="30">
        <v>2</v>
      </c>
      <c r="M124" s="30">
        <v>0</v>
      </c>
      <c r="N124" s="30">
        <f t="shared" si="19"/>
        <v>40.409999999999997</v>
      </c>
      <c r="O124" s="30">
        <f t="shared" si="22"/>
        <v>-113.22999999999999</v>
      </c>
      <c r="P124" s="30">
        <f t="shared" si="23"/>
        <v>-206.95</v>
      </c>
      <c r="Q124" s="30">
        <f t="shared" si="24"/>
        <v>-77.28</v>
      </c>
      <c r="R124" s="30">
        <f t="shared" si="25"/>
        <v>-397.46000000000004</v>
      </c>
      <c r="AD124" s="29"/>
      <c r="AE124" s="29"/>
      <c r="AF124" s="29"/>
      <c r="AG124" s="29"/>
    </row>
    <row r="125" spans="1:50" x14ac:dyDescent="0.25">
      <c r="A125" s="28" t="s">
        <v>75</v>
      </c>
      <c r="B125" s="45" t="s">
        <v>44</v>
      </c>
      <c r="C125" s="27">
        <v>307</v>
      </c>
      <c r="D125" s="27">
        <v>291</v>
      </c>
      <c r="E125" s="26">
        <f t="shared" si="17"/>
        <v>16</v>
      </c>
      <c r="G125" s="30">
        <v>22246.01</v>
      </c>
      <c r="H125" s="30">
        <v>41169.050000000003</v>
      </c>
      <c r="I125" s="30">
        <v>40453.31</v>
      </c>
      <c r="J125" s="30">
        <f t="shared" si="18"/>
        <v>103868.37</v>
      </c>
      <c r="K125" s="30">
        <v>13723.7</v>
      </c>
      <c r="L125" s="30">
        <v>19145.169999999998</v>
      </c>
      <c r="M125" s="30">
        <v>55211.28</v>
      </c>
      <c r="N125" s="30">
        <f t="shared" si="19"/>
        <v>88080.15</v>
      </c>
      <c r="O125" s="30">
        <f t="shared" si="22"/>
        <v>-8522.3099999999977</v>
      </c>
      <c r="P125" s="30">
        <f t="shared" si="23"/>
        <v>-22023.880000000005</v>
      </c>
      <c r="Q125" s="30">
        <f t="shared" si="24"/>
        <v>14757.970000000001</v>
      </c>
      <c r="R125" s="30">
        <f t="shared" si="25"/>
        <v>-15788.220000000001</v>
      </c>
      <c r="AD125" s="29"/>
      <c r="AE125" s="29"/>
      <c r="AF125" s="29"/>
      <c r="AG125" s="29"/>
    </row>
    <row r="126" spans="1:50" x14ac:dyDescent="0.25">
      <c r="A126" s="28" t="s">
        <v>76</v>
      </c>
      <c r="B126" s="45" t="s">
        <v>44</v>
      </c>
      <c r="C126" s="27">
        <v>979</v>
      </c>
      <c r="D126" s="27">
        <v>881</v>
      </c>
      <c r="E126" s="26">
        <f t="shared" si="17"/>
        <v>98</v>
      </c>
      <c r="G126" s="30">
        <v>99234.44</v>
      </c>
      <c r="H126" s="30">
        <v>119377.32</v>
      </c>
      <c r="I126" s="30">
        <v>134121.31</v>
      </c>
      <c r="J126" s="30">
        <f t="shared" si="18"/>
        <v>352733.07</v>
      </c>
      <c r="K126" s="30">
        <v>56090.93</v>
      </c>
      <c r="L126" s="30">
        <v>66014.17</v>
      </c>
      <c r="M126" s="30">
        <v>144058.89000000001</v>
      </c>
      <c r="N126" s="30">
        <f t="shared" si="19"/>
        <v>266163.99</v>
      </c>
      <c r="O126" s="30">
        <f t="shared" si="22"/>
        <v>-43143.51</v>
      </c>
      <c r="P126" s="30">
        <f t="shared" si="23"/>
        <v>-53363.150000000009</v>
      </c>
      <c r="Q126" s="30">
        <f t="shared" si="24"/>
        <v>9937.5800000000163</v>
      </c>
      <c r="R126" s="30">
        <f t="shared" si="25"/>
        <v>-86569.080000000016</v>
      </c>
      <c r="AD126" s="29"/>
      <c r="AE126" s="29"/>
      <c r="AF126" s="29"/>
      <c r="AG126" s="29"/>
    </row>
    <row r="127" spans="1:50" x14ac:dyDescent="0.25">
      <c r="A127" s="28" t="s">
        <v>77</v>
      </c>
      <c r="B127" s="45" t="s">
        <v>44</v>
      </c>
      <c r="C127" s="27">
        <v>111</v>
      </c>
      <c r="D127" s="27">
        <v>92</v>
      </c>
      <c r="E127" s="26">
        <f t="shared" si="17"/>
        <v>19</v>
      </c>
      <c r="G127" s="30">
        <v>11762.59</v>
      </c>
      <c r="H127" s="30">
        <v>10838.29</v>
      </c>
      <c r="I127" s="30">
        <v>12861.380000000001</v>
      </c>
      <c r="J127" s="30">
        <f t="shared" si="18"/>
        <v>35462.26</v>
      </c>
      <c r="K127" s="30">
        <v>5408.26</v>
      </c>
      <c r="L127" s="30">
        <v>6986.17</v>
      </c>
      <c r="M127" s="30">
        <v>15869.92</v>
      </c>
      <c r="N127" s="30">
        <f t="shared" si="19"/>
        <v>28264.35</v>
      </c>
      <c r="O127" s="30">
        <f t="shared" si="22"/>
        <v>-6354.33</v>
      </c>
      <c r="P127" s="30">
        <f t="shared" si="23"/>
        <v>-3852.1200000000008</v>
      </c>
      <c r="Q127" s="30">
        <f t="shared" si="24"/>
        <v>3008.5399999999991</v>
      </c>
      <c r="R127" s="30">
        <f t="shared" si="25"/>
        <v>-7197.9100000000035</v>
      </c>
      <c r="AD127" s="29"/>
      <c r="AE127" s="29"/>
      <c r="AF127" s="29"/>
      <c r="AG127" s="29"/>
    </row>
    <row r="128" spans="1:50" x14ac:dyDescent="0.25">
      <c r="A128" s="28" t="s">
        <v>36</v>
      </c>
      <c r="B128" s="45" t="s">
        <v>44</v>
      </c>
      <c r="C128" s="27">
        <v>405</v>
      </c>
      <c r="D128" s="27">
        <v>405</v>
      </c>
      <c r="E128" s="26">
        <f t="shared" si="17"/>
        <v>0</v>
      </c>
      <c r="G128" s="30">
        <v>42957.87</v>
      </c>
      <c r="H128" s="30">
        <v>59000.14</v>
      </c>
      <c r="I128" s="30">
        <v>49590.07</v>
      </c>
      <c r="J128" s="30">
        <f t="shared" si="18"/>
        <v>151548.08000000002</v>
      </c>
      <c r="K128" s="30">
        <v>23268.080000000002</v>
      </c>
      <c r="L128" s="30">
        <v>38675.67</v>
      </c>
      <c r="M128" s="30">
        <v>63850.94</v>
      </c>
      <c r="N128" s="30">
        <f t="shared" si="19"/>
        <v>125794.69</v>
      </c>
      <c r="O128" s="30">
        <f t="shared" si="22"/>
        <v>-19689.79</v>
      </c>
      <c r="P128" s="30">
        <f t="shared" si="23"/>
        <v>-20324.47</v>
      </c>
      <c r="Q128" s="30">
        <f t="shared" si="24"/>
        <v>14260.870000000003</v>
      </c>
      <c r="R128" s="30">
        <f t="shared" si="25"/>
        <v>-25753.390000000014</v>
      </c>
      <c r="AD128" s="29"/>
      <c r="AE128" s="29"/>
      <c r="AF128" s="29"/>
      <c r="AG128" s="29"/>
    </row>
    <row r="129" spans="1:33" x14ac:dyDescent="0.25">
      <c r="A129" s="28" t="s">
        <v>78</v>
      </c>
      <c r="B129" s="45" t="s">
        <v>44</v>
      </c>
      <c r="C129" s="27">
        <v>203</v>
      </c>
      <c r="D129" s="27">
        <v>183</v>
      </c>
      <c r="E129" s="26">
        <f t="shared" si="17"/>
        <v>20</v>
      </c>
      <c r="G129" s="30">
        <v>11781.46</v>
      </c>
      <c r="H129" s="30">
        <v>25831.550000000003</v>
      </c>
      <c r="I129" s="30">
        <v>17124.22</v>
      </c>
      <c r="J129" s="30">
        <f t="shared" si="18"/>
        <v>54737.23</v>
      </c>
      <c r="K129" s="30">
        <v>5836.59</v>
      </c>
      <c r="L129" s="30">
        <v>10626.97</v>
      </c>
      <c r="M129" s="30">
        <v>25981.019999999997</v>
      </c>
      <c r="N129" s="30">
        <f t="shared" si="19"/>
        <v>42444.579999999994</v>
      </c>
      <c r="O129" s="30">
        <f t="shared" si="22"/>
        <v>-5944.869999999999</v>
      </c>
      <c r="P129" s="30">
        <f t="shared" si="23"/>
        <v>-15204.580000000004</v>
      </c>
      <c r="Q129" s="30">
        <f t="shared" si="24"/>
        <v>8856.7999999999956</v>
      </c>
      <c r="R129" s="30">
        <f t="shared" si="25"/>
        <v>-12292.650000000009</v>
      </c>
      <c r="AD129" s="29"/>
      <c r="AE129" s="29"/>
      <c r="AF129" s="29"/>
      <c r="AG129" s="29"/>
    </row>
    <row r="130" spans="1:33" x14ac:dyDescent="0.25">
      <c r="A130" s="28" t="s">
        <v>21</v>
      </c>
      <c r="B130" s="45" t="s">
        <v>44</v>
      </c>
      <c r="C130" s="27">
        <v>54</v>
      </c>
      <c r="D130" s="27">
        <v>46</v>
      </c>
      <c r="E130" s="26">
        <f t="shared" si="17"/>
        <v>8</v>
      </c>
      <c r="G130" s="30">
        <v>2994.47</v>
      </c>
      <c r="H130" s="30">
        <v>6818.99</v>
      </c>
      <c r="I130" s="30">
        <v>6529.3899999999994</v>
      </c>
      <c r="J130" s="30">
        <f t="shared" si="18"/>
        <v>16342.849999999999</v>
      </c>
      <c r="K130" s="30">
        <v>1689.99</v>
      </c>
      <c r="L130" s="30">
        <v>2357.79</v>
      </c>
      <c r="M130" s="30">
        <v>9506.9500000000007</v>
      </c>
      <c r="N130" s="30">
        <f t="shared" si="19"/>
        <v>13554.73</v>
      </c>
      <c r="O130" s="30">
        <f t="shared" si="22"/>
        <v>-1304.4799999999998</v>
      </c>
      <c r="P130" s="30">
        <f t="shared" si="23"/>
        <v>-4461.2</v>
      </c>
      <c r="Q130" s="30">
        <f t="shared" si="24"/>
        <v>2977.5600000000013</v>
      </c>
      <c r="R130" s="30">
        <f t="shared" si="25"/>
        <v>-2788.119999999999</v>
      </c>
      <c r="AD130" s="29"/>
      <c r="AE130" s="29"/>
      <c r="AF130" s="29"/>
      <c r="AG130" s="29"/>
    </row>
    <row r="131" spans="1:33" x14ac:dyDescent="0.25">
      <c r="A131" s="28" t="s">
        <v>27</v>
      </c>
      <c r="B131" s="45" t="s">
        <v>44</v>
      </c>
      <c r="C131" s="27">
        <v>86</v>
      </c>
      <c r="D131" s="27">
        <v>82</v>
      </c>
      <c r="E131" s="26">
        <f t="shared" si="17"/>
        <v>4</v>
      </c>
      <c r="G131" s="30">
        <v>7143.21</v>
      </c>
      <c r="H131" s="30">
        <v>11834.93</v>
      </c>
      <c r="I131" s="30">
        <v>10650.29</v>
      </c>
      <c r="J131" s="30">
        <f t="shared" si="18"/>
        <v>29628.43</v>
      </c>
      <c r="K131" s="30">
        <v>5099</v>
      </c>
      <c r="L131" s="30">
        <v>6535</v>
      </c>
      <c r="M131" s="30">
        <v>16018.34</v>
      </c>
      <c r="N131" s="30">
        <f t="shared" si="19"/>
        <v>27652.34</v>
      </c>
      <c r="O131" s="30">
        <f t="shared" si="22"/>
        <v>-2044.21</v>
      </c>
      <c r="P131" s="30">
        <f t="shared" si="23"/>
        <v>-5299.93</v>
      </c>
      <c r="Q131" s="30">
        <f t="shared" si="24"/>
        <v>5368.0499999999993</v>
      </c>
      <c r="R131" s="30">
        <f t="shared" si="25"/>
        <v>-1976.0900000000001</v>
      </c>
      <c r="AD131" s="29"/>
      <c r="AE131" s="29"/>
      <c r="AF131" s="29"/>
      <c r="AG131" s="29"/>
    </row>
    <row r="132" spans="1:33" x14ac:dyDescent="0.25">
      <c r="A132" s="28" t="s">
        <v>79</v>
      </c>
      <c r="B132" s="45" t="s">
        <v>44</v>
      </c>
      <c r="C132" s="27">
        <v>132</v>
      </c>
      <c r="D132" s="27">
        <v>127</v>
      </c>
      <c r="E132" s="26">
        <f t="shared" si="17"/>
        <v>5</v>
      </c>
      <c r="G132" s="30">
        <v>11806.17</v>
      </c>
      <c r="H132" s="30">
        <v>18076.02</v>
      </c>
      <c r="I132" s="30">
        <v>14032.25</v>
      </c>
      <c r="J132" s="30">
        <f t="shared" si="18"/>
        <v>43914.44</v>
      </c>
      <c r="K132" s="30">
        <v>7151.75</v>
      </c>
      <c r="L132" s="30">
        <v>11311.29</v>
      </c>
      <c r="M132" s="30">
        <v>19657.989999999998</v>
      </c>
      <c r="N132" s="30">
        <f t="shared" si="19"/>
        <v>38121.03</v>
      </c>
      <c r="O132" s="30">
        <f t="shared" si="22"/>
        <v>-4654.42</v>
      </c>
      <c r="P132" s="30">
        <f t="shared" si="23"/>
        <v>-6764.73</v>
      </c>
      <c r="Q132" s="30">
        <f t="shared" si="24"/>
        <v>5625.739999999998</v>
      </c>
      <c r="R132" s="30">
        <f t="shared" si="25"/>
        <v>-5793.4100000000035</v>
      </c>
      <c r="AD132" s="29"/>
      <c r="AE132" s="29"/>
      <c r="AF132" s="29"/>
      <c r="AG132" s="29"/>
    </row>
    <row r="133" spans="1:33" x14ac:dyDescent="0.25">
      <c r="A133" s="28" t="s">
        <v>33</v>
      </c>
      <c r="B133" s="45" t="s">
        <v>44</v>
      </c>
      <c r="C133" s="27">
        <v>278</v>
      </c>
      <c r="D133" s="27">
        <v>272</v>
      </c>
      <c r="E133" s="26">
        <f t="shared" ref="E133:E196" si="26">+C133-D133</f>
        <v>6</v>
      </c>
      <c r="G133" s="30">
        <v>24599.57</v>
      </c>
      <c r="H133" s="30">
        <v>35317.42</v>
      </c>
      <c r="I133" s="30">
        <v>28026.68</v>
      </c>
      <c r="J133" s="30">
        <f t="shared" ref="J133:J196" si="27">SUM(G133:I133)</f>
        <v>87943.67</v>
      </c>
      <c r="K133" s="30">
        <v>13277.98</v>
      </c>
      <c r="L133" s="30">
        <v>22260.75</v>
      </c>
      <c r="M133" s="30">
        <v>37611.369999999995</v>
      </c>
      <c r="N133" s="30">
        <f t="shared" ref="N133:N196" si="28">+K133+L133+M133</f>
        <v>73150.099999999991</v>
      </c>
      <c r="O133" s="30">
        <f t="shared" si="22"/>
        <v>-11321.59</v>
      </c>
      <c r="P133" s="30">
        <f t="shared" si="23"/>
        <v>-13056.669999999998</v>
      </c>
      <c r="Q133" s="30">
        <f t="shared" si="24"/>
        <v>9584.6899999999951</v>
      </c>
      <c r="R133" s="30">
        <f t="shared" si="25"/>
        <v>-14793.570000000007</v>
      </c>
      <c r="AD133" s="29"/>
      <c r="AE133" s="29"/>
      <c r="AF133" s="29"/>
      <c r="AG133" s="29"/>
    </row>
    <row r="134" spans="1:33" x14ac:dyDescent="0.25">
      <c r="A134" s="28" t="s">
        <v>34</v>
      </c>
      <c r="B134" s="45" t="s">
        <v>44</v>
      </c>
      <c r="C134" s="27">
        <v>148</v>
      </c>
      <c r="D134" s="27">
        <v>142</v>
      </c>
      <c r="E134" s="26">
        <f t="shared" si="26"/>
        <v>6</v>
      </c>
      <c r="G134" s="30">
        <v>13810.36</v>
      </c>
      <c r="H134" s="30">
        <v>18984.7</v>
      </c>
      <c r="I134" s="30">
        <v>15107.32</v>
      </c>
      <c r="J134" s="30">
        <f t="shared" si="27"/>
        <v>47902.38</v>
      </c>
      <c r="K134" s="30">
        <v>6547.6</v>
      </c>
      <c r="L134" s="30">
        <v>11061.7</v>
      </c>
      <c r="M134" s="30">
        <v>20862.879999999997</v>
      </c>
      <c r="N134" s="30">
        <f t="shared" si="28"/>
        <v>38472.18</v>
      </c>
      <c r="O134" s="30">
        <f t="shared" si="22"/>
        <v>-7262.76</v>
      </c>
      <c r="P134" s="30">
        <f t="shared" si="23"/>
        <v>-7923</v>
      </c>
      <c r="Q134" s="30">
        <f t="shared" si="24"/>
        <v>5755.5599999999977</v>
      </c>
      <c r="R134" s="30">
        <f t="shared" si="25"/>
        <v>-9430.1999999999971</v>
      </c>
      <c r="AD134" s="29"/>
      <c r="AE134" s="29"/>
      <c r="AF134" s="29"/>
      <c r="AG134" s="29"/>
    </row>
    <row r="135" spans="1:33" x14ac:dyDescent="0.25">
      <c r="A135" s="28" t="s">
        <v>80</v>
      </c>
      <c r="B135" s="45" t="s">
        <v>44</v>
      </c>
      <c r="C135" s="27">
        <v>71</v>
      </c>
      <c r="D135" s="27">
        <v>67</v>
      </c>
      <c r="E135" s="26">
        <f t="shared" si="26"/>
        <v>4</v>
      </c>
      <c r="G135" s="30">
        <v>5750.14</v>
      </c>
      <c r="H135" s="30">
        <v>8320.89</v>
      </c>
      <c r="I135" s="30">
        <v>6263.82</v>
      </c>
      <c r="J135" s="30">
        <f t="shared" si="27"/>
        <v>20334.849999999999</v>
      </c>
      <c r="K135" s="30">
        <v>2354.5100000000002</v>
      </c>
      <c r="L135" s="30">
        <v>5100.05</v>
      </c>
      <c r="M135" s="30">
        <v>8542.25</v>
      </c>
      <c r="N135" s="30">
        <f t="shared" si="28"/>
        <v>15996.810000000001</v>
      </c>
      <c r="O135" s="30">
        <f t="shared" si="22"/>
        <v>-3395.63</v>
      </c>
      <c r="P135" s="30">
        <f t="shared" si="23"/>
        <v>-3220.8399999999992</v>
      </c>
      <c r="Q135" s="30">
        <f t="shared" si="24"/>
        <v>2278.4300000000003</v>
      </c>
      <c r="R135" s="30">
        <f t="shared" si="25"/>
        <v>-4338.0399999999972</v>
      </c>
      <c r="AD135" s="29"/>
      <c r="AE135" s="29"/>
      <c r="AF135" s="29"/>
      <c r="AG135" s="29"/>
    </row>
    <row r="136" spans="1:33" x14ac:dyDescent="0.25">
      <c r="A136" s="28" t="s">
        <v>81</v>
      </c>
      <c r="B136" s="45" t="s">
        <v>44</v>
      </c>
      <c r="C136" s="27">
        <v>65</v>
      </c>
      <c r="D136" s="27">
        <v>65</v>
      </c>
      <c r="E136" s="26">
        <f t="shared" si="26"/>
        <v>0</v>
      </c>
      <c r="G136" s="30">
        <v>4254.71</v>
      </c>
      <c r="H136" s="30">
        <v>8464.73</v>
      </c>
      <c r="I136" s="30">
        <v>5854.34</v>
      </c>
      <c r="J136" s="30">
        <f t="shared" si="27"/>
        <v>18573.78</v>
      </c>
      <c r="K136" s="30">
        <v>2198.6799999999998</v>
      </c>
      <c r="L136" s="30">
        <v>3787.53</v>
      </c>
      <c r="M136" s="30">
        <v>7142.23</v>
      </c>
      <c r="N136" s="30">
        <f t="shared" si="28"/>
        <v>13128.439999999999</v>
      </c>
      <c r="O136" s="30">
        <f t="shared" si="22"/>
        <v>-2056.0300000000002</v>
      </c>
      <c r="P136" s="30">
        <f t="shared" si="23"/>
        <v>-4677.1999999999989</v>
      </c>
      <c r="Q136" s="30">
        <f t="shared" si="24"/>
        <v>1287.8899999999994</v>
      </c>
      <c r="R136" s="30">
        <f t="shared" si="25"/>
        <v>-5445.34</v>
      </c>
      <c r="AD136" s="29"/>
      <c r="AE136" s="29"/>
      <c r="AF136" s="29"/>
      <c r="AG136" s="29"/>
    </row>
    <row r="137" spans="1:33" x14ac:dyDescent="0.25">
      <c r="A137" s="28" t="s">
        <v>82</v>
      </c>
      <c r="B137" s="45" t="s">
        <v>44</v>
      </c>
      <c r="C137" s="27">
        <v>924</v>
      </c>
      <c r="D137" s="27">
        <v>827</v>
      </c>
      <c r="E137" s="26">
        <f t="shared" si="26"/>
        <v>97</v>
      </c>
      <c r="G137" s="30">
        <v>73417.69</v>
      </c>
      <c r="H137" s="30">
        <v>120336.87</v>
      </c>
      <c r="I137" s="30">
        <v>75917.11</v>
      </c>
      <c r="J137" s="30">
        <f t="shared" si="27"/>
        <v>269671.67</v>
      </c>
      <c r="K137" s="30">
        <v>61143.9</v>
      </c>
      <c r="L137" s="30">
        <v>66194.039999999994</v>
      </c>
      <c r="M137" s="30">
        <v>108524.34</v>
      </c>
      <c r="N137" s="30">
        <f t="shared" si="28"/>
        <v>235862.28</v>
      </c>
      <c r="O137" s="30">
        <f t="shared" si="22"/>
        <v>-12273.79</v>
      </c>
      <c r="P137" s="30">
        <f t="shared" si="23"/>
        <v>-54142.83</v>
      </c>
      <c r="Q137" s="30">
        <f t="shared" si="24"/>
        <v>32607.229999999996</v>
      </c>
      <c r="R137" s="30">
        <f t="shared" si="25"/>
        <v>-33809.389999999985</v>
      </c>
      <c r="AD137" s="29"/>
      <c r="AE137" s="29"/>
      <c r="AF137" s="29"/>
      <c r="AG137" s="29"/>
    </row>
    <row r="138" spans="1:33" x14ac:dyDescent="0.25">
      <c r="A138" s="28" t="s">
        <v>83</v>
      </c>
      <c r="B138" s="45" t="s">
        <v>44</v>
      </c>
      <c r="C138" s="27">
        <v>13</v>
      </c>
      <c r="D138" s="27">
        <v>13</v>
      </c>
      <c r="E138" s="26">
        <f t="shared" si="26"/>
        <v>0</v>
      </c>
      <c r="G138" s="30">
        <v>903.59</v>
      </c>
      <c r="H138" s="30">
        <v>1788.91</v>
      </c>
      <c r="I138" s="30">
        <v>850.13999999999987</v>
      </c>
      <c r="J138" s="30">
        <f t="shared" si="27"/>
        <v>3542.64</v>
      </c>
      <c r="K138" s="30">
        <v>468.15</v>
      </c>
      <c r="L138" s="30">
        <v>792.76</v>
      </c>
      <c r="M138" s="30">
        <v>1693.98</v>
      </c>
      <c r="N138" s="30">
        <f t="shared" si="28"/>
        <v>2954.89</v>
      </c>
      <c r="O138" s="30">
        <f t="shared" si="22"/>
        <v>-435.44000000000005</v>
      </c>
      <c r="P138" s="30">
        <f t="shared" si="23"/>
        <v>-996.15000000000009</v>
      </c>
      <c r="Q138" s="30">
        <f t="shared" si="24"/>
        <v>843.84000000000015</v>
      </c>
      <c r="R138" s="30">
        <f t="shared" si="25"/>
        <v>-587.75</v>
      </c>
      <c r="AD138" s="29"/>
      <c r="AE138" s="29"/>
      <c r="AF138" s="29"/>
      <c r="AG138" s="29"/>
    </row>
    <row r="139" spans="1:33" x14ac:dyDescent="0.25">
      <c r="A139" s="28" t="s">
        <v>84</v>
      </c>
      <c r="B139" s="45" t="s">
        <v>44</v>
      </c>
      <c r="C139" s="27">
        <v>154</v>
      </c>
      <c r="D139" s="27">
        <v>148</v>
      </c>
      <c r="E139" s="26">
        <f t="shared" si="26"/>
        <v>6</v>
      </c>
      <c r="G139" s="30">
        <v>10996.38</v>
      </c>
      <c r="H139" s="30">
        <v>18102.62</v>
      </c>
      <c r="I139" s="30">
        <v>10530.9</v>
      </c>
      <c r="J139" s="30">
        <f t="shared" si="27"/>
        <v>39629.9</v>
      </c>
      <c r="K139" s="30">
        <v>6129.55</v>
      </c>
      <c r="L139" s="30">
        <v>8607.65</v>
      </c>
      <c r="M139" s="30">
        <v>14831.64</v>
      </c>
      <c r="N139" s="30">
        <f t="shared" si="28"/>
        <v>29568.84</v>
      </c>
      <c r="O139" s="30">
        <f t="shared" si="22"/>
        <v>-4866.829999999999</v>
      </c>
      <c r="P139" s="30">
        <f t="shared" si="23"/>
        <v>-9494.9699999999993</v>
      </c>
      <c r="Q139" s="30">
        <f t="shared" si="24"/>
        <v>4300.74</v>
      </c>
      <c r="R139" s="30">
        <f t="shared" si="25"/>
        <v>-10061.060000000001</v>
      </c>
      <c r="AD139" s="29"/>
      <c r="AE139" s="29"/>
      <c r="AF139" s="29"/>
      <c r="AG139" s="29"/>
    </row>
    <row r="140" spans="1:33" x14ac:dyDescent="0.25">
      <c r="A140" s="28" t="s">
        <v>20</v>
      </c>
      <c r="B140" s="45" t="s">
        <v>44</v>
      </c>
      <c r="C140" s="27">
        <v>295</v>
      </c>
      <c r="D140" s="27">
        <v>285</v>
      </c>
      <c r="E140" s="26">
        <f t="shared" si="26"/>
        <v>10</v>
      </c>
      <c r="G140" s="30">
        <v>21299.62</v>
      </c>
      <c r="H140" s="30">
        <v>27840.559999999998</v>
      </c>
      <c r="I140" s="30">
        <v>19952.36</v>
      </c>
      <c r="J140" s="30">
        <f t="shared" si="27"/>
        <v>69092.539999999994</v>
      </c>
      <c r="K140" s="30">
        <v>11019.59</v>
      </c>
      <c r="L140" s="30">
        <v>18968.650000000001</v>
      </c>
      <c r="M140" s="30">
        <v>32780.14</v>
      </c>
      <c r="N140" s="30">
        <f t="shared" si="28"/>
        <v>62768.380000000005</v>
      </c>
      <c r="O140" s="30">
        <f t="shared" si="22"/>
        <v>-10280.029999999999</v>
      </c>
      <c r="P140" s="30">
        <f t="shared" si="23"/>
        <v>-8871.9099999999962</v>
      </c>
      <c r="Q140" s="30">
        <f t="shared" si="24"/>
        <v>12827.779999999999</v>
      </c>
      <c r="R140" s="30">
        <f t="shared" si="25"/>
        <v>-6324.1599999999889</v>
      </c>
      <c r="AD140" s="29"/>
      <c r="AE140" s="29"/>
      <c r="AF140" s="29"/>
      <c r="AG140" s="29"/>
    </row>
    <row r="141" spans="1:33" x14ac:dyDescent="0.25">
      <c r="A141" s="28" t="s">
        <v>85</v>
      </c>
      <c r="B141" s="45" t="s">
        <v>44</v>
      </c>
      <c r="C141" s="27">
        <v>123</v>
      </c>
      <c r="D141" s="27">
        <v>122</v>
      </c>
      <c r="E141" s="26">
        <f t="shared" si="26"/>
        <v>1</v>
      </c>
      <c r="G141" s="30">
        <v>12811.55</v>
      </c>
      <c r="H141" s="30">
        <v>17196.510000000002</v>
      </c>
      <c r="I141" s="30">
        <v>13295.990000000002</v>
      </c>
      <c r="J141" s="30">
        <f t="shared" si="27"/>
        <v>43304.05</v>
      </c>
      <c r="K141" s="30">
        <v>6759.89</v>
      </c>
      <c r="L141" s="30">
        <v>12450.01</v>
      </c>
      <c r="M141" s="30">
        <v>17717.3</v>
      </c>
      <c r="N141" s="30">
        <f t="shared" si="28"/>
        <v>36927.199999999997</v>
      </c>
      <c r="O141" s="30">
        <f t="shared" si="22"/>
        <v>-6051.6599999999989</v>
      </c>
      <c r="P141" s="30">
        <f t="shared" si="23"/>
        <v>-4746.5000000000018</v>
      </c>
      <c r="Q141" s="30">
        <f t="shared" si="24"/>
        <v>4421.3099999999977</v>
      </c>
      <c r="R141" s="30">
        <f t="shared" si="25"/>
        <v>-6376.8500000000058</v>
      </c>
      <c r="AD141" s="29"/>
      <c r="AE141" s="29"/>
      <c r="AF141" s="29"/>
      <c r="AG141" s="29"/>
    </row>
    <row r="142" spans="1:33" x14ac:dyDescent="0.25">
      <c r="A142" s="28" t="s">
        <v>86</v>
      </c>
      <c r="B142" s="45" t="s">
        <v>44</v>
      </c>
      <c r="C142" s="27">
        <v>52</v>
      </c>
      <c r="D142" s="27">
        <v>49</v>
      </c>
      <c r="E142" s="26">
        <f t="shared" si="26"/>
        <v>3</v>
      </c>
      <c r="G142" s="30">
        <v>5447.6</v>
      </c>
      <c r="H142" s="30">
        <v>6877.48</v>
      </c>
      <c r="I142" s="30">
        <v>5012.38</v>
      </c>
      <c r="J142" s="30">
        <f t="shared" si="27"/>
        <v>17337.46</v>
      </c>
      <c r="K142" s="30">
        <v>2831.69</v>
      </c>
      <c r="L142" s="30">
        <v>4762.3500000000004</v>
      </c>
      <c r="M142" s="30">
        <v>5530.62</v>
      </c>
      <c r="N142" s="30">
        <f t="shared" si="28"/>
        <v>13124.66</v>
      </c>
      <c r="O142" s="30">
        <f t="shared" si="22"/>
        <v>-2615.9100000000003</v>
      </c>
      <c r="P142" s="30">
        <f t="shared" si="23"/>
        <v>-2115.1299999999992</v>
      </c>
      <c r="Q142" s="30">
        <f t="shared" si="24"/>
        <v>518.23999999999978</v>
      </c>
      <c r="R142" s="30">
        <f t="shared" si="25"/>
        <v>-4212.7999999999993</v>
      </c>
      <c r="AD142" s="29"/>
      <c r="AE142" s="29"/>
      <c r="AF142" s="29"/>
      <c r="AG142" s="29"/>
    </row>
    <row r="143" spans="1:33" x14ac:dyDescent="0.25">
      <c r="A143" s="28" t="s">
        <v>28</v>
      </c>
      <c r="B143" s="45" t="s">
        <v>44</v>
      </c>
      <c r="C143" s="27">
        <v>142</v>
      </c>
      <c r="D143" s="27">
        <v>122</v>
      </c>
      <c r="E143" s="26">
        <f t="shared" si="26"/>
        <v>20</v>
      </c>
      <c r="G143" s="30">
        <v>11791.04</v>
      </c>
      <c r="H143" s="30">
        <v>16560.46</v>
      </c>
      <c r="I143" s="30">
        <v>11010.939999999999</v>
      </c>
      <c r="J143" s="30">
        <f t="shared" si="27"/>
        <v>39362.44</v>
      </c>
      <c r="K143" s="30">
        <v>6234.25</v>
      </c>
      <c r="L143" s="30">
        <v>9150.8700000000008</v>
      </c>
      <c r="M143" s="30">
        <v>11848.08</v>
      </c>
      <c r="N143" s="30">
        <f t="shared" si="28"/>
        <v>27233.200000000001</v>
      </c>
      <c r="O143" s="30">
        <f t="shared" si="22"/>
        <v>-5556.7900000000009</v>
      </c>
      <c r="P143" s="30">
        <f t="shared" si="23"/>
        <v>-7409.5899999999983</v>
      </c>
      <c r="Q143" s="30">
        <f t="shared" si="24"/>
        <v>837.14000000000124</v>
      </c>
      <c r="R143" s="30">
        <f t="shared" si="25"/>
        <v>-12129.240000000002</v>
      </c>
      <c r="AD143" s="29"/>
      <c r="AE143" s="29"/>
      <c r="AF143" s="29"/>
      <c r="AG143" s="29"/>
    </row>
    <row r="144" spans="1:33" x14ac:dyDescent="0.25">
      <c r="A144" s="28" t="s">
        <v>87</v>
      </c>
      <c r="B144" s="45" t="s">
        <v>44</v>
      </c>
      <c r="C144" s="27">
        <v>41</v>
      </c>
      <c r="D144" s="27">
        <v>52</v>
      </c>
      <c r="E144" s="26">
        <f t="shared" si="26"/>
        <v>-11</v>
      </c>
      <c r="G144" s="30">
        <v>2484.4299999999998</v>
      </c>
      <c r="H144" s="30">
        <v>5500.8</v>
      </c>
      <c r="I144" s="30">
        <v>2719.2</v>
      </c>
      <c r="J144" s="30">
        <f t="shared" si="27"/>
        <v>10704.43</v>
      </c>
      <c r="K144" s="30">
        <v>1902.45</v>
      </c>
      <c r="L144" s="30">
        <v>3229.49</v>
      </c>
      <c r="M144" s="30">
        <v>4126.6100000000006</v>
      </c>
      <c r="N144" s="30">
        <f t="shared" si="28"/>
        <v>9258.5499999999993</v>
      </c>
      <c r="O144" s="30">
        <f t="shared" si="22"/>
        <v>-581.97999999999979</v>
      </c>
      <c r="P144" s="30">
        <f t="shared" si="23"/>
        <v>-2271.3100000000004</v>
      </c>
      <c r="Q144" s="30">
        <f t="shared" si="24"/>
        <v>1407.4100000000008</v>
      </c>
      <c r="R144" s="30">
        <f t="shared" si="25"/>
        <v>-1445.880000000001</v>
      </c>
      <c r="AD144" s="29"/>
      <c r="AE144" s="29"/>
      <c r="AF144" s="29"/>
      <c r="AG144" s="29"/>
    </row>
    <row r="145" spans="1:52" x14ac:dyDescent="0.25">
      <c r="A145" s="28" t="s">
        <v>88</v>
      </c>
      <c r="B145" s="45" t="s">
        <v>44</v>
      </c>
      <c r="C145" s="27">
        <v>295</v>
      </c>
      <c r="D145" s="27">
        <v>278</v>
      </c>
      <c r="E145" s="26">
        <f t="shared" si="26"/>
        <v>17</v>
      </c>
      <c r="G145" s="30">
        <v>25782.59</v>
      </c>
      <c r="H145" s="30">
        <v>38867</v>
      </c>
      <c r="I145" s="30">
        <v>20415.66</v>
      </c>
      <c r="J145" s="30">
        <f t="shared" si="27"/>
        <v>85065.25</v>
      </c>
      <c r="K145" s="30">
        <v>14226.21</v>
      </c>
      <c r="L145" s="30">
        <v>23283.41</v>
      </c>
      <c r="M145" s="30">
        <v>35557.589999999997</v>
      </c>
      <c r="N145" s="30">
        <f t="shared" si="28"/>
        <v>73067.209999999992</v>
      </c>
      <c r="O145" s="30">
        <f t="shared" si="22"/>
        <v>-11556.380000000001</v>
      </c>
      <c r="P145" s="30">
        <f t="shared" si="23"/>
        <v>-15583.59</v>
      </c>
      <c r="Q145" s="30">
        <f t="shared" si="24"/>
        <v>15141.929999999997</v>
      </c>
      <c r="R145" s="30">
        <f t="shared" si="25"/>
        <v>-11998.040000000008</v>
      </c>
      <c r="AD145" s="29"/>
      <c r="AE145" s="29"/>
      <c r="AF145" s="29"/>
      <c r="AG145" s="29"/>
    </row>
    <row r="146" spans="1:52" x14ac:dyDescent="0.25">
      <c r="A146" s="28" t="s">
        <v>89</v>
      </c>
      <c r="B146" s="45" t="s">
        <v>44</v>
      </c>
      <c r="C146" s="27">
        <v>25</v>
      </c>
      <c r="D146" s="27">
        <v>27</v>
      </c>
      <c r="E146" s="26">
        <f t="shared" si="26"/>
        <v>-2</v>
      </c>
      <c r="G146" s="30">
        <v>2031.2</v>
      </c>
      <c r="H146" s="30">
        <v>2679.0600000000004</v>
      </c>
      <c r="I146" s="30">
        <v>884.41</v>
      </c>
      <c r="J146" s="30">
        <f t="shared" si="27"/>
        <v>5594.67</v>
      </c>
      <c r="K146" s="30">
        <v>1020.71</v>
      </c>
      <c r="L146" s="30">
        <v>1868.45</v>
      </c>
      <c r="M146" s="30">
        <v>1773.33</v>
      </c>
      <c r="N146" s="30">
        <f t="shared" si="28"/>
        <v>4662.49</v>
      </c>
      <c r="O146" s="30">
        <f t="shared" si="22"/>
        <v>-1010.49</v>
      </c>
      <c r="P146" s="30">
        <f t="shared" si="23"/>
        <v>-810.61000000000035</v>
      </c>
      <c r="Q146" s="30">
        <f t="shared" si="24"/>
        <v>888.92</v>
      </c>
      <c r="R146" s="30">
        <f t="shared" si="25"/>
        <v>-932.18000000000029</v>
      </c>
      <c r="AD146" s="29"/>
      <c r="AE146" s="29"/>
      <c r="AF146" s="29"/>
      <c r="AG146" s="29"/>
    </row>
    <row r="147" spans="1:52" x14ac:dyDescent="0.25">
      <c r="A147" s="28" t="s">
        <v>90</v>
      </c>
      <c r="B147" s="45" t="s">
        <v>44</v>
      </c>
      <c r="C147" s="27">
        <v>153</v>
      </c>
      <c r="D147" s="27">
        <v>149</v>
      </c>
      <c r="E147" s="26">
        <f t="shared" si="26"/>
        <v>4</v>
      </c>
      <c r="G147" s="30">
        <v>8415.2000000000007</v>
      </c>
      <c r="H147" s="30">
        <v>19916.57</v>
      </c>
      <c r="I147" s="30">
        <v>11686.41</v>
      </c>
      <c r="J147" s="30">
        <f t="shared" si="27"/>
        <v>40018.18</v>
      </c>
      <c r="K147" s="30">
        <v>5884</v>
      </c>
      <c r="L147" s="30">
        <v>8767.84</v>
      </c>
      <c r="M147" s="30">
        <v>20267.010000000002</v>
      </c>
      <c r="N147" s="30">
        <f t="shared" si="28"/>
        <v>34918.850000000006</v>
      </c>
      <c r="O147" s="30">
        <f t="shared" si="22"/>
        <v>-2531.2000000000007</v>
      </c>
      <c r="P147" s="30">
        <f t="shared" si="23"/>
        <v>-11148.73</v>
      </c>
      <c r="Q147" s="30">
        <f t="shared" si="24"/>
        <v>8580.6000000000022</v>
      </c>
      <c r="R147" s="30">
        <f t="shared" si="25"/>
        <v>-5099.3299999999945</v>
      </c>
      <c r="AD147" s="29"/>
      <c r="AE147" s="29"/>
      <c r="AF147" s="29"/>
      <c r="AG147" s="29"/>
    </row>
    <row r="148" spans="1:52" x14ac:dyDescent="0.25">
      <c r="A148" s="28" t="s">
        <v>91</v>
      </c>
      <c r="B148" s="45" t="s">
        <v>44</v>
      </c>
      <c r="C148" s="27">
        <v>710</v>
      </c>
      <c r="D148" s="27">
        <v>654</v>
      </c>
      <c r="E148" s="26">
        <f t="shared" si="26"/>
        <v>56</v>
      </c>
      <c r="G148" s="30">
        <v>56464.66</v>
      </c>
      <c r="H148" s="30">
        <v>86374.31</v>
      </c>
      <c r="I148" s="30">
        <v>72434.97</v>
      </c>
      <c r="J148" s="30">
        <f t="shared" si="27"/>
        <v>215273.94</v>
      </c>
      <c r="K148" s="30">
        <v>33127.53</v>
      </c>
      <c r="L148" s="30">
        <v>47515.38</v>
      </c>
      <c r="M148" s="30">
        <v>95617.24</v>
      </c>
      <c r="N148" s="30">
        <f t="shared" si="28"/>
        <v>176260.15000000002</v>
      </c>
      <c r="O148" s="30">
        <f t="shared" si="22"/>
        <v>-23337.130000000005</v>
      </c>
      <c r="P148" s="30">
        <f t="shared" si="23"/>
        <v>-38858.93</v>
      </c>
      <c r="Q148" s="30">
        <f t="shared" si="24"/>
        <v>23182.270000000004</v>
      </c>
      <c r="R148" s="30">
        <f t="shared" si="25"/>
        <v>-39013.789999999979</v>
      </c>
      <c r="AD148" s="29"/>
      <c r="AE148" s="29"/>
      <c r="AF148" s="29"/>
      <c r="AG148" s="29"/>
    </row>
    <row r="149" spans="1:52" x14ac:dyDescent="0.25">
      <c r="A149" s="44" t="s">
        <v>103</v>
      </c>
      <c r="B149" s="27" t="s">
        <v>92</v>
      </c>
      <c r="C149" s="27">
        <v>1</v>
      </c>
      <c r="D149" s="27">
        <v>1</v>
      </c>
      <c r="E149" s="26">
        <f t="shared" si="26"/>
        <v>0</v>
      </c>
      <c r="G149" s="30">
        <v>203.04</v>
      </c>
      <c r="H149" s="30">
        <v>359.63</v>
      </c>
      <c r="I149" s="30">
        <v>205.73</v>
      </c>
      <c r="J149" s="30">
        <f t="shared" si="27"/>
        <v>768.4</v>
      </c>
      <c r="K149" s="30">
        <v>192.05</v>
      </c>
      <c r="L149" s="30">
        <v>203.04</v>
      </c>
      <c r="M149" s="30">
        <v>12.84</v>
      </c>
      <c r="N149" s="30">
        <f t="shared" si="28"/>
        <v>407.93</v>
      </c>
      <c r="O149" s="30">
        <f t="shared" si="22"/>
        <v>-10.989999999999981</v>
      </c>
      <c r="P149" s="30">
        <f t="shared" si="23"/>
        <v>-156.59</v>
      </c>
      <c r="Q149" s="30">
        <f t="shared" si="24"/>
        <v>-192.89</v>
      </c>
      <c r="R149" s="30">
        <f t="shared" si="25"/>
        <v>-360.46999999999997</v>
      </c>
      <c r="AD149" s="29"/>
      <c r="AE149" s="29"/>
      <c r="AF149" s="29"/>
      <c r="AG149" s="29"/>
    </row>
    <row r="150" spans="1:52" x14ac:dyDescent="0.25">
      <c r="A150" s="44" t="s">
        <v>14</v>
      </c>
      <c r="B150" s="27" t="s">
        <v>92</v>
      </c>
      <c r="C150" s="27">
        <v>2</v>
      </c>
      <c r="E150" s="26">
        <f t="shared" si="26"/>
        <v>2</v>
      </c>
      <c r="G150" s="30">
        <v>311.49</v>
      </c>
      <c r="H150" s="30">
        <v>406.59000000000003</v>
      </c>
      <c r="I150" s="30">
        <v>0</v>
      </c>
      <c r="J150" s="30">
        <f t="shared" si="27"/>
        <v>718.08</v>
      </c>
      <c r="K150" s="30"/>
      <c r="L150" s="30"/>
      <c r="M150" s="30"/>
      <c r="N150" s="30">
        <f t="shared" si="28"/>
        <v>0</v>
      </c>
      <c r="O150" s="30">
        <f t="shared" si="22"/>
        <v>-311.49</v>
      </c>
      <c r="P150" s="30">
        <f t="shared" si="23"/>
        <v>-406.59000000000003</v>
      </c>
      <c r="Q150" s="30">
        <f t="shared" si="24"/>
        <v>0</v>
      </c>
      <c r="R150" s="30">
        <f t="shared" si="25"/>
        <v>-718.08</v>
      </c>
      <c r="AD150" s="29"/>
      <c r="AE150" s="29"/>
      <c r="AF150" s="29"/>
      <c r="AG150" s="29"/>
    </row>
    <row r="151" spans="1:52" x14ac:dyDescent="0.25">
      <c r="A151" s="44" t="s">
        <v>45</v>
      </c>
      <c r="B151" s="27" t="s">
        <v>92</v>
      </c>
      <c r="C151" s="27">
        <v>39</v>
      </c>
      <c r="D151" s="27">
        <v>36</v>
      </c>
      <c r="E151" s="26">
        <f t="shared" si="26"/>
        <v>3</v>
      </c>
      <c r="G151" s="30">
        <v>7969.36</v>
      </c>
      <c r="H151" s="30">
        <v>10717.199999999999</v>
      </c>
      <c r="I151" s="30">
        <v>10676.460000000001</v>
      </c>
      <c r="J151" s="30">
        <f t="shared" si="27"/>
        <v>29363.019999999997</v>
      </c>
      <c r="K151" s="30">
        <v>5726.67</v>
      </c>
      <c r="L151" s="30">
        <v>7021.5</v>
      </c>
      <c r="M151" s="30">
        <v>14790.1</v>
      </c>
      <c r="N151" s="30">
        <f t="shared" si="28"/>
        <v>27538.27</v>
      </c>
      <c r="O151" s="30">
        <f t="shared" si="22"/>
        <v>-2242.6899999999996</v>
      </c>
      <c r="P151" s="30">
        <f t="shared" si="23"/>
        <v>-3695.6999999999989</v>
      </c>
      <c r="Q151" s="30">
        <f t="shared" si="24"/>
        <v>4113.6399999999994</v>
      </c>
      <c r="R151" s="30">
        <f t="shared" si="25"/>
        <v>-1824.7499999999964</v>
      </c>
      <c r="AD151" s="29"/>
      <c r="AE151" s="29"/>
      <c r="AF151" s="29"/>
      <c r="AG151" s="29"/>
    </row>
    <row r="152" spans="1:52" x14ac:dyDescent="0.25">
      <c r="A152" s="44" t="s">
        <v>42</v>
      </c>
      <c r="B152" s="27" t="s">
        <v>92</v>
      </c>
      <c r="C152" s="27">
        <v>44</v>
      </c>
      <c r="D152" s="27">
        <v>42</v>
      </c>
      <c r="E152" s="26">
        <f t="shared" si="26"/>
        <v>2</v>
      </c>
      <c r="G152" s="30">
        <v>17550.27</v>
      </c>
      <c r="H152" s="30">
        <v>16411.75</v>
      </c>
      <c r="I152" s="30">
        <v>15060.5</v>
      </c>
      <c r="J152" s="30">
        <f t="shared" si="27"/>
        <v>49022.520000000004</v>
      </c>
      <c r="K152" s="30">
        <v>9285.65</v>
      </c>
      <c r="L152" s="30">
        <v>11336.35</v>
      </c>
      <c r="M152" s="30">
        <v>18921.38</v>
      </c>
      <c r="N152" s="30">
        <f t="shared" si="28"/>
        <v>39543.380000000005</v>
      </c>
      <c r="O152" s="30">
        <f t="shared" si="22"/>
        <v>-8264.6200000000008</v>
      </c>
      <c r="P152" s="30">
        <f t="shared" si="23"/>
        <v>-5075.3999999999996</v>
      </c>
      <c r="Q152" s="30">
        <f t="shared" si="24"/>
        <v>3860.880000000001</v>
      </c>
      <c r="R152" s="30">
        <f t="shared" si="25"/>
        <v>-9479.14</v>
      </c>
      <c r="AD152" s="29"/>
      <c r="AE152" s="29"/>
      <c r="AF152" s="29"/>
      <c r="AG152" s="29"/>
    </row>
    <row r="153" spans="1:52" x14ac:dyDescent="0.25">
      <c r="A153" s="44" t="s">
        <v>38</v>
      </c>
      <c r="B153" s="27" t="s">
        <v>92</v>
      </c>
      <c r="C153" s="27">
        <v>90</v>
      </c>
      <c r="D153" s="27">
        <v>96</v>
      </c>
      <c r="E153" s="26">
        <f t="shared" si="26"/>
        <v>-6</v>
      </c>
      <c r="G153" s="30">
        <v>28010.03</v>
      </c>
      <c r="H153" s="30">
        <v>21338.89</v>
      </c>
      <c r="I153" s="30">
        <v>22171.86</v>
      </c>
      <c r="J153" s="30">
        <f t="shared" si="27"/>
        <v>71520.78</v>
      </c>
      <c r="K153" s="30">
        <v>18178.29</v>
      </c>
      <c r="L153" s="30">
        <v>19813.62</v>
      </c>
      <c r="M153" s="30">
        <v>32373.63</v>
      </c>
      <c r="N153" s="30">
        <f t="shared" si="28"/>
        <v>70365.540000000008</v>
      </c>
      <c r="O153" s="30">
        <f t="shared" si="22"/>
        <v>-9831.739999999998</v>
      </c>
      <c r="P153" s="30">
        <f t="shared" si="23"/>
        <v>-1525.2700000000004</v>
      </c>
      <c r="Q153" s="30">
        <f t="shared" si="24"/>
        <v>10201.77</v>
      </c>
      <c r="R153" s="30">
        <f t="shared" si="25"/>
        <v>-1155.2399999999907</v>
      </c>
      <c r="AD153" s="29"/>
      <c r="AE153" s="29"/>
      <c r="AF153" s="29"/>
      <c r="AG153" s="29"/>
    </row>
    <row r="154" spans="1:52" x14ac:dyDescent="0.25">
      <c r="A154" s="44" t="s">
        <v>46</v>
      </c>
      <c r="B154" s="27" t="s">
        <v>92</v>
      </c>
      <c r="C154" s="27">
        <v>56</v>
      </c>
      <c r="D154" s="27">
        <v>67</v>
      </c>
      <c r="E154" s="26">
        <f t="shared" si="26"/>
        <v>-11</v>
      </c>
      <c r="G154" s="30">
        <v>18902.71</v>
      </c>
      <c r="H154" s="30">
        <v>17716.82</v>
      </c>
      <c r="I154" s="30">
        <v>12754.029999999999</v>
      </c>
      <c r="J154" s="30">
        <f t="shared" si="27"/>
        <v>49373.56</v>
      </c>
      <c r="K154" s="30">
        <v>16444.23</v>
      </c>
      <c r="L154" s="30">
        <v>21336.82</v>
      </c>
      <c r="M154" s="30">
        <v>20414.919999999998</v>
      </c>
      <c r="N154" s="30">
        <f t="shared" si="28"/>
        <v>58195.97</v>
      </c>
      <c r="O154" s="30">
        <f t="shared" si="22"/>
        <v>-2458.4799999999996</v>
      </c>
      <c r="P154" s="30">
        <f t="shared" si="23"/>
        <v>3620</v>
      </c>
      <c r="Q154" s="30">
        <f t="shared" si="24"/>
        <v>7660.8899999999994</v>
      </c>
      <c r="R154" s="30">
        <f t="shared" si="25"/>
        <v>8822.4100000000035</v>
      </c>
      <c r="AD154" s="29"/>
      <c r="AE154" s="29"/>
      <c r="AF154" s="29"/>
      <c r="AG154" s="29"/>
    </row>
    <row r="155" spans="1:52" x14ac:dyDescent="0.25">
      <c r="A155" s="44" t="s">
        <v>47</v>
      </c>
      <c r="B155" s="27" t="s">
        <v>92</v>
      </c>
      <c r="C155" s="27">
        <v>18</v>
      </c>
      <c r="D155" s="27">
        <v>16</v>
      </c>
      <c r="E155" s="26">
        <f t="shared" si="26"/>
        <v>2</v>
      </c>
      <c r="G155" s="30">
        <v>4739.49</v>
      </c>
      <c r="H155" s="30">
        <v>4367.43</v>
      </c>
      <c r="I155" s="30">
        <v>5425</v>
      </c>
      <c r="J155" s="30">
        <f t="shared" si="27"/>
        <v>14531.92</v>
      </c>
      <c r="K155" s="30">
        <v>2361.86</v>
      </c>
      <c r="L155" s="30">
        <v>2896.35</v>
      </c>
      <c r="M155" s="30">
        <v>7575.31</v>
      </c>
      <c r="N155" s="30">
        <f t="shared" si="28"/>
        <v>12833.52</v>
      </c>
      <c r="O155" s="30">
        <f t="shared" si="22"/>
        <v>-2377.6299999999997</v>
      </c>
      <c r="P155" s="30">
        <f t="shared" si="23"/>
        <v>-1471.0800000000004</v>
      </c>
      <c r="Q155" s="30">
        <f t="shared" si="24"/>
        <v>2150.3100000000004</v>
      </c>
      <c r="R155" s="30">
        <f t="shared" si="25"/>
        <v>-1698.3999999999996</v>
      </c>
      <c r="AD155" s="29"/>
      <c r="AE155" s="29"/>
      <c r="AF155" s="29"/>
      <c r="AG155" s="29"/>
    </row>
    <row r="156" spans="1:52" x14ac:dyDescent="0.25">
      <c r="A156" s="44" t="s">
        <v>48</v>
      </c>
      <c r="B156" s="27" t="s">
        <v>92</v>
      </c>
      <c r="C156" s="27">
        <v>16</v>
      </c>
      <c r="D156" s="27">
        <v>17</v>
      </c>
      <c r="E156" s="26">
        <f t="shared" si="26"/>
        <v>-1</v>
      </c>
      <c r="G156" s="30">
        <v>4400.8</v>
      </c>
      <c r="H156" s="30">
        <v>7430.9500000000007</v>
      </c>
      <c r="I156" s="30">
        <v>1467.9900000000002</v>
      </c>
      <c r="J156" s="30">
        <f t="shared" si="27"/>
        <v>13299.74</v>
      </c>
      <c r="K156" s="30">
        <v>1291.24</v>
      </c>
      <c r="L156" s="30">
        <v>1481.49</v>
      </c>
      <c r="M156" s="30">
        <v>2384.3199999999997</v>
      </c>
      <c r="N156" s="30">
        <f t="shared" si="28"/>
        <v>5157.0499999999993</v>
      </c>
      <c r="O156" s="30">
        <f t="shared" ref="O156:O219" si="29">+K156-G156</f>
        <v>-3109.5600000000004</v>
      </c>
      <c r="P156" s="30">
        <f t="shared" ref="P156:P219" si="30">+L156-H156</f>
        <v>-5949.4600000000009</v>
      </c>
      <c r="Q156" s="30">
        <f t="shared" ref="Q156:Q219" si="31">+M156-I156</f>
        <v>916.32999999999947</v>
      </c>
      <c r="R156" s="30">
        <f t="shared" ref="R156:R219" si="32">+N156-J156</f>
        <v>-8142.6900000000005</v>
      </c>
      <c r="AD156" s="29"/>
      <c r="AE156" s="29"/>
      <c r="AF156" s="29"/>
      <c r="AG156" s="29"/>
    </row>
    <row r="157" spans="1:52" x14ac:dyDescent="0.25">
      <c r="A157" s="44" t="s">
        <v>93</v>
      </c>
      <c r="B157" s="27" t="s">
        <v>92</v>
      </c>
      <c r="C157" s="27">
        <v>1</v>
      </c>
      <c r="D157" s="27">
        <v>1</v>
      </c>
      <c r="E157" s="26">
        <f t="shared" si="26"/>
        <v>0</v>
      </c>
      <c r="G157" s="30">
        <v>284.98</v>
      </c>
      <c r="H157" s="30">
        <v>162.66999999999999</v>
      </c>
      <c r="I157" s="30">
        <v>0</v>
      </c>
      <c r="J157" s="30">
        <f t="shared" si="27"/>
        <v>447.65</v>
      </c>
      <c r="K157" s="30">
        <v>139.69999999999999</v>
      </c>
      <c r="L157" s="30">
        <v>162.66999999999999</v>
      </c>
      <c r="M157" s="30">
        <v>0</v>
      </c>
      <c r="N157" s="30">
        <f t="shared" si="28"/>
        <v>302.37</v>
      </c>
      <c r="O157" s="30">
        <f t="shared" si="29"/>
        <v>-145.28000000000003</v>
      </c>
      <c r="P157" s="30">
        <f t="shared" si="30"/>
        <v>0</v>
      </c>
      <c r="Q157" s="30">
        <f t="shared" si="31"/>
        <v>0</v>
      </c>
      <c r="R157" s="30">
        <f t="shared" si="32"/>
        <v>-145.27999999999997</v>
      </c>
      <c r="AD157" s="29"/>
      <c r="AE157" s="29"/>
      <c r="AF157" s="29"/>
      <c r="AG157" s="29"/>
      <c r="AI157" s="22">
        <v>55484.52</v>
      </c>
      <c r="AJ157" s="22"/>
      <c r="AK157" s="22"/>
      <c r="AP157" s="23" t="s">
        <v>14</v>
      </c>
      <c r="AQ157" s="24">
        <v>0</v>
      </c>
      <c r="AR157" s="31"/>
      <c r="AS157" s="31"/>
      <c r="AU157" s="28" t="s">
        <v>14</v>
      </c>
      <c r="AV157" s="26" t="s">
        <v>104</v>
      </c>
      <c r="AZ157" s="29">
        <v>-12431.58</v>
      </c>
    </row>
    <row r="158" spans="1:52" x14ac:dyDescent="0.25">
      <c r="A158" s="44" t="s">
        <v>49</v>
      </c>
      <c r="B158" s="27" t="s">
        <v>92</v>
      </c>
      <c r="C158" s="27">
        <v>41</v>
      </c>
      <c r="D158" s="27">
        <v>42</v>
      </c>
      <c r="E158" s="26">
        <f t="shared" si="26"/>
        <v>-1</v>
      </c>
      <c r="G158" s="30">
        <v>21369.75</v>
      </c>
      <c r="H158" s="30">
        <v>30210.97</v>
      </c>
      <c r="I158" s="30">
        <v>2081.3199999999997</v>
      </c>
      <c r="J158" s="30">
        <f t="shared" si="27"/>
        <v>53662.04</v>
      </c>
      <c r="K158" s="30">
        <v>8556.06</v>
      </c>
      <c r="L158" s="30">
        <v>8786.84</v>
      </c>
      <c r="M158" s="30">
        <v>4551.9400000000005</v>
      </c>
      <c r="N158" s="30">
        <f t="shared" si="28"/>
        <v>21894.840000000004</v>
      </c>
      <c r="O158" s="30">
        <f t="shared" si="29"/>
        <v>-12813.69</v>
      </c>
      <c r="P158" s="30">
        <f t="shared" si="30"/>
        <v>-21424.13</v>
      </c>
      <c r="Q158" s="30">
        <f t="shared" si="31"/>
        <v>2470.6200000000008</v>
      </c>
      <c r="R158" s="30">
        <f t="shared" si="32"/>
        <v>-31767.199999999997</v>
      </c>
      <c r="AD158" s="29"/>
      <c r="AE158" s="29"/>
      <c r="AF158" s="29"/>
      <c r="AG158" s="29"/>
      <c r="AP158" s="23" t="s">
        <v>45</v>
      </c>
      <c r="AQ158" s="24">
        <v>0</v>
      </c>
      <c r="AR158" s="31"/>
      <c r="AS158" s="31"/>
      <c r="AU158" s="28" t="s">
        <v>45</v>
      </c>
      <c r="AV158" s="26" t="s">
        <v>104</v>
      </c>
    </row>
    <row r="159" spans="1:52" x14ac:dyDescent="0.25">
      <c r="A159" s="44" t="s">
        <v>50</v>
      </c>
      <c r="B159" s="27" t="s">
        <v>92</v>
      </c>
      <c r="C159" s="27">
        <v>1</v>
      </c>
      <c r="D159" s="27">
        <v>1</v>
      </c>
      <c r="E159" s="26">
        <f t="shared" si="26"/>
        <v>0</v>
      </c>
      <c r="G159" s="30">
        <v>198.83</v>
      </c>
      <c r="H159" s="30">
        <v>246.12</v>
      </c>
      <c r="I159" s="30">
        <v>0</v>
      </c>
      <c r="J159" s="30">
        <f t="shared" si="27"/>
        <v>444.95000000000005</v>
      </c>
      <c r="K159" s="30">
        <v>112.66</v>
      </c>
      <c r="L159" s="30">
        <v>198.83</v>
      </c>
      <c r="M159" s="30">
        <v>0</v>
      </c>
      <c r="N159" s="30">
        <f t="shared" si="28"/>
        <v>311.49</v>
      </c>
      <c r="O159" s="30">
        <f t="shared" si="29"/>
        <v>-86.170000000000016</v>
      </c>
      <c r="P159" s="30">
        <f t="shared" si="30"/>
        <v>-47.289999999999992</v>
      </c>
      <c r="Q159" s="30">
        <f t="shared" si="31"/>
        <v>0</v>
      </c>
      <c r="R159" s="30">
        <f t="shared" si="32"/>
        <v>-133.46000000000004</v>
      </c>
      <c r="AD159" s="29"/>
      <c r="AE159" s="29"/>
      <c r="AF159" s="29"/>
      <c r="AG159" s="29"/>
      <c r="AP159" s="23" t="s">
        <v>42</v>
      </c>
      <c r="AQ159" s="24">
        <v>0</v>
      </c>
      <c r="AR159" s="31"/>
      <c r="AS159" s="31"/>
      <c r="AU159" s="28" t="s">
        <v>42</v>
      </c>
      <c r="AV159" s="26" t="s">
        <v>104</v>
      </c>
    </row>
    <row r="160" spans="1:52" x14ac:dyDescent="0.25">
      <c r="A160" s="44" t="s">
        <v>51</v>
      </c>
      <c r="B160" s="27" t="s">
        <v>92</v>
      </c>
      <c r="C160" s="27">
        <v>2</v>
      </c>
      <c r="D160" s="27">
        <v>1</v>
      </c>
      <c r="E160" s="26">
        <f t="shared" si="26"/>
        <v>1</v>
      </c>
      <c r="G160" s="30">
        <v>111.37</v>
      </c>
      <c r="H160" s="30">
        <v>117.03999999999999</v>
      </c>
      <c r="I160" s="30">
        <v>61.97</v>
      </c>
      <c r="J160" s="30">
        <f t="shared" si="27"/>
        <v>290.38</v>
      </c>
      <c r="K160" s="30">
        <v>15.56</v>
      </c>
      <c r="L160" s="30">
        <v>56.76</v>
      </c>
      <c r="M160" s="30">
        <v>15.56</v>
      </c>
      <c r="N160" s="30">
        <f t="shared" si="28"/>
        <v>87.88</v>
      </c>
      <c r="O160" s="30">
        <f t="shared" si="29"/>
        <v>-95.81</v>
      </c>
      <c r="P160" s="30">
        <f t="shared" si="30"/>
        <v>-60.279999999999994</v>
      </c>
      <c r="Q160" s="30">
        <f t="shared" si="31"/>
        <v>-46.41</v>
      </c>
      <c r="R160" s="30">
        <f t="shared" si="32"/>
        <v>-202.5</v>
      </c>
      <c r="AD160" s="29"/>
      <c r="AE160" s="29"/>
      <c r="AF160" s="29"/>
      <c r="AG160" s="29"/>
      <c r="AP160" s="23" t="s">
        <v>38</v>
      </c>
      <c r="AQ160" s="24">
        <v>1</v>
      </c>
      <c r="AR160" s="31"/>
      <c r="AS160" s="31"/>
      <c r="AU160" s="28" t="s">
        <v>38</v>
      </c>
      <c r="AV160" s="21">
        <v>212.75</v>
      </c>
      <c r="AW160" s="21"/>
      <c r="AX160" s="21"/>
    </row>
    <row r="161" spans="1:50" x14ac:dyDescent="0.25">
      <c r="A161" s="44" t="s">
        <v>52</v>
      </c>
      <c r="B161" s="27" t="s">
        <v>92</v>
      </c>
      <c r="C161" s="27">
        <v>60</v>
      </c>
      <c r="D161" s="27">
        <v>59</v>
      </c>
      <c r="E161" s="26">
        <f t="shared" si="26"/>
        <v>1</v>
      </c>
      <c r="G161" s="30">
        <v>7879.18</v>
      </c>
      <c r="H161" s="30">
        <v>13154.91</v>
      </c>
      <c r="I161" s="30">
        <v>7957.84</v>
      </c>
      <c r="J161" s="30">
        <f t="shared" si="27"/>
        <v>28991.93</v>
      </c>
      <c r="K161" s="30">
        <v>7555.61</v>
      </c>
      <c r="L161" s="30">
        <v>7964.75</v>
      </c>
      <c r="M161" s="30">
        <v>16115.8</v>
      </c>
      <c r="N161" s="30">
        <f t="shared" si="28"/>
        <v>31636.16</v>
      </c>
      <c r="O161" s="30">
        <f t="shared" si="29"/>
        <v>-323.57000000000062</v>
      </c>
      <c r="P161" s="30">
        <f t="shared" si="30"/>
        <v>-5190.16</v>
      </c>
      <c r="Q161" s="30">
        <f t="shared" si="31"/>
        <v>8157.9599999999991</v>
      </c>
      <c r="R161" s="30">
        <f t="shared" si="32"/>
        <v>2644.2299999999996</v>
      </c>
      <c r="AD161" s="29"/>
      <c r="AE161" s="29"/>
      <c r="AF161" s="29"/>
      <c r="AG161" s="29"/>
      <c r="AP161" s="23" t="s">
        <v>46</v>
      </c>
      <c r="AQ161" s="24">
        <v>4</v>
      </c>
      <c r="AR161" s="31"/>
      <c r="AS161" s="31"/>
      <c r="AU161" s="28" t="s">
        <v>46</v>
      </c>
      <c r="AV161" s="21">
        <v>785.08</v>
      </c>
      <c r="AW161" s="21"/>
      <c r="AX161" s="21"/>
    </row>
    <row r="162" spans="1:50" x14ac:dyDescent="0.25">
      <c r="A162" s="44" t="s">
        <v>24</v>
      </c>
      <c r="B162" s="27" t="s">
        <v>92</v>
      </c>
      <c r="C162" s="27">
        <v>15</v>
      </c>
      <c r="D162" s="27">
        <v>16</v>
      </c>
      <c r="E162" s="26">
        <f t="shared" si="26"/>
        <v>-1</v>
      </c>
      <c r="G162" s="30">
        <v>4652.87</v>
      </c>
      <c r="H162" s="30">
        <v>2677.7200000000003</v>
      </c>
      <c r="I162" s="30">
        <v>4070.9199999999996</v>
      </c>
      <c r="J162" s="30">
        <f t="shared" si="27"/>
        <v>11401.51</v>
      </c>
      <c r="K162" s="30">
        <v>7109.92</v>
      </c>
      <c r="L162" s="30">
        <v>6901.59</v>
      </c>
      <c r="M162" s="30">
        <v>6096.71</v>
      </c>
      <c r="N162" s="30">
        <f t="shared" si="28"/>
        <v>20108.22</v>
      </c>
      <c r="O162" s="30">
        <f t="shared" si="29"/>
        <v>2457.0500000000002</v>
      </c>
      <c r="P162" s="30">
        <f t="shared" si="30"/>
        <v>4223.87</v>
      </c>
      <c r="Q162" s="30">
        <f t="shared" si="31"/>
        <v>2025.7900000000004</v>
      </c>
      <c r="R162" s="30">
        <f t="shared" si="32"/>
        <v>8706.7100000000009</v>
      </c>
      <c r="AD162" s="29"/>
      <c r="AE162" s="29"/>
      <c r="AF162" s="29"/>
      <c r="AG162" s="29"/>
      <c r="AP162" s="23" t="s">
        <v>47</v>
      </c>
      <c r="AQ162" s="24">
        <v>2</v>
      </c>
      <c r="AR162" s="31"/>
      <c r="AS162" s="31"/>
      <c r="AU162" s="28" t="s">
        <v>47</v>
      </c>
      <c r="AV162" s="21">
        <v>253.18</v>
      </c>
      <c r="AW162" s="21"/>
      <c r="AX162" s="21"/>
    </row>
    <row r="163" spans="1:50" x14ac:dyDescent="0.25">
      <c r="A163" s="44" t="s">
        <v>53</v>
      </c>
      <c r="B163" s="27" t="s">
        <v>92</v>
      </c>
      <c r="C163" s="27">
        <v>36</v>
      </c>
      <c r="D163" s="27">
        <v>34</v>
      </c>
      <c r="E163" s="26">
        <f t="shared" si="26"/>
        <v>2</v>
      </c>
      <c r="G163" s="30">
        <v>19134.22</v>
      </c>
      <c r="H163" s="30">
        <v>15956.78</v>
      </c>
      <c r="I163" s="30">
        <v>2513.36</v>
      </c>
      <c r="J163" s="30">
        <f t="shared" si="27"/>
        <v>37604.36</v>
      </c>
      <c r="K163" s="30">
        <v>6498.33</v>
      </c>
      <c r="L163" s="30">
        <v>6520.88</v>
      </c>
      <c r="M163" s="30">
        <v>6098.4</v>
      </c>
      <c r="N163" s="30">
        <f t="shared" si="28"/>
        <v>19117.61</v>
      </c>
      <c r="O163" s="30">
        <f t="shared" si="29"/>
        <v>-12635.890000000001</v>
      </c>
      <c r="P163" s="30">
        <f t="shared" si="30"/>
        <v>-9435.9000000000015</v>
      </c>
      <c r="Q163" s="30">
        <f t="shared" si="31"/>
        <v>3585.0399999999995</v>
      </c>
      <c r="R163" s="30">
        <f t="shared" si="32"/>
        <v>-18486.75</v>
      </c>
      <c r="AD163" s="29"/>
      <c r="AE163" s="29"/>
      <c r="AF163" s="29"/>
      <c r="AG163" s="29"/>
      <c r="AP163" s="23" t="s">
        <v>48</v>
      </c>
      <c r="AQ163" s="24">
        <v>2</v>
      </c>
      <c r="AR163" s="31"/>
      <c r="AS163" s="31"/>
      <c r="AU163" s="28" t="s">
        <v>48</v>
      </c>
      <c r="AV163" s="21">
        <v>826.97</v>
      </c>
      <c r="AW163" s="21"/>
      <c r="AX163" s="21"/>
    </row>
    <row r="164" spans="1:50" x14ac:dyDescent="0.25">
      <c r="A164" s="44" t="s">
        <v>54</v>
      </c>
      <c r="B164" s="27" t="s">
        <v>92</v>
      </c>
      <c r="C164" s="27">
        <v>1</v>
      </c>
      <c r="D164" s="27">
        <v>1</v>
      </c>
      <c r="E164" s="26">
        <f t="shared" si="26"/>
        <v>0</v>
      </c>
      <c r="G164" s="30">
        <v>0</v>
      </c>
      <c r="H164" s="30">
        <v>40.950000000000003</v>
      </c>
      <c r="I164" s="30">
        <v>42.2</v>
      </c>
      <c r="J164" s="30">
        <f t="shared" si="27"/>
        <v>83.15</v>
      </c>
      <c r="K164" s="30">
        <v>0</v>
      </c>
      <c r="L164" s="30">
        <v>0</v>
      </c>
      <c r="M164" s="30">
        <v>83.15</v>
      </c>
      <c r="N164" s="30">
        <f t="shared" si="28"/>
        <v>83.15</v>
      </c>
      <c r="O164" s="30">
        <f t="shared" si="29"/>
        <v>0</v>
      </c>
      <c r="P164" s="30">
        <f t="shared" si="30"/>
        <v>-40.950000000000003</v>
      </c>
      <c r="Q164" s="30">
        <f t="shared" si="31"/>
        <v>40.950000000000003</v>
      </c>
      <c r="R164" s="30">
        <f t="shared" si="32"/>
        <v>0</v>
      </c>
      <c r="AD164" s="29"/>
      <c r="AE164" s="29"/>
      <c r="AF164" s="29"/>
      <c r="AG164" s="29"/>
      <c r="AP164" s="23" t="s">
        <v>93</v>
      </c>
      <c r="AQ164" s="24">
        <v>0</v>
      </c>
      <c r="AR164" s="31"/>
      <c r="AS164" s="31"/>
      <c r="AU164" s="28" t="s">
        <v>93</v>
      </c>
      <c r="AV164" s="26" t="s">
        <v>104</v>
      </c>
    </row>
    <row r="165" spans="1:50" x14ac:dyDescent="0.25">
      <c r="A165" s="44" t="s">
        <v>39</v>
      </c>
      <c r="B165" s="27" t="s">
        <v>92</v>
      </c>
      <c r="C165" s="27">
        <v>50</v>
      </c>
      <c r="D165" s="27">
        <v>52</v>
      </c>
      <c r="E165" s="26">
        <f t="shared" si="26"/>
        <v>-2</v>
      </c>
      <c r="G165" s="30">
        <v>10381.040000000001</v>
      </c>
      <c r="H165" s="30">
        <v>11487.86</v>
      </c>
      <c r="I165" s="30">
        <v>9544.82</v>
      </c>
      <c r="J165" s="30">
        <f t="shared" si="27"/>
        <v>31413.72</v>
      </c>
      <c r="K165" s="30">
        <v>8219.3700000000008</v>
      </c>
      <c r="L165" s="30">
        <v>9011.24</v>
      </c>
      <c r="M165" s="30">
        <v>15658.82</v>
      </c>
      <c r="N165" s="30">
        <f t="shared" si="28"/>
        <v>32889.43</v>
      </c>
      <c r="O165" s="30">
        <f t="shared" si="29"/>
        <v>-2161.67</v>
      </c>
      <c r="P165" s="30">
        <f t="shared" si="30"/>
        <v>-2476.6200000000008</v>
      </c>
      <c r="Q165" s="30">
        <f t="shared" si="31"/>
        <v>6114</v>
      </c>
      <c r="R165" s="30">
        <f t="shared" si="32"/>
        <v>1475.7099999999991</v>
      </c>
      <c r="AD165" s="29"/>
      <c r="AE165" s="29"/>
      <c r="AF165" s="29"/>
      <c r="AG165" s="29"/>
      <c r="AP165" s="23" t="s">
        <v>49</v>
      </c>
      <c r="AQ165" s="24">
        <v>2</v>
      </c>
      <c r="AR165" s="31"/>
      <c r="AS165" s="31"/>
      <c r="AU165" s="28" t="s">
        <v>49</v>
      </c>
      <c r="AV165" s="21">
        <v>217.95</v>
      </c>
      <c r="AW165" s="21"/>
      <c r="AX165" s="21"/>
    </row>
    <row r="166" spans="1:50" x14ac:dyDescent="0.25">
      <c r="A166" s="44" t="s">
        <v>55</v>
      </c>
      <c r="B166" s="27" t="s">
        <v>92</v>
      </c>
      <c r="C166" s="27">
        <v>4</v>
      </c>
      <c r="D166" s="27">
        <v>5</v>
      </c>
      <c r="E166" s="26">
        <f t="shared" si="26"/>
        <v>-1</v>
      </c>
      <c r="G166" s="30">
        <v>218.63</v>
      </c>
      <c r="H166" s="30">
        <v>151.80000000000001</v>
      </c>
      <c r="I166" s="30">
        <v>218.07</v>
      </c>
      <c r="J166" s="30">
        <f t="shared" si="27"/>
        <v>588.5</v>
      </c>
      <c r="K166" s="30">
        <v>1003.95</v>
      </c>
      <c r="L166" s="30">
        <v>1132.54</v>
      </c>
      <c r="M166" s="30">
        <v>341.40999999999997</v>
      </c>
      <c r="N166" s="30">
        <f t="shared" si="28"/>
        <v>2477.8999999999996</v>
      </c>
      <c r="O166" s="30">
        <f t="shared" si="29"/>
        <v>785.32</v>
      </c>
      <c r="P166" s="30">
        <f t="shared" si="30"/>
        <v>980.74</v>
      </c>
      <c r="Q166" s="30">
        <f t="shared" si="31"/>
        <v>123.33999999999997</v>
      </c>
      <c r="R166" s="30">
        <f t="shared" si="32"/>
        <v>1889.3999999999996</v>
      </c>
      <c r="AD166" s="29"/>
      <c r="AE166" s="29"/>
      <c r="AF166" s="29"/>
      <c r="AG166" s="29"/>
      <c r="AP166" s="23" t="s">
        <v>50</v>
      </c>
      <c r="AQ166" s="24">
        <v>1</v>
      </c>
      <c r="AR166" s="31"/>
      <c r="AS166" s="31"/>
      <c r="AU166" s="28" t="s">
        <v>50</v>
      </c>
      <c r="AV166" s="21">
        <v>125.96</v>
      </c>
      <c r="AW166" s="21"/>
      <c r="AX166" s="21"/>
    </row>
    <row r="167" spans="1:50" x14ac:dyDescent="0.25">
      <c r="A167" s="44" t="s">
        <v>56</v>
      </c>
      <c r="B167" s="27" t="s">
        <v>92</v>
      </c>
      <c r="C167" s="27">
        <v>1</v>
      </c>
      <c r="D167" s="27">
        <v>6</v>
      </c>
      <c r="E167" s="26">
        <f t="shared" si="26"/>
        <v>-5</v>
      </c>
      <c r="G167" s="30">
        <v>56.76</v>
      </c>
      <c r="H167" s="30">
        <v>21.84</v>
      </c>
      <c r="I167" s="30">
        <v>0</v>
      </c>
      <c r="J167" s="30">
        <f t="shared" si="27"/>
        <v>78.599999999999994</v>
      </c>
      <c r="K167" s="30">
        <v>428.83</v>
      </c>
      <c r="L167" s="30">
        <v>347.29</v>
      </c>
      <c r="M167" s="30">
        <v>21.84</v>
      </c>
      <c r="N167" s="30">
        <f t="shared" si="28"/>
        <v>797.96</v>
      </c>
      <c r="O167" s="30">
        <f t="shared" si="29"/>
        <v>372.07</v>
      </c>
      <c r="P167" s="30">
        <f t="shared" si="30"/>
        <v>325.45000000000005</v>
      </c>
      <c r="Q167" s="30">
        <f t="shared" si="31"/>
        <v>21.84</v>
      </c>
      <c r="R167" s="30">
        <f t="shared" si="32"/>
        <v>719.36</v>
      </c>
      <c r="AD167" s="29"/>
      <c r="AE167" s="29"/>
      <c r="AF167" s="29"/>
      <c r="AG167" s="29"/>
      <c r="AP167" s="23" t="s">
        <v>18</v>
      </c>
      <c r="AQ167" s="24">
        <v>0</v>
      </c>
      <c r="AR167" s="31"/>
      <c r="AS167" s="31"/>
      <c r="AU167" s="28" t="s">
        <v>18</v>
      </c>
      <c r="AV167" s="26" t="s">
        <v>104</v>
      </c>
    </row>
    <row r="168" spans="1:50" x14ac:dyDescent="0.25">
      <c r="A168" s="44" t="s">
        <v>40</v>
      </c>
      <c r="B168" s="27" t="s">
        <v>92</v>
      </c>
      <c r="C168" s="27">
        <v>40</v>
      </c>
      <c r="D168" s="27">
        <v>39</v>
      </c>
      <c r="E168" s="26">
        <f t="shared" si="26"/>
        <v>1</v>
      </c>
      <c r="G168" s="30">
        <v>5411.53</v>
      </c>
      <c r="H168" s="30">
        <v>8505.4500000000007</v>
      </c>
      <c r="I168" s="30">
        <v>10748.310000000001</v>
      </c>
      <c r="J168" s="30">
        <f t="shared" si="27"/>
        <v>24665.29</v>
      </c>
      <c r="K168" s="30">
        <v>4324.08</v>
      </c>
      <c r="L168" s="30">
        <v>5827.89</v>
      </c>
      <c r="M168" s="30">
        <v>17112.88</v>
      </c>
      <c r="N168" s="30">
        <f t="shared" si="28"/>
        <v>27264.850000000002</v>
      </c>
      <c r="O168" s="30">
        <f t="shared" si="29"/>
        <v>-1087.4499999999998</v>
      </c>
      <c r="P168" s="30">
        <f t="shared" si="30"/>
        <v>-2677.5600000000004</v>
      </c>
      <c r="Q168" s="30">
        <f t="shared" si="31"/>
        <v>6364.57</v>
      </c>
      <c r="R168" s="30">
        <f t="shared" si="32"/>
        <v>2599.5600000000013</v>
      </c>
      <c r="AD168" s="29"/>
      <c r="AE168" s="29"/>
      <c r="AF168" s="29"/>
      <c r="AG168" s="29"/>
      <c r="AP168" s="23" t="s">
        <v>51</v>
      </c>
      <c r="AQ168" s="24">
        <v>0</v>
      </c>
      <c r="AR168" s="31"/>
      <c r="AS168" s="31"/>
      <c r="AU168" s="28" t="s">
        <v>51</v>
      </c>
      <c r="AV168" s="26" t="s">
        <v>104</v>
      </c>
    </row>
    <row r="169" spans="1:50" x14ac:dyDescent="0.25">
      <c r="A169" s="44" t="s">
        <v>57</v>
      </c>
      <c r="B169" s="27" t="s">
        <v>92</v>
      </c>
      <c r="C169" s="27">
        <v>5</v>
      </c>
      <c r="D169" s="27">
        <v>7</v>
      </c>
      <c r="E169" s="26">
        <f t="shared" si="26"/>
        <v>-2</v>
      </c>
      <c r="G169" s="30">
        <v>2241.61</v>
      </c>
      <c r="H169" s="30">
        <v>1954.95</v>
      </c>
      <c r="I169" s="30">
        <v>1598.49</v>
      </c>
      <c r="J169" s="30">
        <f t="shared" si="27"/>
        <v>5795.05</v>
      </c>
      <c r="K169" s="30">
        <v>1127.33</v>
      </c>
      <c r="L169" s="30">
        <v>1185.6500000000001</v>
      </c>
      <c r="M169" s="30">
        <v>3453.41</v>
      </c>
      <c r="N169" s="30">
        <f t="shared" si="28"/>
        <v>5766.3899999999994</v>
      </c>
      <c r="O169" s="30">
        <f t="shared" si="29"/>
        <v>-1114.2800000000002</v>
      </c>
      <c r="P169" s="30">
        <f t="shared" si="30"/>
        <v>-769.3</v>
      </c>
      <c r="Q169" s="30">
        <f t="shared" si="31"/>
        <v>1854.9199999999998</v>
      </c>
      <c r="R169" s="30">
        <f t="shared" si="32"/>
        <v>-28.660000000000764</v>
      </c>
      <c r="AD169" s="29"/>
      <c r="AE169" s="29"/>
      <c r="AF169" s="29"/>
      <c r="AG169" s="29"/>
      <c r="AP169" s="23" t="s">
        <v>52</v>
      </c>
      <c r="AQ169" s="24">
        <v>1</v>
      </c>
      <c r="AR169" s="31"/>
      <c r="AS169" s="31"/>
      <c r="AU169" s="28" t="s">
        <v>52</v>
      </c>
      <c r="AV169" s="21">
        <v>76.48</v>
      </c>
      <c r="AW169" s="21"/>
      <c r="AX169" s="21"/>
    </row>
    <row r="170" spans="1:50" x14ac:dyDescent="0.25">
      <c r="A170" s="44" t="s">
        <v>58</v>
      </c>
      <c r="B170" s="27" t="s">
        <v>92</v>
      </c>
      <c r="C170" s="27">
        <v>15</v>
      </c>
      <c r="D170" s="27">
        <v>17</v>
      </c>
      <c r="E170" s="26">
        <f t="shared" si="26"/>
        <v>-2</v>
      </c>
      <c r="G170" s="30">
        <v>5023.3</v>
      </c>
      <c r="H170" s="30">
        <v>6686.52</v>
      </c>
      <c r="I170" s="30">
        <v>6836.23</v>
      </c>
      <c r="J170" s="30">
        <f t="shared" si="27"/>
        <v>18546.05</v>
      </c>
      <c r="K170" s="30">
        <v>4137.13</v>
      </c>
      <c r="L170" s="30">
        <v>4325.03</v>
      </c>
      <c r="M170" s="30">
        <v>11820.07</v>
      </c>
      <c r="N170" s="30">
        <f t="shared" si="28"/>
        <v>20282.23</v>
      </c>
      <c r="O170" s="30">
        <f t="shared" si="29"/>
        <v>-886.17000000000007</v>
      </c>
      <c r="P170" s="30">
        <f t="shared" si="30"/>
        <v>-2361.4900000000007</v>
      </c>
      <c r="Q170" s="30">
        <f t="shared" si="31"/>
        <v>4983.84</v>
      </c>
      <c r="R170" s="30">
        <f t="shared" si="32"/>
        <v>1736.1800000000003</v>
      </c>
      <c r="AD170" s="29"/>
      <c r="AE170" s="29"/>
      <c r="AF170" s="29"/>
      <c r="AG170" s="29"/>
      <c r="AP170" s="23" t="s">
        <v>24</v>
      </c>
      <c r="AQ170" s="24">
        <v>0</v>
      </c>
      <c r="AR170" s="31"/>
      <c r="AS170" s="31"/>
      <c r="AU170" s="28" t="s">
        <v>24</v>
      </c>
      <c r="AV170" s="26" t="s">
        <v>104</v>
      </c>
    </row>
    <row r="171" spans="1:50" x14ac:dyDescent="0.25">
      <c r="A171" s="44" t="s">
        <v>31</v>
      </c>
      <c r="B171" s="27" t="s">
        <v>92</v>
      </c>
      <c r="C171" s="27">
        <v>23</v>
      </c>
      <c r="D171" s="27">
        <v>18</v>
      </c>
      <c r="E171" s="26">
        <f t="shared" si="26"/>
        <v>5</v>
      </c>
      <c r="G171" s="30">
        <v>4829.5600000000004</v>
      </c>
      <c r="H171" s="30">
        <v>12616.89</v>
      </c>
      <c r="I171" s="30">
        <v>6128.27</v>
      </c>
      <c r="J171" s="30">
        <f t="shared" si="27"/>
        <v>23574.720000000001</v>
      </c>
      <c r="K171" s="30">
        <v>3096.95</v>
      </c>
      <c r="L171" s="30">
        <v>3627.84</v>
      </c>
      <c r="M171" s="30">
        <v>10344.68</v>
      </c>
      <c r="N171" s="30">
        <f t="shared" si="28"/>
        <v>17069.47</v>
      </c>
      <c r="O171" s="30">
        <f t="shared" si="29"/>
        <v>-1732.6100000000006</v>
      </c>
      <c r="P171" s="30">
        <f t="shared" si="30"/>
        <v>-8989.0499999999993</v>
      </c>
      <c r="Q171" s="30">
        <f t="shared" si="31"/>
        <v>4216.41</v>
      </c>
      <c r="R171" s="30">
        <f t="shared" si="32"/>
        <v>-6505.25</v>
      </c>
      <c r="AD171" s="29"/>
      <c r="AE171" s="29"/>
      <c r="AF171" s="29"/>
      <c r="AG171" s="29"/>
      <c r="AP171" s="23" t="s">
        <v>53</v>
      </c>
      <c r="AQ171" s="24">
        <v>1</v>
      </c>
      <c r="AR171" s="31"/>
      <c r="AS171" s="31"/>
      <c r="AU171" s="28" t="s">
        <v>53</v>
      </c>
      <c r="AV171" s="21">
        <v>176.05</v>
      </c>
      <c r="AW171" s="21"/>
      <c r="AX171" s="21"/>
    </row>
    <row r="172" spans="1:50" x14ac:dyDescent="0.25">
      <c r="A172" s="44" t="s">
        <v>32</v>
      </c>
      <c r="B172" s="27" t="s">
        <v>92</v>
      </c>
      <c r="C172" s="27">
        <v>3</v>
      </c>
      <c r="D172" s="27">
        <v>4</v>
      </c>
      <c r="E172" s="26">
        <f t="shared" si="26"/>
        <v>-1</v>
      </c>
      <c r="G172" s="30">
        <v>732.08</v>
      </c>
      <c r="H172" s="30">
        <v>490.97</v>
      </c>
      <c r="I172" s="30">
        <v>28.27</v>
      </c>
      <c r="J172" s="30">
        <f t="shared" si="27"/>
        <v>1251.3200000000002</v>
      </c>
      <c r="K172" s="30">
        <v>531.08000000000004</v>
      </c>
      <c r="L172" s="30">
        <v>653.87</v>
      </c>
      <c r="M172" s="30">
        <v>0</v>
      </c>
      <c r="N172" s="30">
        <f t="shared" si="28"/>
        <v>1184.95</v>
      </c>
      <c r="O172" s="30">
        <f t="shared" si="29"/>
        <v>-201</v>
      </c>
      <c r="P172" s="30">
        <f t="shared" si="30"/>
        <v>162.89999999999998</v>
      </c>
      <c r="Q172" s="30">
        <f t="shared" si="31"/>
        <v>-28.27</v>
      </c>
      <c r="R172" s="30">
        <f t="shared" si="32"/>
        <v>-66.370000000000118</v>
      </c>
      <c r="AD172" s="29"/>
      <c r="AE172" s="29"/>
      <c r="AF172" s="29"/>
      <c r="AG172" s="29"/>
      <c r="AP172" s="23" t="s">
        <v>54</v>
      </c>
      <c r="AQ172" s="24">
        <v>1</v>
      </c>
      <c r="AR172" s="31"/>
      <c r="AS172" s="31"/>
      <c r="AU172" s="28" t="s">
        <v>54</v>
      </c>
      <c r="AV172" s="21">
        <v>786.86</v>
      </c>
      <c r="AW172" s="21"/>
      <c r="AX172" s="21"/>
    </row>
    <row r="173" spans="1:50" x14ac:dyDescent="0.25">
      <c r="A173" s="44" t="s">
        <v>59</v>
      </c>
      <c r="B173" s="27" t="s">
        <v>92</v>
      </c>
      <c r="C173" s="27">
        <v>37</v>
      </c>
      <c r="D173" s="27">
        <v>42</v>
      </c>
      <c r="E173" s="26">
        <f t="shared" si="26"/>
        <v>-5</v>
      </c>
      <c r="G173" s="30">
        <v>13369.27</v>
      </c>
      <c r="H173" s="30">
        <v>11269.64</v>
      </c>
      <c r="I173" s="30">
        <v>11093.720000000001</v>
      </c>
      <c r="J173" s="30">
        <f t="shared" si="27"/>
        <v>35732.630000000005</v>
      </c>
      <c r="K173" s="30">
        <v>13218.41</v>
      </c>
      <c r="L173" s="30">
        <v>8268.32</v>
      </c>
      <c r="M173" s="30">
        <v>18568.990000000002</v>
      </c>
      <c r="N173" s="30">
        <f t="shared" si="28"/>
        <v>40055.72</v>
      </c>
      <c r="O173" s="30">
        <f t="shared" si="29"/>
        <v>-150.86000000000058</v>
      </c>
      <c r="P173" s="30">
        <f t="shared" si="30"/>
        <v>-3001.3199999999997</v>
      </c>
      <c r="Q173" s="30">
        <f t="shared" si="31"/>
        <v>7475.27</v>
      </c>
      <c r="R173" s="30">
        <f t="shared" si="32"/>
        <v>4323.0899999999965</v>
      </c>
      <c r="AD173" s="29"/>
      <c r="AE173" s="29"/>
      <c r="AF173" s="29"/>
      <c r="AG173" s="29"/>
      <c r="AP173" s="23" t="s">
        <v>39</v>
      </c>
      <c r="AQ173" s="24">
        <v>1</v>
      </c>
      <c r="AR173" s="31"/>
      <c r="AS173" s="31"/>
      <c r="AU173" s="28" t="s">
        <v>39</v>
      </c>
      <c r="AV173" s="21">
        <v>449.73</v>
      </c>
      <c r="AW173" s="21"/>
      <c r="AX173" s="21"/>
    </row>
    <row r="174" spans="1:50" x14ac:dyDescent="0.25">
      <c r="A174" s="44" t="s">
        <v>60</v>
      </c>
      <c r="B174" s="27" t="s">
        <v>92</v>
      </c>
      <c r="C174" s="27">
        <v>6</v>
      </c>
      <c r="D174" s="27">
        <v>10</v>
      </c>
      <c r="E174" s="26">
        <f t="shared" si="26"/>
        <v>-4</v>
      </c>
      <c r="G174" s="30">
        <v>989.04</v>
      </c>
      <c r="H174" s="30">
        <v>1642.6699999999998</v>
      </c>
      <c r="I174" s="30">
        <v>22.18</v>
      </c>
      <c r="J174" s="30">
        <f t="shared" si="27"/>
        <v>2653.89</v>
      </c>
      <c r="K174" s="30">
        <v>1687.18</v>
      </c>
      <c r="L174" s="30">
        <v>1522.86</v>
      </c>
      <c r="M174" s="30">
        <v>1449.64</v>
      </c>
      <c r="N174" s="30">
        <f t="shared" si="28"/>
        <v>4659.68</v>
      </c>
      <c r="O174" s="30">
        <f t="shared" si="29"/>
        <v>698.1400000000001</v>
      </c>
      <c r="P174" s="30">
        <f t="shared" si="30"/>
        <v>-119.80999999999995</v>
      </c>
      <c r="Q174" s="30">
        <f t="shared" si="31"/>
        <v>1427.46</v>
      </c>
      <c r="R174" s="30">
        <f t="shared" si="32"/>
        <v>2005.7900000000004</v>
      </c>
      <c r="AD174" s="29"/>
      <c r="AE174" s="29"/>
      <c r="AF174" s="29"/>
      <c r="AG174" s="29"/>
      <c r="AP174" s="23" t="s">
        <v>55</v>
      </c>
      <c r="AQ174" s="24">
        <v>1</v>
      </c>
      <c r="AR174" s="31"/>
      <c r="AS174" s="31"/>
      <c r="AU174" s="28" t="s">
        <v>55</v>
      </c>
      <c r="AV174" s="21">
        <v>131.08000000000001</v>
      </c>
      <c r="AW174" s="21"/>
      <c r="AX174" s="21"/>
    </row>
    <row r="175" spans="1:50" x14ac:dyDescent="0.25">
      <c r="A175" s="44" t="s">
        <v>61</v>
      </c>
      <c r="B175" s="27" t="s">
        <v>92</v>
      </c>
      <c r="C175" s="27">
        <v>35</v>
      </c>
      <c r="D175" s="27">
        <v>45</v>
      </c>
      <c r="E175" s="26">
        <f t="shared" si="26"/>
        <v>-10</v>
      </c>
      <c r="G175" s="30">
        <v>11091.85</v>
      </c>
      <c r="H175" s="30">
        <v>15059.49</v>
      </c>
      <c r="I175" s="30">
        <v>3585.2</v>
      </c>
      <c r="J175" s="30">
        <f t="shared" si="27"/>
        <v>29736.54</v>
      </c>
      <c r="K175" s="30">
        <v>7243.77</v>
      </c>
      <c r="L175" s="30">
        <v>14544.35</v>
      </c>
      <c r="M175" s="30">
        <v>11180.21</v>
      </c>
      <c r="N175" s="30">
        <f t="shared" si="28"/>
        <v>32968.33</v>
      </c>
      <c r="O175" s="30">
        <f t="shared" si="29"/>
        <v>-3848.08</v>
      </c>
      <c r="P175" s="30">
        <f t="shared" si="30"/>
        <v>-515.13999999999942</v>
      </c>
      <c r="Q175" s="30">
        <f t="shared" si="31"/>
        <v>7595.0099999999993</v>
      </c>
      <c r="R175" s="30">
        <f t="shared" si="32"/>
        <v>3231.7900000000009</v>
      </c>
      <c r="AD175" s="29"/>
      <c r="AE175" s="29"/>
      <c r="AF175" s="29"/>
      <c r="AG175" s="29"/>
      <c r="AP175" s="23" t="s">
        <v>56</v>
      </c>
      <c r="AQ175" s="24">
        <v>0</v>
      </c>
      <c r="AR175" s="31"/>
      <c r="AS175" s="31"/>
      <c r="AU175" s="28" t="s">
        <v>56</v>
      </c>
      <c r="AV175" s="26" t="s">
        <v>104</v>
      </c>
    </row>
    <row r="176" spans="1:50" x14ac:dyDescent="0.25">
      <c r="A176" s="44" t="s">
        <v>62</v>
      </c>
      <c r="B176" s="27" t="s">
        <v>92</v>
      </c>
      <c r="C176" s="27">
        <v>12</v>
      </c>
      <c r="D176" s="27">
        <v>11</v>
      </c>
      <c r="E176" s="26">
        <f t="shared" si="26"/>
        <v>1</v>
      </c>
      <c r="G176" s="30">
        <v>2434.64</v>
      </c>
      <c r="H176" s="30">
        <v>4821.6000000000004</v>
      </c>
      <c r="I176" s="30">
        <v>12998.06</v>
      </c>
      <c r="J176" s="30">
        <f t="shared" si="27"/>
        <v>20254.3</v>
      </c>
      <c r="K176" s="30">
        <v>1194.45</v>
      </c>
      <c r="L176" s="30">
        <v>2364.17</v>
      </c>
      <c r="M176" s="30">
        <v>17138.259999999998</v>
      </c>
      <c r="N176" s="30">
        <f t="shared" si="28"/>
        <v>20696.879999999997</v>
      </c>
      <c r="O176" s="30">
        <f t="shared" si="29"/>
        <v>-1240.1899999999998</v>
      </c>
      <c r="P176" s="30">
        <f t="shared" si="30"/>
        <v>-2457.4300000000003</v>
      </c>
      <c r="Q176" s="30">
        <f t="shared" si="31"/>
        <v>4140.1999999999989</v>
      </c>
      <c r="R176" s="30">
        <f t="shared" si="32"/>
        <v>442.57999999999811</v>
      </c>
      <c r="AD176" s="29"/>
      <c r="AE176" s="29"/>
      <c r="AF176" s="29"/>
      <c r="AG176" s="29"/>
      <c r="AP176" s="23" t="s">
        <v>40</v>
      </c>
      <c r="AQ176" s="24">
        <v>4</v>
      </c>
      <c r="AR176" s="31"/>
      <c r="AS176" s="31"/>
      <c r="AU176" s="28" t="s">
        <v>40</v>
      </c>
      <c r="AV176" s="21">
        <v>346.97</v>
      </c>
      <c r="AW176" s="21"/>
      <c r="AX176" s="21"/>
    </row>
    <row r="177" spans="1:50" x14ac:dyDescent="0.25">
      <c r="A177" s="44" t="s">
        <v>23</v>
      </c>
      <c r="B177" s="27" t="s">
        <v>92</v>
      </c>
      <c r="C177" s="27">
        <v>1</v>
      </c>
      <c r="D177" s="27">
        <v>1</v>
      </c>
      <c r="E177" s="26">
        <f t="shared" si="26"/>
        <v>0</v>
      </c>
      <c r="G177" s="30">
        <v>107.59</v>
      </c>
      <c r="H177" s="30">
        <v>494.75</v>
      </c>
      <c r="I177" s="30">
        <v>0</v>
      </c>
      <c r="J177" s="30">
        <f t="shared" si="27"/>
        <v>602.34</v>
      </c>
      <c r="K177" s="30">
        <v>76.349999999999994</v>
      </c>
      <c r="L177" s="30">
        <v>107.59</v>
      </c>
      <c r="M177" s="30">
        <v>494.75</v>
      </c>
      <c r="N177" s="30">
        <f t="shared" si="28"/>
        <v>678.69</v>
      </c>
      <c r="O177" s="30">
        <f t="shared" si="29"/>
        <v>-31.240000000000009</v>
      </c>
      <c r="P177" s="30">
        <f t="shared" si="30"/>
        <v>-387.15999999999997</v>
      </c>
      <c r="Q177" s="30">
        <f t="shared" si="31"/>
        <v>494.75</v>
      </c>
      <c r="R177" s="30">
        <f t="shared" si="32"/>
        <v>76.350000000000023</v>
      </c>
      <c r="AD177" s="29"/>
      <c r="AE177" s="29"/>
      <c r="AF177" s="29"/>
      <c r="AG177" s="29"/>
      <c r="AP177" s="23" t="s">
        <v>57</v>
      </c>
      <c r="AQ177" s="24">
        <v>0</v>
      </c>
      <c r="AR177" s="31"/>
      <c r="AS177" s="31"/>
      <c r="AU177" s="28" t="s">
        <v>57</v>
      </c>
      <c r="AV177" s="26" t="s">
        <v>104</v>
      </c>
    </row>
    <row r="178" spans="1:50" x14ac:dyDescent="0.25">
      <c r="A178" s="44" t="s">
        <v>25</v>
      </c>
      <c r="B178" s="27" t="s">
        <v>92</v>
      </c>
      <c r="C178" s="27">
        <v>36</v>
      </c>
      <c r="D178" s="27">
        <v>43</v>
      </c>
      <c r="E178" s="26">
        <f t="shared" si="26"/>
        <v>-7</v>
      </c>
      <c r="G178" s="30">
        <v>4724.49</v>
      </c>
      <c r="H178" s="30">
        <v>6039.17</v>
      </c>
      <c r="I178" s="30">
        <v>6015.99</v>
      </c>
      <c r="J178" s="30">
        <f t="shared" si="27"/>
        <v>16779.650000000001</v>
      </c>
      <c r="K178" s="30">
        <v>7490.26</v>
      </c>
      <c r="L178" s="30">
        <v>7309.02</v>
      </c>
      <c r="M178" s="30">
        <v>9299.57</v>
      </c>
      <c r="N178" s="30">
        <f t="shared" si="28"/>
        <v>24098.85</v>
      </c>
      <c r="O178" s="30">
        <f t="shared" si="29"/>
        <v>2765.7700000000004</v>
      </c>
      <c r="P178" s="30">
        <f t="shared" si="30"/>
        <v>1269.8500000000004</v>
      </c>
      <c r="Q178" s="30">
        <f t="shared" si="31"/>
        <v>3283.58</v>
      </c>
      <c r="R178" s="30">
        <f t="shared" si="32"/>
        <v>7319.1999999999971</v>
      </c>
      <c r="AD178" s="29"/>
      <c r="AE178" s="29"/>
      <c r="AF178" s="29"/>
      <c r="AG178" s="29"/>
      <c r="AP178" s="23" t="s">
        <v>58</v>
      </c>
      <c r="AQ178" s="24">
        <v>2</v>
      </c>
      <c r="AR178" s="31"/>
      <c r="AS178" s="31"/>
      <c r="AU178" s="28" t="s">
        <v>58</v>
      </c>
      <c r="AV178" s="21">
        <v>272.27</v>
      </c>
      <c r="AW178" s="21"/>
      <c r="AX178" s="21"/>
    </row>
    <row r="179" spans="1:50" x14ac:dyDescent="0.25">
      <c r="A179" s="44" t="s">
        <v>63</v>
      </c>
      <c r="B179" s="27" t="s">
        <v>92</v>
      </c>
      <c r="C179" s="27">
        <v>4</v>
      </c>
      <c r="D179" s="27">
        <v>3</v>
      </c>
      <c r="E179" s="26">
        <f t="shared" si="26"/>
        <v>1</v>
      </c>
      <c r="G179" s="30">
        <v>564.95000000000005</v>
      </c>
      <c r="H179" s="30">
        <v>613.24</v>
      </c>
      <c r="I179" s="30">
        <v>102.84</v>
      </c>
      <c r="J179" s="30">
        <f t="shared" si="27"/>
        <v>1281.03</v>
      </c>
      <c r="K179" s="30">
        <v>179.22</v>
      </c>
      <c r="L179" s="30">
        <v>223.15</v>
      </c>
      <c r="M179" s="30">
        <v>346.42</v>
      </c>
      <c r="N179" s="30">
        <f t="shared" si="28"/>
        <v>748.79</v>
      </c>
      <c r="O179" s="30">
        <f t="shared" si="29"/>
        <v>-385.73</v>
      </c>
      <c r="P179" s="30">
        <f t="shared" si="30"/>
        <v>-390.09000000000003</v>
      </c>
      <c r="Q179" s="30">
        <f t="shared" si="31"/>
        <v>243.58</v>
      </c>
      <c r="R179" s="30">
        <f t="shared" si="32"/>
        <v>-532.24</v>
      </c>
      <c r="AD179" s="29"/>
      <c r="AE179" s="29"/>
      <c r="AF179" s="29"/>
      <c r="AG179" s="29"/>
      <c r="AP179" s="23" t="s">
        <v>31</v>
      </c>
      <c r="AQ179" s="24">
        <v>1</v>
      </c>
      <c r="AR179" s="31"/>
      <c r="AS179" s="31"/>
      <c r="AU179" s="28" t="s">
        <v>31</v>
      </c>
      <c r="AV179" s="21">
        <v>1050.51</v>
      </c>
      <c r="AW179" s="21"/>
      <c r="AX179" s="21"/>
    </row>
    <row r="180" spans="1:50" x14ac:dyDescent="0.25">
      <c r="A180" s="44" t="s">
        <v>64</v>
      </c>
      <c r="B180" s="27" t="s">
        <v>92</v>
      </c>
      <c r="C180" s="27">
        <v>8</v>
      </c>
      <c r="D180" s="27">
        <v>10</v>
      </c>
      <c r="E180" s="26">
        <f t="shared" si="26"/>
        <v>-2</v>
      </c>
      <c r="G180" s="30">
        <v>2083.46</v>
      </c>
      <c r="H180" s="30">
        <v>2479.1799999999998</v>
      </c>
      <c r="I180" s="30">
        <v>385.81</v>
      </c>
      <c r="J180" s="30">
        <f t="shared" si="27"/>
        <v>4948.45</v>
      </c>
      <c r="K180" s="30">
        <v>2704.07</v>
      </c>
      <c r="L180" s="30">
        <v>1963.66</v>
      </c>
      <c r="M180" s="30">
        <v>971.3</v>
      </c>
      <c r="N180" s="30">
        <f t="shared" si="28"/>
        <v>5639.0300000000007</v>
      </c>
      <c r="O180" s="30">
        <f t="shared" si="29"/>
        <v>620.61000000000013</v>
      </c>
      <c r="P180" s="30">
        <f t="shared" si="30"/>
        <v>-515.51999999999975</v>
      </c>
      <c r="Q180" s="30">
        <f t="shared" si="31"/>
        <v>585.49</v>
      </c>
      <c r="R180" s="30">
        <f t="shared" si="32"/>
        <v>690.58000000000084</v>
      </c>
      <c r="AD180" s="29"/>
      <c r="AE180" s="29"/>
      <c r="AF180" s="29"/>
      <c r="AG180" s="29"/>
      <c r="AP180" s="23" t="s">
        <v>32</v>
      </c>
      <c r="AQ180" s="24">
        <v>0</v>
      </c>
      <c r="AR180" s="31"/>
      <c r="AS180" s="31"/>
      <c r="AU180" s="28" t="s">
        <v>32</v>
      </c>
      <c r="AV180" s="26" t="s">
        <v>104</v>
      </c>
    </row>
    <row r="181" spans="1:50" x14ac:dyDescent="0.25">
      <c r="A181" s="44" t="s">
        <v>65</v>
      </c>
      <c r="B181" s="27" t="s">
        <v>92</v>
      </c>
      <c r="C181" s="27">
        <v>16</v>
      </c>
      <c r="D181" s="27">
        <v>19</v>
      </c>
      <c r="E181" s="26">
        <f t="shared" si="26"/>
        <v>-3</v>
      </c>
      <c r="G181" s="30">
        <v>2004.19</v>
      </c>
      <c r="H181" s="30">
        <v>3543.56</v>
      </c>
      <c r="I181" s="30">
        <v>1421.81</v>
      </c>
      <c r="J181" s="30">
        <f t="shared" si="27"/>
        <v>6969.5599999999995</v>
      </c>
      <c r="K181" s="30">
        <v>3094.95</v>
      </c>
      <c r="L181" s="30">
        <v>4186.58</v>
      </c>
      <c r="M181" s="30">
        <v>2908.75</v>
      </c>
      <c r="N181" s="30">
        <f t="shared" si="28"/>
        <v>10190.279999999999</v>
      </c>
      <c r="O181" s="30">
        <f t="shared" si="29"/>
        <v>1090.7599999999998</v>
      </c>
      <c r="P181" s="30">
        <f t="shared" si="30"/>
        <v>643.02</v>
      </c>
      <c r="Q181" s="30">
        <f t="shared" si="31"/>
        <v>1486.94</v>
      </c>
      <c r="R181" s="30">
        <f t="shared" si="32"/>
        <v>3220.7199999999993</v>
      </c>
      <c r="AD181" s="29"/>
      <c r="AE181" s="29"/>
      <c r="AF181" s="29"/>
      <c r="AG181" s="29"/>
      <c r="AP181" s="23" t="s">
        <v>59</v>
      </c>
      <c r="AQ181" s="24">
        <v>0</v>
      </c>
      <c r="AR181" s="31"/>
      <c r="AS181" s="31"/>
      <c r="AU181" s="28" t="s">
        <v>59</v>
      </c>
      <c r="AV181" s="26" t="s">
        <v>104</v>
      </c>
    </row>
    <row r="182" spans="1:50" x14ac:dyDescent="0.25">
      <c r="A182" s="44" t="s">
        <v>66</v>
      </c>
      <c r="B182" s="27" t="s">
        <v>92</v>
      </c>
      <c r="C182" s="27">
        <v>23</v>
      </c>
      <c r="D182" s="27">
        <v>21</v>
      </c>
      <c r="E182" s="26">
        <f t="shared" si="26"/>
        <v>2</v>
      </c>
      <c r="G182" s="30">
        <v>3946.81</v>
      </c>
      <c r="H182" s="30">
        <v>4732.1099999999997</v>
      </c>
      <c r="I182" s="30">
        <v>3531.35</v>
      </c>
      <c r="J182" s="30">
        <f t="shared" si="27"/>
        <v>12210.27</v>
      </c>
      <c r="K182" s="30">
        <v>4085.69</v>
      </c>
      <c r="L182" s="30">
        <v>4572.7299999999996</v>
      </c>
      <c r="M182" s="30">
        <v>6126.3600000000006</v>
      </c>
      <c r="N182" s="30">
        <f t="shared" si="28"/>
        <v>14784.78</v>
      </c>
      <c r="O182" s="30">
        <f t="shared" si="29"/>
        <v>138.88000000000011</v>
      </c>
      <c r="P182" s="30">
        <f t="shared" si="30"/>
        <v>-159.38000000000011</v>
      </c>
      <c r="Q182" s="30">
        <f t="shared" si="31"/>
        <v>2595.0100000000007</v>
      </c>
      <c r="R182" s="30">
        <f t="shared" si="32"/>
        <v>2574.5100000000002</v>
      </c>
      <c r="AD182" s="29"/>
      <c r="AE182" s="29"/>
      <c r="AF182" s="29"/>
      <c r="AG182" s="29"/>
      <c r="AP182" s="23" t="s">
        <v>60</v>
      </c>
      <c r="AQ182" s="24">
        <v>1</v>
      </c>
      <c r="AR182" s="31"/>
      <c r="AS182" s="31"/>
      <c r="AU182" s="28" t="s">
        <v>60</v>
      </c>
      <c r="AV182" s="21">
        <v>143.1</v>
      </c>
      <c r="AW182" s="21"/>
      <c r="AX182" s="21"/>
    </row>
    <row r="183" spans="1:50" x14ac:dyDescent="0.25">
      <c r="A183" s="44" t="s">
        <v>16</v>
      </c>
      <c r="B183" s="27" t="s">
        <v>92</v>
      </c>
      <c r="C183" s="27">
        <v>16</v>
      </c>
      <c r="D183" s="27">
        <v>19</v>
      </c>
      <c r="E183" s="26">
        <f t="shared" si="26"/>
        <v>-3</v>
      </c>
      <c r="G183" s="30">
        <v>3673.58</v>
      </c>
      <c r="H183" s="30">
        <v>11281.9</v>
      </c>
      <c r="I183" s="30">
        <v>7998.77</v>
      </c>
      <c r="J183" s="30">
        <f t="shared" si="27"/>
        <v>22954.25</v>
      </c>
      <c r="K183" s="30">
        <v>2806.63</v>
      </c>
      <c r="L183" s="30">
        <v>3478.23</v>
      </c>
      <c r="M183" s="30">
        <v>17429.46</v>
      </c>
      <c r="N183" s="30">
        <f t="shared" si="28"/>
        <v>23714.32</v>
      </c>
      <c r="O183" s="30">
        <f t="shared" si="29"/>
        <v>-866.94999999999982</v>
      </c>
      <c r="P183" s="30">
        <f t="shared" si="30"/>
        <v>-7803.67</v>
      </c>
      <c r="Q183" s="30">
        <f t="shared" si="31"/>
        <v>9430.6899999999987</v>
      </c>
      <c r="R183" s="30">
        <f t="shared" si="32"/>
        <v>760.06999999999971</v>
      </c>
      <c r="AD183" s="29"/>
      <c r="AE183" s="29"/>
      <c r="AF183" s="29"/>
      <c r="AG183" s="29"/>
      <c r="AP183" s="23" t="s">
        <v>61</v>
      </c>
      <c r="AQ183" s="24">
        <v>2</v>
      </c>
      <c r="AR183" s="31"/>
      <c r="AS183" s="31"/>
      <c r="AU183" s="28" t="s">
        <v>61</v>
      </c>
      <c r="AV183" s="21">
        <v>353.55</v>
      </c>
      <c r="AW183" s="21"/>
      <c r="AX183" s="21"/>
    </row>
    <row r="184" spans="1:50" x14ac:dyDescent="0.25">
      <c r="A184" s="44" t="s">
        <v>19</v>
      </c>
      <c r="B184" s="27" t="s">
        <v>92</v>
      </c>
      <c r="C184" s="27">
        <v>5</v>
      </c>
      <c r="D184" s="27">
        <v>3</v>
      </c>
      <c r="E184" s="26">
        <f t="shared" si="26"/>
        <v>2</v>
      </c>
      <c r="G184" s="30">
        <v>1316.95</v>
      </c>
      <c r="H184" s="30">
        <v>1254.24</v>
      </c>
      <c r="I184" s="30">
        <v>190.42</v>
      </c>
      <c r="J184" s="30">
        <f t="shared" si="27"/>
        <v>2761.61</v>
      </c>
      <c r="K184" s="30">
        <v>840.85</v>
      </c>
      <c r="L184" s="30">
        <v>557.08000000000004</v>
      </c>
      <c r="M184" s="30">
        <v>279.75</v>
      </c>
      <c r="N184" s="30">
        <f t="shared" si="28"/>
        <v>1677.68</v>
      </c>
      <c r="O184" s="30">
        <f t="shared" si="29"/>
        <v>-476.1</v>
      </c>
      <c r="P184" s="30">
        <f t="shared" si="30"/>
        <v>-697.16</v>
      </c>
      <c r="Q184" s="30">
        <f t="shared" si="31"/>
        <v>89.330000000000013</v>
      </c>
      <c r="R184" s="30">
        <f t="shared" si="32"/>
        <v>-1083.93</v>
      </c>
      <c r="AD184" s="29"/>
      <c r="AE184" s="29"/>
      <c r="AF184" s="29"/>
      <c r="AG184" s="29"/>
      <c r="AP184" s="23" t="s">
        <v>62</v>
      </c>
      <c r="AQ184" s="24">
        <v>1</v>
      </c>
      <c r="AR184" s="31"/>
      <c r="AS184" s="31"/>
      <c r="AU184" s="28" t="s">
        <v>62</v>
      </c>
      <c r="AV184" s="21">
        <v>260.10000000000002</v>
      </c>
      <c r="AW184" s="21"/>
      <c r="AX184" s="21"/>
    </row>
    <row r="185" spans="1:50" x14ac:dyDescent="0.25">
      <c r="A185" s="44" t="s">
        <v>67</v>
      </c>
      <c r="B185" s="27" t="s">
        <v>92</v>
      </c>
      <c r="C185" s="27">
        <v>14</v>
      </c>
      <c r="D185" s="27">
        <v>14</v>
      </c>
      <c r="E185" s="26">
        <f t="shared" si="26"/>
        <v>0</v>
      </c>
      <c r="G185" s="30">
        <v>3691.8</v>
      </c>
      <c r="H185" s="30">
        <v>3873.37</v>
      </c>
      <c r="I185" s="30">
        <v>1274.79</v>
      </c>
      <c r="J185" s="30">
        <f t="shared" si="27"/>
        <v>8839.9599999999991</v>
      </c>
      <c r="K185" s="30">
        <v>3116.84</v>
      </c>
      <c r="L185" s="30">
        <v>2706.42</v>
      </c>
      <c r="M185" s="30">
        <v>1529.25</v>
      </c>
      <c r="N185" s="30">
        <f t="shared" si="28"/>
        <v>7352.51</v>
      </c>
      <c r="O185" s="30">
        <f t="shared" si="29"/>
        <v>-574.96</v>
      </c>
      <c r="P185" s="30">
        <f t="shared" si="30"/>
        <v>-1166.9499999999998</v>
      </c>
      <c r="Q185" s="30">
        <f t="shared" si="31"/>
        <v>254.46000000000004</v>
      </c>
      <c r="R185" s="30">
        <f t="shared" si="32"/>
        <v>-1487.4499999999989</v>
      </c>
      <c r="AD185" s="29"/>
      <c r="AE185" s="29"/>
      <c r="AF185" s="29"/>
      <c r="AG185" s="29"/>
      <c r="AP185" s="23" t="s">
        <v>23</v>
      </c>
      <c r="AQ185" s="24">
        <v>0</v>
      </c>
      <c r="AR185" s="31"/>
      <c r="AS185" s="31"/>
      <c r="AU185" s="28" t="s">
        <v>23</v>
      </c>
      <c r="AV185" s="26" t="s">
        <v>104</v>
      </c>
    </row>
    <row r="186" spans="1:50" x14ac:dyDescent="0.25">
      <c r="A186" s="44" t="s">
        <v>26</v>
      </c>
      <c r="B186" s="27" t="s">
        <v>92</v>
      </c>
      <c r="C186" s="27">
        <v>4</v>
      </c>
      <c r="D186" s="27">
        <v>3</v>
      </c>
      <c r="E186" s="26">
        <f t="shared" si="26"/>
        <v>1</v>
      </c>
      <c r="G186" s="30">
        <v>387.28</v>
      </c>
      <c r="H186" s="30">
        <v>706.17000000000007</v>
      </c>
      <c r="I186" s="30">
        <v>1341.3899999999999</v>
      </c>
      <c r="J186" s="30">
        <f t="shared" si="27"/>
        <v>2434.84</v>
      </c>
      <c r="K186" s="30">
        <v>553.46</v>
      </c>
      <c r="L186" s="30">
        <v>317.08999999999997</v>
      </c>
      <c r="M186" s="30">
        <v>1993.5</v>
      </c>
      <c r="N186" s="30">
        <f t="shared" si="28"/>
        <v>2864.05</v>
      </c>
      <c r="O186" s="30">
        <f t="shared" si="29"/>
        <v>166.18000000000006</v>
      </c>
      <c r="P186" s="30">
        <f t="shared" si="30"/>
        <v>-389.0800000000001</v>
      </c>
      <c r="Q186" s="30">
        <f t="shared" si="31"/>
        <v>652.11000000000013</v>
      </c>
      <c r="R186" s="30">
        <f t="shared" si="32"/>
        <v>429.21000000000004</v>
      </c>
      <c r="AD186" s="29"/>
      <c r="AE186" s="29"/>
      <c r="AF186" s="29"/>
      <c r="AG186" s="29"/>
      <c r="AP186" s="23" t="s">
        <v>25</v>
      </c>
      <c r="AQ186" s="24">
        <v>3</v>
      </c>
      <c r="AR186" s="31"/>
      <c r="AS186" s="31"/>
      <c r="AU186" s="28" t="s">
        <v>25</v>
      </c>
      <c r="AV186" s="21">
        <v>752.49</v>
      </c>
      <c r="AW186" s="21"/>
      <c r="AX186" s="21"/>
    </row>
    <row r="187" spans="1:50" x14ac:dyDescent="0.25">
      <c r="A187" s="44" t="s">
        <v>68</v>
      </c>
      <c r="B187" s="27" t="s">
        <v>92</v>
      </c>
      <c r="C187" s="27">
        <v>2</v>
      </c>
      <c r="D187" s="27">
        <v>3</v>
      </c>
      <c r="E187" s="26">
        <f t="shared" si="26"/>
        <v>-1</v>
      </c>
      <c r="G187" s="30">
        <v>295.25</v>
      </c>
      <c r="H187" s="30">
        <v>542.15</v>
      </c>
      <c r="I187" s="30">
        <v>1062.71</v>
      </c>
      <c r="J187" s="30">
        <f t="shared" si="27"/>
        <v>1900.1100000000001</v>
      </c>
      <c r="K187" s="30">
        <v>1456.82</v>
      </c>
      <c r="L187" s="30">
        <v>1524.84</v>
      </c>
      <c r="M187" s="30">
        <v>1397.8600000000001</v>
      </c>
      <c r="N187" s="30">
        <f t="shared" si="28"/>
        <v>4379.5200000000004</v>
      </c>
      <c r="O187" s="30">
        <f t="shared" si="29"/>
        <v>1161.57</v>
      </c>
      <c r="P187" s="30">
        <f t="shared" si="30"/>
        <v>982.68999999999994</v>
      </c>
      <c r="Q187" s="30">
        <f t="shared" si="31"/>
        <v>335.15000000000009</v>
      </c>
      <c r="R187" s="30">
        <f t="shared" si="32"/>
        <v>2479.4100000000003</v>
      </c>
      <c r="AD187" s="29"/>
      <c r="AE187" s="29"/>
      <c r="AF187" s="29"/>
      <c r="AG187" s="29"/>
      <c r="AP187" s="23" t="s">
        <v>63</v>
      </c>
      <c r="AQ187" s="24">
        <v>0</v>
      </c>
      <c r="AR187" s="31"/>
      <c r="AS187" s="31"/>
      <c r="AU187" s="28" t="s">
        <v>63</v>
      </c>
      <c r="AV187" s="26" t="s">
        <v>104</v>
      </c>
    </row>
    <row r="188" spans="1:50" x14ac:dyDescent="0.25">
      <c r="A188" s="44" t="s">
        <v>30</v>
      </c>
      <c r="B188" s="27" t="s">
        <v>92</v>
      </c>
      <c r="C188" s="27">
        <v>7</v>
      </c>
      <c r="D188" s="27">
        <v>11</v>
      </c>
      <c r="E188" s="26">
        <f t="shared" si="26"/>
        <v>-4</v>
      </c>
      <c r="G188" s="30">
        <v>1673.78</v>
      </c>
      <c r="H188" s="30">
        <v>2644.6000000000004</v>
      </c>
      <c r="I188" s="30">
        <v>6199.83</v>
      </c>
      <c r="J188" s="30">
        <f t="shared" si="27"/>
        <v>10518.21</v>
      </c>
      <c r="K188" s="30">
        <v>2166.42</v>
      </c>
      <c r="L188" s="30">
        <v>2627.75</v>
      </c>
      <c r="M188" s="30">
        <v>8722.92</v>
      </c>
      <c r="N188" s="30">
        <f t="shared" si="28"/>
        <v>13517.09</v>
      </c>
      <c r="O188" s="30">
        <f t="shared" si="29"/>
        <v>492.6400000000001</v>
      </c>
      <c r="P188" s="30">
        <f t="shared" si="30"/>
        <v>-16.850000000000364</v>
      </c>
      <c r="Q188" s="30">
        <f t="shared" si="31"/>
        <v>2523.09</v>
      </c>
      <c r="R188" s="30">
        <f t="shared" si="32"/>
        <v>2998.880000000001</v>
      </c>
      <c r="AD188" s="29"/>
      <c r="AE188" s="29"/>
      <c r="AF188" s="29"/>
      <c r="AG188" s="29"/>
      <c r="AP188" s="23" t="s">
        <v>64</v>
      </c>
      <c r="AQ188" s="24">
        <v>0</v>
      </c>
      <c r="AR188" s="31"/>
      <c r="AS188" s="31"/>
      <c r="AU188" s="28" t="s">
        <v>64</v>
      </c>
      <c r="AV188" s="26" t="s">
        <v>104</v>
      </c>
    </row>
    <row r="189" spans="1:50" x14ac:dyDescent="0.25">
      <c r="A189" s="44" t="s">
        <v>17</v>
      </c>
      <c r="B189" s="27" t="s">
        <v>92</v>
      </c>
      <c r="C189" s="27">
        <v>1</v>
      </c>
      <c r="D189" s="27">
        <v>1</v>
      </c>
      <c r="E189" s="26">
        <f t="shared" si="26"/>
        <v>0</v>
      </c>
      <c r="G189" s="30">
        <v>55.88</v>
      </c>
      <c r="H189" s="30">
        <v>63.03</v>
      </c>
      <c r="I189" s="30">
        <v>166.57</v>
      </c>
      <c r="J189" s="30">
        <f t="shared" si="27"/>
        <v>285.48</v>
      </c>
      <c r="K189" s="30">
        <v>85.77</v>
      </c>
      <c r="L189" s="30">
        <v>55.88</v>
      </c>
      <c r="M189" s="30">
        <v>229.6</v>
      </c>
      <c r="N189" s="30">
        <f t="shared" si="28"/>
        <v>371.25</v>
      </c>
      <c r="O189" s="30">
        <f t="shared" si="29"/>
        <v>29.889999999999993</v>
      </c>
      <c r="P189" s="30">
        <f t="shared" si="30"/>
        <v>-7.1499999999999986</v>
      </c>
      <c r="Q189" s="30">
        <f t="shared" si="31"/>
        <v>63.03</v>
      </c>
      <c r="R189" s="30">
        <f t="shared" si="32"/>
        <v>85.769999999999982</v>
      </c>
      <c r="AD189" s="29"/>
      <c r="AE189" s="29"/>
      <c r="AF189" s="29"/>
      <c r="AG189" s="29"/>
      <c r="AP189" s="23" t="s">
        <v>65</v>
      </c>
      <c r="AQ189" s="24">
        <v>1</v>
      </c>
      <c r="AR189" s="31"/>
      <c r="AS189" s="31"/>
      <c r="AU189" s="28" t="s">
        <v>65</v>
      </c>
      <c r="AV189" s="21">
        <v>251.24</v>
      </c>
      <c r="AW189" s="21"/>
      <c r="AX189" s="21"/>
    </row>
    <row r="190" spans="1:50" x14ac:dyDescent="0.25">
      <c r="A190" s="44" t="s">
        <v>22</v>
      </c>
      <c r="B190" s="27" t="s">
        <v>92</v>
      </c>
      <c r="C190" s="27">
        <v>3</v>
      </c>
      <c r="D190" s="27">
        <v>3</v>
      </c>
      <c r="E190" s="26">
        <f t="shared" si="26"/>
        <v>0</v>
      </c>
      <c r="G190" s="30">
        <v>1069.78</v>
      </c>
      <c r="H190" s="30">
        <v>358.47</v>
      </c>
      <c r="I190" s="30">
        <v>406.45</v>
      </c>
      <c r="J190" s="30">
        <f t="shared" si="27"/>
        <v>1834.7</v>
      </c>
      <c r="K190" s="30">
        <v>817.24</v>
      </c>
      <c r="L190" s="30">
        <v>679.42</v>
      </c>
      <c r="M190" s="30">
        <v>751.92000000000007</v>
      </c>
      <c r="N190" s="30">
        <f t="shared" si="28"/>
        <v>2248.58</v>
      </c>
      <c r="O190" s="30">
        <f t="shared" si="29"/>
        <v>-252.53999999999996</v>
      </c>
      <c r="P190" s="30">
        <f t="shared" si="30"/>
        <v>320.94999999999993</v>
      </c>
      <c r="Q190" s="30">
        <f t="shared" si="31"/>
        <v>345.47000000000008</v>
      </c>
      <c r="R190" s="30">
        <f t="shared" si="32"/>
        <v>413.87999999999988</v>
      </c>
      <c r="AD190" s="29"/>
      <c r="AE190" s="29"/>
      <c r="AF190" s="29"/>
      <c r="AG190" s="29"/>
      <c r="AP190" s="23" t="s">
        <v>66</v>
      </c>
      <c r="AQ190" s="24">
        <v>0</v>
      </c>
      <c r="AR190" s="31"/>
      <c r="AS190" s="31"/>
      <c r="AU190" s="28" t="s">
        <v>66</v>
      </c>
      <c r="AV190" s="26" t="s">
        <v>104</v>
      </c>
    </row>
    <row r="191" spans="1:50" x14ac:dyDescent="0.25">
      <c r="A191" s="44" t="s">
        <v>69</v>
      </c>
      <c r="B191" s="27" t="s">
        <v>92</v>
      </c>
      <c r="C191" s="27">
        <v>6</v>
      </c>
      <c r="D191" s="27">
        <v>8</v>
      </c>
      <c r="E191" s="26">
        <f t="shared" si="26"/>
        <v>-2</v>
      </c>
      <c r="G191" s="30">
        <v>1118.55</v>
      </c>
      <c r="H191" s="30">
        <v>933.67</v>
      </c>
      <c r="I191" s="30">
        <v>1751.1399999999999</v>
      </c>
      <c r="J191" s="30">
        <f t="shared" si="27"/>
        <v>3803.3599999999997</v>
      </c>
      <c r="K191" s="30">
        <v>6584.55</v>
      </c>
      <c r="L191" s="30">
        <v>4113.76</v>
      </c>
      <c r="M191" s="30">
        <v>2354.34</v>
      </c>
      <c r="N191" s="30">
        <f t="shared" si="28"/>
        <v>13052.650000000001</v>
      </c>
      <c r="O191" s="30">
        <f t="shared" si="29"/>
        <v>5466</v>
      </c>
      <c r="P191" s="30">
        <f t="shared" si="30"/>
        <v>3180.09</v>
      </c>
      <c r="Q191" s="30">
        <f t="shared" si="31"/>
        <v>603.20000000000027</v>
      </c>
      <c r="R191" s="30">
        <f t="shared" si="32"/>
        <v>9249.2900000000009</v>
      </c>
      <c r="AD191" s="29"/>
      <c r="AE191" s="29"/>
      <c r="AF191" s="29"/>
      <c r="AG191" s="29"/>
      <c r="AP191" s="23" t="s">
        <v>15</v>
      </c>
      <c r="AQ191" s="24">
        <v>0</v>
      </c>
      <c r="AR191" s="31"/>
      <c r="AS191" s="31"/>
      <c r="AU191" s="28" t="s">
        <v>15</v>
      </c>
      <c r="AV191" s="26" t="s">
        <v>104</v>
      </c>
    </row>
    <row r="192" spans="1:50" x14ac:dyDescent="0.25">
      <c r="A192" s="44" t="s">
        <v>70</v>
      </c>
      <c r="B192" s="27" t="s">
        <v>92</v>
      </c>
      <c r="C192" s="27">
        <v>32</v>
      </c>
      <c r="D192" s="27">
        <v>39</v>
      </c>
      <c r="E192" s="26">
        <f t="shared" si="26"/>
        <v>-7</v>
      </c>
      <c r="G192" s="30">
        <v>11434.45</v>
      </c>
      <c r="H192" s="30">
        <v>11016.72</v>
      </c>
      <c r="I192" s="30">
        <v>6837.0300000000007</v>
      </c>
      <c r="J192" s="30">
        <f t="shared" si="27"/>
        <v>29288.199999999997</v>
      </c>
      <c r="K192" s="30">
        <v>7960.08</v>
      </c>
      <c r="L192" s="30">
        <v>8366.6200000000008</v>
      </c>
      <c r="M192" s="30">
        <v>12756.720000000001</v>
      </c>
      <c r="N192" s="30">
        <f t="shared" si="28"/>
        <v>29083.420000000002</v>
      </c>
      <c r="O192" s="30">
        <f t="shared" si="29"/>
        <v>-3474.3700000000008</v>
      </c>
      <c r="P192" s="30">
        <f t="shared" si="30"/>
        <v>-2650.0999999999985</v>
      </c>
      <c r="Q192" s="30">
        <f t="shared" si="31"/>
        <v>5919.6900000000005</v>
      </c>
      <c r="R192" s="30">
        <f t="shared" si="32"/>
        <v>-204.7799999999952</v>
      </c>
      <c r="AD192" s="29"/>
      <c r="AE192" s="29"/>
      <c r="AF192" s="29"/>
      <c r="AG192" s="29"/>
      <c r="AP192" s="23" t="s">
        <v>16</v>
      </c>
      <c r="AQ192" s="24">
        <v>0</v>
      </c>
      <c r="AR192" s="31"/>
      <c r="AS192" s="31"/>
      <c r="AU192" s="28" t="s">
        <v>16</v>
      </c>
      <c r="AV192" s="26" t="s">
        <v>104</v>
      </c>
    </row>
    <row r="193" spans="1:50" x14ac:dyDescent="0.25">
      <c r="A193" s="44" t="s">
        <v>71</v>
      </c>
      <c r="B193" s="27" t="s">
        <v>92</v>
      </c>
      <c r="C193" s="27">
        <v>11</v>
      </c>
      <c r="D193" s="27">
        <v>14</v>
      </c>
      <c r="E193" s="26">
        <f t="shared" si="26"/>
        <v>-3</v>
      </c>
      <c r="G193" s="30">
        <v>2706.49</v>
      </c>
      <c r="H193" s="30">
        <v>1341.4900000000002</v>
      </c>
      <c r="I193" s="30">
        <v>2307.37</v>
      </c>
      <c r="J193" s="30">
        <f t="shared" si="27"/>
        <v>6355.35</v>
      </c>
      <c r="K193" s="30">
        <v>3686.1</v>
      </c>
      <c r="L193" s="30">
        <v>3123.76</v>
      </c>
      <c r="M193" s="30">
        <v>3206.49</v>
      </c>
      <c r="N193" s="30">
        <f t="shared" si="28"/>
        <v>10016.35</v>
      </c>
      <c r="O193" s="30">
        <f t="shared" si="29"/>
        <v>979.61000000000013</v>
      </c>
      <c r="P193" s="30">
        <f t="shared" si="30"/>
        <v>1782.27</v>
      </c>
      <c r="Q193" s="30">
        <f t="shared" si="31"/>
        <v>899.11999999999989</v>
      </c>
      <c r="R193" s="30">
        <f t="shared" si="32"/>
        <v>3661</v>
      </c>
      <c r="AD193" s="29"/>
      <c r="AE193" s="29"/>
      <c r="AF193" s="29"/>
      <c r="AG193" s="29"/>
      <c r="AP193" s="23" t="s">
        <v>19</v>
      </c>
      <c r="AQ193" s="24">
        <v>1</v>
      </c>
      <c r="AR193" s="31"/>
      <c r="AS193" s="31"/>
      <c r="AU193" s="28" t="s">
        <v>19</v>
      </c>
      <c r="AV193" s="21">
        <v>73.709999999999994</v>
      </c>
      <c r="AW193" s="21"/>
      <c r="AX193" s="21"/>
    </row>
    <row r="194" spans="1:50" x14ac:dyDescent="0.25">
      <c r="A194" s="44" t="s">
        <v>72</v>
      </c>
      <c r="B194" s="27" t="s">
        <v>92</v>
      </c>
      <c r="C194" s="27">
        <v>38</v>
      </c>
      <c r="D194" s="27">
        <v>30</v>
      </c>
      <c r="E194" s="26">
        <f t="shared" si="26"/>
        <v>8</v>
      </c>
      <c r="G194" s="30">
        <v>14852.58</v>
      </c>
      <c r="H194" s="30">
        <v>12353.369999999999</v>
      </c>
      <c r="I194" s="30">
        <v>2762.49</v>
      </c>
      <c r="J194" s="30">
        <f t="shared" si="27"/>
        <v>29968.439999999995</v>
      </c>
      <c r="K194" s="30">
        <v>2409.89</v>
      </c>
      <c r="L194" s="30">
        <v>3396.35</v>
      </c>
      <c r="M194" s="30">
        <v>6035.92</v>
      </c>
      <c r="N194" s="30">
        <f t="shared" si="28"/>
        <v>11842.16</v>
      </c>
      <c r="O194" s="30">
        <f t="shared" si="29"/>
        <v>-12442.69</v>
      </c>
      <c r="P194" s="30">
        <f t="shared" si="30"/>
        <v>-8957.0199999999986</v>
      </c>
      <c r="Q194" s="30">
        <f t="shared" si="31"/>
        <v>3273.4300000000003</v>
      </c>
      <c r="R194" s="30">
        <f t="shared" si="32"/>
        <v>-18126.279999999995</v>
      </c>
      <c r="AD194" s="29"/>
      <c r="AE194" s="29"/>
      <c r="AF194" s="29"/>
      <c r="AG194" s="29"/>
      <c r="AP194" s="23" t="s">
        <v>67</v>
      </c>
      <c r="AQ194" s="24">
        <v>0</v>
      </c>
      <c r="AR194" s="31"/>
      <c r="AS194" s="31"/>
      <c r="AU194" s="28" t="s">
        <v>67</v>
      </c>
      <c r="AV194" s="26" t="s">
        <v>104</v>
      </c>
    </row>
    <row r="195" spans="1:50" x14ac:dyDescent="0.25">
      <c r="A195" s="44" t="s">
        <v>73</v>
      </c>
      <c r="B195" s="27" t="s">
        <v>92</v>
      </c>
      <c r="C195" s="27">
        <v>7</v>
      </c>
      <c r="D195" s="27">
        <v>6</v>
      </c>
      <c r="E195" s="26">
        <f t="shared" si="26"/>
        <v>1</v>
      </c>
      <c r="G195" s="30">
        <v>1517.06</v>
      </c>
      <c r="H195" s="30">
        <v>2141.1400000000003</v>
      </c>
      <c r="I195" s="30">
        <v>1545.17</v>
      </c>
      <c r="J195" s="30">
        <f t="shared" si="27"/>
        <v>5203.3700000000008</v>
      </c>
      <c r="K195" s="30">
        <v>7219.84</v>
      </c>
      <c r="L195" s="30">
        <v>9071.4</v>
      </c>
      <c r="M195" s="30">
        <v>1430.47</v>
      </c>
      <c r="N195" s="30">
        <f t="shared" si="28"/>
        <v>17721.71</v>
      </c>
      <c r="O195" s="30">
        <f t="shared" si="29"/>
        <v>5702.7800000000007</v>
      </c>
      <c r="P195" s="30">
        <f t="shared" si="30"/>
        <v>6930.2599999999993</v>
      </c>
      <c r="Q195" s="30">
        <f t="shared" si="31"/>
        <v>-114.70000000000005</v>
      </c>
      <c r="R195" s="30">
        <f t="shared" si="32"/>
        <v>12518.339999999998</v>
      </c>
      <c r="AD195" s="29"/>
      <c r="AE195" s="29"/>
      <c r="AF195" s="29"/>
      <c r="AG195" s="29"/>
      <c r="AP195" s="23" t="s">
        <v>26</v>
      </c>
      <c r="AQ195" s="24">
        <v>0</v>
      </c>
      <c r="AR195" s="31"/>
      <c r="AS195" s="31"/>
      <c r="AU195" s="28" t="s">
        <v>26</v>
      </c>
      <c r="AV195" s="26" t="s">
        <v>104</v>
      </c>
    </row>
    <row r="196" spans="1:50" x14ac:dyDescent="0.25">
      <c r="A196" s="44" t="s">
        <v>35</v>
      </c>
      <c r="B196" s="27" t="s">
        <v>92</v>
      </c>
      <c r="C196" s="27">
        <v>27</v>
      </c>
      <c r="D196" s="27">
        <v>31</v>
      </c>
      <c r="E196" s="26">
        <f t="shared" si="26"/>
        <v>-4</v>
      </c>
      <c r="G196" s="30">
        <v>10338.32</v>
      </c>
      <c r="H196" s="30">
        <v>16848.989999999998</v>
      </c>
      <c r="I196" s="30">
        <v>7472.15</v>
      </c>
      <c r="J196" s="30">
        <f t="shared" si="27"/>
        <v>34659.46</v>
      </c>
      <c r="K196" s="30">
        <v>5993.07</v>
      </c>
      <c r="L196" s="30">
        <v>10932.11</v>
      </c>
      <c r="M196" s="30">
        <v>16909.019999999997</v>
      </c>
      <c r="N196" s="30">
        <f t="shared" si="28"/>
        <v>33834.199999999997</v>
      </c>
      <c r="O196" s="30">
        <f t="shared" si="29"/>
        <v>-4345.25</v>
      </c>
      <c r="P196" s="30">
        <f t="shared" si="30"/>
        <v>-5916.8799999999974</v>
      </c>
      <c r="Q196" s="30">
        <f t="shared" si="31"/>
        <v>9436.8699999999972</v>
      </c>
      <c r="R196" s="30">
        <f t="shared" si="32"/>
        <v>-825.26000000000204</v>
      </c>
      <c r="AD196" s="29"/>
      <c r="AE196" s="29"/>
      <c r="AF196" s="29"/>
      <c r="AG196" s="29"/>
      <c r="AP196" s="23" t="s">
        <v>68</v>
      </c>
      <c r="AQ196" s="24">
        <v>0</v>
      </c>
      <c r="AR196" s="31"/>
      <c r="AS196" s="31"/>
      <c r="AU196" s="28" t="s">
        <v>68</v>
      </c>
      <c r="AV196" s="26" t="s">
        <v>104</v>
      </c>
    </row>
    <row r="197" spans="1:50" x14ac:dyDescent="0.25">
      <c r="A197" s="44" t="s">
        <v>74</v>
      </c>
      <c r="B197" s="27" t="s">
        <v>92</v>
      </c>
      <c r="C197" s="27">
        <v>5</v>
      </c>
      <c r="D197" s="27">
        <v>5</v>
      </c>
      <c r="E197" s="26">
        <f t="shared" ref="E197:E221" si="33">+C197-D197</f>
        <v>0</v>
      </c>
      <c r="G197" s="30">
        <v>991.72</v>
      </c>
      <c r="H197" s="30">
        <v>1707.53</v>
      </c>
      <c r="I197" s="30">
        <v>7420.1299999999992</v>
      </c>
      <c r="J197" s="30">
        <f t="shared" ref="J197:J252" si="34">SUM(G197:I197)</f>
        <v>10119.379999999999</v>
      </c>
      <c r="K197" s="30">
        <v>592.01</v>
      </c>
      <c r="L197" s="30">
        <v>727.3</v>
      </c>
      <c r="M197" s="30">
        <v>8884.7900000000009</v>
      </c>
      <c r="N197" s="30">
        <f t="shared" ref="N197:N252" si="35">+K197+L197+M197</f>
        <v>10204.1</v>
      </c>
      <c r="O197" s="30">
        <f t="shared" si="29"/>
        <v>-399.71000000000004</v>
      </c>
      <c r="P197" s="30">
        <f t="shared" si="30"/>
        <v>-980.23</v>
      </c>
      <c r="Q197" s="30">
        <f t="shared" si="31"/>
        <v>1464.6600000000017</v>
      </c>
      <c r="R197" s="30">
        <f t="shared" si="32"/>
        <v>84.720000000001164</v>
      </c>
      <c r="AD197" s="29"/>
      <c r="AE197" s="29"/>
      <c r="AF197" s="29"/>
      <c r="AG197" s="29"/>
      <c r="AP197" s="23" t="s">
        <v>30</v>
      </c>
      <c r="AQ197" s="24">
        <v>0</v>
      </c>
      <c r="AR197" s="31"/>
      <c r="AS197" s="31"/>
      <c r="AU197" s="28" t="s">
        <v>30</v>
      </c>
      <c r="AV197" s="26" t="s">
        <v>104</v>
      </c>
    </row>
    <row r="198" spans="1:50" x14ac:dyDescent="0.25">
      <c r="A198" s="44" t="s">
        <v>75</v>
      </c>
      <c r="B198" s="27" t="s">
        <v>92</v>
      </c>
      <c r="C198" s="27">
        <v>76</v>
      </c>
      <c r="D198" s="27">
        <v>84</v>
      </c>
      <c r="E198" s="26">
        <f t="shared" si="33"/>
        <v>-8</v>
      </c>
      <c r="G198" s="30">
        <v>20838.080000000002</v>
      </c>
      <c r="H198" s="30">
        <v>29550.05</v>
      </c>
      <c r="I198" s="30">
        <v>25151.21</v>
      </c>
      <c r="J198" s="30">
        <f t="shared" si="34"/>
        <v>75539.34</v>
      </c>
      <c r="K198" s="30">
        <v>15984.07</v>
      </c>
      <c r="L198" s="30">
        <v>19666.150000000001</v>
      </c>
      <c r="M198" s="30">
        <v>45180.229999999996</v>
      </c>
      <c r="N198" s="30">
        <f t="shared" si="35"/>
        <v>80830.45</v>
      </c>
      <c r="O198" s="30">
        <f t="shared" si="29"/>
        <v>-4854.010000000002</v>
      </c>
      <c r="P198" s="30">
        <f t="shared" si="30"/>
        <v>-9883.8999999999978</v>
      </c>
      <c r="Q198" s="30">
        <f t="shared" si="31"/>
        <v>20029.019999999997</v>
      </c>
      <c r="R198" s="30">
        <f t="shared" si="32"/>
        <v>5291.1100000000006</v>
      </c>
      <c r="AD198" s="29"/>
      <c r="AE198" s="29"/>
      <c r="AF198" s="29"/>
      <c r="AG198" s="29"/>
      <c r="AP198" s="23" t="s">
        <v>17</v>
      </c>
      <c r="AQ198" s="24">
        <v>0</v>
      </c>
      <c r="AR198" s="31"/>
      <c r="AS198" s="31"/>
      <c r="AU198" s="28" t="s">
        <v>17</v>
      </c>
      <c r="AV198" s="26" t="s">
        <v>104</v>
      </c>
    </row>
    <row r="199" spans="1:50" s="3" customFormat="1" x14ac:dyDescent="0.25">
      <c r="A199" s="44" t="s">
        <v>76</v>
      </c>
      <c r="B199" s="27" t="s">
        <v>92</v>
      </c>
      <c r="C199" s="27">
        <v>117</v>
      </c>
      <c r="D199" s="27">
        <v>125</v>
      </c>
      <c r="E199" s="26">
        <f t="shared" si="33"/>
        <v>-8</v>
      </c>
      <c r="G199" s="30">
        <v>64529.11</v>
      </c>
      <c r="H199" s="30">
        <v>129042.62</v>
      </c>
      <c r="I199" s="30">
        <v>23572.980000000003</v>
      </c>
      <c r="J199" s="30">
        <f t="shared" si="34"/>
        <v>217144.71</v>
      </c>
      <c r="K199" s="30">
        <v>48867.39</v>
      </c>
      <c r="L199" s="30">
        <v>63431.15</v>
      </c>
      <c r="M199" s="30">
        <v>143759.39000000001</v>
      </c>
      <c r="N199" s="30">
        <f t="shared" si="35"/>
        <v>256057.93000000002</v>
      </c>
      <c r="O199" s="30">
        <f t="shared" si="29"/>
        <v>-15661.720000000001</v>
      </c>
      <c r="P199" s="30">
        <f t="shared" si="30"/>
        <v>-65611.47</v>
      </c>
      <c r="Q199" s="30">
        <f t="shared" si="31"/>
        <v>120186.41</v>
      </c>
      <c r="R199" s="30">
        <f t="shared" si="32"/>
        <v>38913.22000000003</v>
      </c>
      <c r="T199" s="10"/>
      <c r="U199" s="10"/>
      <c r="V199" s="30"/>
      <c r="W199" s="30"/>
      <c r="X199" s="30"/>
      <c r="Y199" s="30"/>
      <c r="Z199" s="30"/>
      <c r="AA199" s="30"/>
      <c r="AB199" s="30"/>
      <c r="AC199" s="30"/>
      <c r="AD199" s="29"/>
      <c r="AE199" s="29"/>
      <c r="AF199" s="29"/>
      <c r="AG199" s="29"/>
      <c r="AJ199" s="27"/>
      <c r="AK199" s="27"/>
      <c r="AP199" s="23" t="s">
        <v>22</v>
      </c>
      <c r="AQ199" s="24">
        <v>0</v>
      </c>
      <c r="AR199" s="31"/>
      <c r="AS199" s="31"/>
      <c r="AU199" s="28" t="s">
        <v>22</v>
      </c>
      <c r="AV199" s="27" t="s">
        <v>104</v>
      </c>
      <c r="AW199" s="27"/>
      <c r="AX199" s="27"/>
    </row>
    <row r="200" spans="1:50" x14ac:dyDescent="0.25">
      <c r="A200" s="44" t="s">
        <v>77</v>
      </c>
      <c r="B200" s="27" t="s">
        <v>92</v>
      </c>
      <c r="C200" s="27">
        <v>28</v>
      </c>
      <c r="D200" s="27">
        <v>31</v>
      </c>
      <c r="E200" s="26">
        <f t="shared" si="33"/>
        <v>-3</v>
      </c>
      <c r="G200" s="30">
        <v>6763.87</v>
      </c>
      <c r="H200" s="30">
        <v>11027.89</v>
      </c>
      <c r="I200" s="30">
        <v>5201.5</v>
      </c>
      <c r="J200" s="30">
        <f t="shared" si="34"/>
        <v>22993.26</v>
      </c>
      <c r="K200" s="30">
        <v>4157.92</v>
      </c>
      <c r="L200" s="30">
        <v>5876.92</v>
      </c>
      <c r="M200" s="30">
        <v>12728.67</v>
      </c>
      <c r="N200" s="30">
        <f t="shared" si="35"/>
        <v>22763.510000000002</v>
      </c>
      <c r="O200" s="30">
        <f t="shared" si="29"/>
        <v>-2605.9499999999998</v>
      </c>
      <c r="P200" s="30">
        <f t="shared" si="30"/>
        <v>-5150.9699999999993</v>
      </c>
      <c r="Q200" s="30">
        <f t="shared" si="31"/>
        <v>7527.17</v>
      </c>
      <c r="R200" s="30">
        <f t="shared" si="32"/>
        <v>-229.74999999999636</v>
      </c>
      <c r="T200" s="9"/>
      <c r="U200" s="9"/>
      <c r="V200" s="30"/>
      <c r="W200" s="30"/>
      <c r="X200" s="30"/>
      <c r="Y200" s="30"/>
      <c r="Z200" s="30"/>
      <c r="AA200" s="30"/>
      <c r="AB200" s="30"/>
      <c r="AC200" s="30"/>
      <c r="AD200" s="29"/>
      <c r="AE200" s="29"/>
      <c r="AF200" s="29"/>
      <c r="AG200" s="29"/>
      <c r="AP200" s="23" t="s">
        <v>69</v>
      </c>
      <c r="AQ200" s="24">
        <v>1</v>
      </c>
      <c r="AR200" s="31"/>
      <c r="AS200" s="31"/>
      <c r="AU200" s="28" t="s">
        <v>69</v>
      </c>
      <c r="AV200" s="21">
        <v>119.86</v>
      </c>
      <c r="AW200" s="21"/>
      <c r="AX200" s="21"/>
    </row>
    <row r="201" spans="1:50" x14ac:dyDescent="0.25">
      <c r="A201" s="44" t="s">
        <v>36</v>
      </c>
      <c r="B201" s="27" t="s">
        <v>92</v>
      </c>
      <c r="C201" s="27">
        <v>28</v>
      </c>
      <c r="D201" s="27">
        <v>28</v>
      </c>
      <c r="E201" s="26">
        <f t="shared" si="33"/>
        <v>0</v>
      </c>
      <c r="G201" s="30">
        <v>15734.66</v>
      </c>
      <c r="H201" s="30">
        <v>27989.84</v>
      </c>
      <c r="I201" s="30">
        <v>16875.16</v>
      </c>
      <c r="J201" s="30">
        <f t="shared" si="34"/>
        <v>60599.66</v>
      </c>
      <c r="K201" s="30">
        <v>4042.65</v>
      </c>
      <c r="L201" s="30">
        <v>5981.02</v>
      </c>
      <c r="M201" s="30">
        <v>11781.86</v>
      </c>
      <c r="N201" s="30">
        <f t="shared" si="35"/>
        <v>21805.53</v>
      </c>
      <c r="O201" s="30">
        <f t="shared" si="29"/>
        <v>-11692.01</v>
      </c>
      <c r="P201" s="30">
        <f t="shared" si="30"/>
        <v>-22008.82</v>
      </c>
      <c r="Q201" s="30">
        <f t="shared" si="31"/>
        <v>-5093.2999999999993</v>
      </c>
      <c r="R201" s="30">
        <f t="shared" si="32"/>
        <v>-38794.130000000005</v>
      </c>
      <c r="T201" s="9"/>
      <c r="U201" s="9"/>
      <c r="V201" s="30"/>
      <c r="W201" s="30"/>
      <c r="X201" s="30"/>
      <c r="Y201" s="30"/>
      <c r="Z201" s="30"/>
      <c r="AA201" s="30"/>
      <c r="AB201" s="30"/>
      <c r="AC201" s="30"/>
      <c r="AD201" s="29"/>
      <c r="AE201" s="29"/>
      <c r="AF201" s="29"/>
      <c r="AG201" s="29"/>
      <c r="AP201" s="23" t="s">
        <v>70</v>
      </c>
      <c r="AQ201" s="24">
        <v>0</v>
      </c>
      <c r="AR201" s="31"/>
      <c r="AS201" s="31"/>
      <c r="AU201" s="28" t="s">
        <v>70</v>
      </c>
      <c r="AV201" s="26" t="s">
        <v>104</v>
      </c>
    </row>
    <row r="202" spans="1:50" x14ac:dyDescent="0.25">
      <c r="A202" s="44" t="s">
        <v>78</v>
      </c>
      <c r="B202" s="27" t="s">
        <v>92</v>
      </c>
      <c r="C202" s="27">
        <v>17</v>
      </c>
      <c r="D202" s="27">
        <v>24</v>
      </c>
      <c r="E202" s="26">
        <f t="shared" si="33"/>
        <v>-7</v>
      </c>
      <c r="G202" s="30">
        <v>3559.51</v>
      </c>
      <c r="H202" s="30">
        <v>6718.93</v>
      </c>
      <c r="I202" s="30">
        <v>1644.6399999999999</v>
      </c>
      <c r="J202" s="30">
        <f t="shared" si="34"/>
        <v>11923.08</v>
      </c>
      <c r="K202" s="30">
        <v>2439.5300000000002</v>
      </c>
      <c r="L202" s="30">
        <v>4039.01</v>
      </c>
      <c r="M202" s="30">
        <v>5892.4500000000007</v>
      </c>
      <c r="N202" s="30">
        <f t="shared" si="35"/>
        <v>12370.990000000002</v>
      </c>
      <c r="O202" s="30">
        <f t="shared" si="29"/>
        <v>-1119.98</v>
      </c>
      <c r="P202" s="30">
        <f t="shared" si="30"/>
        <v>-2679.92</v>
      </c>
      <c r="Q202" s="30">
        <f t="shared" si="31"/>
        <v>4247.8100000000013</v>
      </c>
      <c r="R202" s="30">
        <f t="shared" si="32"/>
        <v>447.91000000000167</v>
      </c>
      <c r="T202" s="9"/>
      <c r="U202" s="9"/>
      <c r="V202" s="30"/>
      <c r="W202" s="30"/>
      <c r="X202" s="30"/>
      <c r="Y202" s="30"/>
      <c r="Z202" s="30"/>
      <c r="AA202" s="30"/>
      <c r="AB202" s="30"/>
      <c r="AC202" s="30"/>
      <c r="AD202" s="29"/>
      <c r="AE202" s="29"/>
      <c r="AF202" s="29"/>
      <c r="AG202" s="29"/>
      <c r="AP202" s="23" t="s">
        <v>71</v>
      </c>
      <c r="AQ202" s="24">
        <v>0</v>
      </c>
      <c r="AR202" s="31"/>
      <c r="AS202" s="31"/>
      <c r="AU202" s="28" t="s">
        <v>71</v>
      </c>
      <c r="AV202" s="26" t="s">
        <v>104</v>
      </c>
    </row>
    <row r="203" spans="1:50" x14ac:dyDescent="0.25">
      <c r="A203" s="44" t="s">
        <v>21</v>
      </c>
      <c r="B203" s="27" t="s">
        <v>92</v>
      </c>
      <c r="C203" s="27">
        <v>4</v>
      </c>
      <c r="D203" s="27">
        <v>6</v>
      </c>
      <c r="E203" s="26">
        <f t="shared" si="33"/>
        <v>-2</v>
      </c>
      <c r="G203" s="30">
        <v>879.72</v>
      </c>
      <c r="H203" s="30">
        <v>1813.87</v>
      </c>
      <c r="I203" s="30">
        <v>160.91000000000003</v>
      </c>
      <c r="J203" s="30">
        <f t="shared" si="34"/>
        <v>2854.5</v>
      </c>
      <c r="K203" s="30">
        <v>644.04999999999995</v>
      </c>
      <c r="L203" s="30">
        <v>1290.47</v>
      </c>
      <c r="M203" s="30">
        <v>1234.55</v>
      </c>
      <c r="N203" s="30">
        <f t="shared" si="35"/>
        <v>3169.0699999999997</v>
      </c>
      <c r="O203" s="30">
        <f t="shared" si="29"/>
        <v>-235.67000000000007</v>
      </c>
      <c r="P203" s="30">
        <f t="shared" si="30"/>
        <v>-523.39999999999986</v>
      </c>
      <c r="Q203" s="30">
        <f t="shared" si="31"/>
        <v>1073.6399999999999</v>
      </c>
      <c r="R203" s="30">
        <f t="shared" si="32"/>
        <v>314.56999999999971</v>
      </c>
      <c r="T203" s="9"/>
      <c r="U203" s="9"/>
      <c r="V203" s="30"/>
      <c r="W203" s="30"/>
      <c r="X203" s="30"/>
      <c r="Y203" s="30"/>
      <c r="Z203" s="30"/>
      <c r="AA203" s="30"/>
      <c r="AB203" s="30"/>
      <c r="AC203" s="30"/>
      <c r="AD203" s="29"/>
      <c r="AE203" s="29"/>
      <c r="AF203" s="29"/>
      <c r="AG203" s="29"/>
      <c r="AP203" s="23" t="s">
        <v>72</v>
      </c>
      <c r="AQ203" s="24">
        <v>0</v>
      </c>
      <c r="AR203" s="31"/>
      <c r="AS203" s="31"/>
      <c r="AU203" s="28" t="s">
        <v>72</v>
      </c>
      <c r="AV203" s="26" t="s">
        <v>104</v>
      </c>
    </row>
    <row r="204" spans="1:50" x14ac:dyDescent="0.25">
      <c r="A204" s="44" t="s">
        <v>27</v>
      </c>
      <c r="B204" s="27" t="s">
        <v>92</v>
      </c>
      <c r="C204" s="27">
        <v>2</v>
      </c>
      <c r="D204" s="27">
        <v>4</v>
      </c>
      <c r="E204" s="26">
        <f t="shared" si="33"/>
        <v>-2</v>
      </c>
      <c r="G204" s="30">
        <v>251.92</v>
      </c>
      <c r="H204" s="30">
        <v>460.33000000000004</v>
      </c>
      <c r="I204" s="30">
        <v>486.34</v>
      </c>
      <c r="J204" s="30">
        <f t="shared" si="34"/>
        <v>1198.5899999999999</v>
      </c>
      <c r="K204" s="30">
        <v>253.69</v>
      </c>
      <c r="L204" s="30">
        <v>459.45</v>
      </c>
      <c r="M204" s="30">
        <v>946.67000000000007</v>
      </c>
      <c r="N204" s="30">
        <f t="shared" si="35"/>
        <v>1659.81</v>
      </c>
      <c r="O204" s="30">
        <f t="shared" si="29"/>
        <v>1.7700000000000102</v>
      </c>
      <c r="P204" s="30">
        <f t="shared" si="30"/>
        <v>-0.8800000000000523</v>
      </c>
      <c r="Q204" s="30">
        <f t="shared" si="31"/>
        <v>460.3300000000001</v>
      </c>
      <c r="R204" s="30">
        <f t="shared" si="32"/>
        <v>461.22</v>
      </c>
      <c r="T204" s="9"/>
      <c r="U204" s="9"/>
      <c r="V204" s="30"/>
      <c r="W204" s="30"/>
      <c r="X204" s="30"/>
      <c r="Y204" s="30"/>
      <c r="Z204" s="30"/>
      <c r="AA204" s="30"/>
      <c r="AB204" s="30"/>
      <c r="AC204" s="30"/>
      <c r="AD204" s="29"/>
      <c r="AE204" s="29"/>
      <c r="AF204" s="29"/>
      <c r="AG204" s="29"/>
      <c r="AP204" s="23" t="s">
        <v>73</v>
      </c>
      <c r="AQ204" s="24">
        <v>0</v>
      </c>
      <c r="AR204" s="31"/>
      <c r="AS204" s="31"/>
      <c r="AU204" s="28" t="s">
        <v>73</v>
      </c>
      <c r="AV204" s="26" t="s">
        <v>104</v>
      </c>
    </row>
    <row r="205" spans="1:50" x14ac:dyDescent="0.25">
      <c r="A205" s="44" t="s">
        <v>79</v>
      </c>
      <c r="B205" s="27" t="s">
        <v>92</v>
      </c>
      <c r="C205" s="27">
        <v>11</v>
      </c>
      <c r="D205" s="27">
        <v>14</v>
      </c>
      <c r="E205" s="26">
        <f t="shared" si="33"/>
        <v>-3</v>
      </c>
      <c r="G205" s="30">
        <v>2706.61</v>
      </c>
      <c r="H205" s="30">
        <v>5235.7800000000007</v>
      </c>
      <c r="I205" s="30">
        <v>2208.1499999999996</v>
      </c>
      <c r="J205" s="30">
        <f t="shared" si="34"/>
        <v>10150.540000000001</v>
      </c>
      <c r="K205" s="30">
        <v>2028.3</v>
      </c>
      <c r="L205" s="30">
        <v>2802.73</v>
      </c>
      <c r="M205" s="30">
        <v>6304.76</v>
      </c>
      <c r="N205" s="30">
        <f t="shared" si="35"/>
        <v>11135.79</v>
      </c>
      <c r="O205" s="30">
        <f t="shared" si="29"/>
        <v>-678.31000000000017</v>
      </c>
      <c r="P205" s="30">
        <f t="shared" si="30"/>
        <v>-2433.0500000000006</v>
      </c>
      <c r="Q205" s="30">
        <f t="shared" si="31"/>
        <v>4096.6100000000006</v>
      </c>
      <c r="R205" s="30">
        <f t="shared" si="32"/>
        <v>985.25</v>
      </c>
      <c r="T205" s="9"/>
      <c r="U205" s="9"/>
      <c r="V205" s="30"/>
      <c r="W205" s="30"/>
      <c r="X205" s="30"/>
      <c r="Y205" s="30"/>
      <c r="Z205" s="30"/>
      <c r="AA205" s="30"/>
      <c r="AB205" s="30"/>
      <c r="AC205" s="30"/>
      <c r="AD205" s="29"/>
      <c r="AE205" s="29"/>
      <c r="AF205" s="29"/>
      <c r="AG205" s="29"/>
      <c r="AP205" s="23" t="s">
        <v>35</v>
      </c>
      <c r="AQ205" s="24">
        <v>1</v>
      </c>
      <c r="AR205" s="31"/>
      <c r="AS205" s="31"/>
      <c r="AU205" s="28" t="s">
        <v>35</v>
      </c>
      <c r="AV205" s="21">
        <v>361.41</v>
      </c>
      <c r="AW205" s="21"/>
      <c r="AX205" s="21"/>
    </row>
    <row r="206" spans="1:50" x14ac:dyDescent="0.25">
      <c r="A206" s="44" t="s">
        <v>33</v>
      </c>
      <c r="B206" s="27" t="s">
        <v>92</v>
      </c>
      <c r="C206" s="27">
        <v>47</v>
      </c>
      <c r="D206" s="27">
        <v>52</v>
      </c>
      <c r="E206" s="26">
        <f t="shared" si="33"/>
        <v>-5</v>
      </c>
      <c r="G206" s="30">
        <v>9913.34</v>
      </c>
      <c r="H206" s="30">
        <v>13454.42</v>
      </c>
      <c r="I206" s="30">
        <v>13673.779999999999</v>
      </c>
      <c r="J206" s="30">
        <f t="shared" si="34"/>
        <v>37041.54</v>
      </c>
      <c r="K206" s="30">
        <v>12538.51</v>
      </c>
      <c r="L206" s="30">
        <v>17948.009999999998</v>
      </c>
      <c r="M206" s="30">
        <v>22619.84</v>
      </c>
      <c r="N206" s="30">
        <f t="shared" si="35"/>
        <v>53106.36</v>
      </c>
      <c r="O206" s="30">
        <f t="shared" si="29"/>
        <v>2625.17</v>
      </c>
      <c r="P206" s="30">
        <f t="shared" si="30"/>
        <v>4493.5899999999983</v>
      </c>
      <c r="Q206" s="30">
        <f t="shared" si="31"/>
        <v>8946.0600000000013</v>
      </c>
      <c r="R206" s="30">
        <f t="shared" si="32"/>
        <v>16064.82</v>
      </c>
      <c r="T206" s="9"/>
      <c r="U206" s="9"/>
      <c r="V206" s="30"/>
      <c r="W206" s="30"/>
      <c r="X206" s="30"/>
      <c r="Y206" s="30"/>
      <c r="Z206" s="30"/>
      <c r="AA206" s="30"/>
      <c r="AB206" s="30"/>
      <c r="AC206" s="30"/>
      <c r="AD206" s="29"/>
      <c r="AE206" s="29"/>
      <c r="AF206" s="29"/>
      <c r="AG206" s="29"/>
      <c r="AP206" s="23" t="s">
        <v>74</v>
      </c>
      <c r="AQ206" s="24">
        <v>0</v>
      </c>
      <c r="AR206" s="31"/>
      <c r="AS206" s="31"/>
      <c r="AU206" s="28" t="s">
        <v>74</v>
      </c>
      <c r="AV206" s="26" t="s">
        <v>104</v>
      </c>
    </row>
    <row r="207" spans="1:50" x14ac:dyDescent="0.25">
      <c r="A207" s="44" t="s">
        <v>34</v>
      </c>
      <c r="B207" s="27" t="s">
        <v>92</v>
      </c>
      <c r="C207" s="27">
        <v>39</v>
      </c>
      <c r="D207" s="27">
        <v>50</v>
      </c>
      <c r="E207" s="26">
        <f t="shared" si="33"/>
        <v>-11</v>
      </c>
      <c r="G207" s="30">
        <v>22749.94</v>
      </c>
      <c r="H207" s="30">
        <v>8244.0499999999993</v>
      </c>
      <c r="I207" s="30">
        <v>2869.4700000000003</v>
      </c>
      <c r="J207" s="30">
        <f t="shared" si="34"/>
        <v>33863.46</v>
      </c>
      <c r="K207" s="30">
        <v>16119.19</v>
      </c>
      <c r="L207" s="30">
        <v>13618.51</v>
      </c>
      <c r="M207" s="30">
        <v>7483.5299999999988</v>
      </c>
      <c r="N207" s="30">
        <f t="shared" si="35"/>
        <v>37221.229999999996</v>
      </c>
      <c r="O207" s="30">
        <f t="shared" si="29"/>
        <v>-6630.7499999999982</v>
      </c>
      <c r="P207" s="30">
        <f t="shared" si="30"/>
        <v>5374.4600000000009</v>
      </c>
      <c r="Q207" s="30">
        <f t="shared" si="31"/>
        <v>4614.0599999999986</v>
      </c>
      <c r="R207" s="30">
        <f t="shared" si="32"/>
        <v>3357.7699999999968</v>
      </c>
      <c r="T207" s="9"/>
      <c r="U207" s="9"/>
      <c r="V207" s="30"/>
      <c r="W207" s="30"/>
      <c r="X207" s="30"/>
      <c r="Y207" s="30"/>
      <c r="Z207" s="30"/>
      <c r="AA207" s="30"/>
      <c r="AB207" s="30"/>
      <c r="AC207" s="30"/>
      <c r="AD207" s="29"/>
      <c r="AE207" s="29"/>
      <c r="AF207" s="29"/>
      <c r="AG207" s="29"/>
      <c r="AP207" s="23" t="s">
        <v>75</v>
      </c>
      <c r="AQ207" s="24">
        <v>2</v>
      </c>
      <c r="AR207" s="31"/>
      <c r="AS207" s="31"/>
      <c r="AU207" s="28" t="s">
        <v>75</v>
      </c>
      <c r="AV207" s="21">
        <v>1373.39</v>
      </c>
      <c r="AW207" s="21"/>
      <c r="AX207" s="21"/>
    </row>
    <row r="208" spans="1:50" x14ac:dyDescent="0.25">
      <c r="A208" s="44" t="s">
        <v>80</v>
      </c>
      <c r="B208" s="27" t="s">
        <v>92</v>
      </c>
      <c r="C208" s="27">
        <v>15</v>
      </c>
      <c r="D208" s="27">
        <v>17</v>
      </c>
      <c r="E208" s="26">
        <f t="shared" si="33"/>
        <v>-2</v>
      </c>
      <c r="G208" s="30">
        <v>2498.16</v>
      </c>
      <c r="H208" s="30">
        <v>6764.31</v>
      </c>
      <c r="I208" s="30">
        <v>1128.21</v>
      </c>
      <c r="J208" s="30">
        <f t="shared" si="34"/>
        <v>10390.68</v>
      </c>
      <c r="K208" s="30">
        <v>1425.16</v>
      </c>
      <c r="L208" s="30">
        <v>2771.55</v>
      </c>
      <c r="M208" s="30">
        <v>6984.65</v>
      </c>
      <c r="N208" s="30">
        <f t="shared" si="35"/>
        <v>11181.36</v>
      </c>
      <c r="O208" s="30">
        <f t="shared" si="29"/>
        <v>-1072.9999999999998</v>
      </c>
      <c r="P208" s="30">
        <f t="shared" si="30"/>
        <v>-3992.76</v>
      </c>
      <c r="Q208" s="30">
        <f t="shared" si="31"/>
        <v>5856.44</v>
      </c>
      <c r="R208" s="30">
        <f t="shared" si="32"/>
        <v>790.68000000000029</v>
      </c>
      <c r="T208" s="9"/>
      <c r="U208" s="9"/>
      <c r="V208" s="30"/>
      <c r="W208" s="30"/>
      <c r="X208" s="30"/>
      <c r="Y208" s="30"/>
      <c r="Z208" s="30"/>
      <c r="AA208" s="30"/>
      <c r="AB208" s="30"/>
      <c r="AC208" s="30"/>
      <c r="AD208" s="29"/>
      <c r="AE208" s="29"/>
      <c r="AF208" s="29"/>
      <c r="AG208" s="29"/>
      <c r="AP208" s="23" t="s">
        <v>76</v>
      </c>
      <c r="AQ208" s="24">
        <v>6</v>
      </c>
      <c r="AR208" s="31"/>
      <c r="AS208" s="31"/>
      <c r="AU208" s="28" t="s">
        <v>76</v>
      </c>
      <c r="AV208" s="21">
        <v>544.15</v>
      </c>
      <c r="AW208" s="21"/>
      <c r="AX208" s="21"/>
    </row>
    <row r="209" spans="1:50" x14ac:dyDescent="0.25">
      <c r="A209" s="44" t="s">
        <v>81</v>
      </c>
      <c r="B209" s="27" t="s">
        <v>92</v>
      </c>
      <c r="C209" s="27">
        <v>9</v>
      </c>
      <c r="D209" s="27">
        <v>7</v>
      </c>
      <c r="E209" s="26">
        <f t="shared" si="33"/>
        <v>2</v>
      </c>
      <c r="G209" s="30">
        <v>1027.26</v>
      </c>
      <c r="H209" s="30">
        <v>2603.1800000000003</v>
      </c>
      <c r="I209" s="30">
        <v>1357.1799999999998</v>
      </c>
      <c r="J209" s="30">
        <f t="shared" si="34"/>
        <v>4987.6200000000008</v>
      </c>
      <c r="K209" s="30">
        <v>955.97</v>
      </c>
      <c r="L209" s="30">
        <v>1283.31</v>
      </c>
      <c r="M209" s="30">
        <v>3093.31</v>
      </c>
      <c r="N209" s="30">
        <f t="shared" si="35"/>
        <v>5332.59</v>
      </c>
      <c r="O209" s="30">
        <f t="shared" si="29"/>
        <v>-71.289999999999964</v>
      </c>
      <c r="P209" s="30">
        <f t="shared" si="30"/>
        <v>-1319.8700000000003</v>
      </c>
      <c r="Q209" s="30">
        <f t="shared" si="31"/>
        <v>1736.13</v>
      </c>
      <c r="R209" s="30">
        <f t="shared" si="32"/>
        <v>344.96999999999935</v>
      </c>
      <c r="T209" s="9"/>
      <c r="U209" s="9"/>
      <c r="V209" s="30"/>
      <c r="W209" s="30"/>
      <c r="X209" s="30"/>
      <c r="Y209" s="30"/>
      <c r="Z209" s="30"/>
      <c r="AA209" s="30"/>
      <c r="AB209" s="30"/>
      <c r="AC209" s="30"/>
      <c r="AD209" s="29"/>
      <c r="AE209" s="29"/>
      <c r="AF209" s="29"/>
      <c r="AG209" s="29"/>
      <c r="AP209" s="23" t="s">
        <v>77</v>
      </c>
      <c r="AQ209" s="24">
        <v>1</v>
      </c>
      <c r="AR209" s="31"/>
      <c r="AS209" s="31"/>
      <c r="AU209" s="28" t="s">
        <v>77</v>
      </c>
      <c r="AV209" s="21">
        <v>649.80999999999995</v>
      </c>
      <c r="AW209" s="21"/>
      <c r="AX209" s="21"/>
    </row>
    <row r="210" spans="1:50" x14ac:dyDescent="0.25">
      <c r="A210" s="44" t="s">
        <v>82</v>
      </c>
      <c r="B210" s="27" t="s">
        <v>92</v>
      </c>
      <c r="C210" s="27">
        <v>80</v>
      </c>
      <c r="D210" s="27">
        <v>96</v>
      </c>
      <c r="E210" s="26">
        <f t="shared" si="33"/>
        <v>-16</v>
      </c>
      <c r="G210" s="30">
        <v>22990.47</v>
      </c>
      <c r="H210" s="30">
        <v>40718.75</v>
      </c>
      <c r="I210" s="30">
        <v>31262.75</v>
      </c>
      <c r="J210" s="30">
        <f t="shared" si="34"/>
        <v>94971.97</v>
      </c>
      <c r="K210" s="30">
        <v>32949.83</v>
      </c>
      <c r="L210" s="30">
        <v>54358.65</v>
      </c>
      <c r="M210" s="30">
        <v>57504.82</v>
      </c>
      <c r="N210" s="30">
        <f t="shared" si="35"/>
        <v>144813.30000000002</v>
      </c>
      <c r="O210" s="30">
        <f t="shared" si="29"/>
        <v>9959.36</v>
      </c>
      <c r="P210" s="30">
        <f t="shared" si="30"/>
        <v>13639.900000000001</v>
      </c>
      <c r="Q210" s="30">
        <f t="shared" si="31"/>
        <v>26242.07</v>
      </c>
      <c r="R210" s="30">
        <f t="shared" si="32"/>
        <v>49841.330000000016</v>
      </c>
      <c r="T210" s="9"/>
      <c r="U210" s="9"/>
      <c r="V210" s="30"/>
      <c r="W210" s="30"/>
      <c r="X210" s="30"/>
      <c r="Y210" s="30"/>
      <c r="Z210" s="30"/>
      <c r="AA210" s="30"/>
      <c r="AB210" s="30"/>
      <c r="AC210" s="30"/>
      <c r="AD210" s="29"/>
      <c r="AE210" s="29"/>
      <c r="AF210" s="29"/>
      <c r="AG210" s="29"/>
      <c r="AP210" s="23" t="s">
        <v>36</v>
      </c>
      <c r="AQ210" s="24">
        <v>0</v>
      </c>
      <c r="AR210" s="31"/>
      <c r="AS210" s="31"/>
      <c r="AU210" s="28" t="s">
        <v>36</v>
      </c>
      <c r="AV210" s="26" t="s">
        <v>104</v>
      </c>
    </row>
    <row r="211" spans="1:50" x14ac:dyDescent="0.25">
      <c r="A211" s="44" t="s">
        <v>83</v>
      </c>
      <c r="B211" s="27" t="s">
        <v>92</v>
      </c>
      <c r="C211" s="27">
        <v>1</v>
      </c>
      <c r="D211" s="27">
        <v>2</v>
      </c>
      <c r="E211" s="26">
        <f t="shared" si="33"/>
        <v>-1</v>
      </c>
      <c r="G211" s="30">
        <v>73.8</v>
      </c>
      <c r="H211" s="30">
        <v>164.19</v>
      </c>
      <c r="I211" s="30">
        <v>0</v>
      </c>
      <c r="J211" s="30">
        <f t="shared" si="34"/>
        <v>237.99</v>
      </c>
      <c r="K211" s="30">
        <v>178.04</v>
      </c>
      <c r="L211" s="30">
        <v>498.98</v>
      </c>
      <c r="M211" s="30">
        <v>0</v>
      </c>
      <c r="N211" s="30">
        <f t="shared" si="35"/>
        <v>677.02</v>
      </c>
      <c r="O211" s="30">
        <f t="shared" si="29"/>
        <v>104.24</v>
      </c>
      <c r="P211" s="30">
        <f t="shared" si="30"/>
        <v>334.79</v>
      </c>
      <c r="Q211" s="30">
        <f t="shared" si="31"/>
        <v>0</v>
      </c>
      <c r="R211" s="30">
        <f t="shared" si="32"/>
        <v>439.03</v>
      </c>
      <c r="T211" s="9"/>
      <c r="U211" s="9"/>
      <c r="V211" s="30"/>
      <c r="W211" s="30"/>
      <c r="X211" s="30"/>
      <c r="Y211" s="30"/>
      <c r="Z211" s="30"/>
      <c r="AA211" s="30"/>
      <c r="AB211" s="30"/>
      <c r="AC211" s="30"/>
      <c r="AD211" s="29"/>
      <c r="AE211" s="29"/>
      <c r="AF211" s="29"/>
      <c r="AG211" s="29"/>
      <c r="AP211" s="23" t="s">
        <v>78</v>
      </c>
      <c r="AQ211" s="24">
        <v>1</v>
      </c>
      <c r="AR211" s="31"/>
      <c r="AS211" s="31"/>
      <c r="AU211" s="28" t="s">
        <v>78</v>
      </c>
      <c r="AV211" s="21">
        <v>1005.78</v>
      </c>
      <c r="AW211" s="21"/>
      <c r="AX211" s="21"/>
    </row>
    <row r="212" spans="1:50" x14ac:dyDescent="0.25">
      <c r="A212" s="44" t="s">
        <v>84</v>
      </c>
      <c r="B212" s="27" t="s">
        <v>92</v>
      </c>
      <c r="C212" s="27">
        <v>10</v>
      </c>
      <c r="D212" s="27">
        <v>7</v>
      </c>
      <c r="E212" s="26">
        <f t="shared" si="33"/>
        <v>3</v>
      </c>
      <c r="G212" s="30">
        <v>1775.3</v>
      </c>
      <c r="H212" s="30">
        <v>2646.95</v>
      </c>
      <c r="I212" s="30">
        <v>1092.8499999999999</v>
      </c>
      <c r="J212" s="30">
        <f t="shared" si="34"/>
        <v>5515.1</v>
      </c>
      <c r="K212" s="30">
        <v>659.62</v>
      </c>
      <c r="L212" s="30">
        <v>811.05</v>
      </c>
      <c r="M212" s="30">
        <v>2184.39</v>
      </c>
      <c r="N212" s="30">
        <f t="shared" si="35"/>
        <v>3655.06</v>
      </c>
      <c r="O212" s="30">
        <f t="shared" si="29"/>
        <v>-1115.6799999999998</v>
      </c>
      <c r="P212" s="30">
        <f t="shared" si="30"/>
        <v>-1835.8999999999999</v>
      </c>
      <c r="Q212" s="30">
        <f t="shared" si="31"/>
        <v>1091.54</v>
      </c>
      <c r="R212" s="30">
        <f t="shared" si="32"/>
        <v>-1860.0400000000004</v>
      </c>
      <c r="T212" s="9"/>
      <c r="U212" s="9"/>
      <c r="V212" s="30"/>
      <c r="W212" s="30"/>
      <c r="X212" s="30"/>
      <c r="Y212" s="30"/>
      <c r="Z212" s="30"/>
      <c r="AA212" s="30"/>
      <c r="AB212" s="30"/>
      <c r="AC212" s="30"/>
      <c r="AD212" s="29"/>
      <c r="AE212" s="29"/>
      <c r="AF212" s="29"/>
      <c r="AG212" s="29"/>
      <c r="AP212" s="23" t="s">
        <v>21</v>
      </c>
      <c r="AQ212" s="24">
        <v>0</v>
      </c>
      <c r="AR212" s="31"/>
      <c r="AS212" s="31"/>
      <c r="AU212" s="28" t="s">
        <v>21</v>
      </c>
      <c r="AV212" s="26" t="s">
        <v>104</v>
      </c>
    </row>
    <row r="213" spans="1:50" x14ac:dyDescent="0.25">
      <c r="A213" s="44" t="s">
        <v>20</v>
      </c>
      <c r="B213" s="27" t="s">
        <v>92</v>
      </c>
      <c r="C213" s="27">
        <v>89</v>
      </c>
      <c r="D213" s="27">
        <v>97</v>
      </c>
      <c r="E213" s="26">
        <f t="shared" si="33"/>
        <v>-8</v>
      </c>
      <c r="G213" s="30">
        <v>31735.17</v>
      </c>
      <c r="H213" s="30">
        <v>41800.5</v>
      </c>
      <c r="I213" s="30">
        <v>38635.020000000004</v>
      </c>
      <c r="J213" s="30">
        <f t="shared" si="34"/>
        <v>112170.69</v>
      </c>
      <c r="K213" s="30">
        <v>24713.9</v>
      </c>
      <c r="L213" s="30">
        <v>33286.97</v>
      </c>
      <c r="M213" s="30">
        <v>64279.7</v>
      </c>
      <c r="N213" s="30">
        <f t="shared" si="35"/>
        <v>122280.57</v>
      </c>
      <c r="O213" s="30">
        <f t="shared" si="29"/>
        <v>-7021.2699999999968</v>
      </c>
      <c r="P213" s="30">
        <f t="shared" si="30"/>
        <v>-8513.5299999999988</v>
      </c>
      <c r="Q213" s="30">
        <f t="shared" si="31"/>
        <v>25644.679999999993</v>
      </c>
      <c r="R213" s="30">
        <f t="shared" si="32"/>
        <v>10109.880000000005</v>
      </c>
      <c r="T213" s="9"/>
      <c r="U213" s="9"/>
      <c r="V213" s="30"/>
      <c r="W213" s="30"/>
      <c r="X213" s="30"/>
      <c r="Y213" s="30"/>
      <c r="Z213" s="30"/>
      <c r="AA213" s="30"/>
      <c r="AB213" s="30"/>
      <c r="AC213" s="30"/>
      <c r="AD213" s="29"/>
      <c r="AE213" s="29"/>
      <c r="AF213" s="29"/>
      <c r="AG213" s="29"/>
      <c r="AP213" s="23" t="s">
        <v>27</v>
      </c>
      <c r="AQ213" s="24">
        <v>0</v>
      </c>
      <c r="AR213" s="31"/>
      <c r="AS213" s="31"/>
      <c r="AU213" s="28" t="s">
        <v>27</v>
      </c>
      <c r="AV213" s="26" t="s">
        <v>104</v>
      </c>
    </row>
    <row r="214" spans="1:50" x14ac:dyDescent="0.25">
      <c r="A214" s="44" t="s">
        <v>85</v>
      </c>
      <c r="B214" s="27" t="s">
        <v>92</v>
      </c>
      <c r="C214" s="27">
        <v>2</v>
      </c>
      <c r="D214" s="27">
        <v>4</v>
      </c>
      <c r="E214" s="26">
        <f t="shared" si="33"/>
        <v>-2</v>
      </c>
      <c r="G214" s="30">
        <v>824.7</v>
      </c>
      <c r="H214" s="30">
        <v>823.19999999999993</v>
      </c>
      <c r="I214" s="30">
        <v>150.16</v>
      </c>
      <c r="J214" s="30">
        <f t="shared" si="34"/>
        <v>1798.0600000000002</v>
      </c>
      <c r="K214" s="30">
        <v>866.95</v>
      </c>
      <c r="L214" s="30">
        <v>1494.66</v>
      </c>
      <c r="M214" s="30">
        <v>973.3599999999999</v>
      </c>
      <c r="N214" s="30">
        <f t="shared" si="35"/>
        <v>3334.9700000000003</v>
      </c>
      <c r="O214" s="30">
        <f t="shared" si="29"/>
        <v>42.25</v>
      </c>
      <c r="P214" s="30">
        <f t="shared" si="30"/>
        <v>671.46000000000015</v>
      </c>
      <c r="Q214" s="30">
        <f t="shared" si="31"/>
        <v>823.19999999999993</v>
      </c>
      <c r="R214" s="30">
        <f t="shared" si="32"/>
        <v>1536.91</v>
      </c>
      <c r="T214" s="9"/>
      <c r="U214" s="9"/>
      <c r="V214" s="30"/>
      <c r="W214" s="30"/>
      <c r="X214" s="30"/>
      <c r="Y214" s="30"/>
      <c r="Z214" s="30"/>
      <c r="AA214" s="30"/>
      <c r="AB214" s="30"/>
      <c r="AC214" s="30"/>
      <c r="AD214" s="29"/>
      <c r="AE214" s="29"/>
      <c r="AF214" s="29"/>
      <c r="AG214" s="29"/>
      <c r="AP214" s="23" t="s">
        <v>79</v>
      </c>
      <c r="AQ214" s="24">
        <v>0</v>
      </c>
      <c r="AR214" s="31"/>
      <c r="AS214" s="31"/>
      <c r="AU214" s="28" t="s">
        <v>79</v>
      </c>
      <c r="AV214" s="26" t="s">
        <v>104</v>
      </c>
    </row>
    <row r="215" spans="1:50" x14ac:dyDescent="0.25">
      <c r="A215" s="44" t="s">
        <v>86</v>
      </c>
      <c r="B215" s="27" t="s">
        <v>92</v>
      </c>
      <c r="C215" s="27">
        <v>2</v>
      </c>
      <c r="D215" s="27">
        <v>1</v>
      </c>
      <c r="E215" s="26">
        <f t="shared" si="33"/>
        <v>1</v>
      </c>
      <c r="G215" s="30">
        <v>197.36</v>
      </c>
      <c r="H215" s="30">
        <v>271.14999999999998</v>
      </c>
      <c r="I215" s="30">
        <v>469.43</v>
      </c>
      <c r="J215" s="30">
        <f t="shared" si="34"/>
        <v>937.94</v>
      </c>
      <c r="K215" s="30">
        <v>55.74</v>
      </c>
      <c r="L215" s="30">
        <v>86.22</v>
      </c>
      <c r="M215" s="30">
        <v>638.17000000000007</v>
      </c>
      <c r="N215" s="30">
        <f t="shared" si="35"/>
        <v>780.13000000000011</v>
      </c>
      <c r="O215" s="30">
        <f t="shared" si="29"/>
        <v>-141.62</v>
      </c>
      <c r="P215" s="30">
        <f t="shared" si="30"/>
        <v>-184.92999999999998</v>
      </c>
      <c r="Q215" s="30">
        <f t="shared" si="31"/>
        <v>168.74000000000007</v>
      </c>
      <c r="R215" s="30">
        <f t="shared" si="32"/>
        <v>-157.80999999999995</v>
      </c>
      <c r="T215" s="9"/>
      <c r="U215" s="9"/>
      <c r="V215" s="30"/>
      <c r="W215" s="30"/>
      <c r="X215" s="30"/>
      <c r="Y215" s="30"/>
      <c r="Z215" s="30"/>
      <c r="AA215" s="30"/>
      <c r="AB215" s="30"/>
      <c r="AC215" s="30"/>
      <c r="AD215" s="29"/>
      <c r="AE215" s="29"/>
      <c r="AF215" s="29"/>
      <c r="AG215" s="29"/>
      <c r="AP215" s="23" t="s">
        <v>33</v>
      </c>
      <c r="AQ215" s="24">
        <v>1</v>
      </c>
      <c r="AR215" s="31"/>
      <c r="AS215" s="31"/>
      <c r="AU215" s="28" t="s">
        <v>33</v>
      </c>
      <c r="AV215" s="21">
        <v>484.87</v>
      </c>
      <c r="AW215" s="21"/>
      <c r="AX215" s="21"/>
    </row>
    <row r="216" spans="1:50" x14ac:dyDescent="0.25">
      <c r="A216" s="44" t="s">
        <v>28</v>
      </c>
      <c r="B216" s="27" t="s">
        <v>92</v>
      </c>
      <c r="C216" s="27">
        <v>18</v>
      </c>
      <c r="D216" s="27">
        <v>18</v>
      </c>
      <c r="E216" s="26">
        <f t="shared" si="33"/>
        <v>0</v>
      </c>
      <c r="G216" s="30">
        <v>3482.42</v>
      </c>
      <c r="H216" s="30">
        <v>6583.82</v>
      </c>
      <c r="I216" s="30">
        <v>9972.01</v>
      </c>
      <c r="J216" s="30">
        <f t="shared" si="34"/>
        <v>20038.25</v>
      </c>
      <c r="K216" s="30">
        <v>2763.35</v>
      </c>
      <c r="L216" s="30">
        <v>3260.4</v>
      </c>
      <c r="M216" s="30">
        <v>12182.44</v>
      </c>
      <c r="N216" s="30">
        <f t="shared" si="35"/>
        <v>18206.190000000002</v>
      </c>
      <c r="O216" s="30">
        <f t="shared" si="29"/>
        <v>-719.07000000000016</v>
      </c>
      <c r="P216" s="30">
        <f t="shared" si="30"/>
        <v>-3323.4199999999996</v>
      </c>
      <c r="Q216" s="30">
        <f t="shared" si="31"/>
        <v>2210.4300000000003</v>
      </c>
      <c r="R216" s="30">
        <f t="shared" si="32"/>
        <v>-1832.0599999999977</v>
      </c>
      <c r="T216" s="9"/>
      <c r="U216" s="9"/>
      <c r="V216" s="30"/>
      <c r="W216" s="30"/>
      <c r="X216" s="30"/>
      <c r="Y216" s="30"/>
      <c r="Z216" s="30"/>
      <c r="AA216" s="30"/>
      <c r="AB216" s="30"/>
      <c r="AC216" s="30"/>
      <c r="AD216" s="29"/>
      <c r="AE216" s="29"/>
      <c r="AF216" s="29"/>
      <c r="AG216" s="29"/>
      <c r="AP216" s="23" t="s">
        <v>34</v>
      </c>
      <c r="AQ216" s="24">
        <v>0</v>
      </c>
      <c r="AR216" s="31"/>
      <c r="AS216" s="31"/>
      <c r="AU216" s="28" t="s">
        <v>34</v>
      </c>
      <c r="AV216" s="26" t="s">
        <v>104</v>
      </c>
    </row>
    <row r="217" spans="1:50" x14ac:dyDescent="0.25">
      <c r="A217" s="44" t="s">
        <v>87</v>
      </c>
      <c r="B217" s="27" t="s">
        <v>92</v>
      </c>
      <c r="C217" s="27">
        <v>13</v>
      </c>
      <c r="D217" s="27">
        <v>16</v>
      </c>
      <c r="E217" s="26">
        <f t="shared" si="33"/>
        <v>-3</v>
      </c>
      <c r="G217" s="30">
        <v>4013.88</v>
      </c>
      <c r="H217" s="30">
        <v>6106.57</v>
      </c>
      <c r="I217" s="30">
        <v>1721.04</v>
      </c>
      <c r="J217" s="30">
        <f t="shared" si="34"/>
        <v>11841.490000000002</v>
      </c>
      <c r="K217" s="30">
        <v>1593.02</v>
      </c>
      <c r="L217" s="30">
        <v>2562.54</v>
      </c>
      <c r="M217" s="30">
        <v>3793.36</v>
      </c>
      <c r="N217" s="30">
        <f t="shared" si="35"/>
        <v>7948.92</v>
      </c>
      <c r="O217" s="30">
        <f t="shared" si="29"/>
        <v>-2420.86</v>
      </c>
      <c r="P217" s="30">
        <f t="shared" si="30"/>
        <v>-3544.0299999999997</v>
      </c>
      <c r="Q217" s="30">
        <f t="shared" si="31"/>
        <v>2072.3200000000002</v>
      </c>
      <c r="R217" s="30">
        <f t="shared" si="32"/>
        <v>-3892.5700000000015</v>
      </c>
      <c r="T217" s="9"/>
      <c r="U217" s="9"/>
      <c r="V217" s="30"/>
      <c r="W217" s="30"/>
      <c r="X217" s="30"/>
      <c r="Y217" s="30"/>
      <c r="Z217" s="30"/>
      <c r="AA217" s="30"/>
      <c r="AB217" s="30"/>
      <c r="AC217" s="30"/>
      <c r="AD217" s="29"/>
      <c r="AE217" s="29"/>
      <c r="AF217" s="29"/>
      <c r="AG217" s="29"/>
      <c r="AP217" s="23" t="s">
        <v>80</v>
      </c>
      <c r="AQ217" s="24">
        <v>1</v>
      </c>
      <c r="AR217" s="31"/>
      <c r="AS217" s="31"/>
      <c r="AU217" s="28" t="s">
        <v>80</v>
      </c>
      <c r="AV217" s="21">
        <v>123.95</v>
      </c>
      <c r="AW217" s="21"/>
      <c r="AX217" s="21"/>
    </row>
    <row r="218" spans="1:50" x14ac:dyDescent="0.25">
      <c r="A218" s="44" t="s">
        <v>88</v>
      </c>
      <c r="B218" s="27" t="s">
        <v>92</v>
      </c>
      <c r="C218" s="27">
        <v>32</v>
      </c>
      <c r="D218" s="27">
        <v>31</v>
      </c>
      <c r="E218" s="26">
        <f t="shared" si="33"/>
        <v>1</v>
      </c>
      <c r="G218" s="30">
        <v>12968.45</v>
      </c>
      <c r="H218" s="30">
        <v>22002.75</v>
      </c>
      <c r="I218" s="30">
        <v>3532.05</v>
      </c>
      <c r="J218" s="30">
        <f t="shared" si="34"/>
        <v>38503.25</v>
      </c>
      <c r="K218" s="30">
        <v>7542.26</v>
      </c>
      <c r="L218" s="30">
        <v>13087.14</v>
      </c>
      <c r="M218" s="30">
        <v>15062.279999999999</v>
      </c>
      <c r="N218" s="30">
        <f t="shared" si="35"/>
        <v>35691.68</v>
      </c>
      <c r="O218" s="30">
        <f t="shared" si="29"/>
        <v>-5426.1900000000005</v>
      </c>
      <c r="P218" s="30">
        <f t="shared" si="30"/>
        <v>-8915.61</v>
      </c>
      <c r="Q218" s="30">
        <f t="shared" si="31"/>
        <v>11530.23</v>
      </c>
      <c r="R218" s="30">
        <f t="shared" si="32"/>
        <v>-2811.5699999999997</v>
      </c>
      <c r="T218" s="9"/>
      <c r="U218" s="9"/>
      <c r="V218" s="30"/>
      <c r="W218" s="30"/>
      <c r="X218" s="30"/>
      <c r="Y218" s="30"/>
      <c r="Z218" s="30"/>
      <c r="AA218" s="30"/>
      <c r="AB218" s="30"/>
      <c r="AC218" s="30"/>
      <c r="AD218" s="29"/>
      <c r="AE218" s="29"/>
      <c r="AF218" s="29"/>
      <c r="AG218" s="29"/>
      <c r="AP218" s="23" t="s">
        <v>81</v>
      </c>
      <c r="AQ218" s="25">
        <v>1</v>
      </c>
      <c r="AR218" s="28"/>
      <c r="AS218" s="28"/>
      <c r="AU218" s="28" t="s">
        <v>81</v>
      </c>
      <c r="AV218" s="21">
        <v>118.03</v>
      </c>
      <c r="AW218" s="21"/>
      <c r="AX218" s="21"/>
    </row>
    <row r="219" spans="1:50" x14ac:dyDescent="0.25">
      <c r="A219" s="44" t="s">
        <v>89</v>
      </c>
      <c r="B219" s="27" t="s">
        <v>92</v>
      </c>
      <c r="C219" s="27">
        <v>2</v>
      </c>
      <c r="D219" s="27">
        <v>2</v>
      </c>
      <c r="E219" s="26">
        <f t="shared" si="33"/>
        <v>0</v>
      </c>
      <c r="G219" s="30">
        <v>83.97</v>
      </c>
      <c r="H219" s="30">
        <v>167.03</v>
      </c>
      <c r="I219" s="30">
        <v>293.33999999999997</v>
      </c>
      <c r="J219" s="30">
        <f t="shared" si="34"/>
        <v>544.33999999999992</v>
      </c>
      <c r="K219" s="30">
        <v>46.36</v>
      </c>
      <c r="L219" s="30">
        <v>83.97</v>
      </c>
      <c r="M219" s="30">
        <v>460.37</v>
      </c>
      <c r="N219" s="30">
        <f t="shared" si="35"/>
        <v>590.70000000000005</v>
      </c>
      <c r="O219" s="30">
        <f t="shared" si="29"/>
        <v>-37.61</v>
      </c>
      <c r="P219" s="30">
        <f t="shared" si="30"/>
        <v>-83.06</v>
      </c>
      <c r="Q219" s="30">
        <f t="shared" si="31"/>
        <v>167.03000000000003</v>
      </c>
      <c r="R219" s="30">
        <f t="shared" si="32"/>
        <v>46.360000000000127</v>
      </c>
      <c r="T219" s="9"/>
      <c r="U219" s="9"/>
      <c r="V219" s="30"/>
      <c r="W219" s="30"/>
      <c r="X219" s="30"/>
      <c r="Y219" s="30"/>
      <c r="Z219" s="30"/>
      <c r="AA219" s="30"/>
      <c r="AB219" s="30"/>
      <c r="AC219" s="30"/>
      <c r="AD219" s="29"/>
      <c r="AE219" s="29"/>
      <c r="AF219" s="29"/>
      <c r="AG219" s="29"/>
      <c r="AP219" s="23" t="s">
        <v>82</v>
      </c>
      <c r="AQ219" s="24">
        <v>2</v>
      </c>
      <c r="AR219" s="31"/>
      <c r="AS219" s="31"/>
      <c r="AU219" s="28" t="s">
        <v>82</v>
      </c>
      <c r="AV219" s="21">
        <v>552.55999999999995</v>
      </c>
      <c r="AW219" s="21"/>
      <c r="AX219" s="21"/>
    </row>
    <row r="220" spans="1:50" x14ac:dyDescent="0.25">
      <c r="A220" s="44" t="s">
        <v>90</v>
      </c>
      <c r="B220" s="27" t="s">
        <v>92</v>
      </c>
      <c r="C220" s="27">
        <v>11</v>
      </c>
      <c r="D220" s="27">
        <v>12</v>
      </c>
      <c r="E220" s="26">
        <f t="shared" si="33"/>
        <v>-1</v>
      </c>
      <c r="G220" s="30">
        <v>9858.35</v>
      </c>
      <c r="H220" s="30">
        <v>9150.52</v>
      </c>
      <c r="I220" s="30">
        <v>867.02</v>
      </c>
      <c r="J220" s="30">
        <f t="shared" si="34"/>
        <v>19875.890000000003</v>
      </c>
      <c r="K220" s="30">
        <v>4593.1000000000004</v>
      </c>
      <c r="L220" s="30">
        <v>3732.12</v>
      </c>
      <c r="M220" s="30">
        <v>235.82000000000002</v>
      </c>
      <c r="N220" s="30">
        <f t="shared" si="35"/>
        <v>8561.0400000000009</v>
      </c>
      <c r="O220" s="30">
        <f t="shared" ref="O220:O221" si="36">+K220-G220</f>
        <v>-5265.25</v>
      </c>
      <c r="P220" s="30">
        <f t="shared" ref="P220:P221" si="37">+L220-H220</f>
        <v>-5418.4000000000005</v>
      </c>
      <c r="Q220" s="30">
        <f t="shared" ref="Q220:Q221" si="38">+M220-I220</f>
        <v>-631.19999999999993</v>
      </c>
      <c r="R220" s="30">
        <f t="shared" ref="R220:R221" si="39">+N220-J220</f>
        <v>-11314.850000000002</v>
      </c>
      <c r="T220" s="9"/>
      <c r="U220" s="9"/>
      <c r="V220" s="30"/>
      <c r="W220" s="30"/>
      <c r="X220" s="30"/>
      <c r="Y220" s="30"/>
      <c r="Z220" s="30"/>
      <c r="AA220" s="30"/>
      <c r="AB220" s="30"/>
      <c r="AC220" s="30"/>
      <c r="AD220" s="29"/>
      <c r="AE220" s="29"/>
      <c r="AF220" s="29"/>
      <c r="AG220" s="29"/>
      <c r="AP220" s="23" t="s">
        <v>83</v>
      </c>
      <c r="AQ220" s="24">
        <v>0</v>
      </c>
      <c r="AR220" s="31"/>
      <c r="AS220" s="31"/>
      <c r="AU220" s="28" t="s">
        <v>83</v>
      </c>
      <c r="AV220" s="26" t="s">
        <v>104</v>
      </c>
    </row>
    <row r="221" spans="1:50" x14ac:dyDescent="0.25">
      <c r="A221" s="44" t="s">
        <v>91</v>
      </c>
      <c r="B221" s="27" t="s">
        <v>92</v>
      </c>
      <c r="C221" s="27">
        <v>61</v>
      </c>
      <c r="D221" s="27">
        <v>57</v>
      </c>
      <c r="E221" s="26">
        <f t="shared" si="33"/>
        <v>4</v>
      </c>
      <c r="G221" s="30">
        <v>19107.439999999999</v>
      </c>
      <c r="H221" s="30">
        <v>22430</v>
      </c>
      <c r="I221" s="30">
        <v>6307.6200000000008</v>
      </c>
      <c r="J221" s="30">
        <f t="shared" si="34"/>
        <v>47845.060000000005</v>
      </c>
      <c r="K221" s="30">
        <v>10824.8</v>
      </c>
      <c r="L221" s="30">
        <v>14924.6</v>
      </c>
      <c r="M221" s="30">
        <v>17539.7</v>
      </c>
      <c r="N221" s="30">
        <f t="shared" si="35"/>
        <v>43289.100000000006</v>
      </c>
      <c r="O221" s="30">
        <f t="shared" si="36"/>
        <v>-8282.64</v>
      </c>
      <c r="P221" s="30">
        <f t="shared" si="37"/>
        <v>-7505.4</v>
      </c>
      <c r="Q221" s="30">
        <f t="shared" si="38"/>
        <v>11232.08</v>
      </c>
      <c r="R221" s="30">
        <f t="shared" si="39"/>
        <v>-4555.9599999999991</v>
      </c>
      <c r="T221" s="9"/>
      <c r="U221" s="9"/>
      <c r="V221" s="30"/>
      <c r="W221" s="30"/>
      <c r="X221" s="30"/>
      <c r="Y221" s="30"/>
      <c r="Z221" s="30"/>
      <c r="AA221" s="30"/>
      <c r="AB221" s="30"/>
      <c r="AC221" s="30"/>
      <c r="AD221" s="29"/>
      <c r="AE221" s="29"/>
      <c r="AF221" s="29"/>
      <c r="AG221" s="29"/>
      <c r="AP221" s="23" t="s">
        <v>84</v>
      </c>
      <c r="AQ221" s="24">
        <v>0</v>
      </c>
      <c r="AR221" s="31"/>
      <c r="AS221" s="31"/>
      <c r="AU221" s="28" t="s">
        <v>84</v>
      </c>
      <c r="AV221" s="26" t="s">
        <v>104</v>
      </c>
    </row>
    <row r="222" spans="1:50" x14ac:dyDescent="0.25">
      <c r="A222" s="28"/>
      <c r="B222" s="27"/>
      <c r="G222" s="30"/>
      <c r="H222" s="30"/>
      <c r="I222" s="30"/>
      <c r="J222" s="30"/>
      <c r="K222" s="12"/>
      <c r="L222" s="12"/>
      <c r="M222" s="12"/>
      <c r="N222" s="30"/>
      <c r="O222" s="30"/>
      <c r="P222" s="30"/>
      <c r="Q222" s="30"/>
      <c r="R222" s="30"/>
      <c r="T222" s="9"/>
      <c r="U222" s="9"/>
      <c r="V222" s="30"/>
      <c r="W222" s="30"/>
      <c r="X222" s="30"/>
      <c r="Y222" s="30"/>
      <c r="Z222" s="30"/>
      <c r="AA222" s="30"/>
      <c r="AB222" s="30"/>
      <c r="AC222" s="30"/>
      <c r="AD222" s="29"/>
      <c r="AE222" s="29"/>
      <c r="AF222" s="29"/>
      <c r="AG222" s="29"/>
      <c r="AP222" s="23" t="s">
        <v>20</v>
      </c>
      <c r="AQ222" s="24">
        <v>1</v>
      </c>
      <c r="AR222" s="31"/>
      <c r="AS222" s="31"/>
      <c r="AU222" s="28" t="s">
        <v>20</v>
      </c>
      <c r="AV222" s="21">
        <v>74.23</v>
      </c>
      <c r="AW222" s="21"/>
      <c r="AX222" s="21"/>
    </row>
    <row r="223" spans="1:50" x14ac:dyDescent="0.25">
      <c r="A223" s="28"/>
      <c r="B223" s="27"/>
      <c r="G223" s="30"/>
      <c r="H223" s="30"/>
      <c r="I223" s="30"/>
      <c r="J223" s="30"/>
      <c r="K223" s="12"/>
      <c r="L223" s="12"/>
      <c r="M223" s="12"/>
      <c r="N223" s="30"/>
      <c r="O223" s="30"/>
      <c r="P223" s="30"/>
      <c r="Q223" s="30"/>
      <c r="R223" s="30"/>
      <c r="T223" s="9"/>
      <c r="U223" s="9"/>
      <c r="V223" s="30"/>
      <c r="W223" s="30"/>
      <c r="X223" s="30"/>
      <c r="Y223" s="30"/>
      <c r="Z223" s="30"/>
      <c r="AA223" s="30"/>
      <c r="AB223" s="30"/>
      <c r="AC223" s="30"/>
      <c r="AD223" s="29"/>
      <c r="AE223" s="29"/>
      <c r="AF223" s="29"/>
      <c r="AG223" s="29"/>
      <c r="AP223" s="23" t="s">
        <v>85</v>
      </c>
      <c r="AQ223" s="24">
        <v>0</v>
      </c>
      <c r="AR223" s="31"/>
      <c r="AS223" s="31"/>
      <c r="AU223" s="28" t="s">
        <v>85</v>
      </c>
      <c r="AV223" s="26" t="s">
        <v>104</v>
      </c>
    </row>
    <row r="224" spans="1:50" x14ac:dyDescent="0.25">
      <c r="A224" s="28"/>
      <c r="B224" s="27"/>
      <c r="G224" s="30"/>
      <c r="H224" s="30"/>
      <c r="I224" s="30"/>
      <c r="J224" s="30"/>
      <c r="K224" s="12"/>
      <c r="L224" s="12"/>
      <c r="M224" s="12"/>
      <c r="N224" s="30"/>
      <c r="O224" s="30"/>
      <c r="P224" s="30"/>
      <c r="Q224" s="30"/>
      <c r="R224" s="30"/>
      <c r="T224" s="9"/>
      <c r="U224" s="9"/>
      <c r="V224" s="30"/>
      <c r="W224" s="30"/>
      <c r="X224" s="30"/>
      <c r="Y224" s="30"/>
      <c r="Z224" s="30"/>
      <c r="AA224" s="30"/>
      <c r="AB224" s="30"/>
      <c r="AC224" s="30"/>
      <c r="AD224" s="29"/>
      <c r="AE224" s="29"/>
      <c r="AF224" s="29"/>
      <c r="AG224" s="29"/>
      <c r="AP224" s="23" t="s">
        <v>86</v>
      </c>
      <c r="AQ224" s="24">
        <v>0</v>
      </c>
      <c r="AR224" s="31"/>
      <c r="AS224" s="31"/>
      <c r="AU224" s="28" t="s">
        <v>86</v>
      </c>
      <c r="AV224" s="26" t="s">
        <v>104</v>
      </c>
    </row>
    <row r="225" spans="1:50" x14ac:dyDescent="0.25">
      <c r="A225" s="28"/>
      <c r="B225" s="27"/>
      <c r="G225" s="30"/>
      <c r="H225" s="30"/>
      <c r="I225" s="30"/>
      <c r="J225" s="30"/>
      <c r="K225" s="12"/>
      <c r="L225" s="12"/>
      <c r="M225" s="12"/>
      <c r="N225" s="30"/>
      <c r="O225" s="30"/>
      <c r="P225" s="30"/>
      <c r="Q225" s="30"/>
      <c r="R225" s="30"/>
      <c r="T225" s="9"/>
      <c r="U225" s="9"/>
      <c r="V225" s="30"/>
      <c r="W225" s="30"/>
      <c r="X225" s="30"/>
      <c r="Y225" s="30"/>
      <c r="Z225" s="30"/>
      <c r="AA225" s="30"/>
      <c r="AB225" s="30"/>
      <c r="AC225" s="30"/>
      <c r="AD225" s="29"/>
      <c r="AE225" s="29"/>
      <c r="AF225" s="29"/>
      <c r="AG225" s="29"/>
      <c r="AP225" s="23" t="s">
        <v>28</v>
      </c>
      <c r="AQ225" s="24">
        <v>2</v>
      </c>
      <c r="AR225" s="31"/>
      <c r="AS225" s="31"/>
      <c r="AU225" s="28" t="s">
        <v>28</v>
      </c>
      <c r="AV225" s="21">
        <v>215.48</v>
      </c>
      <c r="AW225" s="21"/>
      <c r="AX225" s="21"/>
    </row>
    <row r="226" spans="1:50" x14ac:dyDescent="0.25">
      <c r="A226" s="28"/>
      <c r="B226" s="27"/>
      <c r="G226" s="30"/>
      <c r="H226" s="30"/>
      <c r="I226" s="30"/>
      <c r="J226" s="30"/>
      <c r="K226" s="12"/>
      <c r="L226" s="12"/>
      <c r="M226" s="12"/>
      <c r="N226" s="30"/>
      <c r="O226" s="30"/>
      <c r="P226" s="30"/>
      <c r="Q226" s="30"/>
      <c r="R226" s="30"/>
      <c r="T226" s="9"/>
      <c r="U226" s="9"/>
      <c r="V226" s="30"/>
      <c r="W226" s="30"/>
      <c r="X226" s="30"/>
      <c r="Y226" s="30"/>
      <c r="Z226" s="30"/>
      <c r="AA226" s="30"/>
      <c r="AB226" s="30"/>
      <c r="AC226" s="30"/>
      <c r="AD226" s="29"/>
      <c r="AE226" s="29"/>
      <c r="AF226" s="29"/>
      <c r="AG226" s="29"/>
      <c r="AP226" s="23" t="s">
        <v>87</v>
      </c>
      <c r="AQ226" s="24">
        <v>1</v>
      </c>
      <c r="AR226" s="31"/>
      <c r="AS226" s="31"/>
      <c r="AU226" s="28" t="s">
        <v>87</v>
      </c>
      <c r="AV226" s="21">
        <v>678.59</v>
      </c>
      <c r="AW226" s="21"/>
      <c r="AX226" s="21"/>
    </row>
    <row r="227" spans="1:50" x14ac:dyDescent="0.25">
      <c r="A227" s="28"/>
      <c r="B227" s="27"/>
      <c r="G227" s="30"/>
      <c r="H227" s="30"/>
      <c r="I227" s="30"/>
      <c r="J227" s="30"/>
      <c r="K227" s="12"/>
      <c r="L227" s="12"/>
      <c r="M227" s="12"/>
      <c r="N227" s="30"/>
      <c r="O227" s="30"/>
      <c r="P227" s="30"/>
      <c r="Q227" s="30"/>
      <c r="R227" s="30"/>
      <c r="T227" s="9"/>
      <c r="U227" s="9"/>
      <c r="V227" s="30"/>
      <c r="W227" s="30"/>
      <c r="X227" s="30"/>
      <c r="Y227" s="30"/>
      <c r="Z227" s="30"/>
      <c r="AA227" s="30"/>
      <c r="AB227" s="30"/>
      <c r="AC227" s="30"/>
      <c r="AD227" s="29"/>
      <c r="AE227" s="29"/>
      <c r="AF227" s="29"/>
      <c r="AG227" s="29"/>
      <c r="AP227" s="23" t="s">
        <v>88</v>
      </c>
      <c r="AQ227" s="24">
        <v>1</v>
      </c>
      <c r="AR227" s="31"/>
      <c r="AS227" s="31"/>
      <c r="AU227" s="28" t="s">
        <v>88</v>
      </c>
      <c r="AV227" s="21">
        <v>168.15</v>
      </c>
      <c r="AW227" s="21"/>
      <c r="AX227" s="21"/>
    </row>
    <row r="228" spans="1:50" x14ac:dyDescent="0.25">
      <c r="A228" s="28"/>
      <c r="B228" s="27"/>
      <c r="G228" s="30"/>
      <c r="H228" s="30"/>
      <c r="I228" s="30"/>
      <c r="J228" s="30"/>
      <c r="K228" s="12"/>
      <c r="L228" s="12"/>
      <c r="M228" s="12"/>
      <c r="N228" s="30"/>
      <c r="O228" s="30"/>
      <c r="P228" s="30"/>
      <c r="Q228" s="30"/>
      <c r="R228" s="30"/>
      <c r="T228" s="9"/>
      <c r="U228" s="9"/>
      <c r="V228" s="30"/>
      <c r="W228" s="30"/>
      <c r="X228" s="30"/>
      <c r="Y228" s="30"/>
      <c r="Z228" s="30"/>
      <c r="AA228" s="30"/>
      <c r="AB228" s="30"/>
      <c r="AC228" s="30"/>
      <c r="AD228" s="29"/>
      <c r="AE228" s="29"/>
      <c r="AF228" s="29"/>
      <c r="AG228" s="29"/>
      <c r="AP228" s="23" t="s">
        <v>89</v>
      </c>
      <c r="AQ228" s="24">
        <v>0</v>
      </c>
      <c r="AR228" s="31"/>
      <c r="AS228" s="31"/>
      <c r="AU228" s="28" t="s">
        <v>89</v>
      </c>
      <c r="AV228" s="26">
        <v>0</v>
      </c>
    </row>
    <row r="229" spans="1:50" x14ac:dyDescent="0.25">
      <c r="A229" s="28"/>
      <c r="B229" s="27"/>
      <c r="G229" s="30"/>
      <c r="H229" s="30"/>
      <c r="I229" s="30"/>
      <c r="J229" s="30"/>
      <c r="K229" s="12"/>
      <c r="L229" s="12"/>
      <c r="M229" s="12"/>
      <c r="N229" s="30"/>
      <c r="O229" s="30"/>
      <c r="P229" s="30"/>
      <c r="Q229" s="30"/>
      <c r="R229" s="30"/>
      <c r="T229" s="9"/>
      <c r="U229" s="9"/>
      <c r="V229" s="30"/>
      <c r="W229" s="30"/>
      <c r="X229" s="30"/>
      <c r="Y229" s="30"/>
      <c r="Z229" s="30"/>
      <c r="AA229" s="30"/>
      <c r="AB229" s="30"/>
      <c r="AC229" s="30"/>
      <c r="AD229" s="29"/>
      <c r="AE229" s="29"/>
      <c r="AF229" s="29"/>
      <c r="AG229" s="29"/>
      <c r="AP229" s="23" t="s">
        <v>90</v>
      </c>
      <c r="AQ229" s="24">
        <v>0</v>
      </c>
      <c r="AR229" s="31"/>
      <c r="AS229" s="31"/>
      <c r="AU229" s="28" t="s">
        <v>90</v>
      </c>
      <c r="AV229" s="26">
        <v>0</v>
      </c>
    </row>
    <row r="230" spans="1:50" x14ac:dyDescent="0.25">
      <c r="A230" s="28"/>
      <c r="B230" s="27"/>
      <c r="G230" s="30"/>
      <c r="H230" s="30"/>
      <c r="I230" s="30"/>
      <c r="J230" s="30"/>
      <c r="K230" s="12"/>
      <c r="L230" s="12"/>
      <c r="M230" s="12"/>
      <c r="N230" s="30"/>
      <c r="O230" s="30"/>
      <c r="P230" s="30"/>
      <c r="Q230" s="30"/>
      <c r="R230" s="30"/>
      <c r="T230" s="9"/>
      <c r="U230" s="9"/>
      <c r="V230" s="30"/>
      <c r="W230" s="30"/>
      <c r="X230" s="30"/>
      <c r="Y230" s="30"/>
      <c r="Z230" s="30"/>
      <c r="AA230" s="30"/>
      <c r="AB230" s="30"/>
      <c r="AC230" s="30"/>
      <c r="AD230" s="29"/>
      <c r="AE230" s="29"/>
      <c r="AF230" s="29"/>
      <c r="AG230" s="29"/>
      <c r="AP230" s="23" t="s">
        <v>91</v>
      </c>
      <c r="AQ230" s="24">
        <v>3</v>
      </c>
      <c r="AR230" s="31"/>
      <c r="AS230" s="31"/>
      <c r="AU230" s="28" t="s">
        <v>91</v>
      </c>
      <c r="AV230" s="26">
        <v>2812.71</v>
      </c>
    </row>
    <row r="231" spans="1:50" x14ac:dyDescent="0.25">
      <c r="A231" s="28"/>
      <c r="B231" s="27"/>
      <c r="G231" s="30"/>
      <c r="H231" s="30"/>
      <c r="I231" s="30"/>
      <c r="J231" s="30"/>
      <c r="K231" s="12"/>
      <c r="L231" s="12"/>
      <c r="M231" s="12"/>
      <c r="N231" s="30"/>
      <c r="O231" s="30"/>
      <c r="P231" s="30"/>
      <c r="Q231" s="30"/>
      <c r="R231" s="30"/>
      <c r="T231" s="9"/>
      <c r="U231" s="9"/>
      <c r="V231" s="30"/>
      <c r="W231" s="30"/>
      <c r="X231" s="30"/>
      <c r="Y231" s="30"/>
      <c r="Z231" s="30"/>
      <c r="AA231" s="30"/>
      <c r="AB231" s="30"/>
      <c r="AC231" s="30"/>
      <c r="AD231" s="29"/>
      <c r="AE231" s="29"/>
      <c r="AF231" s="29"/>
      <c r="AG231" s="29"/>
    </row>
    <row r="232" spans="1:50" x14ac:dyDescent="0.25">
      <c r="A232" s="28"/>
      <c r="B232" s="27"/>
      <c r="G232" s="30"/>
      <c r="H232" s="30"/>
      <c r="I232" s="30"/>
      <c r="J232" s="30"/>
      <c r="K232" s="12"/>
      <c r="L232" s="12"/>
      <c r="M232" s="12"/>
      <c r="N232" s="30"/>
      <c r="O232" s="30"/>
      <c r="P232" s="30"/>
      <c r="Q232" s="30"/>
      <c r="R232" s="30"/>
      <c r="T232" s="9"/>
      <c r="U232" s="9"/>
      <c r="V232" s="30"/>
      <c r="W232" s="30"/>
      <c r="X232" s="30"/>
      <c r="Y232" s="30"/>
      <c r="Z232" s="30"/>
      <c r="AA232" s="30"/>
      <c r="AB232" s="30"/>
      <c r="AC232" s="30"/>
      <c r="AD232" s="29"/>
      <c r="AE232" s="29"/>
      <c r="AF232" s="29"/>
      <c r="AG232" s="29"/>
    </row>
    <row r="233" spans="1:50" x14ac:dyDescent="0.25">
      <c r="A233" s="28"/>
      <c r="B233" s="27"/>
      <c r="G233" s="30"/>
      <c r="H233" s="30"/>
      <c r="I233" s="30"/>
      <c r="J233" s="30"/>
      <c r="K233" s="12"/>
      <c r="L233" s="12"/>
      <c r="M233" s="12"/>
      <c r="N233" s="30"/>
      <c r="O233" s="30"/>
      <c r="P233" s="30"/>
      <c r="Q233" s="30"/>
      <c r="R233" s="30"/>
      <c r="T233" s="9"/>
      <c r="U233" s="9"/>
      <c r="V233" s="30"/>
      <c r="W233" s="30"/>
      <c r="X233" s="30"/>
      <c r="Y233" s="30"/>
      <c r="Z233" s="30"/>
      <c r="AA233" s="30"/>
      <c r="AB233" s="30"/>
      <c r="AC233" s="30"/>
      <c r="AD233" s="29"/>
      <c r="AE233" s="29"/>
      <c r="AF233" s="29"/>
      <c r="AG233" s="29"/>
    </row>
    <row r="234" spans="1:50" x14ac:dyDescent="0.25">
      <c r="A234" s="28"/>
      <c r="B234" s="27"/>
      <c r="G234" s="30"/>
      <c r="H234" s="30"/>
      <c r="I234" s="30"/>
      <c r="J234" s="30"/>
      <c r="K234" s="12"/>
      <c r="L234" s="12"/>
      <c r="M234" s="12"/>
      <c r="N234" s="30"/>
      <c r="O234" s="30"/>
      <c r="P234" s="30"/>
      <c r="Q234" s="30"/>
      <c r="R234" s="30"/>
      <c r="T234" s="9"/>
      <c r="U234" s="9"/>
      <c r="V234" s="30"/>
      <c r="W234" s="30"/>
      <c r="X234" s="30"/>
      <c r="Y234" s="30"/>
      <c r="Z234" s="30"/>
      <c r="AA234" s="30"/>
      <c r="AB234" s="30"/>
      <c r="AC234" s="30"/>
      <c r="AD234" s="29"/>
      <c r="AE234" s="29"/>
      <c r="AF234" s="29"/>
      <c r="AG234" s="29"/>
    </row>
    <row r="235" spans="1:50" x14ac:dyDescent="0.25">
      <c r="A235" s="28"/>
      <c r="B235" s="27"/>
      <c r="G235" s="30"/>
      <c r="H235" s="30"/>
      <c r="I235" s="30"/>
      <c r="J235" s="30"/>
      <c r="K235" s="12"/>
      <c r="L235" s="12"/>
      <c r="M235" s="12"/>
      <c r="N235" s="30"/>
      <c r="O235" s="30"/>
      <c r="P235" s="30"/>
      <c r="Q235" s="30"/>
      <c r="R235" s="30"/>
      <c r="T235" s="9"/>
      <c r="U235" s="9"/>
      <c r="V235" s="30"/>
      <c r="W235" s="30"/>
      <c r="X235" s="30"/>
      <c r="Y235" s="30"/>
      <c r="Z235" s="30"/>
      <c r="AA235" s="30"/>
      <c r="AB235" s="30"/>
      <c r="AC235" s="30"/>
      <c r="AD235" s="29"/>
      <c r="AE235" s="29"/>
      <c r="AF235" s="29"/>
      <c r="AG235" s="29"/>
    </row>
    <row r="236" spans="1:50" x14ac:dyDescent="0.25">
      <c r="A236" s="28"/>
      <c r="B236" s="27"/>
      <c r="G236" s="30"/>
      <c r="H236" s="30"/>
      <c r="I236" s="30"/>
      <c r="J236" s="30"/>
      <c r="K236" s="12"/>
      <c r="L236" s="12"/>
      <c r="M236" s="12"/>
      <c r="N236" s="30"/>
      <c r="O236" s="30"/>
      <c r="P236" s="30"/>
      <c r="Q236" s="30"/>
      <c r="R236" s="30"/>
      <c r="T236" s="9"/>
      <c r="U236" s="9"/>
      <c r="V236" s="30"/>
      <c r="W236" s="30"/>
      <c r="X236" s="30"/>
      <c r="Y236" s="30"/>
      <c r="Z236" s="30"/>
      <c r="AA236" s="30"/>
      <c r="AB236" s="30"/>
      <c r="AC236" s="30"/>
      <c r="AD236" s="29"/>
      <c r="AE236" s="29"/>
      <c r="AF236" s="29"/>
      <c r="AG236" s="29"/>
    </row>
    <row r="237" spans="1:50" x14ac:dyDescent="0.25">
      <c r="A237" s="28"/>
      <c r="B237" s="27"/>
      <c r="G237" s="30"/>
      <c r="H237" s="30"/>
      <c r="I237" s="30"/>
      <c r="J237" s="30"/>
      <c r="K237" s="12"/>
      <c r="L237" s="12"/>
      <c r="M237" s="12"/>
      <c r="N237" s="30"/>
      <c r="O237" s="30"/>
      <c r="P237" s="30"/>
      <c r="Q237" s="30"/>
      <c r="R237" s="30"/>
      <c r="T237" s="9"/>
      <c r="U237" s="9"/>
      <c r="V237" s="30"/>
      <c r="W237" s="30"/>
      <c r="X237" s="30"/>
      <c r="Y237" s="30"/>
      <c r="Z237" s="30"/>
      <c r="AA237" s="30"/>
      <c r="AB237" s="30"/>
      <c r="AC237" s="30"/>
      <c r="AD237" s="29"/>
      <c r="AE237" s="29"/>
      <c r="AF237" s="29"/>
      <c r="AG237" s="29"/>
    </row>
    <row r="238" spans="1:50" x14ac:dyDescent="0.25">
      <c r="A238" s="28"/>
      <c r="B238" s="27"/>
      <c r="G238" s="30"/>
      <c r="H238" s="30"/>
      <c r="I238" s="30"/>
      <c r="J238" s="30"/>
      <c r="K238" s="12"/>
      <c r="L238" s="12"/>
      <c r="M238" s="12"/>
      <c r="N238" s="30"/>
      <c r="O238" s="30"/>
      <c r="P238" s="30"/>
      <c r="Q238" s="30"/>
      <c r="R238" s="30"/>
      <c r="T238" s="9"/>
      <c r="U238" s="9"/>
      <c r="V238" s="30"/>
      <c r="W238" s="30"/>
      <c r="X238" s="30"/>
      <c r="Y238" s="30"/>
      <c r="Z238" s="30"/>
      <c r="AA238" s="30"/>
      <c r="AB238" s="30"/>
      <c r="AC238" s="30"/>
      <c r="AD238" s="29"/>
      <c r="AE238" s="29"/>
      <c r="AF238" s="29"/>
      <c r="AG238" s="29"/>
    </row>
    <row r="239" spans="1:50" x14ac:dyDescent="0.25">
      <c r="A239" s="28"/>
      <c r="B239" s="27"/>
      <c r="G239" s="30"/>
      <c r="H239" s="30"/>
      <c r="I239" s="30"/>
      <c r="J239" s="30"/>
      <c r="K239" s="12"/>
      <c r="L239" s="12"/>
      <c r="M239" s="12"/>
      <c r="N239" s="30"/>
      <c r="O239" s="30"/>
      <c r="P239" s="30"/>
      <c r="Q239" s="30"/>
      <c r="R239" s="30"/>
      <c r="T239" s="9"/>
      <c r="U239" s="9"/>
      <c r="V239" s="30"/>
      <c r="W239" s="30"/>
      <c r="X239" s="30"/>
      <c r="Y239" s="30"/>
      <c r="Z239" s="30"/>
      <c r="AA239" s="30"/>
      <c r="AB239" s="30"/>
      <c r="AC239" s="30"/>
      <c r="AD239" s="29"/>
      <c r="AE239" s="29"/>
      <c r="AF239" s="29"/>
      <c r="AG239" s="29"/>
    </row>
    <row r="240" spans="1:50" x14ac:dyDescent="0.25">
      <c r="A240" s="28"/>
      <c r="B240" s="27"/>
      <c r="G240" s="30"/>
      <c r="H240" s="30"/>
      <c r="I240" s="30"/>
      <c r="J240" s="30"/>
      <c r="K240" s="12"/>
      <c r="L240" s="12"/>
      <c r="M240" s="12"/>
      <c r="N240" s="30"/>
      <c r="O240" s="30"/>
      <c r="P240" s="30"/>
      <c r="Q240" s="30"/>
      <c r="R240" s="30"/>
      <c r="T240" s="9"/>
      <c r="U240" s="9"/>
      <c r="V240" s="30"/>
      <c r="W240" s="30"/>
      <c r="X240" s="30"/>
      <c r="Y240" s="30"/>
      <c r="Z240" s="30"/>
      <c r="AA240" s="30"/>
      <c r="AB240" s="30"/>
      <c r="AC240" s="30"/>
      <c r="AD240" s="29"/>
      <c r="AE240" s="29"/>
      <c r="AF240" s="29"/>
      <c r="AG240" s="29"/>
    </row>
    <row r="241" spans="1:33" x14ac:dyDescent="0.25">
      <c r="A241" s="28"/>
      <c r="B241" s="27"/>
      <c r="G241" s="30"/>
      <c r="H241" s="30"/>
      <c r="I241" s="30"/>
      <c r="J241" s="30"/>
      <c r="K241" s="12"/>
      <c r="L241" s="12"/>
      <c r="M241" s="12"/>
      <c r="N241" s="30"/>
      <c r="O241" s="30"/>
      <c r="P241" s="30"/>
      <c r="Q241" s="30"/>
      <c r="R241" s="30"/>
      <c r="T241" s="9"/>
      <c r="U241" s="9"/>
      <c r="V241" s="30"/>
      <c r="W241" s="30"/>
      <c r="X241" s="30"/>
      <c r="Y241" s="30"/>
      <c r="Z241" s="30"/>
      <c r="AA241" s="30"/>
      <c r="AB241" s="30"/>
      <c r="AC241" s="30"/>
      <c r="AD241" s="29"/>
      <c r="AE241" s="29"/>
      <c r="AF241" s="29"/>
      <c r="AG241" s="29"/>
    </row>
    <row r="242" spans="1:33" x14ac:dyDescent="0.25">
      <c r="A242" s="28"/>
      <c r="B242" s="27"/>
      <c r="G242" s="30"/>
      <c r="H242" s="30"/>
      <c r="I242" s="30"/>
      <c r="J242" s="30"/>
      <c r="K242" s="12"/>
      <c r="L242" s="12"/>
      <c r="M242" s="12"/>
      <c r="N242" s="30"/>
      <c r="O242" s="30"/>
      <c r="P242" s="30"/>
      <c r="Q242" s="30"/>
      <c r="R242" s="30"/>
      <c r="T242" s="9"/>
      <c r="U242" s="9"/>
      <c r="V242" s="30"/>
      <c r="W242" s="30"/>
      <c r="X242" s="30"/>
      <c r="Y242" s="30"/>
      <c r="Z242" s="30"/>
      <c r="AA242" s="30"/>
      <c r="AB242" s="30"/>
      <c r="AC242" s="30"/>
      <c r="AD242" s="29"/>
      <c r="AE242" s="29"/>
      <c r="AF242" s="29"/>
      <c r="AG242" s="29"/>
    </row>
    <row r="243" spans="1:33" x14ac:dyDescent="0.25">
      <c r="A243" s="28"/>
      <c r="B243" s="27"/>
      <c r="G243" s="30"/>
      <c r="H243" s="30"/>
      <c r="I243" s="30"/>
      <c r="J243" s="30"/>
      <c r="K243" s="12"/>
      <c r="L243" s="12"/>
      <c r="M243" s="12"/>
      <c r="N243" s="30"/>
      <c r="O243" s="30"/>
      <c r="P243" s="30"/>
      <c r="Q243" s="30"/>
      <c r="R243" s="30"/>
      <c r="T243" s="9"/>
      <c r="U243" s="9"/>
      <c r="V243" s="30"/>
      <c r="W243" s="30"/>
      <c r="X243" s="30"/>
      <c r="Y243" s="30"/>
      <c r="Z243" s="30"/>
      <c r="AA243" s="30"/>
      <c r="AB243" s="30"/>
      <c r="AC243" s="30"/>
      <c r="AD243" s="29"/>
      <c r="AE243" s="29"/>
      <c r="AF243" s="29"/>
      <c r="AG243" s="29"/>
    </row>
    <row r="244" spans="1:33" x14ac:dyDescent="0.25">
      <c r="A244" s="28"/>
      <c r="B244" s="27"/>
      <c r="G244" s="30"/>
      <c r="H244" s="30"/>
      <c r="I244" s="30"/>
      <c r="J244" s="30"/>
      <c r="K244" s="12"/>
      <c r="L244" s="12"/>
      <c r="M244" s="12"/>
      <c r="N244" s="30"/>
      <c r="O244" s="30"/>
      <c r="P244" s="30"/>
      <c r="Q244" s="30"/>
      <c r="R244" s="30"/>
      <c r="T244" s="9"/>
      <c r="U244" s="9"/>
      <c r="V244" s="30"/>
      <c r="W244" s="30"/>
      <c r="X244" s="30"/>
      <c r="Y244" s="30"/>
      <c r="Z244" s="30"/>
      <c r="AA244" s="30"/>
      <c r="AB244" s="30"/>
      <c r="AC244" s="30"/>
      <c r="AD244" s="29"/>
      <c r="AE244" s="29"/>
      <c r="AF244" s="29"/>
      <c r="AG244" s="29"/>
    </row>
    <row r="245" spans="1:33" x14ac:dyDescent="0.25">
      <c r="G245" s="30"/>
      <c r="H245" s="30"/>
      <c r="I245" s="30"/>
      <c r="J245" s="30"/>
      <c r="K245" s="12"/>
      <c r="L245" s="12"/>
      <c r="M245" s="12"/>
      <c r="N245" s="30"/>
      <c r="O245" s="12"/>
      <c r="P245" s="12"/>
      <c r="Q245" s="12"/>
      <c r="R245" s="12"/>
      <c r="T245" s="9"/>
      <c r="U245" s="9"/>
      <c r="V245" s="30"/>
      <c r="W245" s="30"/>
      <c r="X245" s="30"/>
      <c r="Y245" s="30"/>
      <c r="Z245" s="30"/>
      <c r="AA245" s="30"/>
      <c r="AB245" s="30"/>
      <c r="AC245" s="30"/>
      <c r="AD245" s="29"/>
      <c r="AE245" s="29"/>
      <c r="AF245" s="29"/>
      <c r="AG245" s="29"/>
    </row>
    <row r="246" spans="1:33" x14ac:dyDescent="0.25">
      <c r="G246" s="30"/>
      <c r="H246" s="30"/>
      <c r="I246" s="30"/>
      <c r="J246" s="30"/>
      <c r="K246" s="12"/>
      <c r="L246" s="12"/>
      <c r="M246" s="12"/>
      <c r="N246" s="30"/>
      <c r="O246" s="12"/>
      <c r="P246" s="12"/>
      <c r="Q246" s="12"/>
      <c r="R246" s="12"/>
      <c r="T246" s="9"/>
      <c r="U246" s="9"/>
      <c r="V246" s="30"/>
      <c r="W246" s="30"/>
      <c r="X246" s="30"/>
      <c r="Y246" s="30"/>
      <c r="Z246" s="30"/>
      <c r="AA246" s="30"/>
      <c r="AB246" s="30"/>
      <c r="AC246" s="30"/>
      <c r="AD246" s="29"/>
      <c r="AE246" s="29"/>
      <c r="AF246" s="29"/>
      <c r="AG246" s="29"/>
    </row>
    <row r="247" spans="1:33" x14ac:dyDescent="0.25">
      <c r="G247" s="30"/>
      <c r="H247" s="30"/>
      <c r="I247" s="30"/>
      <c r="J247" s="30"/>
      <c r="K247" s="12"/>
      <c r="L247" s="12"/>
      <c r="M247" s="12"/>
      <c r="N247" s="30"/>
      <c r="O247" s="12"/>
      <c r="P247" s="12"/>
      <c r="Q247" s="12"/>
      <c r="R247" s="12"/>
      <c r="T247" s="9"/>
      <c r="U247" s="9"/>
      <c r="V247" s="30"/>
      <c r="W247" s="30"/>
      <c r="X247" s="30"/>
      <c r="Y247" s="30"/>
      <c r="Z247" s="30"/>
      <c r="AA247" s="30"/>
      <c r="AB247" s="30"/>
      <c r="AC247" s="30"/>
      <c r="AD247" s="29"/>
      <c r="AE247" s="29"/>
      <c r="AF247" s="29"/>
      <c r="AG247" s="29"/>
    </row>
    <row r="248" spans="1:33" x14ac:dyDescent="0.25">
      <c r="G248" s="30"/>
      <c r="H248" s="30"/>
      <c r="I248" s="30"/>
      <c r="J248" s="30"/>
      <c r="K248" s="12"/>
      <c r="L248" s="12"/>
      <c r="M248" s="12"/>
      <c r="N248" s="30"/>
      <c r="O248" s="12"/>
      <c r="P248" s="12"/>
      <c r="Q248" s="12"/>
      <c r="R248" s="12"/>
      <c r="T248" s="9"/>
      <c r="U248" s="9"/>
      <c r="V248" s="30"/>
      <c r="W248" s="30"/>
      <c r="X248" s="30"/>
      <c r="Y248" s="30"/>
      <c r="Z248" s="30"/>
      <c r="AA248" s="30"/>
      <c r="AB248" s="30"/>
      <c r="AC248" s="30"/>
      <c r="AD248" s="29"/>
      <c r="AE248" s="29"/>
      <c r="AF248" s="29"/>
      <c r="AG248" s="29"/>
    </row>
    <row r="249" spans="1:33" x14ac:dyDescent="0.25">
      <c r="G249" s="30"/>
      <c r="H249" s="30"/>
      <c r="I249" s="30"/>
      <c r="J249" s="30"/>
      <c r="K249" s="12"/>
      <c r="L249" s="12"/>
      <c r="M249" s="12"/>
      <c r="N249" s="30"/>
      <c r="O249" s="12"/>
      <c r="P249" s="12"/>
      <c r="Q249" s="12"/>
      <c r="R249" s="12"/>
      <c r="T249" s="9"/>
      <c r="U249" s="9"/>
      <c r="V249" s="30"/>
      <c r="W249" s="30"/>
      <c r="X249" s="30"/>
      <c r="Y249" s="30"/>
      <c r="Z249" s="30"/>
      <c r="AA249" s="30"/>
      <c r="AB249" s="30"/>
      <c r="AC249" s="30"/>
      <c r="AD249" s="29"/>
      <c r="AE249" s="29"/>
      <c r="AF249" s="29"/>
      <c r="AG249" s="29"/>
    </row>
    <row r="250" spans="1:33" x14ac:dyDescent="0.25">
      <c r="G250" s="30"/>
      <c r="H250" s="30"/>
      <c r="I250" s="30"/>
      <c r="J250" s="30"/>
      <c r="K250" s="12"/>
      <c r="L250" s="12"/>
      <c r="M250" s="12"/>
      <c r="N250" s="30"/>
      <c r="O250" s="12"/>
      <c r="P250" s="12"/>
      <c r="Q250" s="12"/>
      <c r="R250" s="12"/>
      <c r="T250" s="9"/>
      <c r="U250" s="9"/>
      <c r="V250" s="30"/>
      <c r="W250" s="30"/>
      <c r="X250" s="30"/>
      <c r="Y250" s="30"/>
      <c r="Z250" s="30"/>
      <c r="AA250" s="30"/>
      <c r="AB250" s="30"/>
      <c r="AC250" s="30"/>
      <c r="AD250" s="29"/>
      <c r="AE250" s="29"/>
      <c r="AF250" s="29"/>
      <c r="AG250" s="29"/>
    </row>
    <row r="251" spans="1:33" x14ac:dyDescent="0.25">
      <c r="G251" s="30"/>
      <c r="H251" s="30"/>
      <c r="I251" s="30"/>
      <c r="J251" s="30">
        <f t="shared" si="34"/>
        <v>0</v>
      </c>
      <c r="K251" s="12"/>
      <c r="L251" s="12"/>
      <c r="M251" s="12"/>
      <c r="N251" s="30">
        <f t="shared" si="35"/>
        <v>0</v>
      </c>
      <c r="O251" s="12"/>
      <c r="P251" s="12"/>
      <c r="Q251" s="12"/>
      <c r="R251" s="12"/>
      <c r="T251" s="9"/>
      <c r="U251" s="9"/>
      <c r="V251" s="30"/>
      <c r="W251" s="30"/>
      <c r="X251" s="30"/>
      <c r="Y251" s="30"/>
      <c r="Z251" s="30"/>
      <c r="AA251" s="30"/>
      <c r="AB251" s="30"/>
      <c r="AC251" s="30"/>
      <c r="AD251" s="29"/>
      <c r="AE251" s="29"/>
      <c r="AF251" s="29"/>
      <c r="AG251" s="29"/>
    </row>
    <row r="252" spans="1:33" x14ac:dyDescent="0.25">
      <c r="G252" s="30"/>
      <c r="H252" s="30"/>
      <c r="I252" s="30"/>
      <c r="J252" s="30">
        <f t="shared" si="34"/>
        <v>0</v>
      </c>
      <c r="K252" s="12"/>
      <c r="L252" s="12"/>
      <c r="M252" s="12"/>
      <c r="N252" s="30">
        <f t="shared" si="35"/>
        <v>0</v>
      </c>
      <c r="O252" s="12"/>
      <c r="P252" s="12"/>
      <c r="Q252" s="12"/>
      <c r="R252" s="12"/>
      <c r="T252" s="9"/>
      <c r="U252" s="9"/>
      <c r="V252" s="30"/>
      <c r="W252" s="30"/>
      <c r="X252" s="30"/>
      <c r="Y252" s="30"/>
      <c r="Z252" s="30"/>
      <c r="AA252" s="30"/>
      <c r="AB252" s="30"/>
      <c r="AC252" s="30"/>
      <c r="AD252" s="29"/>
      <c r="AE252" s="29"/>
      <c r="AF252" s="29"/>
      <c r="AG252" s="29"/>
    </row>
    <row r="253" spans="1:33" x14ac:dyDescent="0.25">
      <c r="G253" s="30"/>
      <c r="H253" s="30"/>
      <c r="I253" s="30"/>
      <c r="J253" s="12"/>
      <c r="K253" s="12"/>
      <c r="L253" s="12"/>
      <c r="M253" s="12"/>
      <c r="N253" s="12"/>
      <c r="O253" s="12"/>
      <c r="P253" s="12"/>
      <c r="Q253" s="12"/>
      <c r="R253" s="12"/>
      <c r="T253" s="9"/>
      <c r="U253" s="9"/>
      <c r="V253" s="30"/>
      <c r="W253" s="30"/>
      <c r="X253" s="30"/>
      <c r="Y253" s="30"/>
      <c r="Z253" s="30"/>
      <c r="AA253" s="30"/>
      <c r="AB253" s="30"/>
      <c r="AC253" s="30"/>
      <c r="AD253" s="29"/>
      <c r="AE253" s="29"/>
      <c r="AF253" s="29"/>
      <c r="AG253" s="29"/>
    </row>
    <row r="254" spans="1:33" x14ac:dyDescent="0.25">
      <c r="G254" s="30"/>
      <c r="H254" s="30"/>
      <c r="I254" s="30"/>
      <c r="J254" s="12"/>
      <c r="K254" s="12"/>
      <c r="L254" s="12"/>
      <c r="M254" s="12"/>
      <c r="N254" s="12"/>
      <c r="O254" s="12"/>
      <c r="P254" s="12"/>
      <c r="Q254" s="12"/>
      <c r="R254" s="12"/>
      <c r="T254" s="9"/>
      <c r="U254" s="9"/>
      <c r="V254" s="30"/>
      <c r="W254" s="30"/>
      <c r="X254" s="30"/>
      <c r="Y254" s="30"/>
      <c r="Z254" s="30"/>
      <c r="AA254" s="30"/>
      <c r="AB254" s="30"/>
      <c r="AC254" s="30"/>
      <c r="AD254" s="29"/>
      <c r="AE254" s="29"/>
      <c r="AF254" s="29"/>
      <c r="AG254" s="29"/>
    </row>
    <row r="255" spans="1:33" x14ac:dyDescent="0.25">
      <c r="G255" s="30"/>
      <c r="H255" s="30"/>
      <c r="I255" s="30"/>
      <c r="J255" s="12"/>
      <c r="K255" s="12"/>
      <c r="L255" s="12"/>
      <c r="M255" s="12"/>
      <c r="N255" s="12"/>
      <c r="O255" s="12"/>
      <c r="P255" s="12"/>
      <c r="Q255" s="12"/>
      <c r="R255" s="12"/>
      <c r="T255" s="9"/>
      <c r="U255" s="9"/>
      <c r="V255" s="30"/>
      <c r="W255" s="30"/>
      <c r="X255" s="30"/>
      <c r="Y255" s="30"/>
      <c r="Z255" s="30"/>
      <c r="AA255" s="30"/>
      <c r="AB255" s="30"/>
      <c r="AC255" s="30"/>
      <c r="AD255" s="29"/>
      <c r="AE255" s="29"/>
      <c r="AF255" s="29"/>
      <c r="AG255" s="29"/>
    </row>
    <row r="256" spans="1:33" x14ac:dyDescent="0.25">
      <c r="G256" s="30"/>
      <c r="H256" s="30"/>
      <c r="I256" s="30"/>
      <c r="J256" s="12"/>
      <c r="K256" s="12"/>
      <c r="L256" s="12"/>
      <c r="M256" s="12"/>
      <c r="N256" s="12"/>
      <c r="O256" s="12"/>
      <c r="P256" s="12"/>
      <c r="Q256" s="12"/>
      <c r="R256" s="12"/>
      <c r="T256" s="9"/>
      <c r="U256" s="9"/>
      <c r="V256" s="30"/>
      <c r="W256" s="30"/>
      <c r="X256" s="30"/>
      <c r="Y256" s="30"/>
      <c r="Z256" s="30"/>
      <c r="AA256" s="30"/>
      <c r="AB256" s="30"/>
      <c r="AC256" s="30"/>
      <c r="AD256" s="29"/>
      <c r="AE256" s="29"/>
      <c r="AF256" s="29"/>
      <c r="AG256" s="29"/>
    </row>
    <row r="257" spans="7:33" x14ac:dyDescent="0.25">
      <c r="G257" s="30"/>
      <c r="H257" s="30"/>
      <c r="I257" s="30"/>
      <c r="J257" s="12"/>
      <c r="K257" s="12"/>
      <c r="L257" s="12"/>
      <c r="M257" s="12"/>
      <c r="N257" s="12"/>
      <c r="O257" s="12"/>
      <c r="P257" s="12"/>
      <c r="Q257" s="12"/>
      <c r="R257" s="12"/>
      <c r="T257" s="9"/>
      <c r="U257" s="9"/>
      <c r="V257" s="30"/>
      <c r="W257" s="30"/>
      <c r="X257" s="30"/>
      <c r="Y257" s="30"/>
      <c r="Z257" s="30"/>
      <c r="AA257" s="30"/>
      <c r="AB257" s="30"/>
      <c r="AC257" s="30"/>
      <c r="AD257" s="29"/>
      <c r="AE257" s="29"/>
      <c r="AF257" s="29"/>
      <c r="AG257" s="29"/>
    </row>
    <row r="258" spans="7:33" x14ac:dyDescent="0.25">
      <c r="G258" s="30"/>
      <c r="H258" s="30"/>
      <c r="I258" s="30"/>
      <c r="J258" s="12"/>
      <c r="K258" s="12"/>
      <c r="L258" s="12"/>
      <c r="M258" s="12"/>
      <c r="N258" s="12"/>
      <c r="O258" s="12"/>
      <c r="P258" s="12"/>
      <c r="Q258" s="12"/>
      <c r="R258" s="12"/>
      <c r="T258" s="9"/>
      <c r="U258" s="9"/>
      <c r="V258" s="30"/>
      <c r="W258" s="30"/>
      <c r="X258" s="30"/>
      <c r="Y258" s="30"/>
      <c r="Z258" s="30"/>
      <c r="AA258" s="30"/>
      <c r="AB258" s="30"/>
      <c r="AC258" s="30"/>
      <c r="AD258" s="29"/>
      <c r="AE258" s="29"/>
      <c r="AF258" s="29"/>
      <c r="AG258" s="29"/>
    </row>
    <row r="259" spans="7:33" x14ac:dyDescent="0.25">
      <c r="G259" s="30"/>
      <c r="H259" s="30"/>
      <c r="I259" s="30"/>
      <c r="J259" s="12"/>
      <c r="K259" s="12"/>
      <c r="L259" s="12"/>
      <c r="M259" s="12"/>
      <c r="N259" s="12"/>
      <c r="O259" s="12"/>
      <c r="P259" s="12"/>
      <c r="Q259" s="12"/>
      <c r="R259" s="12"/>
      <c r="T259" s="9"/>
      <c r="U259" s="9"/>
      <c r="V259" s="30"/>
      <c r="W259" s="30"/>
      <c r="X259" s="30"/>
      <c r="Y259" s="30"/>
      <c r="Z259" s="30"/>
      <c r="AA259" s="30"/>
      <c r="AB259" s="30"/>
      <c r="AC259" s="30"/>
      <c r="AD259" s="29"/>
      <c r="AE259" s="29"/>
      <c r="AF259" s="29"/>
      <c r="AG259" s="29"/>
    </row>
    <row r="260" spans="7:33" x14ac:dyDescent="0.25">
      <c r="G260" s="30"/>
      <c r="H260" s="30"/>
      <c r="I260" s="30"/>
      <c r="J260" s="12"/>
      <c r="K260" s="12"/>
      <c r="L260" s="12"/>
      <c r="M260" s="12"/>
      <c r="N260" s="12"/>
      <c r="O260" s="12"/>
      <c r="P260" s="12"/>
      <c r="Q260" s="12"/>
      <c r="R260" s="12"/>
      <c r="T260" s="9"/>
      <c r="U260" s="9"/>
      <c r="V260" s="30"/>
      <c r="W260" s="30"/>
      <c r="X260" s="30"/>
      <c r="Y260" s="30"/>
      <c r="Z260" s="30"/>
      <c r="AA260" s="30"/>
      <c r="AB260" s="30"/>
      <c r="AC260" s="30"/>
      <c r="AD260" s="29"/>
      <c r="AE260" s="29"/>
      <c r="AF260" s="29"/>
      <c r="AG260" s="29"/>
    </row>
    <row r="261" spans="7:33" x14ac:dyDescent="0.25">
      <c r="G261" s="30"/>
      <c r="H261" s="30"/>
      <c r="I261" s="30"/>
      <c r="J261" s="12"/>
      <c r="K261" s="12"/>
      <c r="L261" s="12"/>
      <c r="M261" s="12"/>
      <c r="N261" s="12"/>
      <c r="O261" s="12"/>
      <c r="P261" s="12"/>
      <c r="Q261" s="12"/>
      <c r="R261" s="12"/>
      <c r="T261" s="9"/>
      <c r="U261" s="9"/>
      <c r="V261" s="30"/>
      <c r="W261" s="30"/>
      <c r="X261" s="30"/>
      <c r="Y261" s="30"/>
      <c r="Z261" s="30"/>
      <c r="AA261" s="30"/>
      <c r="AB261" s="30"/>
      <c r="AC261" s="30"/>
      <c r="AD261" s="29"/>
      <c r="AE261" s="29"/>
      <c r="AF261" s="29"/>
      <c r="AG261" s="29"/>
    </row>
    <row r="262" spans="7:33" x14ac:dyDescent="0.25">
      <c r="G262" s="30"/>
      <c r="H262" s="30"/>
      <c r="I262" s="30"/>
      <c r="J262" s="12"/>
      <c r="K262" s="12"/>
      <c r="L262" s="12"/>
      <c r="M262" s="12"/>
      <c r="N262" s="12"/>
      <c r="O262" s="12"/>
      <c r="P262" s="12"/>
      <c r="Q262" s="12"/>
      <c r="R262" s="12"/>
      <c r="T262" s="9"/>
      <c r="U262" s="9"/>
      <c r="V262" s="30"/>
      <c r="W262" s="30"/>
      <c r="X262" s="30"/>
      <c r="Y262" s="30"/>
      <c r="Z262" s="30"/>
      <c r="AA262" s="30"/>
      <c r="AB262" s="30"/>
      <c r="AC262" s="30"/>
      <c r="AD262" s="29"/>
      <c r="AE262" s="29"/>
      <c r="AF262" s="29"/>
      <c r="AG262" s="29"/>
    </row>
    <row r="263" spans="7:33" x14ac:dyDescent="0.25">
      <c r="G263" s="30"/>
      <c r="H263" s="30"/>
      <c r="I263" s="30"/>
      <c r="J263" s="12"/>
      <c r="K263" s="12"/>
      <c r="L263" s="12"/>
      <c r="M263" s="12"/>
      <c r="N263" s="12"/>
      <c r="O263" s="12"/>
      <c r="P263" s="12"/>
      <c r="Q263" s="12"/>
      <c r="R263" s="12"/>
      <c r="T263" s="9"/>
      <c r="U263" s="9"/>
      <c r="V263" s="30"/>
      <c r="W263" s="30"/>
      <c r="X263" s="30"/>
      <c r="Y263" s="30"/>
      <c r="Z263" s="30"/>
      <c r="AA263" s="30"/>
      <c r="AB263" s="30"/>
      <c r="AC263" s="30"/>
      <c r="AD263" s="29"/>
      <c r="AE263" s="29"/>
      <c r="AF263" s="29"/>
      <c r="AG263" s="29"/>
    </row>
    <row r="264" spans="7:33" x14ac:dyDescent="0.25">
      <c r="G264" s="30"/>
      <c r="H264" s="30"/>
      <c r="I264" s="30"/>
      <c r="J264" s="12"/>
      <c r="K264" s="12"/>
      <c r="L264" s="12"/>
      <c r="M264" s="12"/>
      <c r="N264" s="12"/>
      <c r="O264" s="12"/>
      <c r="P264" s="12"/>
      <c r="Q264" s="12"/>
      <c r="R264" s="12"/>
      <c r="T264" s="9"/>
      <c r="U264" s="9"/>
      <c r="V264" s="30"/>
      <c r="W264" s="30"/>
      <c r="X264" s="30"/>
      <c r="Y264" s="30"/>
      <c r="Z264" s="30"/>
      <c r="AA264" s="30"/>
      <c r="AB264" s="30"/>
      <c r="AC264" s="30"/>
      <c r="AD264" s="29"/>
      <c r="AE264" s="29"/>
      <c r="AF264" s="29"/>
      <c r="AG264" s="29"/>
    </row>
    <row r="265" spans="7:33" x14ac:dyDescent="0.25">
      <c r="G265" s="30"/>
      <c r="H265" s="30"/>
      <c r="I265" s="30"/>
      <c r="J265" s="12"/>
      <c r="K265" s="12"/>
      <c r="L265" s="12"/>
      <c r="M265" s="12"/>
      <c r="N265" s="12"/>
      <c r="O265" s="12"/>
      <c r="P265" s="12"/>
      <c r="Q265" s="12"/>
      <c r="R265" s="12"/>
      <c r="T265" s="9"/>
      <c r="U265" s="9"/>
      <c r="V265" s="30"/>
      <c r="W265" s="30"/>
      <c r="X265" s="30"/>
      <c r="Y265" s="30"/>
      <c r="Z265" s="30"/>
      <c r="AA265" s="30"/>
      <c r="AB265" s="30"/>
      <c r="AC265" s="30"/>
      <c r="AD265" s="29"/>
      <c r="AE265" s="29"/>
      <c r="AF265" s="29"/>
      <c r="AG265" s="29"/>
    </row>
    <row r="266" spans="7:33" x14ac:dyDescent="0.25">
      <c r="G266" s="30"/>
      <c r="H266" s="30"/>
      <c r="I266" s="30"/>
      <c r="J266" s="12"/>
      <c r="K266" s="12"/>
      <c r="L266" s="12"/>
      <c r="M266" s="12"/>
      <c r="N266" s="12"/>
      <c r="O266" s="12"/>
      <c r="P266" s="12"/>
      <c r="Q266" s="12"/>
      <c r="R266" s="12"/>
      <c r="T266" s="9"/>
      <c r="U266" s="9"/>
      <c r="V266" s="30"/>
      <c r="W266" s="30"/>
      <c r="X266" s="30"/>
      <c r="Y266" s="30"/>
      <c r="Z266" s="30"/>
      <c r="AA266" s="30"/>
      <c r="AB266" s="30"/>
      <c r="AC266" s="30"/>
      <c r="AD266" s="29"/>
      <c r="AE266" s="29"/>
      <c r="AF266" s="29"/>
      <c r="AG266" s="29"/>
    </row>
    <row r="267" spans="7:33" x14ac:dyDescent="0.25">
      <c r="G267" s="30"/>
      <c r="H267" s="30"/>
      <c r="I267" s="30"/>
      <c r="J267" s="12"/>
      <c r="K267" s="12"/>
      <c r="L267" s="12"/>
      <c r="M267" s="12"/>
      <c r="N267" s="12"/>
      <c r="O267" s="12"/>
      <c r="P267" s="12"/>
      <c r="Q267" s="12"/>
      <c r="R267" s="12"/>
      <c r="T267" s="9"/>
      <c r="U267" s="9"/>
      <c r="V267" s="30"/>
      <c r="W267" s="30"/>
      <c r="X267" s="30"/>
      <c r="Y267" s="30"/>
      <c r="Z267" s="30"/>
      <c r="AA267" s="30"/>
      <c r="AB267" s="30"/>
      <c r="AC267" s="30"/>
      <c r="AD267" s="29"/>
      <c r="AE267" s="29"/>
      <c r="AF267" s="29"/>
      <c r="AG267" s="29"/>
    </row>
    <row r="268" spans="7:33" x14ac:dyDescent="0.25">
      <c r="G268" s="30"/>
      <c r="H268" s="30"/>
      <c r="I268" s="30"/>
      <c r="J268" s="12"/>
      <c r="K268" s="12"/>
      <c r="L268" s="12"/>
      <c r="M268" s="12"/>
      <c r="N268" s="12"/>
      <c r="O268" s="12"/>
      <c r="P268" s="12"/>
      <c r="Q268" s="12"/>
      <c r="R268" s="12"/>
      <c r="T268" s="9"/>
      <c r="U268" s="9"/>
      <c r="V268" s="30"/>
      <c r="W268" s="30"/>
      <c r="X268" s="30"/>
      <c r="Y268" s="30"/>
      <c r="Z268" s="30"/>
      <c r="AA268" s="30"/>
      <c r="AB268" s="30"/>
      <c r="AC268" s="30"/>
      <c r="AD268" s="29"/>
      <c r="AE268" s="29"/>
      <c r="AF268" s="29"/>
      <c r="AG268" s="29"/>
    </row>
    <row r="269" spans="7:33" x14ac:dyDescent="0.25">
      <c r="G269" s="30"/>
      <c r="H269" s="30"/>
      <c r="I269" s="30"/>
      <c r="J269" s="12"/>
      <c r="K269" s="12"/>
      <c r="L269" s="12"/>
      <c r="M269" s="12"/>
      <c r="N269" s="12"/>
      <c r="O269" s="12"/>
      <c r="P269" s="12"/>
      <c r="Q269" s="12"/>
      <c r="R269" s="12"/>
      <c r="T269" s="9"/>
      <c r="U269" s="9"/>
      <c r="V269" s="30"/>
      <c r="W269" s="30"/>
      <c r="X269" s="30"/>
      <c r="Y269" s="30"/>
      <c r="Z269" s="30"/>
      <c r="AA269" s="30"/>
      <c r="AB269" s="30"/>
      <c r="AC269" s="30"/>
      <c r="AD269" s="29"/>
      <c r="AE269" s="29"/>
      <c r="AF269" s="29"/>
      <c r="AG269" s="29"/>
    </row>
    <row r="270" spans="7:33" x14ac:dyDescent="0.25">
      <c r="G270" s="30"/>
      <c r="H270" s="30"/>
      <c r="I270" s="30"/>
      <c r="J270" s="12"/>
      <c r="K270" s="12"/>
      <c r="L270" s="12"/>
      <c r="M270" s="12"/>
      <c r="N270" s="12"/>
      <c r="O270" s="12"/>
      <c r="P270" s="12"/>
      <c r="Q270" s="12"/>
      <c r="R270" s="12"/>
      <c r="T270" s="9"/>
      <c r="U270" s="9"/>
      <c r="V270" s="30"/>
      <c r="W270" s="30"/>
      <c r="X270" s="30"/>
      <c r="Y270" s="30"/>
      <c r="Z270" s="30"/>
      <c r="AA270" s="30"/>
      <c r="AB270" s="30"/>
      <c r="AC270" s="30"/>
      <c r="AD270" s="29"/>
      <c r="AE270" s="29"/>
      <c r="AF270" s="29"/>
      <c r="AG270" s="29"/>
    </row>
    <row r="271" spans="7:33" x14ac:dyDescent="0.25">
      <c r="G271" s="30"/>
      <c r="H271" s="30"/>
      <c r="I271" s="30"/>
      <c r="J271" s="12"/>
      <c r="K271" s="12"/>
      <c r="L271" s="12"/>
      <c r="M271" s="12"/>
      <c r="N271" s="12"/>
      <c r="O271" s="12"/>
      <c r="P271" s="12"/>
      <c r="Q271" s="12"/>
      <c r="R271" s="12"/>
      <c r="T271" s="9"/>
      <c r="U271" s="9"/>
      <c r="V271" s="30"/>
      <c r="W271" s="30"/>
      <c r="X271" s="30"/>
      <c r="Y271" s="30"/>
      <c r="Z271" s="30"/>
      <c r="AA271" s="30"/>
      <c r="AB271" s="30"/>
      <c r="AC271" s="30"/>
      <c r="AD271" s="29"/>
      <c r="AE271" s="29"/>
      <c r="AF271" s="29"/>
      <c r="AG271" s="29"/>
    </row>
    <row r="272" spans="7:33" x14ac:dyDescent="0.25">
      <c r="T272" s="9"/>
      <c r="U272" s="9"/>
      <c r="V272" s="30"/>
      <c r="W272" s="30"/>
      <c r="X272" s="30"/>
      <c r="Y272" s="30"/>
      <c r="Z272" s="30"/>
      <c r="AA272" s="30"/>
      <c r="AB272" s="30"/>
      <c r="AC272" s="30"/>
      <c r="AD272" s="29"/>
      <c r="AE272" s="29"/>
      <c r="AF272" s="29"/>
      <c r="AG272" s="29"/>
    </row>
    <row r="274" spans="20:33" x14ac:dyDescent="0.25">
      <c r="T274" s="11"/>
      <c r="U274" s="11"/>
      <c r="V274" s="12"/>
      <c r="W274" s="12"/>
      <c r="X274" s="12"/>
      <c r="Y274" s="12"/>
      <c r="Z274" s="12"/>
      <c r="AA274" s="12"/>
      <c r="AB274" s="12"/>
      <c r="AC274" s="12"/>
      <c r="AD274" s="11"/>
      <c r="AE274" s="11"/>
      <c r="AF274" s="11"/>
      <c r="AG274" s="11"/>
    </row>
  </sheetData>
  <mergeCells count="15">
    <mergeCell ref="AU1:AX2"/>
    <mergeCell ref="AZ1:BB1"/>
    <mergeCell ref="T1:AG1"/>
    <mergeCell ref="Z2:AC2"/>
    <mergeCell ref="V2:Y2"/>
    <mergeCell ref="T2:U2"/>
    <mergeCell ref="AD2:AG2"/>
    <mergeCell ref="AI1:AK1"/>
    <mergeCell ref="AM1:AN1"/>
    <mergeCell ref="AP1:AS2"/>
    <mergeCell ref="K2:N2"/>
    <mergeCell ref="G2:J2"/>
    <mergeCell ref="O2:R2"/>
    <mergeCell ref="G1:R1"/>
    <mergeCell ref="A1:E2"/>
  </mergeCells>
  <pageMargins left="0.7" right="0.7" top="0.75" bottom="0.75" header="0.3" footer="0.3"/>
  <pageSetup orientation="portrait" r:id="rId1"/>
  <ignoredErrors>
    <ignoredError sqref="AP157:AP230 AU157:AU230 A4:A49 A50:A64 A65:A73 A74:A148 A149:A221 T4:T67 AP4:AR77 AU4:AW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W138"/>
  <sheetViews>
    <sheetView workbookViewId="0">
      <selection activeCell="T1" sqref="A1:XFD2"/>
    </sheetView>
  </sheetViews>
  <sheetFormatPr defaultColWidth="8.85546875" defaultRowHeight="15" x14ac:dyDescent="0.25"/>
  <cols>
    <col min="1" max="1" width="8" style="27" bestFit="1" customWidth="1"/>
    <col min="2" max="2" width="13.5703125" style="27" bestFit="1" customWidth="1"/>
    <col min="3" max="3" width="7" style="27" bestFit="1" customWidth="1"/>
    <col min="4" max="4" width="7" style="27" customWidth="1"/>
    <col min="5" max="5" width="10.85546875" style="27" customWidth="1"/>
    <col min="6" max="6" width="2.85546875" style="27" customWidth="1"/>
    <col min="7" max="7" width="8" style="28" bestFit="1" customWidth="1"/>
    <col min="8" max="8" width="13.5703125" style="27" bestFit="1" customWidth="1"/>
    <col min="9" max="9" width="7" style="27" bestFit="1" customWidth="1"/>
    <col min="10" max="10" width="7" style="27" customWidth="1"/>
    <col min="11" max="11" width="11.5703125" style="27" customWidth="1"/>
    <col min="12" max="12" width="2.85546875" style="27" customWidth="1"/>
    <col min="13" max="13" width="8" style="27" bestFit="1" customWidth="1"/>
    <col min="14" max="14" width="14.28515625" style="27" bestFit="1" customWidth="1"/>
    <col min="15" max="15" width="7" style="27" bestFit="1" customWidth="1"/>
    <col min="16" max="16" width="7" style="27" customWidth="1"/>
    <col min="17" max="17" width="10.7109375" style="27" customWidth="1"/>
    <col min="18" max="18" width="2.85546875" style="27" customWidth="1"/>
    <col min="19" max="19" width="8" style="27" bestFit="1" customWidth="1"/>
    <col min="20" max="20" width="13.5703125" style="27" bestFit="1" customWidth="1"/>
    <col min="21" max="21" width="7" style="27" bestFit="1" customWidth="1"/>
    <col min="22" max="22" width="8.85546875" style="27"/>
    <col min="23" max="23" width="12.140625" style="27" customWidth="1"/>
    <col min="24" max="16384" width="8.85546875" style="27"/>
  </cols>
  <sheetData>
    <row r="1" spans="1:23" ht="66" customHeight="1" x14ac:dyDescent="0.25">
      <c r="A1" s="70" t="s">
        <v>11</v>
      </c>
      <c r="B1" s="71"/>
      <c r="C1" s="71"/>
      <c r="D1" s="71"/>
      <c r="E1" s="71"/>
      <c r="G1" s="70" t="s">
        <v>107</v>
      </c>
      <c r="H1" s="71"/>
      <c r="I1" s="71"/>
      <c r="J1" s="71"/>
      <c r="K1" s="71"/>
      <c r="M1" s="70" t="s">
        <v>12</v>
      </c>
      <c r="N1" s="71"/>
      <c r="O1" s="71"/>
      <c r="P1" s="71"/>
      <c r="Q1" s="71"/>
      <c r="S1" s="70" t="s">
        <v>13</v>
      </c>
      <c r="T1" s="71"/>
      <c r="U1" s="71"/>
      <c r="V1" s="71"/>
      <c r="W1" s="71"/>
    </row>
    <row r="2" spans="1:23" x14ac:dyDescent="0.25">
      <c r="A2" s="4" t="s">
        <v>0</v>
      </c>
      <c r="B2" s="5" t="s">
        <v>1</v>
      </c>
      <c r="C2" s="36">
        <v>44286</v>
      </c>
      <c r="D2" s="36">
        <v>44316</v>
      </c>
      <c r="E2" s="36" t="s">
        <v>106</v>
      </c>
      <c r="G2" s="46" t="s">
        <v>0</v>
      </c>
      <c r="H2" s="5" t="s">
        <v>1</v>
      </c>
      <c r="I2" s="36">
        <v>44286</v>
      </c>
      <c r="J2" s="36">
        <v>44316</v>
      </c>
      <c r="K2" s="36" t="s">
        <v>106</v>
      </c>
      <c r="M2" s="48" t="s">
        <v>0</v>
      </c>
      <c r="N2" s="48" t="s">
        <v>1</v>
      </c>
      <c r="O2" s="48">
        <v>44286</v>
      </c>
      <c r="P2" s="48">
        <v>44316</v>
      </c>
      <c r="Q2" s="36" t="s">
        <v>106</v>
      </c>
      <c r="S2" s="48" t="s">
        <v>0</v>
      </c>
      <c r="T2" s="48" t="s">
        <v>1</v>
      </c>
      <c r="U2" s="48">
        <v>44286</v>
      </c>
      <c r="V2" s="48">
        <v>44316</v>
      </c>
      <c r="W2" s="36" t="s">
        <v>106</v>
      </c>
    </row>
    <row r="3" spans="1:23" x14ac:dyDescent="0.25">
      <c r="A3" s="28" t="s">
        <v>45</v>
      </c>
      <c r="B3" s="27" t="s">
        <v>96</v>
      </c>
      <c r="E3" s="28">
        <f>+D3-C3</f>
        <v>0</v>
      </c>
      <c r="G3" s="28" t="s">
        <v>45</v>
      </c>
      <c r="H3" s="47" t="s">
        <v>96</v>
      </c>
      <c r="K3" s="28">
        <f>+J3-I3</f>
        <v>0</v>
      </c>
      <c r="M3" s="44" t="s">
        <v>45</v>
      </c>
      <c r="N3" s="27" t="s">
        <v>96</v>
      </c>
      <c r="Q3" s="28">
        <f>+P3-O3</f>
        <v>0</v>
      </c>
      <c r="S3" s="44" t="s">
        <v>42</v>
      </c>
      <c r="T3" s="47" t="s">
        <v>96</v>
      </c>
      <c r="U3" s="27">
        <v>4</v>
      </c>
      <c r="V3" s="27">
        <v>0</v>
      </c>
      <c r="W3" s="28">
        <f>+V3-U3</f>
        <v>-4</v>
      </c>
    </row>
    <row r="4" spans="1:23" x14ac:dyDescent="0.25">
      <c r="A4" s="28" t="s">
        <v>42</v>
      </c>
      <c r="B4" s="27" t="s">
        <v>96</v>
      </c>
      <c r="C4" s="27">
        <v>5</v>
      </c>
      <c r="D4" s="27">
        <v>1</v>
      </c>
      <c r="E4" s="28">
        <f t="shared" ref="E4:E67" si="0">+D4-C4</f>
        <v>-4</v>
      </c>
      <c r="G4" s="28" t="s">
        <v>42</v>
      </c>
      <c r="H4" s="47" t="s">
        <v>96</v>
      </c>
      <c r="I4" s="27">
        <v>1</v>
      </c>
      <c r="J4" s="27">
        <v>1</v>
      </c>
      <c r="K4" s="28">
        <f t="shared" ref="K4:K67" si="1">+J4-I4</f>
        <v>0</v>
      </c>
      <c r="M4" s="44" t="s">
        <v>42</v>
      </c>
      <c r="N4" s="27" t="s">
        <v>96</v>
      </c>
      <c r="O4" s="27">
        <v>1</v>
      </c>
      <c r="P4" s="27">
        <v>1</v>
      </c>
      <c r="Q4" s="28">
        <f t="shared" ref="Q4:Q67" si="2">+P4-O4</f>
        <v>0</v>
      </c>
      <c r="S4" s="44" t="s">
        <v>38</v>
      </c>
      <c r="T4" s="47" t="s">
        <v>96</v>
      </c>
      <c r="U4" s="27">
        <v>0</v>
      </c>
      <c r="W4" s="28">
        <f t="shared" ref="W4:W67" si="3">+V4-U4</f>
        <v>0</v>
      </c>
    </row>
    <row r="5" spans="1:23" x14ac:dyDescent="0.25">
      <c r="A5" s="28" t="s">
        <v>38</v>
      </c>
      <c r="B5" s="27" t="s">
        <v>96</v>
      </c>
      <c r="C5" s="27">
        <v>1</v>
      </c>
      <c r="E5" s="28">
        <f t="shared" si="0"/>
        <v>-1</v>
      </c>
      <c r="G5" s="28" t="s">
        <v>38</v>
      </c>
      <c r="H5" s="47" t="s">
        <v>96</v>
      </c>
      <c r="I5" s="27">
        <v>1</v>
      </c>
      <c r="K5" s="28">
        <f t="shared" si="1"/>
        <v>-1</v>
      </c>
      <c r="M5" s="44" t="s">
        <v>38</v>
      </c>
      <c r="N5" s="27" t="s">
        <v>96</v>
      </c>
      <c r="O5" s="27">
        <v>2</v>
      </c>
      <c r="Q5" s="28">
        <f t="shared" si="2"/>
        <v>-2</v>
      </c>
      <c r="S5" s="44" t="s">
        <v>47</v>
      </c>
      <c r="T5" s="47" t="s">
        <v>96</v>
      </c>
      <c r="V5" s="27">
        <v>1</v>
      </c>
      <c r="W5" s="28">
        <f t="shared" si="3"/>
        <v>1</v>
      </c>
    </row>
    <row r="6" spans="1:23" x14ac:dyDescent="0.25">
      <c r="A6" s="28" t="s">
        <v>47</v>
      </c>
      <c r="B6" s="27" t="s">
        <v>96</v>
      </c>
      <c r="D6" s="27">
        <v>1</v>
      </c>
      <c r="E6" s="28">
        <f t="shared" si="0"/>
        <v>1</v>
      </c>
      <c r="G6" s="28" t="s">
        <v>46</v>
      </c>
      <c r="H6" s="47" t="s">
        <v>96</v>
      </c>
      <c r="J6" s="27">
        <v>0</v>
      </c>
      <c r="K6" s="28">
        <f t="shared" si="1"/>
        <v>0</v>
      </c>
      <c r="M6" s="44" t="s">
        <v>46</v>
      </c>
      <c r="N6" s="27" t="s">
        <v>96</v>
      </c>
      <c r="P6" s="27">
        <v>1</v>
      </c>
      <c r="Q6" s="28">
        <f t="shared" si="2"/>
        <v>1</v>
      </c>
      <c r="S6" s="44" t="s">
        <v>49</v>
      </c>
      <c r="T6" s="47" t="s">
        <v>96</v>
      </c>
      <c r="U6" s="27">
        <v>0</v>
      </c>
      <c r="W6" s="28">
        <f t="shared" si="3"/>
        <v>0</v>
      </c>
    </row>
    <row r="7" spans="1:23" x14ac:dyDescent="0.25">
      <c r="A7" s="28" t="s">
        <v>49</v>
      </c>
      <c r="B7" s="27" t="s">
        <v>96</v>
      </c>
      <c r="C7" s="27">
        <v>1</v>
      </c>
      <c r="E7" s="28">
        <f t="shared" si="0"/>
        <v>-1</v>
      </c>
      <c r="G7" s="28" t="s">
        <v>47</v>
      </c>
      <c r="H7" s="47" t="s">
        <v>96</v>
      </c>
      <c r="I7" s="27">
        <v>0</v>
      </c>
      <c r="K7" s="28">
        <f t="shared" si="1"/>
        <v>0</v>
      </c>
      <c r="M7" s="44" t="s">
        <v>47</v>
      </c>
      <c r="N7" s="27" t="s">
        <v>96</v>
      </c>
      <c r="O7" s="27">
        <v>2</v>
      </c>
      <c r="Q7" s="28">
        <f t="shared" si="2"/>
        <v>-2</v>
      </c>
      <c r="S7" s="44" t="s">
        <v>52</v>
      </c>
      <c r="T7" s="47" t="s">
        <v>96</v>
      </c>
      <c r="U7" s="27">
        <v>0</v>
      </c>
      <c r="V7" s="27">
        <v>1</v>
      </c>
      <c r="W7" s="28">
        <f t="shared" si="3"/>
        <v>1</v>
      </c>
    </row>
    <row r="8" spans="1:23" x14ac:dyDescent="0.25">
      <c r="A8" s="28" t="s">
        <v>52</v>
      </c>
      <c r="B8" s="27" t="s">
        <v>96</v>
      </c>
      <c r="C8" s="27">
        <v>1</v>
      </c>
      <c r="D8" s="27">
        <v>1</v>
      </c>
      <c r="E8" s="28">
        <f t="shared" si="0"/>
        <v>0</v>
      </c>
      <c r="G8" s="28" t="s">
        <v>49</v>
      </c>
      <c r="H8" s="47" t="s">
        <v>96</v>
      </c>
      <c r="I8" s="27">
        <v>1</v>
      </c>
      <c r="K8" s="28">
        <f t="shared" si="1"/>
        <v>-1</v>
      </c>
      <c r="M8" s="44" t="s">
        <v>48</v>
      </c>
      <c r="N8" s="27" t="s">
        <v>96</v>
      </c>
      <c r="Q8" s="28">
        <f t="shared" si="2"/>
        <v>0</v>
      </c>
      <c r="S8" s="44" t="s">
        <v>24</v>
      </c>
      <c r="T8" s="47" t="s">
        <v>96</v>
      </c>
      <c r="V8" s="27">
        <v>1</v>
      </c>
      <c r="W8" s="28">
        <f t="shared" si="3"/>
        <v>1</v>
      </c>
    </row>
    <row r="9" spans="1:23" x14ac:dyDescent="0.25">
      <c r="A9" s="28" t="s">
        <v>24</v>
      </c>
      <c r="B9" s="27" t="s">
        <v>96</v>
      </c>
      <c r="D9" s="27">
        <v>1</v>
      </c>
      <c r="E9" s="28">
        <f t="shared" si="0"/>
        <v>1</v>
      </c>
      <c r="G9" s="28" t="s">
        <v>52</v>
      </c>
      <c r="H9" s="47" t="s">
        <v>96</v>
      </c>
      <c r="I9" s="27">
        <v>1</v>
      </c>
      <c r="K9" s="28">
        <f t="shared" si="1"/>
        <v>-1</v>
      </c>
      <c r="M9" s="44" t="s">
        <v>49</v>
      </c>
      <c r="N9" s="27" t="s">
        <v>96</v>
      </c>
      <c r="O9" s="27">
        <v>1</v>
      </c>
      <c r="Q9" s="28">
        <f t="shared" si="2"/>
        <v>-1</v>
      </c>
      <c r="S9" s="44" t="s">
        <v>39</v>
      </c>
      <c r="T9" s="47" t="s">
        <v>96</v>
      </c>
      <c r="U9" s="27">
        <v>0</v>
      </c>
      <c r="V9" s="27">
        <v>1</v>
      </c>
      <c r="W9" s="28">
        <f t="shared" si="3"/>
        <v>1</v>
      </c>
    </row>
    <row r="10" spans="1:23" x14ac:dyDescent="0.25">
      <c r="A10" s="28" t="s">
        <v>39</v>
      </c>
      <c r="B10" s="27" t="s">
        <v>96</v>
      </c>
      <c r="C10" s="27">
        <v>1</v>
      </c>
      <c r="D10" s="27">
        <v>2</v>
      </c>
      <c r="E10" s="28">
        <f t="shared" si="0"/>
        <v>1</v>
      </c>
      <c r="G10" s="28" t="s">
        <v>24</v>
      </c>
      <c r="H10" s="47" t="s">
        <v>96</v>
      </c>
      <c r="I10" s="27">
        <v>0</v>
      </c>
      <c r="J10" s="27">
        <v>1</v>
      </c>
      <c r="K10" s="28">
        <f t="shared" si="1"/>
        <v>1</v>
      </c>
      <c r="M10" s="44" t="s">
        <v>51</v>
      </c>
      <c r="N10" s="27" t="s">
        <v>96</v>
      </c>
      <c r="Q10" s="28">
        <f t="shared" si="2"/>
        <v>0</v>
      </c>
      <c r="S10" s="44" t="s">
        <v>55</v>
      </c>
      <c r="T10" s="47" t="s">
        <v>96</v>
      </c>
      <c r="W10" s="28">
        <f t="shared" si="3"/>
        <v>0</v>
      </c>
    </row>
    <row r="11" spans="1:23" x14ac:dyDescent="0.25">
      <c r="A11" s="28" t="s">
        <v>55</v>
      </c>
      <c r="B11" s="27" t="s">
        <v>96</v>
      </c>
      <c r="E11" s="28">
        <f t="shared" si="0"/>
        <v>0</v>
      </c>
      <c r="G11" s="28" t="s">
        <v>39</v>
      </c>
      <c r="H11" s="47" t="s">
        <v>96</v>
      </c>
      <c r="I11" s="27">
        <v>1</v>
      </c>
      <c r="J11" s="27">
        <v>1</v>
      </c>
      <c r="K11" s="28">
        <f t="shared" si="1"/>
        <v>0</v>
      </c>
      <c r="M11" s="44" t="s">
        <v>52</v>
      </c>
      <c r="N11" s="27" t="s">
        <v>96</v>
      </c>
      <c r="O11" s="27">
        <v>3</v>
      </c>
      <c r="Q11" s="28">
        <f t="shared" si="2"/>
        <v>-3</v>
      </c>
      <c r="S11" s="44" t="s">
        <v>40</v>
      </c>
      <c r="T11" s="47" t="s">
        <v>96</v>
      </c>
      <c r="U11" s="27">
        <v>0</v>
      </c>
      <c r="V11" s="27">
        <v>0</v>
      </c>
      <c r="W11" s="28">
        <f t="shared" si="3"/>
        <v>0</v>
      </c>
    </row>
    <row r="12" spans="1:23" x14ac:dyDescent="0.25">
      <c r="A12" s="28" t="s">
        <v>40</v>
      </c>
      <c r="B12" s="27" t="s">
        <v>96</v>
      </c>
      <c r="C12" s="27">
        <v>2</v>
      </c>
      <c r="D12" s="27">
        <v>1</v>
      </c>
      <c r="E12" s="28">
        <f t="shared" si="0"/>
        <v>-1</v>
      </c>
      <c r="G12" s="28" t="s">
        <v>55</v>
      </c>
      <c r="H12" s="47" t="s">
        <v>96</v>
      </c>
      <c r="K12" s="28">
        <f t="shared" si="1"/>
        <v>0</v>
      </c>
      <c r="M12" s="44" t="s">
        <v>24</v>
      </c>
      <c r="N12" s="27" t="s">
        <v>96</v>
      </c>
      <c r="O12" s="27">
        <v>1</v>
      </c>
      <c r="P12" s="27">
        <v>1</v>
      </c>
      <c r="Q12" s="28">
        <f t="shared" si="2"/>
        <v>0</v>
      </c>
      <c r="S12" s="44" t="s">
        <v>58</v>
      </c>
      <c r="T12" s="47" t="s">
        <v>96</v>
      </c>
      <c r="W12" s="28">
        <f t="shared" si="3"/>
        <v>0</v>
      </c>
    </row>
    <row r="13" spans="1:23" x14ac:dyDescent="0.25">
      <c r="A13" s="28" t="s">
        <v>58</v>
      </c>
      <c r="B13" s="27" t="s">
        <v>96</v>
      </c>
      <c r="E13" s="28">
        <f t="shared" si="0"/>
        <v>0</v>
      </c>
      <c r="G13" s="28" t="s">
        <v>40</v>
      </c>
      <c r="H13" s="47" t="s">
        <v>96</v>
      </c>
      <c r="I13" s="27">
        <v>1</v>
      </c>
      <c r="K13" s="28">
        <f t="shared" si="1"/>
        <v>-1</v>
      </c>
      <c r="M13" s="44" t="s">
        <v>53</v>
      </c>
      <c r="N13" s="27" t="s">
        <v>96</v>
      </c>
      <c r="Q13" s="28">
        <f t="shared" si="2"/>
        <v>0</v>
      </c>
      <c r="S13" s="44" t="s">
        <v>32</v>
      </c>
      <c r="T13" s="47" t="s">
        <v>96</v>
      </c>
      <c r="V13" s="27">
        <v>1</v>
      </c>
      <c r="W13" s="28">
        <f t="shared" si="3"/>
        <v>1</v>
      </c>
    </row>
    <row r="14" spans="1:23" x14ac:dyDescent="0.25">
      <c r="A14" s="28" t="s">
        <v>32</v>
      </c>
      <c r="B14" s="27" t="s">
        <v>96</v>
      </c>
      <c r="D14" s="27">
        <v>1</v>
      </c>
      <c r="E14" s="28">
        <f t="shared" si="0"/>
        <v>1</v>
      </c>
      <c r="G14" s="28" t="s">
        <v>58</v>
      </c>
      <c r="H14" s="47" t="s">
        <v>96</v>
      </c>
      <c r="I14" s="27">
        <v>0</v>
      </c>
      <c r="J14" s="27">
        <v>0</v>
      </c>
      <c r="K14" s="28">
        <f t="shared" si="1"/>
        <v>0</v>
      </c>
      <c r="M14" s="44" t="s">
        <v>39</v>
      </c>
      <c r="N14" s="27" t="s">
        <v>96</v>
      </c>
      <c r="O14" s="27">
        <v>2</v>
      </c>
      <c r="P14" s="27">
        <v>2</v>
      </c>
      <c r="Q14" s="28">
        <f t="shared" si="2"/>
        <v>0</v>
      </c>
      <c r="S14" s="44" t="s">
        <v>59</v>
      </c>
      <c r="T14" s="47" t="s">
        <v>96</v>
      </c>
      <c r="U14" s="27">
        <v>0</v>
      </c>
      <c r="V14" s="27">
        <v>0</v>
      </c>
      <c r="W14" s="28">
        <f t="shared" si="3"/>
        <v>0</v>
      </c>
    </row>
    <row r="15" spans="1:23" x14ac:dyDescent="0.25">
      <c r="A15" s="28" t="s">
        <v>59</v>
      </c>
      <c r="B15" s="27" t="s">
        <v>96</v>
      </c>
      <c r="C15" s="27">
        <v>2</v>
      </c>
      <c r="D15" s="27">
        <v>1</v>
      </c>
      <c r="E15" s="28">
        <f t="shared" si="0"/>
        <v>-1</v>
      </c>
      <c r="G15" s="28" t="s">
        <v>32</v>
      </c>
      <c r="H15" s="47" t="s">
        <v>96</v>
      </c>
      <c r="I15" s="27">
        <v>0</v>
      </c>
      <c r="K15" s="28">
        <f t="shared" si="1"/>
        <v>0</v>
      </c>
      <c r="M15" s="44" t="s">
        <v>55</v>
      </c>
      <c r="N15" s="27" t="s">
        <v>96</v>
      </c>
      <c r="Q15" s="28">
        <f t="shared" si="2"/>
        <v>0</v>
      </c>
      <c r="S15" s="44" t="s">
        <v>61</v>
      </c>
      <c r="T15" s="47" t="s">
        <v>96</v>
      </c>
      <c r="U15" s="27">
        <v>0</v>
      </c>
      <c r="W15" s="28">
        <f t="shared" si="3"/>
        <v>0</v>
      </c>
    </row>
    <row r="16" spans="1:23" x14ac:dyDescent="0.25">
      <c r="A16" s="28" t="s">
        <v>61</v>
      </c>
      <c r="B16" s="27" t="s">
        <v>96</v>
      </c>
      <c r="C16" s="27">
        <v>1</v>
      </c>
      <c r="E16" s="28">
        <f t="shared" si="0"/>
        <v>-1</v>
      </c>
      <c r="G16" s="28" t="s">
        <v>59</v>
      </c>
      <c r="H16" s="47" t="s">
        <v>96</v>
      </c>
      <c r="I16" s="27">
        <v>0</v>
      </c>
      <c r="K16" s="28">
        <f t="shared" si="1"/>
        <v>0</v>
      </c>
      <c r="M16" s="44" t="s">
        <v>40</v>
      </c>
      <c r="N16" s="27" t="s">
        <v>96</v>
      </c>
      <c r="O16" s="27">
        <v>2</v>
      </c>
      <c r="Q16" s="28">
        <f t="shared" si="2"/>
        <v>-2</v>
      </c>
      <c r="S16" s="44" t="s">
        <v>62</v>
      </c>
      <c r="T16" s="47" t="s">
        <v>96</v>
      </c>
      <c r="V16" s="27">
        <v>0</v>
      </c>
      <c r="W16" s="28">
        <f t="shared" si="3"/>
        <v>0</v>
      </c>
    </row>
    <row r="17" spans="1:23" x14ac:dyDescent="0.25">
      <c r="A17" s="28" t="s">
        <v>62</v>
      </c>
      <c r="B17" s="27" t="s">
        <v>96</v>
      </c>
      <c r="D17" s="27">
        <v>1</v>
      </c>
      <c r="E17" s="28">
        <f t="shared" si="0"/>
        <v>1</v>
      </c>
      <c r="G17" s="28" t="s">
        <v>61</v>
      </c>
      <c r="H17" s="47" t="s">
        <v>96</v>
      </c>
      <c r="I17" s="27">
        <v>1</v>
      </c>
      <c r="K17" s="28">
        <f t="shared" si="1"/>
        <v>-1</v>
      </c>
      <c r="M17" s="44" t="s">
        <v>57</v>
      </c>
      <c r="N17" s="27" t="s">
        <v>96</v>
      </c>
      <c r="Q17" s="28">
        <f t="shared" si="2"/>
        <v>0</v>
      </c>
      <c r="S17" s="44" t="s">
        <v>25</v>
      </c>
      <c r="T17" s="47" t="s">
        <v>96</v>
      </c>
      <c r="U17" s="27">
        <v>0</v>
      </c>
      <c r="V17" s="27">
        <v>1</v>
      </c>
      <c r="W17" s="28">
        <f t="shared" si="3"/>
        <v>1</v>
      </c>
    </row>
    <row r="18" spans="1:23" x14ac:dyDescent="0.25">
      <c r="A18" s="28" t="s">
        <v>25</v>
      </c>
      <c r="B18" s="27" t="s">
        <v>96</v>
      </c>
      <c r="C18" s="27">
        <v>3</v>
      </c>
      <c r="D18" s="27">
        <v>3</v>
      </c>
      <c r="E18" s="28">
        <f t="shared" si="0"/>
        <v>0</v>
      </c>
      <c r="G18" s="28" t="s">
        <v>62</v>
      </c>
      <c r="H18" s="47" t="s">
        <v>96</v>
      </c>
      <c r="J18" s="27">
        <v>2</v>
      </c>
      <c r="K18" s="28">
        <f t="shared" si="1"/>
        <v>2</v>
      </c>
      <c r="M18" s="44" t="s">
        <v>58</v>
      </c>
      <c r="N18" s="27" t="s">
        <v>96</v>
      </c>
      <c r="O18" s="27">
        <v>1</v>
      </c>
      <c r="P18" s="27">
        <v>2</v>
      </c>
      <c r="Q18" s="28">
        <f t="shared" si="2"/>
        <v>1</v>
      </c>
      <c r="S18" s="44" t="s">
        <v>65</v>
      </c>
      <c r="T18" s="47" t="s">
        <v>96</v>
      </c>
      <c r="U18" s="27">
        <v>0</v>
      </c>
      <c r="W18" s="28">
        <f t="shared" si="3"/>
        <v>0</v>
      </c>
    </row>
    <row r="19" spans="1:23" x14ac:dyDescent="0.25">
      <c r="A19" s="28" t="s">
        <v>65</v>
      </c>
      <c r="B19" s="27" t="s">
        <v>96</v>
      </c>
      <c r="C19" s="27">
        <v>1</v>
      </c>
      <c r="E19" s="28">
        <f t="shared" si="0"/>
        <v>-1</v>
      </c>
      <c r="G19" s="28" t="s">
        <v>25</v>
      </c>
      <c r="H19" s="47" t="s">
        <v>96</v>
      </c>
      <c r="I19" s="27">
        <v>2</v>
      </c>
      <c r="J19" s="27">
        <v>1</v>
      </c>
      <c r="K19" s="28">
        <f t="shared" si="1"/>
        <v>-1</v>
      </c>
      <c r="M19" s="44" t="s">
        <v>31</v>
      </c>
      <c r="N19" s="27" t="s">
        <v>96</v>
      </c>
      <c r="Q19" s="28">
        <f t="shared" si="2"/>
        <v>0</v>
      </c>
      <c r="S19" s="44" t="s">
        <v>16</v>
      </c>
      <c r="T19" s="47" t="s">
        <v>96</v>
      </c>
      <c r="U19" s="27">
        <v>0</v>
      </c>
      <c r="W19" s="28">
        <f t="shared" si="3"/>
        <v>0</v>
      </c>
    </row>
    <row r="20" spans="1:23" x14ac:dyDescent="0.25">
      <c r="A20" s="28" t="s">
        <v>16</v>
      </c>
      <c r="B20" s="27" t="s">
        <v>96</v>
      </c>
      <c r="C20" s="27">
        <v>2</v>
      </c>
      <c r="E20" s="28">
        <f t="shared" si="0"/>
        <v>-2</v>
      </c>
      <c r="G20" s="28" t="s">
        <v>65</v>
      </c>
      <c r="H20" s="47" t="s">
        <v>96</v>
      </c>
      <c r="I20" s="27">
        <v>1</v>
      </c>
      <c r="K20" s="28">
        <f t="shared" si="1"/>
        <v>-1</v>
      </c>
      <c r="M20" s="44" t="s">
        <v>32</v>
      </c>
      <c r="N20" s="27" t="s">
        <v>96</v>
      </c>
      <c r="O20" s="27">
        <v>1</v>
      </c>
      <c r="Q20" s="28">
        <f t="shared" si="2"/>
        <v>-1</v>
      </c>
      <c r="S20" s="44" t="s">
        <v>67</v>
      </c>
      <c r="T20" s="47" t="s">
        <v>96</v>
      </c>
      <c r="U20" s="27">
        <v>0</v>
      </c>
      <c r="W20" s="28">
        <f t="shared" si="3"/>
        <v>0</v>
      </c>
    </row>
    <row r="21" spans="1:23" x14ac:dyDescent="0.25">
      <c r="A21" s="28" t="s">
        <v>67</v>
      </c>
      <c r="B21" s="27" t="s">
        <v>96</v>
      </c>
      <c r="C21" s="27">
        <v>1</v>
      </c>
      <c r="E21" s="28">
        <f t="shared" si="0"/>
        <v>-1</v>
      </c>
      <c r="G21" s="28" t="s">
        <v>16</v>
      </c>
      <c r="H21" s="47" t="s">
        <v>96</v>
      </c>
      <c r="I21" s="27">
        <v>2</v>
      </c>
      <c r="K21" s="28">
        <f t="shared" si="1"/>
        <v>-2</v>
      </c>
      <c r="M21" s="44" t="s">
        <v>59</v>
      </c>
      <c r="N21" s="27" t="s">
        <v>96</v>
      </c>
      <c r="O21" s="27">
        <v>1</v>
      </c>
      <c r="Q21" s="28">
        <f t="shared" si="2"/>
        <v>-1</v>
      </c>
      <c r="S21" s="44" t="s">
        <v>26</v>
      </c>
      <c r="T21" s="47" t="s">
        <v>96</v>
      </c>
      <c r="V21" s="27">
        <v>1</v>
      </c>
      <c r="W21" s="28">
        <f t="shared" si="3"/>
        <v>1</v>
      </c>
    </row>
    <row r="22" spans="1:23" x14ac:dyDescent="0.25">
      <c r="A22" s="28" t="s">
        <v>26</v>
      </c>
      <c r="B22" s="27" t="s">
        <v>96</v>
      </c>
      <c r="D22" s="27">
        <v>1</v>
      </c>
      <c r="E22" s="28">
        <f t="shared" si="0"/>
        <v>1</v>
      </c>
      <c r="G22" s="28" t="s">
        <v>67</v>
      </c>
      <c r="H22" s="47" t="s">
        <v>96</v>
      </c>
      <c r="I22" s="27">
        <v>1</v>
      </c>
      <c r="K22" s="28">
        <f t="shared" si="1"/>
        <v>-1</v>
      </c>
      <c r="M22" s="44" t="s">
        <v>60</v>
      </c>
      <c r="N22" s="27" t="s">
        <v>96</v>
      </c>
      <c r="Q22" s="28">
        <f t="shared" si="2"/>
        <v>0</v>
      </c>
      <c r="S22" s="44" t="s">
        <v>68</v>
      </c>
      <c r="T22" s="47" t="s">
        <v>96</v>
      </c>
      <c r="W22" s="28">
        <f t="shared" si="3"/>
        <v>0</v>
      </c>
    </row>
    <row r="23" spans="1:23" x14ac:dyDescent="0.25">
      <c r="A23" s="28" t="s">
        <v>68</v>
      </c>
      <c r="B23" s="27" t="s">
        <v>96</v>
      </c>
      <c r="E23" s="28">
        <f t="shared" si="0"/>
        <v>0</v>
      </c>
      <c r="G23" s="28" t="s">
        <v>26</v>
      </c>
      <c r="H23" s="47" t="s">
        <v>96</v>
      </c>
      <c r="I23" s="27">
        <v>0</v>
      </c>
      <c r="K23" s="28">
        <f t="shared" si="1"/>
        <v>0</v>
      </c>
      <c r="M23" s="44" t="s">
        <v>61</v>
      </c>
      <c r="N23" s="27" t="s">
        <v>96</v>
      </c>
      <c r="O23" s="27">
        <v>1</v>
      </c>
      <c r="Q23" s="28">
        <f t="shared" si="2"/>
        <v>-1</v>
      </c>
      <c r="S23" s="44" t="s">
        <v>69</v>
      </c>
      <c r="T23" s="47" t="s">
        <v>96</v>
      </c>
      <c r="W23" s="28">
        <f t="shared" si="3"/>
        <v>0</v>
      </c>
    </row>
    <row r="24" spans="1:23" x14ac:dyDescent="0.25">
      <c r="A24" s="28" t="s">
        <v>69</v>
      </c>
      <c r="B24" s="27" t="s">
        <v>96</v>
      </c>
      <c r="E24" s="28">
        <f t="shared" si="0"/>
        <v>0</v>
      </c>
      <c r="G24" s="28" t="s">
        <v>68</v>
      </c>
      <c r="H24" s="47" t="s">
        <v>96</v>
      </c>
      <c r="K24" s="28">
        <f t="shared" si="1"/>
        <v>0</v>
      </c>
      <c r="M24" s="44" t="s">
        <v>62</v>
      </c>
      <c r="N24" s="27" t="s">
        <v>96</v>
      </c>
      <c r="P24" s="27">
        <v>2</v>
      </c>
      <c r="Q24" s="28">
        <f t="shared" si="2"/>
        <v>2</v>
      </c>
      <c r="S24" s="44" t="s">
        <v>70</v>
      </c>
      <c r="T24" s="47" t="s">
        <v>96</v>
      </c>
      <c r="U24" s="27">
        <v>0</v>
      </c>
      <c r="W24" s="28">
        <f t="shared" si="3"/>
        <v>0</v>
      </c>
    </row>
    <row r="25" spans="1:23" x14ac:dyDescent="0.25">
      <c r="A25" s="28" t="s">
        <v>70</v>
      </c>
      <c r="B25" s="27" t="s">
        <v>96</v>
      </c>
      <c r="C25" s="27">
        <v>1</v>
      </c>
      <c r="E25" s="28">
        <f t="shared" si="0"/>
        <v>-1</v>
      </c>
      <c r="G25" s="28" t="s">
        <v>69</v>
      </c>
      <c r="H25" s="47" t="s">
        <v>96</v>
      </c>
      <c r="K25" s="28">
        <f t="shared" si="1"/>
        <v>0</v>
      </c>
      <c r="M25" s="44" t="s">
        <v>25</v>
      </c>
      <c r="N25" s="27" t="s">
        <v>96</v>
      </c>
      <c r="O25" s="27">
        <v>4</v>
      </c>
      <c r="P25" s="27">
        <v>1</v>
      </c>
      <c r="Q25" s="28">
        <f t="shared" si="2"/>
        <v>-3</v>
      </c>
      <c r="S25" s="44" t="s">
        <v>71</v>
      </c>
      <c r="T25" s="47" t="s">
        <v>96</v>
      </c>
      <c r="U25" s="27">
        <v>0</v>
      </c>
      <c r="W25" s="28">
        <f t="shared" si="3"/>
        <v>0</v>
      </c>
    </row>
    <row r="26" spans="1:23" x14ac:dyDescent="0.25">
      <c r="A26" s="28" t="s">
        <v>71</v>
      </c>
      <c r="B26" s="27" t="s">
        <v>96</v>
      </c>
      <c r="C26" s="27">
        <v>1</v>
      </c>
      <c r="E26" s="28">
        <f t="shared" si="0"/>
        <v>-1</v>
      </c>
      <c r="G26" s="28" t="s">
        <v>70</v>
      </c>
      <c r="H26" s="47" t="s">
        <v>96</v>
      </c>
      <c r="I26" s="27">
        <v>1</v>
      </c>
      <c r="J26" s="27">
        <v>0</v>
      </c>
      <c r="K26" s="28">
        <f t="shared" si="1"/>
        <v>-1</v>
      </c>
      <c r="M26" s="44" t="s">
        <v>64</v>
      </c>
      <c r="N26" s="27" t="s">
        <v>96</v>
      </c>
      <c r="Q26" s="28">
        <f t="shared" si="2"/>
        <v>0</v>
      </c>
      <c r="S26" s="44" t="s">
        <v>72</v>
      </c>
      <c r="T26" s="47" t="s">
        <v>96</v>
      </c>
      <c r="U26" s="27">
        <v>0</v>
      </c>
      <c r="W26" s="28">
        <f t="shared" si="3"/>
        <v>0</v>
      </c>
    </row>
    <row r="27" spans="1:23" x14ac:dyDescent="0.25">
      <c r="A27" s="28" t="s">
        <v>72</v>
      </c>
      <c r="B27" s="27" t="s">
        <v>96</v>
      </c>
      <c r="C27" s="27">
        <v>1</v>
      </c>
      <c r="E27" s="28">
        <f t="shared" si="0"/>
        <v>-1</v>
      </c>
      <c r="G27" s="28" t="s">
        <v>72</v>
      </c>
      <c r="H27" s="47" t="s">
        <v>96</v>
      </c>
      <c r="I27" s="27">
        <v>1</v>
      </c>
      <c r="K27" s="28">
        <f t="shared" si="1"/>
        <v>-1</v>
      </c>
      <c r="M27" s="44" t="s">
        <v>65</v>
      </c>
      <c r="N27" s="27" t="s">
        <v>96</v>
      </c>
      <c r="O27" s="27">
        <v>1</v>
      </c>
      <c r="Q27" s="28">
        <f t="shared" si="2"/>
        <v>-1</v>
      </c>
      <c r="S27" s="44" t="s">
        <v>73</v>
      </c>
      <c r="T27" s="47" t="s">
        <v>96</v>
      </c>
      <c r="V27" s="27">
        <v>0</v>
      </c>
      <c r="W27" s="28">
        <f t="shared" si="3"/>
        <v>0</v>
      </c>
    </row>
    <row r="28" spans="1:23" x14ac:dyDescent="0.25">
      <c r="A28" s="28" t="s">
        <v>73</v>
      </c>
      <c r="B28" s="27" t="s">
        <v>96</v>
      </c>
      <c r="D28" s="27">
        <v>1</v>
      </c>
      <c r="E28" s="28">
        <f t="shared" si="0"/>
        <v>1</v>
      </c>
      <c r="G28" s="28" t="s">
        <v>73</v>
      </c>
      <c r="H28" s="47" t="s">
        <v>96</v>
      </c>
      <c r="J28" s="27">
        <v>2</v>
      </c>
      <c r="K28" s="28">
        <f t="shared" si="1"/>
        <v>2</v>
      </c>
      <c r="M28" s="44" t="s">
        <v>66</v>
      </c>
      <c r="N28" s="27" t="s">
        <v>96</v>
      </c>
      <c r="Q28" s="28">
        <f t="shared" si="2"/>
        <v>0</v>
      </c>
      <c r="S28" s="44" t="s">
        <v>35</v>
      </c>
      <c r="T28" s="47" t="s">
        <v>96</v>
      </c>
      <c r="U28" s="27">
        <v>0</v>
      </c>
      <c r="W28" s="28">
        <f t="shared" si="3"/>
        <v>0</v>
      </c>
    </row>
    <row r="29" spans="1:23" x14ac:dyDescent="0.25">
      <c r="A29" s="28" t="s">
        <v>35</v>
      </c>
      <c r="B29" s="27" t="s">
        <v>96</v>
      </c>
      <c r="C29" s="27">
        <v>1</v>
      </c>
      <c r="E29" s="28">
        <f t="shared" si="0"/>
        <v>-1</v>
      </c>
      <c r="G29" s="28" t="s">
        <v>35</v>
      </c>
      <c r="H29" s="47" t="s">
        <v>96</v>
      </c>
      <c r="I29" s="27">
        <v>1</v>
      </c>
      <c r="K29" s="28">
        <f t="shared" si="1"/>
        <v>-1</v>
      </c>
      <c r="M29" s="44" t="s">
        <v>16</v>
      </c>
      <c r="N29" s="27" t="s">
        <v>96</v>
      </c>
      <c r="O29" s="27">
        <v>2</v>
      </c>
      <c r="Q29" s="28">
        <f t="shared" si="2"/>
        <v>-2</v>
      </c>
      <c r="S29" s="44" t="s">
        <v>75</v>
      </c>
      <c r="T29" s="47" t="s">
        <v>96</v>
      </c>
      <c r="U29" s="27">
        <v>1</v>
      </c>
      <c r="V29" s="27">
        <v>1</v>
      </c>
      <c r="W29" s="28">
        <f t="shared" si="3"/>
        <v>0</v>
      </c>
    </row>
    <row r="30" spans="1:23" x14ac:dyDescent="0.25">
      <c r="A30" s="28" t="s">
        <v>75</v>
      </c>
      <c r="B30" s="27" t="s">
        <v>96</v>
      </c>
      <c r="C30" s="27">
        <v>3</v>
      </c>
      <c r="D30" s="27">
        <v>1</v>
      </c>
      <c r="E30" s="28">
        <f t="shared" si="0"/>
        <v>-2</v>
      </c>
      <c r="G30" s="28" t="s">
        <v>74</v>
      </c>
      <c r="H30" s="47" t="s">
        <v>96</v>
      </c>
      <c r="K30" s="28">
        <f t="shared" si="1"/>
        <v>0</v>
      </c>
      <c r="M30" s="44" t="s">
        <v>19</v>
      </c>
      <c r="N30" s="27" t="s">
        <v>96</v>
      </c>
      <c r="Q30" s="28">
        <f t="shared" si="2"/>
        <v>0</v>
      </c>
      <c r="S30" s="44" t="s">
        <v>76</v>
      </c>
      <c r="T30" s="47" t="s">
        <v>96</v>
      </c>
      <c r="U30" s="27">
        <v>1</v>
      </c>
      <c r="W30" s="28">
        <f t="shared" si="3"/>
        <v>-1</v>
      </c>
    </row>
    <row r="31" spans="1:23" x14ac:dyDescent="0.25">
      <c r="A31" s="28" t="s">
        <v>76</v>
      </c>
      <c r="B31" s="27" t="s">
        <v>96</v>
      </c>
      <c r="C31" s="27">
        <v>2</v>
      </c>
      <c r="E31" s="28">
        <f t="shared" si="0"/>
        <v>-2</v>
      </c>
      <c r="G31" s="28" t="s">
        <v>75</v>
      </c>
      <c r="H31" s="47" t="s">
        <v>96</v>
      </c>
      <c r="I31" s="27">
        <v>2</v>
      </c>
      <c r="K31" s="28">
        <f t="shared" si="1"/>
        <v>-2</v>
      </c>
      <c r="M31" s="44" t="s">
        <v>67</v>
      </c>
      <c r="N31" s="27" t="s">
        <v>96</v>
      </c>
      <c r="O31" s="27">
        <v>2</v>
      </c>
      <c r="Q31" s="28">
        <f t="shared" si="2"/>
        <v>-2</v>
      </c>
      <c r="S31" s="44" t="s">
        <v>77</v>
      </c>
      <c r="T31" s="47" t="s">
        <v>96</v>
      </c>
      <c r="U31" s="27">
        <v>0</v>
      </c>
      <c r="V31" s="27">
        <v>0</v>
      </c>
      <c r="W31" s="28">
        <f t="shared" si="3"/>
        <v>0</v>
      </c>
    </row>
    <row r="32" spans="1:23" x14ac:dyDescent="0.25">
      <c r="A32" s="28" t="s">
        <v>77</v>
      </c>
      <c r="B32" s="27" t="s">
        <v>96</v>
      </c>
      <c r="C32" s="27">
        <v>2</v>
      </c>
      <c r="D32" s="27">
        <v>3</v>
      </c>
      <c r="E32" s="28">
        <f t="shared" si="0"/>
        <v>1</v>
      </c>
      <c r="G32" s="28" t="s">
        <v>76</v>
      </c>
      <c r="H32" s="47" t="s">
        <v>96</v>
      </c>
      <c r="I32" s="27">
        <v>1</v>
      </c>
      <c r="K32" s="28">
        <f t="shared" si="1"/>
        <v>-1</v>
      </c>
      <c r="M32" s="44" t="s">
        <v>26</v>
      </c>
      <c r="N32" s="27" t="s">
        <v>96</v>
      </c>
      <c r="O32" s="27">
        <v>1</v>
      </c>
      <c r="Q32" s="28">
        <f t="shared" si="2"/>
        <v>-1</v>
      </c>
      <c r="S32" s="44" t="s">
        <v>78</v>
      </c>
      <c r="T32" s="47" t="s">
        <v>96</v>
      </c>
      <c r="U32" s="27">
        <v>0</v>
      </c>
      <c r="W32" s="28">
        <f t="shared" si="3"/>
        <v>0</v>
      </c>
    </row>
    <row r="33" spans="1:23" x14ac:dyDescent="0.25">
      <c r="A33" s="28" t="s">
        <v>78</v>
      </c>
      <c r="B33" s="27" t="s">
        <v>96</v>
      </c>
      <c r="C33" s="27">
        <v>2</v>
      </c>
      <c r="E33" s="28">
        <f t="shared" si="0"/>
        <v>-2</v>
      </c>
      <c r="G33" s="28" t="s">
        <v>77</v>
      </c>
      <c r="H33" s="47" t="s">
        <v>96</v>
      </c>
      <c r="I33" s="27">
        <v>0</v>
      </c>
      <c r="J33" s="27">
        <v>1</v>
      </c>
      <c r="K33" s="28">
        <f t="shared" si="1"/>
        <v>1</v>
      </c>
      <c r="M33" s="44" t="s">
        <v>68</v>
      </c>
      <c r="N33" s="27" t="s">
        <v>96</v>
      </c>
      <c r="Q33" s="28">
        <f t="shared" si="2"/>
        <v>0</v>
      </c>
      <c r="S33" s="44" t="s">
        <v>21</v>
      </c>
      <c r="T33" s="47" t="s">
        <v>96</v>
      </c>
      <c r="V33" s="27">
        <v>1</v>
      </c>
      <c r="W33" s="28">
        <f t="shared" si="3"/>
        <v>1</v>
      </c>
    </row>
    <row r="34" spans="1:23" x14ac:dyDescent="0.25">
      <c r="A34" s="28" t="s">
        <v>21</v>
      </c>
      <c r="B34" s="27" t="s">
        <v>96</v>
      </c>
      <c r="D34" s="27">
        <v>1</v>
      </c>
      <c r="E34" s="28">
        <f t="shared" si="0"/>
        <v>1</v>
      </c>
      <c r="G34" s="28" t="s">
        <v>36</v>
      </c>
      <c r="H34" s="47" t="s">
        <v>96</v>
      </c>
      <c r="K34" s="28">
        <f t="shared" si="1"/>
        <v>0</v>
      </c>
      <c r="M34" s="44" t="s">
        <v>30</v>
      </c>
      <c r="N34" s="27" t="s">
        <v>96</v>
      </c>
      <c r="Q34" s="28">
        <f t="shared" si="2"/>
        <v>0</v>
      </c>
      <c r="S34" s="44" t="s">
        <v>33</v>
      </c>
      <c r="T34" s="47" t="s">
        <v>96</v>
      </c>
      <c r="U34" s="27">
        <v>1</v>
      </c>
      <c r="V34" s="27">
        <v>1</v>
      </c>
      <c r="W34" s="28">
        <f t="shared" si="3"/>
        <v>0</v>
      </c>
    </row>
    <row r="35" spans="1:23" x14ac:dyDescent="0.25">
      <c r="A35" s="28" t="s">
        <v>33</v>
      </c>
      <c r="B35" s="27" t="s">
        <v>96</v>
      </c>
      <c r="C35" s="27">
        <v>2</v>
      </c>
      <c r="D35" s="27">
        <v>1</v>
      </c>
      <c r="E35" s="28">
        <f t="shared" si="0"/>
        <v>-1</v>
      </c>
      <c r="G35" s="28" t="s">
        <v>78</v>
      </c>
      <c r="H35" s="47" t="s">
        <v>96</v>
      </c>
      <c r="I35" s="27">
        <v>3</v>
      </c>
      <c r="K35" s="28">
        <f t="shared" si="1"/>
        <v>-3</v>
      </c>
      <c r="M35" s="44" t="s">
        <v>69</v>
      </c>
      <c r="N35" s="27" t="s">
        <v>96</v>
      </c>
      <c r="Q35" s="28">
        <f t="shared" si="2"/>
        <v>0</v>
      </c>
      <c r="S35" s="44" t="s">
        <v>34</v>
      </c>
      <c r="T35" s="47" t="s">
        <v>96</v>
      </c>
      <c r="U35" s="27">
        <v>0</v>
      </c>
      <c r="V35" s="27">
        <v>0</v>
      </c>
      <c r="W35" s="28">
        <f t="shared" si="3"/>
        <v>0</v>
      </c>
    </row>
    <row r="36" spans="1:23" x14ac:dyDescent="0.25">
      <c r="A36" s="28" t="s">
        <v>34</v>
      </c>
      <c r="B36" s="27" t="s">
        <v>96</v>
      </c>
      <c r="C36" s="27">
        <v>1</v>
      </c>
      <c r="D36" s="27">
        <v>1</v>
      </c>
      <c r="E36" s="28">
        <f t="shared" si="0"/>
        <v>0</v>
      </c>
      <c r="G36" s="28" t="s">
        <v>21</v>
      </c>
      <c r="H36" s="47" t="s">
        <v>96</v>
      </c>
      <c r="I36" s="27">
        <v>0</v>
      </c>
      <c r="K36" s="28">
        <f t="shared" si="1"/>
        <v>0</v>
      </c>
      <c r="M36" s="44" t="s">
        <v>70</v>
      </c>
      <c r="N36" s="27" t="s">
        <v>96</v>
      </c>
      <c r="O36" s="27">
        <v>1</v>
      </c>
      <c r="P36" s="27">
        <v>1</v>
      </c>
      <c r="Q36" s="28">
        <f t="shared" si="2"/>
        <v>0</v>
      </c>
      <c r="S36" s="44" t="s">
        <v>80</v>
      </c>
      <c r="T36" s="47" t="s">
        <v>96</v>
      </c>
      <c r="U36" s="27">
        <v>1</v>
      </c>
      <c r="W36" s="28">
        <f t="shared" si="3"/>
        <v>-1</v>
      </c>
    </row>
    <row r="37" spans="1:23" x14ac:dyDescent="0.25">
      <c r="A37" s="28" t="s">
        <v>80</v>
      </c>
      <c r="B37" s="27" t="s">
        <v>96</v>
      </c>
      <c r="C37" s="27">
        <v>2</v>
      </c>
      <c r="E37" s="28">
        <f t="shared" si="0"/>
        <v>-2</v>
      </c>
      <c r="G37" s="28" t="s">
        <v>33</v>
      </c>
      <c r="H37" s="47" t="s">
        <v>96</v>
      </c>
      <c r="I37" s="27">
        <v>1</v>
      </c>
      <c r="J37" s="27">
        <v>0</v>
      </c>
      <c r="K37" s="28">
        <f t="shared" si="1"/>
        <v>-1</v>
      </c>
      <c r="M37" s="44" t="s">
        <v>71</v>
      </c>
      <c r="N37" s="27" t="s">
        <v>96</v>
      </c>
      <c r="Q37" s="28">
        <f t="shared" si="2"/>
        <v>0</v>
      </c>
      <c r="S37" s="44" t="s">
        <v>82</v>
      </c>
      <c r="T37" s="47" t="s">
        <v>96</v>
      </c>
      <c r="U37" s="27">
        <v>1</v>
      </c>
      <c r="W37" s="28">
        <f t="shared" si="3"/>
        <v>-1</v>
      </c>
    </row>
    <row r="38" spans="1:23" x14ac:dyDescent="0.25">
      <c r="A38" s="28" t="s">
        <v>82</v>
      </c>
      <c r="B38" s="27" t="s">
        <v>96</v>
      </c>
      <c r="C38" s="27">
        <v>3</v>
      </c>
      <c r="E38" s="28">
        <f t="shared" si="0"/>
        <v>-3</v>
      </c>
      <c r="G38" s="28" t="s">
        <v>34</v>
      </c>
      <c r="H38" s="47" t="s">
        <v>96</v>
      </c>
      <c r="I38" s="27">
        <v>0</v>
      </c>
      <c r="K38" s="28">
        <f t="shared" si="1"/>
        <v>0</v>
      </c>
      <c r="M38" s="44" t="s">
        <v>72</v>
      </c>
      <c r="N38" s="27" t="s">
        <v>96</v>
      </c>
      <c r="O38" s="27">
        <v>1</v>
      </c>
      <c r="Q38" s="28">
        <f t="shared" si="2"/>
        <v>-1</v>
      </c>
      <c r="S38" s="44" t="s">
        <v>84</v>
      </c>
      <c r="T38" s="47" t="s">
        <v>96</v>
      </c>
      <c r="V38" s="27">
        <v>1</v>
      </c>
      <c r="W38" s="28">
        <f t="shared" si="3"/>
        <v>1</v>
      </c>
    </row>
    <row r="39" spans="1:23" x14ac:dyDescent="0.25">
      <c r="A39" s="28" t="s">
        <v>84</v>
      </c>
      <c r="B39" s="27" t="s">
        <v>96</v>
      </c>
      <c r="D39" s="27">
        <v>2</v>
      </c>
      <c r="E39" s="28">
        <f t="shared" si="0"/>
        <v>2</v>
      </c>
      <c r="G39" s="28" t="s">
        <v>80</v>
      </c>
      <c r="H39" s="47" t="s">
        <v>96</v>
      </c>
      <c r="I39" s="27">
        <v>1</v>
      </c>
      <c r="J39" s="27">
        <v>0</v>
      </c>
      <c r="K39" s="28">
        <f t="shared" si="1"/>
        <v>-1</v>
      </c>
      <c r="M39" s="44" t="s">
        <v>73</v>
      </c>
      <c r="N39" s="27" t="s">
        <v>96</v>
      </c>
      <c r="P39" s="27">
        <v>2</v>
      </c>
      <c r="Q39" s="28">
        <f t="shared" si="2"/>
        <v>2</v>
      </c>
      <c r="S39" s="44" t="s">
        <v>20</v>
      </c>
      <c r="T39" s="47" t="s">
        <v>96</v>
      </c>
      <c r="U39" s="27">
        <v>0</v>
      </c>
      <c r="V39" s="27">
        <v>0</v>
      </c>
      <c r="W39" s="28">
        <f t="shared" si="3"/>
        <v>0</v>
      </c>
    </row>
    <row r="40" spans="1:23" x14ac:dyDescent="0.25">
      <c r="A40" s="44" t="s">
        <v>20</v>
      </c>
      <c r="B40" s="27" t="s">
        <v>96</v>
      </c>
      <c r="C40" s="27">
        <v>3</v>
      </c>
      <c r="D40" s="27">
        <v>6</v>
      </c>
      <c r="E40" s="28">
        <f t="shared" si="0"/>
        <v>3</v>
      </c>
      <c r="G40" s="28" t="s">
        <v>82</v>
      </c>
      <c r="H40" s="47" t="s">
        <v>96</v>
      </c>
      <c r="I40" s="27">
        <v>2</v>
      </c>
      <c r="K40" s="28">
        <f t="shared" si="1"/>
        <v>-2</v>
      </c>
      <c r="M40" s="44" t="s">
        <v>35</v>
      </c>
      <c r="N40" s="27" t="s">
        <v>96</v>
      </c>
      <c r="O40" s="27">
        <v>1</v>
      </c>
      <c r="Q40" s="28">
        <f t="shared" si="2"/>
        <v>-1</v>
      </c>
      <c r="S40" s="44" t="s">
        <v>28</v>
      </c>
      <c r="T40" s="47" t="s">
        <v>96</v>
      </c>
      <c r="U40" s="27">
        <v>0</v>
      </c>
      <c r="W40" s="28">
        <f t="shared" si="3"/>
        <v>0</v>
      </c>
    </row>
    <row r="41" spans="1:23" x14ac:dyDescent="0.25">
      <c r="A41" s="44" t="s">
        <v>28</v>
      </c>
      <c r="B41" s="27" t="s">
        <v>96</v>
      </c>
      <c r="C41" s="27">
        <v>1</v>
      </c>
      <c r="E41" s="28">
        <f t="shared" si="0"/>
        <v>-1</v>
      </c>
      <c r="G41" s="28" t="s">
        <v>84</v>
      </c>
      <c r="H41" s="47" t="s">
        <v>96</v>
      </c>
      <c r="I41" s="27">
        <v>0</v>
      </c>
      <c r="J41" s="27">
        <v>1</v>
      </c>
      <c r="K41" s="28">
        <f t="shared" si="1"/>
        <v>1</v>
      </c>
      <c r="M41" s="44" t="s">
        <v>74</v>
      </c>
      <c r="N41" s="27" t="s">
        <v>96</v>
      </c>
      <c r="Q41" s="28">
        <f t="shared" si="2"/>
        <v>0</v>
      </c>
      <c r="S41" s="44" t="s">
        <v>87</v>
      </c>
      <c r="T41" s="47" t="s">
        <v>96</v>
      </c>
      <c r="U41" s="27">
        <v>0</v>
      </c>
      <c r="W41" s="28">
        <f t="shared" si="3"/>
        <v>0</v>
      </c>
    </row>
    <row r="42" spans="1:23" x14ac:dyDescent="0.25">
      <c r="A42" s="28" t="s">
        <v>87</v>
      </c>
      <c r="B42" s="27" t="s">
        <v>96</v>
      </c>
      <c r="C42" s="27">
        <v>1</v>
      </c>
      <c r="E42" s="28">
        <f t="shared" si="0"/>
        <v>-1</v>
      </c>
      <c r="G42" s="28" t="s">
        <v>20</v>
      </c>
      <c r="H42" s="47" t="s">
        <v>96</v>
      </c>
      <c r="I42" s="27">
        <v>0</v>
      </c>
      <c r="J42" s="27">
        <v>2</v>
      </c>
      <c r="K42" s="28">
        <f t="shared" si="1"/>
        <v>2</v>
      </c>
      <c r="M42" s="44" t="s">
        <v>75</v>
      </c>
      <c r="N42" s="27" t="s">
        <v>96</v>
      </c>
      <c r="O42" s="27">
        <v>4</v>
      </c>
      <c r="Q42" s="28">
        <f t="shared" si="2"/>
        <v>-4</v>
      </c>
      <c r="S42" s="44" t="s">
        <v>88</v>
      </c>
      <c r="T42" s="47" t="s">
        <v>96</v>
      </c>
      <c r="U42" s="27">
        <v>0</v>
      </c>
      <c r="V42" s="27">
        <v>0</v>
      </c>
      <c r="W42" s="28">
        <f t="shared" si="3"/>
        <v>0</v>
      </c>
    </row>
    <row r="43" spans="1:23" x14ac:dyDescent="0.25">
      <c r="A43" s="28" t="s">
        <v>88</v>
      </c>
      <c r="B43" s="27" t="s">
        <v>96</v>
      </c>
      <c r="C43" s="27">
        <v>1</v>
      </c>
      <c r="D43" s="27">
        <v>1</v>
      </c>
      <c r="E43" s="28">
        <f t="shared" si="0"/>
        <v>0</v>
      </c>
      <c r="G43" s="28" t="s">
        <v>86</v>
      </c>
      <c r="H43" s="47" t="s">
        <v>96</v>
      </c>
      <c r="I43" s="27">
        <v>0</v>
      </c>
      <c r="K43" s="28">
        <f t="shared" si="1"/>
        <v>0</v>
      </c>
      <c r="M43" s="44" t="s">
        <v>76</v>
      </c>
      <c r="N43" s="27" t="s">
        <v>96</v>
      </c>
      <c r="O43" s="27">
        <v>1</v>
      </c>
      <c r="Q43" s="28">
        <f t="shared" si="2"/>
        <v>-1</v>
      </c>
      <c r="S43" s="44" t="s">
        <v>91</v>
      </c>
      <c r="T43" s="47" t="s">
        <v>96</v>
      </c>
      <c r="U43" s="27">
        <v>1</v>
      </c>
      <c r="W43" s="28">
        <f t="shared" si="3"/>
        <v>-1</v>
      </c>
    </row>
    <row r="44" spans="1:23" x14ac:dyDescent="0.25">
      <c r="A44" s="28" t="s">
        <v>91</v>
      </c>
      <c r="B44" s="27" t="s">
        <v>96</v>
      </c>
      <c r="C44" s="27">
        <v>1</v>
      </c>
      <c r="E44" s="28">
        <f t="shared" si="0"/>
        <v>-1</v>
      </c>
      <c r="G44" s="28" t="s">
        <v>28</v>
      </c>
      <c r="H44" s="47" t="s">
        <v>96</v>
      </c>
      <c r="I44" s="27">
        <v>1</v>
      </c>
      <c r="J44" s="27">
        <v>0</v>
      </c>
      <c r="K44" s="28">
        <f t="shared" si="1"/>
        <v>-1</v>
      </c>
      <c r="M44" s="44" t="s">
        <v>77</v>
      </c>
      <c r="N44" s="27" t="s">
        <v>96</v>
      </c>
      <c r="O44" s="27">
        <v>2</v>
      </c>
      <c r="P44" s="27">
        <v>2</v>
      </c>
      <c r="Q44" s="28">
        <f t="shared" si="2"/>
        <v>0</v>
      </c>
      <c r="S44" s="28" t="s">
        <v>46</v>
      </c>
      <c r="T44" s="27" t="s">
        <v>97</v>
      </c>
      <c r="U44" s="27">
        <v>1</v>
      </c>
      <c r="V44" s="27">
        <v>0</v>
      </c>
      <c r="W44" s="28">
        <f t="shared" si="3"/>
        <v>-1</v>
      </c>
    </row>
    <row r="45" spans="1:23" x14ac:dyDescent="0.25">
      <c r="A45" s="44" t="s">
        <v>46</v>
      </c>
      <c r="B45" s="27" t="s">
        <v>97</v>
      </c>
      <c r="C45" s="27">
        <v>1</v>
      </c>
      <c r="E45" s="28">
        <f t="shared" si="0"/>
        <v>-1</v>
      </c>
      <c r="G45" s="28" t="s">
        <v>87</v>
      </c>
      <c r="H45" s="47" t="s">
        <v>96</v>
      </c>
      <c r="I45" s="27">
        <v>2</v>
      </c>
      <c r="K45" s="28">
        <f t="shared" si="1"/>
        <v>-2</v>
      </c>
      <c r="M45" s="44" t="s">
        <v>36</v>
      </c>
      <c r="N45" s="27" t="s">
        <v>96</v>
      </c>
      <c r="Q45" s="28">
        <f t="shared" si="2"/>
        <v>0</v>
      </c>
      <c r="S45" s="44" t="s">
        <v>45</v>
      </c>
      <c r="T45" s="27" t="s">
        <v>99</v>
      </c>
      <c r="U45" s="27">
        <v>2</v>
      </c>
      <c r="V45" s="27">
        <v>3</v>
      </c>
      <c r="W45" s="28">
        <f t="shared" si="3"/>
        <v>1</v>
      </c>
    </row>
    <row r="46" spans="1:23" x14ac:dyDescent="0.25">
      <c r="A46" s="44" t="s">
        <v>48</v>
      </c>
      <c r="B46" s="27" t="s">
        <v>97</v>
      </c>
      <c r="D46" s="27">
        <v>3</v>
      </c>
      <c r="E46" s="28">
        <f t="shared" si="0"/>
        <v>3</v>
      </c>
      <c r="G46" s="28" t="s">
        <v>88</v>
      </c>
      <c r="H46" s="47" t="s">
        <v>96</v>
      </c>
      <c r="K46" s="28">
        <f t="shared" si="1"/>
        <v>0</v>
      </c>
      <c r="M46" s="44" t="s">
        <v>78</v>
      </c>
      <c r="N46" s="27" t="s">
        <v>96</v>
      </c>
      <c r="O46" s="27">
        <v>3</v>
      </c>
      <c r="Q46" s="28">
        <f t="shared" si="2"/>
        <v>-3</v>
      </c>
      <c r="S46" s="44" t="s">
        <v>42</v>
      </c>
      <c r="T46" s="27" t="s">
        <v>99</v>
      </c>
      <c r="U46" s="27">
        <v>6</v>
      </c>
      <c r="V46" s="27">
        <v>5</v>
      </c>
      <c r="W46" s="28">
        <f t="shared" si="3"/>
        <v>-1</v>
      </c>
    </row>
    <row r="47" spans="1:23" x14ac:dyDescent="0.25">
      <c r="A47" s="44" t="s">
        <v>53</v>
      </c>
      <c r="B47" s="27" t="s">
        <v>97</v>
      </c>
      <c r="D47" s="27">
        <v>1</v>
      </c>
      <c r="E47" s="28">
        <f t="shared" si="0"/>
        <v>1</v>
      </c>
      <c r="G47" s="28" t="s">
        <v>90</v>
      </c>
      <c r="H47" s="47" t="s">
        <v>96</v>
      </c>
      <c r="I47" s="27">
        <v>0</v>
      </c>
      <c r="K47" s="28">
        <f t="shared" si="1"/>
        <v>0</v>
      </c>
      <c r="M47" s="44" t="s">
        <v>21</v>
      </c>
      <c r="N47" s="27" t="s">
        <v>96</v>
      </c>
      <c r="O47" s="27">
        <v>1</v>
      </c>
      <c r="Q47" s="28">
        <f t="shared" si="2"/>
        <v>-1</v>
      </c>
      <c r="S47" s="44" t="s">
        <v>38</v>
      </c>
      <c r="T47" s="27" t="s">
        <v>99</v>
      </c>
      <c r="U47" s="27">
        <v>4</v>
      </c>
      <c r="V47" s="27">
        <v>7</v>
      </c>
      <c r="W47" s="28">
        <f t="shared" si="3"/>
        <v>3</v>
      </c>
    </row>
    <row r="48" spans="1:23" x14ac:dyDescent="0.25">
      <c r="A48" s="44" t="s">
        <v>69</v>
      </c>
      <c r="B48" s="27" t="s">
        <v>97</v>
      </c>
      <c r="E48" s="28">
        <f t="shared" si="0"/>
        <v>0</v>
      </c>
      <c r="G48" s="28" t="s">
        <v>91</v>
      </c>
      <c r="H48" s="47" t="s">
        <v>96</v>
      </c>
      <c r="K48" s="28">
        <f t="shared" si="1"/>
        <v>0</v>
      </c>
      <c r="M48" s="28" t="s">
        <v>27</v>
      </c>
      <c r="N48" s="27" t="s">
        <v>96</v>
      </c>
      <c r="Q48" s="28">
        <f t="shared" si="2"/>
        <v>0</v>
      </c>
      <c r="S48" s="44" t="s">
        <v>46</v>
      </c>
      <c r="T48" s="27" t="s">
        <v>99</v>
      </c>
      <c r="U48" s="27">
        <v>2</v>
      </c>
      <c r="V48" s="27">
        <v>6</v>
      </c>
      <c r="W48" s="28">
        <f t="shared" si="3"/>
        <v>4</v>
      </c>
    </row>
    <row r="49" spans="1:23" x14ac:dyDescent="0.25">
      <c r="A49" s="44" t="s">
        <v>70</v>
      </c>
      <c r="B49" s="27" t="s">
        <v>97</v>
      </c>
      <c r="D49" s="27">
        <v>1</v>
      </c>
      <c r="E49" s="28">
        <f t="shared" si="0"/>
        <v>1</v>
      </c>
      <c r="G49" s="28" t="s">
        <v>46</v>
      </c>
      <c r="H49" s="47" t="s">
        <v>97</v>
      </c>
      <c r="K49" s="28">
        <f t="shared" si="1"/>
        <v>0</v>
      </c>
      <c r="M49" s="28" t="s">
        <v>79</v>
      </c>
      <c r="N49" s="27" t="s">
        <v>96</v>
      </c>
      <c r="Q49" s="28">
        <f t="shared" si="2"/>
        <v>0</v>
      </c>
      <c r="S49" s="44" t="s">
        <v>47</v>
      </c>
      <c r="T49" s="27" t="s">
        <v>99</v>
      </c>
      <c r="U49" s="27">
        <v>2</v>
      </c>
      <c r="V49" s="27">
        <v>1</v>
      </c>
      <c r="W49" s="28">
        <f t="shared" si="3"/>
        <v>-1</v>
      </c>
    </row>
    <row r="50" spans="1:23" x14ac:dyDescent="0.25">
      <c r="A50" s="44" t="s">
        <v>52</v>
      </c>
      <c r="B50" s="27" t="s">
        <v>98</v>
      </c>
      <c r="C50" s="27">
        <v>1</v>
      </c>
      <c r="E50" s="28">
        <f t="shared" si="0"/>
        <v>-1</v>
      </c>
      <c r="G50" s="28" t="s">
        <v>48</v>
      </c>
      <c r="H50" s="47" t="s">
        <v>97</v>
      </c>
      <c r="J50" s="27">
        <v>3</v>
      </c>
      <c r="K50" s="28">
        <f t="shared" si="1"/>
        <v>3</v>
      </c>
      <c r="M50" s="28" t="s">
        <v>33</v>
      </c>
      <c r="N50" s="27" t="s">
        <v>96</v>
      </c>
      <c r="O50" s="27">
        <v>3</v>
      </c>
      <c r="P50" s="27">
        <v>3</v>
      </c>
      <c r="Q50" s="28">
        <f t="shared" si="2"/>
        <v>0</v>
      </c>
      <c r="S50" s="44" t="s">
        <v>48</v>
      </c>
      <c r="T50" s="27" t="s">
        <v>99</v>
      </c>
      <c r="U50" s="27">
        <v>0</v>
      </c>
      <c r="V50" s="27">
        <v>2</v>
      </c>
      <c r="W50" s="28">
        <f t="shared" si="3"/>
        <v>2</v>
      </c>
    </row>
    <row r="51" spans="1:23" x14ac:dyDescent="0.25">
      <c r="A51" s="44" t="s">
        <v>45</v>
      </c>
      <c r="B51" s="27" t="s">
        <v>99</v>
      </c>
      <c r="C51" s="27">
        <v>10</v>
      </c>
      <c r="D51" s="27">
        <v>9</v>
      </c>
      <c r="E51" s="28">
        <f t="shared" si="0"/>
        <v>-1</v>
      </c>
      <c r="G51" s="28" t="s">
        <v>53</v>
      </c>
      <c r="H51" s="47" t="s">
        <v>97</v>
      </c>
      <c r="J51" s="27">
        <v>1</v>
      </c>
      <c r="K51" s="28">
        <f t="shared" si="1"/>
        <v>1</v>
      </c>
      <c r="M51" s="28" t="s">
        <v>34</v>
      </c>
      <c r="N51" s="27" t="s">
        <v>96</v>
      </c>
      <c r="O51" s="27">
        <v>1</v>
      </c>
      <c r="Q51" s="28">
        <f t="shared" si="2"/>
        <v>-1</v>
      </c>
      <c r="S51" s="44" t="s">
        <v>93</v>
      </c>
      <c r="T51" s="27" t="s">
        <v>99</v>
      </c>
      <c r="U51" s="27">
        <v>0</v>
      </c>
      <c r="W51" s="28">
        <f t="shared" si="3"/>
        <v>0</v>
      </c>
    </row>
    <row r="52" spans="1:23" x14ac:dyDescent="0.25">
      <c r="A52" s="44" t="s">
        <v>42</v>
      </c>
      <c r="B52" s="27" t="s">
        <v>99</v>
      </c>
      <c r="C52" s="27">
        <v>11</v>
      </c>
      <c r="D52" s="27">
        <v>8</v>
      </c>
      <c r="E52" s="28">
        <f t="shared" si="0"/>
        <v>-3</v>
      </c>
      <c r="G52" s="28" t="s">
        <v>31</v>
      </c>
      <c r="H52" s="47" t="s">
        <v>97</v>
      </c>
      <c r="K52" s="28">
        <f t="shared" si="1"/>
        <v>0</v>
      </c>
      <c r="M52" s="28" t="s">
        <v>80</v>
      </c>
      <c r="N52" s="27" t="s">
        <v>96</v>
      </c>
      <c r="O52" s="27">
        <v>1</v>
      </c>
      <c r="P52" s="27">
        <v>1</v>
      </c>
      <c r="Q52" s="28">
        <f t="shared" si="2"/>
        <v>0</v>
      </c>
      <c r="S52" s="44" t="s">
        <v>49</v>
      </c>
      <c r="T52" s="27" t="s">
        <v>99</v>
      </c>
      <c r="U52" s="27">
        <v>3</v>
      </c>
      <c r="V52" s="27">
        <v>2</v>
      </c>
      <c r="W52" s="28">
        <f t="shared" si="3"/>
        <v>-1</v>
      </c>
    </row>
    <row r="53" spans="1:23" x14ac:dyDescent="0.25">
      <c r="A53" s="44" t="s">
        <v>38</v>
      </c>
      <c r="B53" s="27" t="s">
        <v>99</v>
      </c>
      <c r="C53" s="27">
        <v>12</v>
      </c>
      <c r="D53" s="27">
        <v>14</v>
      </c>
      <c r="E53" s="28">
        <f t="shared" si="0"/>
        <v>2</v>
      </c>
      <c r="G53" s="28" t="s">
        <v>59</v>
      </c>
      <c r="H53" s="47" t="s">
        <v>97</v>
      </c>
      <c r="I53" s="27">
        <v>0</v>
      </c>
      <c r="K53" s="28">
        <f t="shared" si="1"/>
        <v>0</v>
      </c>
      <c r="M53" s="28" t="s">
        <v>81</v>
      </c>
      <c r="N53" s="27" t="s">
        <v>96</v>
      </c>
      <c r="Q53" s="28">
        <f t="shared" si="2"/>
        <v>0</v>
      </c>
      <c r="S53" s="44" t="s">
        <v>50</v>
      </c>
      <c r="T53" s="27" t="s">
        <v>99</v>
      </c>
      <c r="W53" s="28">
        <f t="shared" si="3"/>
        <v>0</v>
      </c>
    </row>
    <row r="54" spans="1:23" x14ac:dyDescent="0.25">
      <c r="A54" s="44" t="s">
        <v>46</v>
      </c>
      <c r="B54" s="27" t="s">
        <v>99</v>
      </c>
      <c r="C54" s="27">
        <v>8</v>
      </c>
      <c r="D54" s="27">
        <v>14</v>
      </c>
      <c r="E54" s="28">
        <f t="shared" si="0"/>
        <v>6</v>
      </c>
      <c r="G54" s="28" t="s">
        <v>69</v>
      </c>
      <c r="H54" s="47" t="s">
        <v>97</v>
      </c>
      <c r="K54" s="28">
        <f t="shared" si="1"/>
        <v>0</v>
      </c>
      <c r="M54" s="28" t="s">
        <v>82</v>
      </c>
      <c r="N54" s="27" t="s">
        <v>96</v>
      </c>
      <c r="O54" s="27">
        <v>2</v>
      </c>
      <c r="Q54" s="28">
        <f t="shared" si="2"/>
        <v>-2</v>
      </c>
      <c r="S54" s="44" t="s">
        <v>51</v>
      </c>
      <c r="T54" s="27" t="s">
        <v>99</v>
      </c>
      <c r="U54" s="27">
        <v>0</v>
      </c>
      <c r="V54" s="27">
        <v>2</v>
      </c>
      <c r="W54" s="28">
        <f t="shared" si="3"/>
        <v>2</v>
      </c>
    </row>
    <row r="55" spans="1:23" x14ac:dyDescent="0.25">
      <c r="A55" s="44" t="s">
        <v>47</v>
      </c>
      <c r="B55" s="27" t="s">
        <v>99</v>
      </c>
      <c r="C55" s="27">
        <v>8</v>
      </c>
      <c r="D55" s="27">
        <v>9</v>
      </c>
      <c r="E55" s="28">
        <f t="shared" si="0"/>
        <v>1</v>
      </c>
      <c r="G55" s="28" t="s">
        <v>70</v>
      </c>
      <c r="H55" s="47" t="s">
        <v>97</v>
      </c>
      <c r="J55" s="27">
        <v>1</v>
      </c>
      <c r="K55" s="28">
        <f t="shared" si="1"/>
        <v>1</v>
      </c>
      <c r="M55" s="28" t="s">
        <v>84</v>
      </c>
      <c r="N55" s="27" t="s">
        <v>96</v>
      </c>
      <c r="O55" s="27">
        <v>2</v>
      </c>
      <c r="P55" s="27">
        <v>1</v>
      </c>
      <c r="Q55" s="28">
        <f t="shared" si="2"/>
        <v>-1</v>
      </c>
      <c r="S55" s="44" t="s">
        <v>52</v>
      </c>
      <c r="T55" s="27" t="s">
        <v>99</v>
      </c>
      <c r="U55" s="27">
        <v>3</v>
      </c>
      <c r="V55" s="27">
        <v>2</v>
      </c>
      <c r="W55" s="28">
        <f t="shared" si="3"/>
        <v>-1</v>
      </c>
    </row>
    <row r="56" spans="1:23" x14ac:dyDescent="0.25">
      <c r="A56" s="44" t="s">
        <v>48</v>
      </c>
      <c r="B56" s="27" t="s">
        <v>99</v>
      </c>
      <c r="C56" s="27">
        <v>7</v>
      </c>
      <c r="D56" s="27">
        <v>6</v>
      </c>
      <c r="E56" s="28">
        <f t="shared" si="0"/>
        <v>-1</v>
      </c>
      <c r="G56" s="28" t="s">
        <v>86</v>
      </c>
      <c r="H56" s="47" t="s">
        <v>97</v>
      </c>
      <c r="K56" s="28">
        <f t="shared" si="1"/>
        <v>0</v>
      </c>
      <c r="M56" s="28" t="s">
        <v>20</v>
      </c>
      <c r="N56" s="27" t="s">
        <v>96</v>
      </c>
      <c r="O56" s="27">
        <v>4</v>
      </c>
      <c r="P56" s="27">
        <v>4</v>
      </c>
      <c r="Q56" s="28">
        <f t="shared" si="2"/>
        <v>0</v>
      </c>
      <c r="S56" s="44" t="s">
        <v>24</v>
      </c>
      <c r="T56" s="27" t="s">
        <v>99</v>
      </c>
      <c r="U56" s="27">
        <v>0</v>
      </c>
      <c r="W56" s="28">
        <f t="shared" si="3"/>
        <v>0</v>
      </c>
    </row>
    <row r="57" spans="1:23" x14ac:dyDescent="0.25">
      <c r="A57" s="44" t="s">
        <v>93</v>
      </c>
      <c r="B57" s="27" t="s">
        <v>99</v>
      </c>
      <c r="C57" s="27">
        <v>1</v>
      </c>
      <c r="E57" s="28">
        <f t="shared" si="0"/>
        <v>-1</v>
      </c>
      <c r="G57" s="28" t="s">
        <v>52</v>
      </c>
      <c r="H57" s="27" t="s">
        <v>98</v>
      </c>
      <c r="I57" s="27">
        <v>2</v>
      </c>
      <c r="J57" s="27">
        <v>0</v>
      </c>
      <c r="K57" s="28">
        <f t="shared" si="1"/>
        <v>-2</v>
      </c>
      <c r="M57" s="28" t="s">
        <v>86</v>
      </c>
      <c r="N57" s="27" t="s">
        <v>96</v>
      </c>
      <c r="O57" s="27">
        <v>1</v>
      </c>
      <c r="Q57" s="28">
        <f t="shared" si="2"/>
        <v>-1</v>
      </c>
      <c r="S57" s="44" t="s">
        <v>53</v>
      </c>
      <c r="T57" s="27" t="s">
        <v>99</v>
      </c>
      <c r="U57" s="27">
        <v>4</v>
      </c>
      <c r="V57" s="27">
        <v>3</v>
      </c>
      <c r="W57" s="28">
        <f t="shared" si="3"/>
        <v>-1</v>
      </c>
    </row>
    <row r="58" spans="1:23" x14ac:dyDescent="0.25">
      <c r="A58" s="44" t="s">
        <v>49</v>
      </c>
      <c r="B58" s="27" t="s">
        <v>99</v>
      </c>
      <c r="C58" s="27">
        <v>8</v>
      </c>
      <c r="D58" s="27">
        <v>8</v>
      </c>
      <c r="E58" s="28">
        <f t="shared" si="0"/>
        <v>0</v>
      </c>
      <c r="G58" s="28" t="s">
        <v>45</v>
      </c>
      <c r="H58" s="27" t="s">
        <v>99</v>
      </c>
      <c r="I58" s="27">
        <v>10</v>
      </c>
      <c r="J58" s="27">
        <v>6</v>
      </c>
      <c r="K58" s="28">
        <f t="shared" si="1"/>
        <v>-4</v>
      </c>
      <c r="M58" s="28" t="s">
        <v>28</v>
      </c>
      <c r="N58" s="27" t="s">
        <v>96</v>
      </c>
      <c r="O58" s="27">
        <v>1</v>
      </c>
      <c r="P58" s="27">
        <v>1</v>
      </c>
      <c r="Q58" s="28">
        <f t="shared" si="2"/>
        <v>0</v>
      </c>
      <c r="S58" s="44" t="s">
        <v>54</v>
      </c>
      <c r="T58" s="27" t="s">
        <v>99</v>
      </c>
      <c r="U58" s="27">
        <v>0</v>
      </c>
      <c r="V58" s="27">
        <v>0</v>
      </c>
      <c r="W58" s="28">
        <f t="shared" si="3"/>
        <v>0</v>
      </c>
    </row>
    <row r="59" spans="1:23" x14ac:dyDescent="0.25">
      <c r="A59" s="44" t="s">
        <v>50</v>
      </c>
      <c r="B59" s="27" t="s">
        <v>99</v>
      </c>
      <c r="E59" s="28">
        <f t="shared" si="0"/>
        <v>0</v>
      </c>
      <c r="G59" s="28" t="s">
        <v>42</v>
      </c>
      <c r="H59" s="27" t="s">
        <v>99</v>
      </c>
      <c r="I59" s="27">
        <v>6</v>
      </c>
      <c r="J59" s="27">
        <v>3</v>
      </c>
      <c r="K59" s="28">
        <f t="shared" si="1"/>
        <v>-3</v>
      </c>
      <c r="M59" s="28" t="s">
        <v>87</v>
      </c>
      <c r="N59" s="27" t="s">
        <v>96</v>
      </c>
      <c r="O59" s="27">
        <v>2</v>
      </c>
      <c r="Q59" s="28">
        <f t="shared" si="2"/>
        <v>-2</v>
      </c>
      <c r="S59" s="44" t="s">
        <v>39</v>
      </c>
      <c r="T59" s="27" t="s">
        <v>99</v>
      </c>
      <c r="U59" s="27">
        <v>10</v>
      </c>
      <c r="V59" s="27">
        <v>7</v>
      </c>
      <c r="W59" s="28">
        <f t="shared" si="3"/>
        <v>-3</v>
      </c>
    </row>
    <row r="60" spans="1:23" x14ac:dyDescent="0.25">
      <c r="A60" s="44" t="s">
        <v>51</v>
      </c>
      <c r="B60" s="27" t="s">
        <v>99</v>
      </c>
      <c r="C60" s="27">
        <v>1</v>
      </c>
      <c r="D60" s="27">
        <v>3</v>
      </c>
      <c r="E60" s="28">
        <f t="shared" si="0"/>
        <v>2</v>
      </c>
      <c r="G60" s="28" t="s">
        <v>38</v>
      </c>
      <c r="H60" s="27" t="s">
        <v>99</v>
      </c>
      <c r="I60" s="27">
        <v>9</v>
      </c>
      <c r="J60" s="27">
        <v>12</v>
      </c>
      <c r="K60" s="28">
        <f t="shared" si="1"/>
        <v>3</v>
      </c>
      <c r="M60" s="28" t="s">
        <v>88</v>
      </c>
      <c r="N60" s="27" t="s">
        <v>96</v>
      </c>
      <c r="Q60" s="28">
        <f t="shared" si="2"/>
        <v>0</v>
      </c>
      <c r="S60" s="44" t="s">
        <v>55</v>
      </c>
      <c r="T60" s="27" t="s">
        <v>99</v>
      </c>
      <c r="U60" s="27">
        <v>4</v>
      </c>
      <c r="V60" s="27">
        <v>4</v>
      </c>
      <c r="W60" s="28">
        <f t="shared" si="3"/>
        <v>0</v>
      </c>
    </row>
    <row r="61" spans="1:23" x14ac:dyDescent="0.25">
      <c r="A61" s="44" t="s">
        <v>52</v>
      </c>
      <c r="B61" s="27" t="s">
        <v>99</v>
      </c>
      <c r="C61" s="27">
        <v>10</v>
      </c>
      <c r="D61" s="27">
        <v>4</v>
      </c>
      <c r="E61" s="28">
        <f t="shared" si="0"/>
        <v>-6</v>
      </c>
      <c r="G61" s="28" t="s">
        <v>46</v>
      </c>
      <c r="H61" s="27" t="s">
        <v>99</v>
      </c>
      <c r="I61" s="27">
        <v>7</v>
      </c>
      <c r="J61" s="27">
        <v>12</v>
      </c>
      <c r="K61" s="28">
        <f t="shared" si="1"/>
        <v>5</v>
      </c>
      <c r="M61" s="28" t="s">
        <v>90</v>
      </c>
      <c r="N61" s="27" t="s">
        <v>96</v>
      </c>
      <c r="O61" s="27">
        <v>1</v>
      </c>
      <c r="Q61" s="28">
        <f t="shared" si="2"/>
        <v>-1</v>
      </c>
      <c r="S61" s="44" t="s">
        <v>56</v>
      </c>
      <c r="T61" s="27" t="s">
        <v>99</v>
      </c>
      <c r="U61" s="27">
        <v>1</v>
      </c>
      <c r="W61" s="28">
        <f t="shared" si="3"/>
        <v>-1</v>
      </c>
    </row>
    <row r="62" spans="1:23" x14ac:dyDescent="0.25">
      <c r="A62" s="44" t="s">
        <v>24</v>
      </c>
      <c r="B62" s="27" t="s">
        <v>99</v>
      </c>
      <c r="C62" s="27">
        <v>1</v>
      </c>
      <c r="E62" s="28">
        <f t="shared" si="0"/>
        <v>-1</v>
      </c>
      <c r="G62" s="28" t="s">
        <v>47</v>
      </c>
      <c r="H62" s="27" t="s">
        <v>99</v>
      </c>
      <c r="I62" s="27">
        <v>6</v>
      </c>
      <c r="J62" s="27">
        <v>6</v>
      </c>
      <c r="K62" s="28">
        <f t="shared" si="1"/>
        <v>0</v>
      </c>
      <c r="M62" s="44" t="s">
        <v>48</v>
      </c>
      <c r="N62" s="27" t="s">
        <v>97</v>
      </c>
      <c r="P62" s="27">
        <v>3</v>
      </c>
      <c r="Q62" s="28">
        <f t="shared" si="2"/>
        <v>3</v>
      </c>
      <c r="S62" s="44" t="s">
        <v>40</v>
      </c>
      <c r="T62" s="27" t="s">
        <v>99</v>
      </c>
      <c r="U62" s="27">
        <v>2</v>
      </c>
      <c r="V62" s="27">
        <v>2</v>
      </c>
      <c r="W62" s="28">
        <f t="shared" si="3"/>
        <v>0</v>
      </c>
    </row>
    <row r="63" spans="1:23" x14ac:dyDescent="0.25">
      <c r="A63" s="44" t="s">
        <v>53</v>
      </c>
      <c r="B63" s="27" t="s">
        <v>99</v>
      </c>
      <c r="C63" s="27">
        <v>9</v>
      </c>
      <c r="D63" s="27">
        <v>8</v>
      </c>
      <c r="E63" s="28">
        <f t="shared" si="0"/>
        <v>-1</v>
      </c>
      <c r="G63" s="28" t="s">
        <v>48</v>
      </c>
      <c r="H63" s="27" t="s">
        <v>99</v>
      </c>
      <c r="I63" s="27">
        <v>8</v>
      </c>
      <c r="J63" s="27">
        <v>5</v>
      </c>
      <c r="K63" s="28">
        <f t="shared" si="1"/>
        <v>-3</v>
      </c>
      <c r="M63" s="44" t="s">
        <v>53</v>
      </c>
      <c r="N63" s="27" t="s">
        <v>97</v>
      </c>
      <c r="P63" s="27">
        <v>1</v>
      </c>
      <c r="Q63" s="28">
        <f t="shared" si="2"/>
        <v>1</v>
      </c>
      <c r="S63" s="44" t="s">
        <v>57</v>
      </c>
      <c r="T63" s="27" t="s">
        <v>99</v>
      </c>
      <c r="U63" s="27">
        <v>1</v>
      </c>
      <c r="V63" s="27">
        <v>0</v>
      </c>
      <c r="W63" s="28">
        <f t="shared" si="3"/>
        <v>-1</v>
      </c>
    </row>
    <row r="64" spans="1:23" x14ac:dyDescent="0.25">
      <c r="A64" s="44" t="s">
        <v>54</v>
      </c>
      <c r="B64" s="27" t="s">
        <v>99</v>
      </c>
      <c r="C64" s="27">
        <v>4</v>
      </c>
      <c r="D64" s="27">
        <v>1</v>
      </c>
      <c r="E64" s="28">
        <f t="shared" si="0"/>
        <v>-3</v>
      </c>
      <c r="G64" s="28" t="s">
        <v>93</v>
      </c>
      <c r="H64" s="27" t="s">
        <v>99</v>
      </c>
      <c r="I64" s="27">
        <v>1</v>
      </c>
      <c r="K64" s="28">
        <f t="shared" si="1"/>
        <v>-1</v>
      </c>
      <c r="M64" s="44" t="s">
        <v>59</v>
      </c>
      <c r="N64" s="27" t="s">
        <v>97</v>
      </c>
      <c r="O64" s="27">
        <v>1</v>
      </c>
      <c r="Q64" s="28">
        <f t="shared" si="2"/>
        <v>-1</v>
      </c>
      <c r="S64" s="44" t="s">
        <v>58</v>
      </c>
      <c r="T64" s="27" t="s">
        <v>99</v>
      </c>
      <c r="U64" s="27">
        <v>7</v>
      </c>
      <c r="V64" s="27">
        <v>4</v>
      </c>
      <c r="W64" s="28">
        <f t="shared" si="3"/>
        <v>-3</v>
      </c>
    </row>
    <row r="65" spans="1:23" x14ac:dyDescent="0.25">
      <c r="A65" s="44" t="s">
        <v>39</v>
      </c>
      <c r="B65" s="27" t="s">
        <v>99</v>
      </c>
      <c r="C65" s="27">
        <v>20</v>
      </c>
      <c r="D65" s="27">
        <v>17</v>
      </c>
      <c r="E65" s="28">
        <f t="shared" si="0"/>
        <v>-3</v>
      </c>
      <c r="G65" s="28" t="s">
        <v>49</v>
      </c>
      <c r="H65" s="27" t="s">
        <v>99</v>
      </c>
      <c r="I65" s="27">
        <v>9</v>
      </c>
      <c r="J65" s="27">
        <v>8</v>
      </c>
      <c r="K65" s="28">
        <f t="shared" si="1"/>
        <v>-1</v>
      </c>
      <c r="M65" s="44" t="s">
        <v>70</v>
      </c>
      <c r="N65" s="27" t="s">
        <v>97</v>
      </c>
      <c r="P65" s="27">
        <v>1</v>
      </c>
      <c r="Q65" s="28">
        <f t="shared" si="2"/>
        <v>1</v>
      </c>
      <c r="S65" s="44" t="s">
        <v>31</v>
      </c>
      <c r="T65" s="27" t="s">
        <v>99</v>
      </c>
      <c r="U65" s="27">
        <v>1</v>
      </c>
      <c r="V65" s="27">
        <v>2</v>
      </c>
      <c r="W65" s="28">
        <f t="shared" si="3"/>
        <v>1</v>
      </c>
    </row>
    <row r="66" spans="1:23" x14ac:dyDescent="0.25">
      <c r="A66" s="44" t="s">
        <v>55</v>
      </c>
      <c r="B66" s="27" t="s">
        <v>99</v>
      </c>
      <c r="C66" s="27">
        <v>13</v>
      </c>
      <c r="D66" s="27">
        <v>9</v>
      </c>
      <c r="E66" s="28">
        <f t="shared" si="0"/>
        <v>-4</v>
      </c>
      <c r="G66" s="28" t="s">
        <v>50</v>
      </c>
      <c r="H66" s="27" t="s">
        <v>99</v>
      </c>
      <c r="K66" s="28">
        <f t="shared" si="1"/>
        <v>0</v>
      </c>
      <c r="M66" s="44" t="s">
        <v>52</v>
      </c>
      <c r="N66" s="27" t="s">
        <v>98</v>
      </c>
      <c r="O66" s="27">
        <v>2</v>
      </c>
      <c r="Q66" s="28">
        <f t="shared" si="2"/>
        <v>-2</v>
      </c>
      <c r="S66" s="44" t="s">
        <v>32</v>
      </c>
      <c r="T66" s="27" t="s">
        <v>99</v>
      </c>
      <c r="W66" s="28">
        <f t="shared" si="3"/>
        <v>0</v>
      </c>
    </row>
    <row r="67" spans="1:23" x14ac:dyDescent="0.25">
      <c r="A67" s="44" t="s">
        <v>56</v>
      </c>
      <c r="B67" s="27" t="s">
        <v>99</v>
      </c>
      <c r="C67" s="27">
        <v>1</v>
      </c>
      <c r="E67" s="28">
        <f t="shared" si="0"/>
        <v>-1</v>
      </c>
      <c r="G67" s="28" t="s">
        <v>51</v>
      </c>
      <c r="H67" s="27" t="s">
        <v>99</v>
      </c>
      <c r="I67" s="27">
        <v>1</v>
      </c>
      <c r="J67" s="27">
        <v>1</v>
      </c>
      <c r="K67" s="28">
        <f t="shared" si="1"/>
        <v>0</v>
      </c>
      <c r="M67" s="44" t="s">
        <v>45</v>
      </c>
      <c r="N67" s="27" t="s">
        <v>99</v>
      </c>
      <c r="O67" s="27">
        <v>22</v>
      </c>
      <c r="P67" s="27">
        <v>9</v>
      </c>
      <c r="Q67" s="28">
        <f t="shared" si="2"/>
        <v>-13</v>
      </c>
      <c r="S67" s="44" t="s">
        <v>59</v>
      </c>
      <c r="T67" s="27" t="s">
        <v>99</v>
      </c>
      <c r="U67" s="27">
        <v>2</v>
      </c>
      <c r="V67" s="27">
        <v>3</v>
      </c>
      <c r="W67" s="28">
        <f t="shared" si="3"/>
        <v>1</v>
      </c>
    </row>
    <row r="68" spans="1:23" x14ac:dyDescent="0.25">
      <c r="A68" s="44" t="s">
        <v>40</v>
      </c>
      <c r="B68" s="27" t="s">
        <v>99</v>
      </c>
      <c r="C68" s="27">
        <v>6</v>
      </c>
      <c r="D68" s="27">
        <v>5</v>
      </c>
      <c r="E68" s="28">
        <f t="shared" ref="E68:E118" si="4">+D68-C68</f>
        <v>-1</v>
      </c>
      <c r="G68" s="28" t="s">
        <v>52</v>
      </c>
      <c r="H68" s="27" t="s">
        <v>99</v>
      </c>
      <c r="I68" s="27">
        <v>13</v>
      </c>
      <c r="J68" s="27">
        <v>2</v>
      </c>
      <c r="K68" s="28">
        <f t="shared" ref="K68:K126" si="5">+J68-I68</f>
        <v>-11</v>
      </c>
      <c r="M68" s="44" t="s">
        <v>42</v>
      </c>
      <c r="N68" s="27" t="s">
        <v>99</v>
      </c>
      <c r="O68" s="27">
        <v>16</v>
      </c>
      <c r="P68" s="27">
        <v>19</v>
      </c>
      <c r="Q68" s="28">
        <f t="shared" ref="Q68:Q131" si="6">+P68-O68</f>
        <v>3</v>
      </c>
      <c r="S68" s="44" t="s">
        <v>60</v>
      </c>
      <c r="T68" s="27" t="s">
        <v>99</v>
      </c>
      <c r="U68" s="27">
        <v>2</v>
      </c>
      <c r="V68" s="27">
        <v>4</v>
      </c>
      <c r="W68" s="28">
        <f t="shared" ref="W68:W112" si="7">+V68-U68</f>
        <v>2</v>
      </c>
    </row>
    <row r="69" spans="1:23" x14ac:dyDescent="0.25">
      <c r="A69" s="44" t="s">
        <v>57</v>
      </c>
      <c r="B69" s="27" t="s">
        <v>99</v>
      </c>
      <c r="C69" s="27">
        <v>3</v>
      </c>
      <c r="D69" s="27">
        <v>1</v>
      </c>
      <c r="E69" s="28">
        <f t="shared" si="4"/>
        <v>-2</v>
      </c>
      <c r="G69" s="28" t="s">
        <v>24</v>
      </c>
      <c r="H69" s="27" t="s">
        <v>99</v>
      </c>
      <c r="I69" s="27">
        <v>1</v>
      </c>
      <c r="J69" s="27">
        <v>0</v>
      </c>
      <c r="K69" s="28">
        <f t="shared" si="5"/>
        <v>-1</v>
      </c>
      <c r="M69" s="44" t="s">
        <v>38</v>
      </c>
      <c r="N69" s="27" t="s">
        <v>99</v>
      </c>
      <c r="O69" s="27">
        <v>20</v>
      </c>
      <c r="P69" s="27">
        <v>18</v>
      </c>
      <c r="Q69" s="28">
        <f t="shared" si="6"/>
        <v>-2</v>
      </c>
      <c r="S69" s="44" t="s">
        <v>61</v>
      </c>
      <c r="T69" s="27" t="s">
        <v>99</v>
      </c>
      <c r="U69" s="27">
        <v>4</v>
      </c>
      <c r="V69" s="27">
        <v>2</v>
      </c>
      <c r="W69" s="28">
        <f t="shared" si="7"/>
        <v>-2</v>
      </c>
    </row>
    <row r="70" spans="1:23" x14ac:dyDescent="0.25">
      <c r="A70" s="44" t="s">
        <v>58</v>
      </c>
      <c r="B70" s="27" t="s">
        <v>99</v>
      </c>
      <c r="C70" s="27">
        <v>23</v>
      </c>
      <c r="D70" s="27">
        <v>12</v>
      </c>
      <c r="E70" s="28">
        <f t="shared" si="4"/>
        <v>-11</v>
      </c>
      <c r="G70" s="28" t="s">
        <v>53</v>
      </c>
      <c r="H70" s="27" t="s">
        <v>99</v>
      </c>
      <c r="I70" s="27">
        <v>8</v>
      </c>
      <c r="J70" s="27">
        <v>6</v>
      </c>
      <c r="K70" s="28">
        <f t="shared" si="5"/>
        <v>-2</v>
      </c>
      <c r="M70" s="44" t="s">
        <v>46</v>
      </c>
      <c r="N70" s="27" t="s">
        <v>99</v>
      </c>
      <c r="O70" s="27">
        <v>21</v>
      </c>
      <c r="P70" s="27">
        <v>27</v>
      </c>
      <c r="Q70" s="28">
        <f t="shared" si="6"/>
        <v>6</v>
      </c>
      <c r="S70" s="44" t="s">
        <v>62</v>
      </c>
      <c r="T70" s="27" t="s">
        <v>99</v>
      </c>
      <c r="U70" s="27">
        <v>0</v>
      </c>
      <c r="W70" s="28">
        <f t="shared" si="7"/>
        <v>0</v>
      </c>
    </row>
    <row r="71" spans="1:23" x14ac:dyDescent="0.25">
      <c r="A71" s="44" t="s">
        <v>31</v>
      </c>
      <c r="B71" s="27" t="s">
        <v>99</v>
      </c>
      <c r="C71" s="27">
        <v>3</v>
      </c>
      <c r="D71" s="27">
        <v>6</v>
      </c>
      <c r="E71" s="28">
        <f t="shared" si="4"/>
        <v>3</v>
      </c>
      <c r="G71" s="28" t="s">
        <v>54</v>
      </c>
      <c r="H71" s="27" t="s">
        <v>99</v>
      </c>
      <c r="I71" s="27">
        <v>4</v>
      </c>
      <c r="J71" s="27">
        <v>1</v>
      </c>
      <c r="K71" s="28">
        <f t="shared" si="5"/>
        <v>-3</v>
      </c>
      <c r="M71" s="44" t="s">
        <v>47</v>
      </c>
      <c r="N71" s="27" t="s">
        <v>99</v>
      </c>
      <c r="O71" s="27">
        <v>16</v>
      </c>
      <c r="P71" s="27">
        <v>17</v>
      </c>
      <c r="Q71" s="28">
        <f t="shared" si="6"/>
        <v>1</v>
      </c>
      <c r="S71" s="44" t="s">
        <v>23</v>
      </c>
      <c r="T71" s="27" t="s">
        <v>99</v>
      </c>
      <c r="U71" s="27">
        <v>1</v>
      </c>
      <c r="V71" s="27">
        <v>1</v>
      </c>
      <c r="W71" s="28">
        <f t="shared" si="7"/>
        <v>0</v>
      </c>
    </row>
    <row r="72" spans="1:23" x14ac:dyDescent="0.25">
      <c r="A72" s="44" t="s">
        <v>32</v>
      </c>
      <c r="B72" s="27" t="s">
        <v>99</v>
      </c>
      <c r="E72" s="28">
        <f t="shared" si="4"/>
        <v>0</v>
      </c>
      <c r="G72" s="28" t="s">
        <v>39</v>
      </c>
      <c r="H72" s="27" t="s">
        <v>99</v>
      </c>
      <c r="I72" s="27">
        <v>13</v>
      </c>
      <c r="J72" s="27">
        <v>11</v>
      </c>
      <c r="K72" s="28">
        <f t="shared" si="5"/>
        <v>-2</v>
      </c>
      <c r="M72" s="44" t="s">
        <v>48</v>
      </c>
      <c r="N72" s="27" t="s">
        <v>99</v>
      </c>
      <c r="O72" s="27">
        <v>17</v>
      </c>
      <c r="P72" s="27">
        <v>19</v>
      </c>
      <c r="Q72" s="28">
        <f t="shared" si="6"/>
        <v>2</v>
      </c>
      <c r="S72" s="44" t="s">
        <v>25</v>
      </c>
      <c r="T72" s="27" t="s">
        <v>99</v>
      </c>
      <c r="U72" s="27">
        <v>5</v>
      </c>
      <c r="V72" s="27">
        <v>5</v>
      </c>
      <c r="W72" s="28">
        <f t="shared" si="7"/>
        <v>0</v>
      </c>
    </row>
    <row r="73" spans="1:23" x14ac:dyDescent="0.25">
      <c r="A73" s="44" t="s">
        <v>59</v>
      </c>
      <c r="B73" s="27" t="s">
        <v>99</v>
      </c>
      <c r="C73" s="27">
        <v>13</v>
      </c>
      <c r="D73" s="27">
        <v>5</v>
      </c>
      <c r="E73" s="28">
        <f t="shared" si="4"/>
        <v>-8</v>
      </c>
      <c r="G73" s="28" t="s">
        <v>55</v>
      </c>
      <c r="H73" s="27" t="s">
        <v>99</v>
      </c>
      <c r="I73" s="27">
        <v>12</v>
      </c>
      <c r="J73" s="27">
        <v>6</v>
      </c>
      <c r="K73" s="28">
        <f t="shared" si="5"/>
        <v>-6</v>
      </c>
      <c r="M73" s="44" t="s">
        <v>93</v>
      </c>
      <c r="N73" s="27" t="s">
        <v>99</v>
      </c>
      <c r="O73" s="27">
        <v>1</v>
      </c>
      <c r="Q73" s="28">
        <f t="shared" si="6"/>
        <v>-1</v>
      </c>
      <c r="S73" s="44" t="s">
        <v>63</v>
      </c>
      <c r="T73" s="27" t="s">
        <v>99</v>
      </c>
      <c r="U73" s="27">
        <v>1</v>
      </c>
      <c r="V73" s="27">
        <v>2</v>
      </c>
      <c r="W73" s="28">
        <f t="shared" si="7"/>
        <v>1</v>
      </c>
    </row>
    <row r="74" spans="1:23" x14ac:dyDescent="0.25">
      <c r="A74" s="44" t="s">
        <v>60</v>
      </c>
      <c r="B74" s="27" t="s">
        <v>99</v>
      </c>
      <c r="C74" s="27">
        <v>10</v>
      </c>
      <c r="D74" s="27">
        <v>6</v>
      </c>
      <c r="E74" s="28">
        <f t="shared" si="4"/>
        <v>-4</v>
      </c>
      <c r="G74" s="28" t="s">
        <v>56</v>
      </c>
      <c r="H74" s="27" t="s">
        <v>99</v>
      </c>
      <c r="J74" s="27">
        <v>0</v>
      </c>
      <c r="K74" s="28">
        <f t="shared" si="5"/>
        <v>0</v>
      </c>
      <c r="M74" s="44" t="s">
        <v>49</v>
      </c>
      <c r="N74" s="27" t="s">
        <v>99</v>
      </c>
      <c r="O74" s="27">
        <v>20</v>
      </c>
      <c r="P74" s="27">
        <v>19</v>
      </c>
      <c r="Q74" s="28">
        <f t="shared" si="6"/>
        <v>-1</v>
      </c>
      <c r="S74" s="44" t="s">
        <v>64</v>
      </c>
      <c r="T74" s="27" t="s">
        <v>99</v>
      </c>
      <c r="U74" s="27">
        <v>1</v>
      </c>
      <c r="V74" s="27">
        <v>0</v>
      </c>
      <c r="W74" s="28">
        <f t="shared" si="7"/>
        <v>-1</v>
      </c>
    </row>
    <row r="75" spans="1:23" x14ac:dyDescent="0.25">
      <c r="A75" s="44" t="s">
        <v>61</v>
      </c>
      <c r="B75" s="27" t="s">
        <v>99</v>
      </c>
      <c r="C75" s="27">
        <v>14</v>
      </c>
      <c r="D75" s="27">
        <v>7</v>
      </c>
      <c r="E75" s="28">
        <f t="shared" si="4"/>
        <v>-7</v>
      </c>
      <c r="G75" s="28" t="s">
        <v>40</v>
      </c>
      <c r="H75" s="27" t="s">
        <v>99</v>
      </c>
      <c r="I75" s="27">
        <v>7</v>
      </c>
      <c r="J75" s="27">
        <v>2</v>
      </c>
      <c r="K75" s="28">
        <f t="shared" si="5"/>
        <v>-5</v>
      </c>
      <c r="M75" s="44" t="s">
        <v>50</v>
      </c>
      <c r="N75" s="27" t="s">
        <v>99</v>
      </c>
      <c r="Q75" s="28">
        <f t="shared" si="6"/>
        <v>0</v>
      </c>
      <c r="S75" s="44" t="s">
        <v>65</v>
      </c>
      <c r="T75" s="27" t="s">
        <v>99</v>
      </c>
      <c r="U75" s="27">
        <v>6</v>
      </c>
      <c r="V75" s="27">
        <v>3</v>
      </c>
      <c r="W75" s="28">
        <f t="shared" si="7"/>
        <v>-3</v>
      </c>
    </row>
    <row r="76" spans="1:23" x14ac:dyDescent="0.25">
      <c r="A76" s="44" t="s">
        <v>62</v>
      </c>
      <c r="B76" s="27" t="s">
        <v>99</v>
      </c>
      <c r="C76" s="27">
        <v>3</v>
      </c>
      <c r="E76" s="28">
        <f t="shared" si="4"/>
        <v>-3</v>
      </c>
      <c r="G76" s="28" t="s">
        <v>57</v>
      </c>
      <c r="H76" s="27" t="s">
        <v>99</v>
      </c>
      <c r="I76" s="27">
        <v>3</v>
      </c>
      <c r="J76" s="27">
        <v>1</v>
      </c>
      <c r="K76" s="28">
        <f t="shared" si="5"/>
        <v>-2</v>
      </c>
      <c r="M76" s="44" t="s">
        <v>51</v>
      </c>
      <c r="N76" s="27" t="s">
        <v>99</v>
      </c>
      <c r="O76" s="27">
        <v>10</v>
      </c>
      <c r="P76" s="27">
        <v>6</v>
      </c>
      <c r="Q76" s="28">
        <f t="shared" si="6"/>
        <v>-4</v>
      </c>
      <c r="S76" s="44" t="s">
        <v>66</v>
      </c>
      <c r="T76" s="27" t="s">
        <v>99</v>
      </c>
      <c r="U76" s="27">
        <v>2</v>
      </c>
      <c r="V76" s="27">
        <v>0</v>
      </c>
      <c r="W76" s="28">
        <f t="shared" si="7"/>
        <v>-2</v>
      </c>
    </row>
    <row r="77" spans="1:23" x14ac:dyDescent="0.25">
      <c r="A77" s="44" t="s">
        <v>23</v>
      </c>
      <c r="B77" s="27" t="s">
        <v>99</v>
      </c>
      <c r="C77" s="27">
        <v>1</v>
      </c>
      <c r="D77" s="27">
        <v>1</v>
      </c>
      <c r="E77" s="28">
        <f t="shared" si="4"/>
        <v>0</v>
      </c>
      <c r="G77" s="28" t="s">
        <v>58</v>
      </c>
      <c r="H77" s="27" t="s">
        <v>99</v>
      </c>
      <c r="I77" s="27">
        <v>24</v>
      </c>
      <c r="J77" s="27">
        <v>10</v>
      </c>
      <c r="K77" s="28">
        <f t="shared" si="5"/>
        <v>-14</v>
      </c>
      <c r="M77" s="44" t="s">
        <v>52</v>
      </c>
      <c r="N77" s="27" t="s">
        <v>99</v>
      </c>
      <c r="O77" s="27">
        <v>24</v>
      </c>
      <c r="P77" s="27">
        <v>6</v>
      </c>
      <c r="Q77" s="28">
        <f t="shared" si="6"/>
        <v>-18</v>
      </c>
      <c r="S77" s="44" t="s">
        <v>19</v>
      </c>
      <c r="T77" s="27" t="s">
        <v>99</v>
      </c>
      <c r="V77" s="27">
        <v>1</v>
      </c>
      <c r="W77" s="28">
        <f t="shared" si="7"/>
        <v>1</v>
      </c>
    </row>
    <row r="78" spans="1:23" x14ac:dyDescent="0.25">
      <c r="A78" s="44" t="s">
        <v>25</v>
      </c>
      <c r="B78" s="27" t="s">
        <v>99</v>
      </c>
      <c r="C78" s="27">
        <v>16</v>
      </c>
      <c r="D78" s="27">
        <v>12</v>
      </c>
      <c r="E78" s="28">
        <f t="shared" si="4"/>
        <v>-4</v>
      </c>
      <c r="G78" s="28" t="s">
        <v>31</v>
      </c>
      <c r="H78" s="27" t="s">
        <v>99</v>
      </c>
      <c r="I78" s="27">
        <v>2</v>
      </c>
      <c r="J78" s="27">
        <v>4</v>
      </c>
      <c r="K78" s="28">
        <f t="shared" si="5"/>
        <v>2</v>
      </c>
      <c r="M78" s="44" t="s">
        <v>24</v>
      </c>
      <c r="N78" s="27" t="s">
        <v>99</v>
      </c>
      <c r="O78" s="27">
        <v>4</v>
      </c>
      <c r="P78" s="27">
        <v>2</v>
      </c>
      <c r="Q78" s="28">
        <f t="shared" si="6"/>
        <v>-2</v>
      </c>
      <c r="S78" s="44" t="s">
        <v>67</v>
      </c>
      <c r="T78" s="27" t="s">
        <v>99</v>
      </c>
      <c r="U78" s="27">
        <v>0</v>
      </c>
      <c r="V78" s="27">
        <v>0</v>
      </c>
      <c r="W78" s="28">
        <f t="shared" si="7"/>
        <v>0</v>
      </c>
    </row>
    <row r="79" spans="1:23" x14ac:dyDescent="0.25">
      <c r="A79" s="44" t="s">
        <v>63</v>
      </c>
      <c r="B79" s="27" t="s">
        <v>99</v>
      </c>
      <c r="C79" s="27">
        <v>3</v>
      </c>
      <c r="D79" s="27">
        <v>4</v>
      </c>
      <c r="E79" s="28">
        <f t="shared" si="4"/>
        <v>1</v>
      </c>
      <c r="G79" s="28" t="s">
        <v>32</v>
      </c>
      <c r="H79" s="27" t="s">
        <v>99</v>
      </c>
      <c r="I79" s="27">
        <v>0</v>
      </c>
      <c r="J79" s="27">
        <v>0</v>
      </c>
      <c r="K79" s="28">
        <f t="shared" si="5"/>
        <v>0</v>
      </c>
      <c r="M79" s="44" t="s">
        <v>53</v>
      </c>
      <c r="N79" s="27" t="s">
        <v>99</v>
      </c>
      <c r="O79" s="27">
        <v>21</v>
      </c>
      <c r="P79" s="27">
        <v>9</v>
      </c>
      <c r="Q79" s="28">
        <f t="shared" si="6"/>
        <v>-12</v>
      </c>
      <c r="S79" s="44" t="s">
        <v>26</v>
      </c>
      <c r="T79" s="27" t="s">
        <v>99</v>
      </c>
      <c r="U79" s="27">
        <v>1</v>
      </c>
      <c r="W79" s="28">
        <f t="shared" si="7"/>
        <v>-1</v>
      </c>
    </row>
    <row r="80" spans="1:23" x14ac:dyDescent="0.25">
      <c r="A80" s="44" t="s">
        <v>64</v>
      </c>
      <c r="B80" s="27" t="s">
        <v>99</v>
      </c>
      <c r="C80" s="27">
        <v>4</v>
      </c>
      <c r="D80" s="27">
        <v>2</v>
      </c>
      <c r="E80" s="28">
        <f t="shared" si="4"/>
        <v>-2</v>
      </c>
      <c r="G80" s="28" t="s">
        <v>59</v>
      </c>
      <c r="H80" s="27" t="s">
        <v>99</v>
      </c>
      <c r="I80" s="27">
        <v>14</v>
      </c>
      <c r="J80" s="27">
        <v>4</v>
      </c>
      <c r="K80" s="28">
        <f t="shared" si="5"/>
        <v>-10</v>
      </c>
      <c r="M80" s="44" t="s">
        <v>54</v>
      </c>
      <c r="N80" s="27" t="s">
        <v>99</v>
      </c>
      <c r="O80" s="27">
        <v>9</v>
      </c>
      <c r="P80" s="27">
        <v>3</v>
      </c>
      <c r="Q80" s="28">
        <f t="shared" si="6"/>
        <v>-6</v>
      </c>
      <c r="S80" s="44" t="s">
        <v>68</v>
      </c>
      <c r="T80" s="27" t="s">
        <v>99</v>
      </c>
      <c r="U80" s="27">
        <v>1</v>
      </c>
      <c r="V80" s="27">
        <v>0</v>
      </c>
      <c r="W80" s="28">
        <f t="shared" si="7"/>
        <v>-1</v>
      </c>
    </row>
    <row r="81" spans="1:23" x14ac:dyDescent="0.25">
      <c r="A81" s="44" t="s">
        <v>65</v>
      </c>
      <c r="B81" s="27" t="s">
        <v>99</v>
      </c>
      <c r="C81" s="27">
        <v>11</v>
      </c>
      <c r="D81" s="27">
        <v>7</v>
      </c>
      <c r="E81" s="28">
        <f t="shared" si="4"/>
        <v>-4</v>
      </c>
      <c r="G81" s="28" t="s">
        <v>60</v>
      </c>
      <c r="H81" s="27" t="s">
        <v>99</v>
      </c>
      <c r="I81" s="27">
        <v>14</v>
      </c>
      <c r="J81" s="27">
        <v>4</v>
      </c>
      <c r="K81" s="28">
        <f t="shared" si="5"/>
        <v>-10</v>
      </c>
      <c r="M81" s="44" t="s">
        <v>39</v>
      </c>
      <c r="N81" s="27" t="s">
        <v>99</v>
      </c>
      <c r="O81" s="27">
        <v>43</v>
      </c>
      <c r="P81" s="27">
        <v>22</v>
      </c>
      <c r="Q81" s="28">
        <f t="shared" si="6"/>
        <v>-21</v>
      </c>
      <c r="S81" s="44" t="s">
        <v>30</v>
      </c>
      <c r="T81" s="27" t="s">
        <v>99</v>
      </c>
      <c r="U81" s="27">
        <v>1</v>
      </c>
      <c r="V81" s="27">
        <v>3</v>
      </c>
      <c r="W81" s="28">
        <f t="shared" si="7"/>
        <v>2</v>
      </c>
    </row>
    <row r="82" spans="1:23" x14ac:dyDescent="0.25">
      <c r="A82" s="44" t="s">
        <v>66</v>
      </c>
      <c r="B82" s="27" t="s">
        <v>99</v>
      </c>
      <c r="C82" s="27">
        <v>5</v>
      </c>
      <c r="D82" s="27">
        <v>2</v>
      </c>
      <c r="E82" s="28">
        <f t="shared" si="4"/>
        <v>-3</v>
      </c>
      <c r="G82" s="28" t="s">
        <v>61</v>
      </c>
      <c r="H82" s="27" t="s">
        <v>99</v>
      </c>
      <c r="I82" s="27">
        <v>14</v>
      </c>
      <c r="J82" s="27">
        <v>8</v>
      </c>
      <c r="K82" s="28">
        <f t="shared" si="5"/>
        <v>-6</v>
      </c>
      <c r="M82" s="44" t="s">
        <v>55</v>
      </c>
      <c r="N82" s="27" t="s">
        <v>99</v>
      </c>
      <c r="O82" s="27">
        <v>20</v>
      </c>
      <c r="P82" s="27">
        <v>13</v>
      </c>
      <c r="Q82" s="28">
        <f t="shared" si="6"/>
        <v>-7</v>
      </c>
      <c r="S82" s="44" t="s">
        <v>22</v>
      </c>
      <c r="T82" s="27" t="s">
        <v>99</v>
      </c>
      <c r="W82" s="28">
        <f t="shared" si="7"/>
        <v>0</v>
      </c>
    </row>
    <row r="83" spans="1:23" x14ac:dyDescent="0.25">
      <c r="A83" s="44" t="s">
        <v>19</v>
      </c>
      <c r="B83" s="27" t="s">
        <v>99</v>
      </c>
      <c r="D83" s="27">
        <v>2</v>
      </c>
      <c r="E83" s="28">
        <f t="shared" si="4"/>
        <v>2</v>
      </c>
      <c r="G83" s="28" t="s">
        <v>62</v>
      </c>
      <c r="H83" s="27" t="s">
        <v>99</v>
      </c>
      <c r="I83" s="27">
        <v>3</v>
      </c>
      <c r="J83" s="27">
        <v>0</v>
      </c>
      <c r="K83" s="28">
        <f t="shared" si="5"/>
        <v>-3</v>
      </c>
      <c r="M83" s="44" t="s">
        <v>56</v>
      </c>
      <c r="N83" s="27" t="s">
        <v>99</v>
      </c>
      <c r="P83" s="27">
        <v>4</v>
      </c>
      <c r="Q83" s="28">
        <f t="shared" si="6"/>
        <v>4</v>
      </c>
      <c r="S83" s="44" t="s">
        <v>69</v>
      </c>
      <c r="T83" s="27" t="s">
        <v>99</v>
      </c>
      <c r="U83" s="27">
        <v>0</v>
      </c>
      <c r="W83" s="28">
        <f t="shared" si="7"/>
        <v>0</v>
      </c>
    </row>
    <row r="84" spans="1:23" x14ac:dyDescent="0.25">
      <c r="A84" s="44" t="s">
        <v>67</v>
      </c>
      <c r="B84" s="27" t="s">
        <v>99</v>
      </c>
      <c r="C84" s="27">
        <v>1</v>
      </c>
      <c r="D84" s="27">
        <v>3</v>
      </c>
      <c r="E84" s="28">
        <f t="shared" si="4"/>
        <v>2</v>
      </c>
      <c r="G84" s="28" t="s">
        <v>23</v>
      </c>
      <c r="H84" s="27" t="s">
        <v>99</v>
      </c>
      <c r="I84" s="27">
        <v>0</v>
      </c>
      <c r="J84" s="27">
        <v>0</v>
      </c>
      <c r="K84" s="28">
        <f t="shared" si="5"/>
        <v>0</v>
      </c>
      <c r="M84" s="44" t="s">
        <v>40</v>
      </c>
      <c r="N84" s="27" t="s">
        <v>99</v>
      </c>
      <c r="O84" s="27">
        <v>24</v>
      </c>
      <c r="P84" s="27">
        <v>9</v>
      </c>
      <c r="Q84" s="28">
        <f t="shared" si="6"/>
        <v>-15</v>
      </c>
      <c r="S84" s="44" t="s">
        <v>70</v>
      </c>
      <c r="T84" s="27" t="s">
        <v>99</v>
      </c>
      <c r="U84" s="27">
        <v>0</v>
      </c>
      <c r="V84" s="27">
        <v>1</v>
      </c>
      <c r="W84" s="28">
        <f t="shared" si="7"/>
        <v>1</v>
      </c>
    </row>
    <row r="85" spans="1:23" x14ac:dyDescent="0.25">
      <c r="A85" s="44" t="s">
        <v>26</v>
      </c>
      <c r="B85" s="27" t="s">
        <v>99</v>
      </c>
      <c r="C85" s="27">
        <v>2</v>
      </c>
      <c r="E85" s="28">
        <f t="shared" si="4"/>
        <v>-2</v>
      </c>
      <c r="G85" s="28" t="s">
        <v>25</v>
      </c>
      <c r="H85" s="27" t="s">
        <v>99</v>
      </c>
      <c r="I85" s="27">
        <v>15</v>
      </c>
      <c r="J85" s="27">
        <v>8</v>
      </c>
      <c r="K85" s="28">
        <f t="shared" si="5"/>
        <v>-7</v>
      </c>
      <c r="M85" s="44" t="s">
        <v>57</v>
      </c>
      <c r="N85" s="27" t="s">
        <v>99</v>
      </c>
      <c r="O85" s="27">
        <v>5</v>
      </c>
      <c r="P85" s="27">
        <v>2</v>
      </c>
      <c r="Q85" s="28">
        <f t="shared" si="6"/>
        <v>-3</v>
      </c>
      <c r="S85" s="44" t="s">
        <v>71</v>
      </c>
      <c r="T85" s="27" t="s">
        <v>99</v>
      </c>
      <c r="U85" s="27">
        <v>0</v>
      </c>
      <c r="W85" s="28">
        <f t="shared" si="7"/>
        <v>0</v>
      </c>
    </row>
    <row r="86" spans="1:23" x14ac:dyDescent="0.25">
      <c r="A86" s="44" t="s">
        <v>68</v>
      </c>
      <c r="B86" s="27" t="s">
        <v>99</v>
      </c>
      <c r="C86" s="27">
        <v>2</v>
      </c>
      <c r="D86" s="27">
        <v>1</v>
      </c>
      <c r="E86" s="28">
        <f t="shared" si="4"/>
        <v>-1</v>
      </c>
      <c r="G86" s="28" t="s">
        <v>63</v>
      </c>
      <c r="H86" s="27" t="s">
        <v>99</v>
      </c>
      <c r="I86" s="27">
        <v>1</v>
      </c>
      <c r="J86" s="27">
        <v>2</v>
      </c>
      <c r="K86" s="28">
        <f t="shared" si="5"/>
        <v>1</v>
      </c>
      <c r="M86" s="44" t="s">
        <v>58</v>
      </c>
      <c r="N86" s="27" t="s">
        <v>99</v>
      </c>
      <c r="O86" s="27">
        <v>40</v>
      </c>
      <c r="P86" s="27">
        <v>19</v>
      </c>
      <c r="Q86" s="28">
        <f t="shared" si="6"/>
        <v>-21</v>
      </c>
      <c r="S86" s="44" t="s">
        <v>72</v>
      </c>
      <c r="T86" s="27" t="s">
        <v>99</v>
      </c>
      <c r="V86" s="27">
        <v>0</v>
      </c>
      <c r="W86" s="28">
        <f t="shared" si="7"/>
        <v>0</v>
      </c>
    </row>
    <row r="87" spans="1:23" x14ac:dyDescent="0.25">
      <c r="A87" s="44" t="s">
        <v>30</v>
      </c>
      <c r="B87" s="27" t="s">
        <v>99</v>
      </c>
      <c r="C87" s="27">
        <v>8</v>
      </c>
      <c r="D87" s="27">
        <v>6</v>
      </c>
      <c r="E87" s="28">
        <f t="shared" si="4"/>
        <v>-2</v>
      </c>
      <c r="G87" s="28" t="s">
        <v>64</v>
      </c>
      <c r="H87" s="27" t="s">
        <v>99</v>
      </c>
      <c r="I87" s="27">
        <v>3</v>
      </c>
      <c r="J87" s="27">
        <v>3</v>
      </c>
      <c r="K87" s="28">
        <f t="shared" si="5"/>
        <v>0</v>
      </c>
      <c r="M87" s="44" t="s">
        <v>31</v>
      </c>
      <c r="N87" s="27" t="s">
        <v>99</v>
      </c>
      <c r="O87" s="27">
        <v>13</v>
      </c>
      <c r="P87" s="27">
        <v>8</v>
      </c>
      <c r="Q87" s="28">
        <f t="shared" si="6"/>
        <v>-5</v>
      </c>
      <c r="S87" s="44" t="s">
        <v>73</v>
      </c>
      <c r="T87" s="27" t="s">
        <v>99</v>
      </c>
      <c r="W87" s="28">
        <f t="shared" si="7"/>
        <v>0</v>
      </c>
    </row>
    <row r="88" spans="1:23" x14ac:dyDescent="0.25">
      <c r="A88" s="44" t="s">
        <v>22</v>
      </c>
      <c r="B88" s="27" t="s">
        <v>99</v>
      </c>
      <c r="E88" s="28">
        <f t="shared" si="4"/>
        <v>0</v>
      </c>
      <c r="G88" s="28" t="s">
        <v>65</v>
      </c>
      <c r="H88" s="27" t="s">
        <v>99</v>
      </c>
      <c r="I88" s="27">
        <v>6</v>
      </c>
      <c r="J88" s="27">
        <v>5</v>
      </c>
      <c r="K88" s="28">
        <f t="shared" si="5"/>
        <v>-1</v>
      </c>
      <c r="M88" s="44" t="s">
        <v>32</v>
      </c>
      <c r="N88" s="27" t="s">
        <v>99</v>
      </c>
      <c r="O88" s="27">
        <v>1</v>
      </c>
      <c r="P88" s="27">
        <v>1</v>
      </c>
      <c r="Q88" s="28">
        <f t="shared" si="6"/>
        <v>0</v>
      </c>
      <c r="S88" s="44" t="s">
        <v>35</v>
      </c>
      <c r="T88" s="27" t="s">
        <v>99</v>
      </c>
      <c r="V88" s="27">
        <v>0</v>
      </c>
      <c r="W88" s="28">
        <f t="shared" si="7"/>
        <v>0</v>
      </c>
    </row>
    <row r="89" spans="1:23" x14ac:dyDescent="0.25">
      <c r="A89" s="44" t="s">
        <v>69</v>
      </c>
      <c r="B89" s="27" t="s">
        <v>99</v>
      </c>
      <c r="C89" s="27">
        <v>2</v>
      </c>
      <c r="E89" s="28">
        <f t="shared" si="4"/>
        <v>-2</v>
      </c>
      <c r="G89" s="28" t="s">
        <v>66</v>
      </c>
      <c r="H89" s="27" t="s">
        <v>99</v>
      </c>
      <c r="I89" s="27">
        <v>6</v>
      </c>
      <c r="J89" s="27">
        <v>3</v>
      </c>
      <c r="K89" s="28">
        <f t="shared" si="5"/>
        <v>-3</v>
      </c>
      <c r="M89" s="44" t="s">
        <v>59</v>
      </c>
      <c r="N89" s="27" t="s">
        <v>99</v>
      </c>
      <c r="O89" s="27">
        <v>20</v>
      </c>
      <c r="P89" s="27">
        <v>11</v>
      </c>
      <c r="Q89" s="28">
        <f t="shared" si="6"/>
        <v>-9</v>
      </c>
      <c r="S89" s="44" t="s">
        <v>75</v>
      </c>
      <c r="T89" s="27" t="s">
        <v>99</v>
      </c>
      <c r="U89" s="27">
        <v>4</v>
      </c>
      <c r="V89" s="27">
        <v>6</v>
      </c>
      <c r="W89" s="28">
        <f t="shared" si="7"/>
        <v>2</v>
      </c>
    </row>
    <row r="90" spans="1:23" x14ac:dyDescent="0.25">
      <c r="A90" s="44" t="s">
        <v>70</v>
      </c>
      <c r="B90" s="27" t="s">
        <v>99</v>
      </c>
      <c r="C90" s="27">
        <v>1</v>
      </c>
      <c r="D90" s="27">
        <v>1</v>
      </c>
      <c r="E90" s="28">
        <f t="shared" si="4"/>
        <v>0</v>
      </c>
      <c r="G90" s="28" t="s">
        <v>16</v>
      </c>
      <c r="H90" s="27" t="s">
        <v>99</v>
      </c>
      <c r="J90" s="27">
        <v>0</v>
      </c>
      <c r="K90" s="28">
        <f t="shared" si="5"/>
        <v>0</v>
      </c>
      <c r="M90" s="44" t="s">
        <v>60</v>
      </c>
      <c r="N90" s="27" t="s">
        <v>99</v>
      </c>
      <c r="O90" s="27">
        <v>32</v>
      </c>
      <c r="P90" s="27">
        <v>19</v>
      </c>
      <c r="Q90" s="28">
        <f t="shared" si="6"/>
        <v>-13</v>
      </c>
      <c r="S90" s="44" t="s">
        <v>76</v>
      </c>
      <c r="T90" s="27" t="s">
        <v>99</v>
      </c>
      <c r="U90" s="27">
        <v>9</v>
      </c>
      <c r="V90" s="27">
        <v>6</v>
      </c>
      <c r="W90" s="28">
        <f t="shared" si="7"/>
        <v>-3</v>
      </c>
    </row>
    <row r="91" spans="1:23" x14ac:dyDescent="0.25">
      <c r="A91" s="44" t="s">
        <v>71</v>
      </c>
      <c r="B91" s="27" t="s">
        <v>99</v>
      </c>
      <c r="C91" s="27">
        <v>2</v>
      </c>
      <c r="E91" s="28">
        <f t="shared" si="4"/>
        <v>-2</v>
      </c>
      <c r="G91" s="28" t="s">
        <v>19</v>
      </c>
      <c r="H91" s="27" t="s">
        <v>99</v>
      </c>
      <c r="I91" s="27">
        <v>0</v>
      </c>
      <c r="J91" s="27">
        <v>1</v>
      </c>
      <c r="K91" s="28">
        <f t="shared" si="5"/>
        <v>1</v>
      </c>
      <c r="M91" s="44" t="s">
        <v>61</v>
      </c>
      <c r="N91" s="27" t="s">
        <v>99</v>
      </c>
      <c r="O91" s="27">
        <v>26</v>
      </c>
      <c r="P91" s="27">
        <v>14</v>
      </c>
      <c r="Q91" s="28">
        <f t="shared" si="6"/>
        <v>-12</v>
      </c>
      <c r="S91" s="44" t="s">
        <v>77</v>
      </c>
      <c r="T91" s="27" t="s">
        <v>99</v>
      </c>
      <c r="U91" s="27">
        <v>1</v>
      </c>
      <c r="W91" s="28">
        <f t="shared" si="7"/>
        <v>-1</v>
      </c>
    </row>
    <row r="92" spans="1:23" x14ac:dyDescent="0.25">
      <c r="A92" s="44" t="s">
        <v>72</v>
      </c>
      <c r="B92" s="27" t="s">
        <v>99</v>
      </c>
      <c r="D92" s="27">
        <v>1</v>
      </c>
      <c r="E92" s="28">
        <f t="shared" si="4"/>
        <v>1</v>
      </c>
      <c r="G92" s="28" t="s">
        <v>67</v>
      </c>
      <c r="H92" s="27" t="s">
        <v>99</v>
      </c>
      <c r="I92" s="27">
        <v>2</v>
      </c>
      <c r="J92" s="27">
        <v>2</v>
      </c>
      <c r="K92" s="28">
        <f t="shared" si="5"/>
        <v>0</v>
      </c>
      <c r="M92" s="44" t="s">
        <v>62</v>
      </c>
      <c r="N92" s="27" t="s">
        <v>99</v>
      </c>
      <c r="O92" s="27">
        <v>6</v>
      </c>
      <c r="P92" s="27">
        <v>2</v>
      </c>
      <c r="Q92" s="28">
        <f t="shared" si="6"/>
        <v>-4</v>
      </c>
      <c r="S92" s="44" t="s">
        <v>36</v>
      </c>
      <c r="T92" s="27" t="s">
        <v>99</v>
      </c>
      <c r="U92" s="27">
        <v>4</v>
      </c>
      <c r="V92" s="27">
        <v>8</v>
      </c>
      <c r="W92" s="28">
        <f t="shared" si="7"/>
        <v>4</v>
      </c>
    </row>
    <row r="93" spans="1:23" x14ac:dyDescent="0.25">
      <c r="A93" s="44" t="s">
        <v>73</v>
      </c>
      <c r="B93" s="27" t="s">
        <v>99</v>
      </c>
      <c r="E93" s="28">
        <f t="shared" si="4"/>
        <v>0</v>
      </c>
      <c r="G93" s="28" t="s">
        <v>26</v>
      </c>
      <c r="H93" s="27" t="s">
        <v>99</v>
      </c>
      <c r="I93" s="27">
        <v>1</v>
      </c>
      <c r="J93" s="27">
        <v>0</v>
      </c>
      <c r="K93" s="28">
        <f t="shared" si="5"/>
        <v>-1</v>
      </c>
      <c r="M93" s="44" t="s">
        <v>23</v>
      </c>
      <c r="N93" s="27" t="s">
        <v>99</v>
      </c>
      <c r="O93" s="27">
        <v>1</v>
      </c>
      <c r="P93" s="27">
        <v>1</v>
      </c>
      <c r="Q93" s="28">
        <f t="shared" si="6"/>
        <v>0</v>
      </c>
      <c r="S93" s="44" t="s">
        <v>78</v>
      </c>
      <c r="T93" s="27" t="s">
        <v>99</v>
      </c>
      <c r="U93" s="27">
        <v>0</v>
      </c>
      <c r="V93" s="27">
        <v>1</v>
      </c>
      <c r="W93" s="28">
        <f t="shared" si="7"/>
        <v>1</v>
      </c>
    </row>
    <row r="94" spans="1:23" x14ac:dyDescent="0.25">
      <c r="A94" s="44" t="s">
        <v>35</v>
      </c>
      <c r="B94" s="27" t="s">
        <v>99</v>
      </c>
      <c r="D94" s="27">
        <v>1</v>
      </c>
      <c r="E94" s="28">
        <f t="shared" si="4"/>
        <v>1</v>
      </c>
      <c r="G94" s="28" t="s">
        <v>68</v>
      </c>
      <c r="H94" s="27" t="s">
        <v>99</v>
      </c>
      <c r="I94" s="27">
        <v>1</v>
      </c>
      <c r="J94" s="27">
        <v>1</v>
      </c>
      <c r="K94" s="28">
        <f t="shared" si="5"/>
        <v>0</v>
      </c>
      <c r="M94" s="44" t="s">
        <v>25</v>
      </c>
      <c r="N94" s="27" t="s">
        <v>99</v>
      </c>
      <c r="O94" s="27">
        <v>37</v>
      </c>
      <c r="P94" s="27">
        <v>19</v>
      </c>
      <c r="Q94" s="28">
        <f t="shared" si="6"/>
        <v>-18</v>
      </c>
      <c r="S94" s="44" t="s">
        <v>21</v>
      </c>
      <c r="T94" s="27" t="s">
        <v>99</v>
      </c>
      <c r="U94" s="27">
        <v>1</v>
      </c>
      <c r="W94" s="28">
        <f t="shared" si="7"/>
        <v>-1</v>
      </c>
    </row>
    <row r="95" spans="1:23" x14ac:dyDescent="0.25">
      <c r="A95" s="44" t="s">
        <v>75</v>
      </c>
      <c r="B95" s="27" t="s">
        <v>99</v>
      </c>
      <c r="C95" s="27">
        <v>5</v>
      </c>
      <c r="D95" s="27">
        <v>6</v>
      </c>
      <c r="E95" s="28">
        <f t="shared" si="4"/>
        <v>1</v>
      </c>
      <c r="G95" s="28" t="s">
        <v>30</v>
      </c>
      <c r="H95" s="27" t="s">
        <v>99</v>
      </c>
      <c r="I95" s="27">
        <v>8</v>
      </c>
      <c r="J95" s="27">
        <v>3</v>
      </c>
      <c r="K95" s="28">
        <f t="shared" si="5"/>
        <v>-5</v>
      </c>
      <c r="M95" s="44" t="s">
        <v>63</v>
      </c>
      <c r="N95" s="27" t="s">
        <v>99</v>
      </c>
      <c r="O95" s="27">
        <v>10</v>
      </c>
      <c r="P95" s="27">
        <v>8</v>
      </c>
      <c r="Q95" s="28">
        <f t="shared" si="6"/>
        <v>-2</v>
      </c>
      <c r="S95" s="44" t="s">
        <v>27</v>
      </c>
      <c r="T95" s="27" t="s">
        <v>99</v>
      </c>
      <c r="U95" s="27">
        <v>1</v>
      </c>
      <c r="V95" s="27">
        <v>2</v>
      </c>
      <c r="W95" s="28">
        <f t="shared" si="7"/>
        <v>1</v>
      </c>
    </row>
    <row r="96" spans="1:23" x14ac:dyDescent="0.25">
      <c r="A96" s="44" t="s">
        <v>76</v>
      </c>
      <c r="B96" s="27" t="s">
        <v>99</v>
      </c>
      <c r="C96" s="27">
        <v>22</v>
      </c>
      <c r="D96" s="27">
        <v>14</v>
      </c>
      <c r="E96" s="28">
        <f t="shared" si="4"/>
        <v>-8</v>
      </c>
      <c r="G96" s="28" t="s">
        <v>22</v>
      </c>
      <c r="H96" s="27" t="s">
        <v>99</v>
      </c>
      <c r="K96" s="28">
        <f t="shared" si="5"/>
        <v>0</v>
      </c>
      <c r="M96" s="44" t="s">
        <v>64</v>
      </c>
      <c r="N96" s="27" t="s">
        <v>99</v>
      </c>
      <c r="O96" s="27">
        <v>6</v>
      </c>
      <c r="P96" s="27">
        <v>6</v>
      </c>
      <c r="Q96" s="28">
        <f t="shared" si="6"/>
        <v>0</v>
      </c>
      <c r="S96" s="44" t="s">
        <v>79</v>
      </c>
      <c r="T96" s="27" t="s">
        <v>99</v>
      </c>
      <c r="U96" s="27">
        <v>0</v>
      </c>
      <c r="V96" s="27">
        <v>1</v>
      </c>
      <c r="W96" s="28">
        <f t="shared" si="7"/>
        <v>1</v>
      </c>
    </row>
    <row r="97" spans="1:23" x14ac:dyDescent="0.25">
      <c r="A97" s="44" t="s">
        <v>77</v>
      </c>
      <c r="B97" s="27" t="s">
        <v>99</v>
      </c>
      <c r="C97" s="27">
        <v>4</v>
      </c>
      <c r="E97" s="28">
        <f t="shared" si="4"/>
        <v>-4</v>
      </c>
      <c r="G97" s="28" t="s">
        <v>69</v>
      </c>
      <c r="H97" s="27" t="s">
        <v>99</v>
      </c>
      <c r="I97" s="27">
        <v>3</v>
      </c>
      <c r="K97" s="28">
        <f t="shared" si="5"/>
        <v>-3</v>
      </c>
      <c r="M97" s="44" t="s">
        <v>65</v>
      </c>
      <c r="N97" s="27" t="s">
        <v>99</v>
      </c>
      <c r="O97" s="27">
        <v>16</v>
      </c>
      <c r="P97" s="27">
        <v>8</v>
      </c>
      <c r="Q97" s="28">
        <f t="shared" si="6"/>
        <v>-8</v>
      </c>
      <c r="S97" s="44" t="s">
        <v>33</v>
      </c>
      <c r="T97" s="27" t="s">
        <v>99</v>
      </c>
      <c r="U97" s="27">
        <v>1</v>
      </c>
      <c r="V97" s="27">
        <v>4</v>
      </c>
      <c r="W97" s="28">
        <f t="shared" si="7"/>
        <v>3</v>
      </c>
    </row>
    <row r="98" spans="1:23" x14ac:dyDescent="0.25">
      <c r="A98" s="44" t="s">
        <v>36</v>
      </c>
      <c r="B98" s="27" t="s">
        <v>99</v>
      </c>
      <c r="C98" s="27">
        <v>18</v>
      </c>
      <c r="D98" s="27">
        <v>14</v>
      </c>
      <c r="E98" s="28">
        <f t="shared" si="4"/>
        <v>-4</v>
      </c>
      <c r="G98" s="28" t="s">
        <v>70</v>
      </c>
      <c r="H98" s="27" t="s">
        <v>99</v>
      </c>
      <c r="I98" s="27">
        <v>2</v>
      </c>
      <c r="J98" s="27">
        <v>0</v>
      </c>
      <c r="K98" s="28">
        <f t="shared" si="5"/>
        <v>-2</v>
      </c>
      <c r="M98" s="44" t="s">
        <v>66</v>
      </c>
      <c r="N98" s="27" t="s">
        <v>99</v>
      </c>
      <c r="O98" s="27">
        <v>16</v>
      </c>
      <c r="P98" s="27">
        <v>8</v>
      </c>
      <c r="Q98" s="28">
        <f t="shared" si="6"/>
        <v>-8</v>
      </c>
      <c r="S98" s="44" t="s">
        <v>34</v>
      </c>
      <c r="T98" s="27" t="s">
        <v>99</v>
      </c>
      <c r="U98" s="27">
        <v>0</v>
      </c>
      <c r="V98" s="27">
        <v>0</v>
      </c>
      <c r="W98" s="28">
        <f t="shared" si="7"/>
        <v>0</v>
      </c>
    </row>
    <row r="99" spans="1:23" x14ac:dyDescent="0.25">
      <c r="A99" s="44" t="s">
        <v>78</v>
      </c>
      <c r="B99" s="27" t="s">
        <v>99</v>
      </c>
      <c r="C99" s="27">
        <v>5</v>
      </c>
      <c r="D99" s="27">
        <v>1</v>
      </c>
      <c r="E99" s="28">
        <f t="shared" si="4"/>
        <v>-4</v>
      </c>
      <c r="G99" s="28" t="s">
        <v>71</v>
      </c>
      <c r="H99" s="27" t="s">
        <v>99</v>
      </c>
      <c r="I99" s="27">
        <v>3</v>
      </c>
      <c r="K99" s="28">
        <f t="shared" si="5"/>
        <v>-3</v>
      </c>
      <c r="M99" s="44" t="s">
        <v>15</v>
      </c>
      <c r="N99" s="27" t="s">
        <v>99</v>
      </c>
      <c r="Q99" s="28">
        <f t="shared" si="6"/>
        <v>0</v>
      </c>
      <c r="S99" s="44" t="s">
        <v>80</v>
      </c>
      <c r="T99" s="27" t="s">
        <v>99</v>
      </c>
      <c r="U99" s="27">
        <v>0</v>
      </c>
      <c r="W99" s="28">
        <f t="shared" si="7"/>
        <v>0</v>
      </c>
    </row>
    <row r="100" spans="1:23" x14ac:dyDescent="0.25">
      <c r="A100" s="44" t="s">
        <v>21</v>
      </c>
      <c r="B100" s="27" t="s">
        <v>99</v>
      </c>
      <c r="C100" s="27">
        <v>1</v>
      </c>
      <c r="E100" s="28">
        <f t="shared" si="4"/>
        <v>-1</v>
      </c>
      <c r="G100" s="28" t="s">
        <v>72</v>
      </c>
      <c r="H100" s="27" t="s">
        <v>99</v>
      </c>
      <c r="I100" s="27">
        <v>0</v>
      </c>
      <c r="J100" s="27">
        <v>2</v>
      </c>
      <c r="K100" s="28">
        <f t="shared" si="5"/>
        <v>2</v>
      </c>
      <c r="M100" s="44" t="s">
        <v>16</v>
      </c>
      <c r="N100" s="27" t="s">
        <v>99</v>
      </c>
      <c r="P100" s="27">
        <v>2</v>
      </c>
      <c r="Q100" s="28">
        <f t="shared" si="6"/>
        <v>2</v>
      </c>
      <c r="S100" s="44" t="s">
        <v>81</v>
      </c>
      <c r="T100" s="27" t="s">
        <v>99</v>
      </c>
      <c r="U100" s="27">
        <v>0</v>
      </c>
      <c r="W100" s="28">
        <f t="shared" si="7"/>
        <v>0</v>
      </c>
    </row>
    <row r="101" spans="1:23" x14ac:dyDescent="0.25">
      <c r="A101" s="44" t="s">
        <v>27</v>
      </c>
      <c r="B101" s="27" t="s">
        <v>99</v>
      </c>
      <c r="C101" s="27">
        <v>4</v>
      </c>
      <c r="D101" s="27">
        <v>3</v>
      </c>
      <c r="E101" s="28">
        <f t="shared" si="4"/>
        <v>-1</v>
      </c>
      <c r="G101" s="28" t="s">
        <v>73</v>
      </c>
      <c r="H101" s="27" t="s">
        <v>99</v>
      </c>
      <c r="K101" s="28">
        <f t="shared" si="5"/>
        <v>0</v>
      </c>
      <c r="M101" s="44" t="s">
        <v>19</v>
      </c>
      <c r="N101" s="27" t="s">
        <v>99</v>
      </c>
      <c r="O101" s="27">
        <v>4</v>
      </c>
      <c r="P101" s="27">
        <v>1</v>
      </c>
      <c r="Q101" s="28">
        <f t="shared" si="6"/>
        <v>-3</v>
      </c>
      <c r="S101" s="44" t="s">
        <v>82</v>
      </c>
      <c r="T101" s="27" t="s">
        <v>99</v>
      </c>
      <c r="U101" s="27">
        <v>11</v>
      </c>
      <c r="V101" s="27">
        <v>7</v>
      </c>
      <c r="W101" s="28">
        <f t="shared" si="7"/>
        <v>-4</v>
      </c>
    </row>
    <row r="102" spans="1:23" x14ac:dyDescent="0.25">
      <c r="A102" s="44" t="s">
        <v>79</v>
      </c>
      <c r="B102" s="27" t="s">
        <v>99</v>
      </c>
      <c r="C102" s="27">
        <v>6</v>
      </c>
      <c r="D102" s="27">
        <v>1</v>
      </c>
      <c r="E102" s="28">
        <f t="shared" si="4"/>
        <v>-5</v>
      </c>
      <c r="G102" s="28" t="s">
        <v>35</v>
      </c>
      <c r="H102" s="27" t="s">
        <v>99</v>
      </c>
      <c r="J102" s="27">
        <v>1</v>
      </c>
      <c r="K102" s="28">
        <f t="shared" si="5"/>
        <v>1</v>
      </c>
      <c r="M102" s="44" t="s">
        <v>67</v>
      </c>
      <c r="N102" s="27" t="s">
        <v>99</v>
      </c>
      <c r="O102" s="27">
        <v>5</v>
      </c>
      <c r="P102" s="27">
        <v>4</v>
      </c>
      <c r="Q102" s="28">
        <f t="shared" si="6"/>
        <v>-1</v>
      </c>
      <c r="S102" s="44" t="s">
        <v>83</v>
      </c>
      <c r="T102" s="27" t="s">
        <v>99</v>
      </c>
      <c r="V102" s="27">
        <v>0</v>
      </c>
      <c r="W102" s="28">
        <f t="shared" si="7"/>
        <v>0</v>
      </c>
    </row>
    <row r="103" spans="1:23" x14ac:dyDescent="0.25">
      <c r="A103" s="44" t="s">
        <v>33</v>
      </c>
      <c r="B103" s="27" t="s">
        <v>99</v>
      </c>
      <c r="C103" s="27">
        <v>5</v>
      </c>
      <c r="D103" s="27">
        <v>5</v>
      </c>
      <c r="E103" s="28">
        <f t="shared" si="4"/>
        <v>0</v>
      </c>
      <c r="G103" s="28" t="s">
        <v>75</v>
      </c>
      <c r="H103" s="27" t="s">
        <v>99</v>
      </c>
      <c r="I103" s="27">
        <v>2</v>
      </c>
      <c r="J103" s="27">
        <v>2</v>
      </c>
      <c r="K103" s="28">
        <f t="shared" si="5"/>
        <v>0</v>
      </c>
      <c r="M103" s="44" t="s">
        <v>26</v>
      </c>
      <c r="N103" s="27" t="s">
        <v>99</v>
      </c>
      <c r="O103" s="27">
        <v>1</v>
      </c>
      <c r="P103" s="27">
        <v>1</v>
      </c>
      <c r="Q103" s="28">
        <f t="shared" si="6"/>
        <v>0</v>
      </c>
      <c r="S103" s="44" t="s">
        <v>84</v>
      </c>
      <c r="T103" s="27" t="s">
        <v>99</v>
      </c>
      <c r="U103" s="27">
        <v>4</v>
      </c>
      <c r="V103" s="27">
        <v>2</v>
      </c>
      <c r="W103" s="28">
        <f t="shared" si="7"/>
        <v>-2</v>
      </c>
    </row>
    <row r="104" spans="1:23" x14ac:dyDescent="0.25">
      <c r="A104" s="44" t="s">
        <v>34</v>
      </c>
      <c r="B104" s="27" t="s">
        <v>99</v>
      </c>
      <c r="C104" s="27">
        <v>3</v>
      </c>
      <c r="D104" s="27">
        <v>1</v>
      </c>
      <c r="E104" s="28">
        <f t="shared" si="4"/>
        <v>-2</v>
      </c>
      <c r="G104" s="28" t="s">
        <v>76</v>
      </c>
      <c r="H104" s="27" t="s">
        <v>99</v>
      </c>
      <c r="I104" s="27">
        <v>19</v>
      </c>
      <c r="J104" s="27">
        <v>9</v>
      </c>
      <c r="K104" s="28">
        <f t="shared" si="5"/>
        <v>-10</v>
      </c>
      <c r="M104" s="44" t="s">
        <v>68</v>
      </c>
      <c r="N104" s="27" t="s">
        <v>99</v>
      </c>
      <c r="O104" s="27">
        <v>1</v>
      </c>
      <c r="P104" s="27">
        <v>3</v>
      </c>
      <c r="Q104" s="28">
        <f t="shared" si="6"/>
        <v>2</v>
      </c>
      <c r="S104" s="44" t="s">
        <v>20</v>
      </c>
      <c r="T104" s="27" t="s">
        <v>99</v>
      </c>
      <c r="U104" s="27">
        <v>1</v>
      </c>
      <c r="V104" s="27">
        <v>3</v>
      </c>
      <c r="W104" s="28">
        <f t="shared" si="7"/>
        <v>2</v>
      </c>
    </row>
    <row r="105" spans="1:23" x14ac:dyDescent="0.25">
      <c r="A105" s="44" t="s">
        <v>80</v>
      </c>
      <c r="B105" s="27" t="s">
        <v>99</v>
      </c>
      <c r="C105" s="27">
        <v>1</v>
      </c>
      <c r="E105" s="28">
        <f t="shared" si="4"/>
        <v>-1</v>
      </c>
      <c r="G105" s="28" t="s">
        <v>77</v>
      </c>
      <c r="H105" s="27" t="s">
        <v>99</v>
      </c>
      <c r="I105" s="27">
        <v>3</v>
      </c>
      <c r="K105" s="28">
        <f t="shared" si="5"/>
        <v>-3</v>
      </c>
      <c r="M105" s="44" t="s">
        <v>30</v>
      </c>
      <c r="N105" s="27" t="s">
        <v>99</v>
      </c>
      <c r="O105" s="27">
        <v>14</v>
      </c>
      <c r="P105" s="27">
        <v>5</v>
      </c>
      <c r="Q105" s="28">
        <f t="shared" si="6"/>
        <v>-9</v>
      </c>
      <c r="S105" s="44" t="s">
        <v>85</v>
      </c>
      <c r="T105" s="27" t="s">
        <v>99</v>
      </c>
      <c r="U105" s="27">
        <v>4</v>
      </c>
      <c r="V105" s="27">
        <v>3</v>
      </c>
      <c r="W105" s="28">
        <f t="shared" si="7"/>
        <v>-1</v>
      </c>
    </row>
    <row r="106" spans="1:23" x14ac:dyDescent="0.25">
      <c r="A106" s="44" t="s">
        <v>81</v>
      </c>
      <c r="B106" s="27" t="s">
        <v>99</v>
      </c>
      <c r="C106" s="27">
        <v>1</v>
      </c>
      <c r="E106" s="28">
        <f t="shared" si="4"/>
        <v>-1</v>
      </c>
      <c r="G106" s="28" t="s">
        <v>36</v>
      </c>
      <c r="H106" s="27" t="s">
        <v>99</v>
      </c>
      <c r="I106" s="27">
        <v>16</v>
      </c>
      <c r="J106" s="27">
        <v>7</v>
      </c>
      <c r="K106" s="28">
        <f t="shared" si="5"/>
        <v>-9</v>
      </c>
      <c r="M106" s="44" t="s">
        <v>17</v>
      </c>
      <c r="N106" s="27" t="s">
        <v>99</v>
      </c>
      <c r="Q106" s="28">
        <f t="shared" si="6"/>
        <v>0</v>
      </c>
      <c r="S106" s="44" t="s">
        <v>86</v>
      </c>
      <c r="T106" s="27" t="s">
        <v>99</v>
      </c>
      <c r="U106" s="27">
        <v>0</v>
      </c>
      <c r="V106" s="27">
        <v>0</v>
      </c>
      <c r="W106" s="28">
        <f t="shared" si="7"/>
        <v>0</v>
      </c>
    </row>
    <row r="107" spans="1:23" x14ac:dyDescent="0.25">
      <c r="A107" s="44" t="s">
        <v>82</v>
      </c>
      <c r="B107" s="27" t="s">
        <v>99</v>
      </c>
      <c r="C107" s="27">
        <v>36</v>
      </c>
      <c r="D107" s="27">
        <v>24</v>
      </c>
      <c r="E107" s="28">
        <f t="shared" si="4"/>
        <v>-12</v>
      </c>
      <c r="G107" s="28" t="s">
        <v>78</v>
      </c>
      <c r="H107" s="27" t="s">
        <v>99</v>
      </c>
      <c r="I107" s="27">
        <v>6</v>
      </c>
      <c r="J107" s="27">
        <v>0</v>
      </c>
      <c r="K107" s="28">
        <f t="shared" si="5"/>
        <v>-6</v>
      </c>
      <c r="M107" s="44" t="s">
        <v>22</v>
      </c>
      <c r="N107" s="27" t="s">
        <v>99</v>
      </c>
      <c r="Q107" s="28">
        <f t="shared" si="6"/>
        <v>0</v>
      </c>
      <c r="S107" s="44" t="s">
        <v>28</v>
      </c>
      <c r="T107" s="27" t="s">
        <v>99</v>
      </c>
      <c r="U107" s="27">
        <v>4</v>
      </c>
      <c r="V107" s="27">
        <v>2</v>
      </c>
      <c r="W107" s="28">
        <f t="shared" si="7"/>
        <v>-2</v>
      </c>
    </row>
    <row r="108" spans="1:23" x14ac:dyDescent="0.25">
      <c r="A108" s="44" t="s">
        <v>83</v>
      </c>
      <c r="B108" s="27" t="s">
        <v>99</v>
      </c>
      <c r="D108" s="27">
        <v>1</v>
      </c>
      <c r="E108" s="28">
        <f t="shared" si="4"/>
        <v>1</v>
      </c>
      <c r="G108" s="28" t="s">
        <v>21</v>
      </c>
      <c r="H108" s="27" t="s">
        <v>99</v>
      </c>
      <c r="I108" s="27">
        <v>0</v>
      </c>
      <c r="K108" s="28">
        <f t="shared" si="5"/>
        <v>0</v>
      </c>
      <c r="M108" s="44" t="s">
        <v>69</v>
      </c>
      <c r="N108" s="27" t="s">
        <v>99</v>
      </c>
      <c r="O108" s="27">
        <v>4</v>
      </c>
      <c r="Q108" s="28">
        <f t="shared" si="6"/>
        <v>-4</v>
      </c>
      <c r="S108" s="44" t="s">
        <v>87</v>
      </c>
      <c r="T108" s="27" t="s">
        <v>99</v>
      </c>
      <c r="U108" s="27">
        <v>0</v>
      </c>
      <c r="V108" s="27">
        <v>0</v>
      </c>
      <c r="W108" s="28">
        <f t="shared" si="7"/>
        <v>0</v>
      </c>
    </row>
    <row r="109" spans="1:23" x14ac:dyDescent="0.25">
      <c r="A109" s="44" t="s">
        <v>84</v>
      </c>
      <c r="B109" s="27" t="s">
        <v>99</v>
      </c>
      <c r="C109" s="27">
        <v>9</v>
      </c>
      <c r="D109" s="27">
        <v>7</v>
      </c>
      <c r="E109" s="28">
        <f t="shared" si="4"/>
        <v>-2</v>
      </c>
      <c r="G109" s="28" t="s">
        <v>27</v>
      </c>
      <c r="H109" s="27" t="s">
        <v>99</v>
      </c>
      <c r="I109" s="27">
        <v>5</v>
      </c>
      <c r="J109" s="27">
        <v>1</v>
      </c>
      <c r="K109" s="28">
        <f t="shared" si="5"/>
        <v>-4</v>
      </c>
      <c r="M109" s="44" t="s">
        <v>70</v>
      </c>
      <c r="N109" s="27" t="s">
        <v>99</v>
      </c>
      <c r="O109" s="27">
        <v>6</v>
      </c>
      <c r="P109" s="27">
        <v>3</v>
      </c>
      <c r="Q109" s="28">
        <f t="shared" si="6"/>
        <v>-3</v>
      </c>
      <c r="S109" s="44" t="s">
        <v>88</v>
      </c>
      <c r="T109" s="27" t="s">
        <v>99</v>
      </c>
      <c r="U109" s="27">
        <v>3</v>
      </c>
      <c r="V109" s="27">
        <v>4</v>
      </c>
      <c r="W109" s="28">
        <f t="shared" si="7"/>
        <v>1</v>
      </c>
    </row>
    <row r="110" spans="1:23" x14ac:dyDescent="0.25">
      <c r="A110" s="44" t="s">
        <v>20</v>
      </c>
      <c r="B110" s="27" t="s">
        <v>99</v>
      </c>
      <c r="C110" s="27">
        <v>4</v>
      </c>
      <c r="D110" s="27">
        <v>11</v>
      </c>
      <c r="E110" s="28">
        <f t="shared" si="4"/>
        <v>7</v>
      </c>
      <c r="G110" s="28" t="s">
        <v>79</v>
      </c>
      <c r="H110" s="27" t="s">
        <v>99</v>
      </c>
      <c r="I110" s="27">
        <v>9</v>
      </c>
      <c r="J110" s="27">
        <v>0</v>
      </c>
      <c r="K110" s="28">
        <f t="shared" si="5"/>
        <v>-9</v>
      </c>
      <c r="M110" s="44" t="s">
        <v>71</v>
      </c>
      <c r="N110" s="27" t="s">
        <v>99</v>
      </c>
      <c r="O110" s="27">
        <v>3</v>
      </c>
      <c r="Q110" s="28">
        <f t="shared" si="6"/>
        <v>-3</v>
      </c>
      <c r="S110" s="44" t="s">
        <v>89</v>
      </c>
      <c r="T110" s="27" t="s">
        <v>99</v>
      </c>
      <c r="U110" s="27">
        <v>0</v>
      </c>
      <c r="V110" s="27">
        <v>1</v>
      </c>
      <c r="W110" s="28">
        <f t="shared" si="7"/>
        <v>1</v>
      </c>
    </row>
    <row r="111" spans="1:23" x14ac:dyDescent="0.25">
      <c r="A111" s="44" t="s">
        <v>85</v>
      </c>
      <c r="B111" s="27" t="s">
        <v>99</v>
      </c>
      <c r="C111" s="27">
        <v>6</v>
      </c>
      <c r="D111" s="27">
        <v>4</v>
      </c>
      <c r="E111" s="28">
        <f t="shared" si="4"/>
        <v>-2</v>
      </c>
      <c r="G111" s="28" t="s">
        <v>33</v>
      </c>
      <c r="H111" s="27" t="s">
        <v>99</v>
      </c>
      <c r="I111" s="27">
        <v>7</v>
      </c>
      <c r="J111" s="27">
        <v>1</v>
      </c>
      <c r="K111" s="28">
        <f t="shared" si="5"/>
        <v>-6</v>
      </c>
      <c r="M111" s="44" t="s">
        <v>72</v>
      </c>
      <c r="N111" s="27" t="s">
        <v>99</v>
      </c>
      <c r="O111" s="27">
        <v>1</v>
      </c>
      <c r="P111" s="27">
        <v>2</v>
      </c>
      <c r="Q111" s="28">
        <f t="shared" si="6"/>
        <v>1</v>
      </c>
      <c r="S111" s="44" t="s">
        <v>90</v>
      </c>
      <c r="T111" s="27" t="s">
        <v>99</v>
      </c>
      <c r="U111" s="27">
        <v>2</v>
      </c>
      <c r="V111" s="27">
        <v>1</v>
      </c>
      <c r="W111" s="28">
        <f t="shared" si="7"/>
        <v>-1</v>
      </c>
    </row>
    <row r="112" spans="1:23" x14ac:dyDescent="0.25">
      <c r="A112" s="44" t="s">
        <v>86</v>
      </c>
      <c r="B112" s="27" t="s">
        <v>99</v>
      </c>
      <c r="C112" s="27">
        <v>3</v>
      </c>
      <c r="D112" s="27">
        <v>4</v>
      </c>
      <c r="E112" s="28">
        <f t="shared" si="4"/>
        <v>1</v>
      </c>
      <c r="G112" s="28" t="s">
        <v>34</v>
      </c>
      <c r="H112" s="27" t="s">
        <v>99</v>
      </c>
      <c r="I112" s="27">
        <v>3</v>
      </c>
      <c r="J112" s="27">
        <v>2</v>
      </c>
      <c r="K112" s="28">
        <f t="shared" si="5"/>
        <v>-1</v>
      </c>
      <c r="M112" s="44" t="s">
        <v>73</v>
      </c>
      <c r="N112" s="27" t="s">
        <v>99</v>
      </c>
      <c r="Q112" s="28">
        <f t="shared" si="6"/>
        <v>0</v>
      </c>
      <c r="S112" s="44" t="s">
        <v>91</v>
      </c>
      <c r="T112" s="27" t="s">
        <v>99</v>
      </c>
      <c r="U112" s="27">
        <v>6</v>
      </c>
      <c r="V112" s="27">
        <v>2</v>
      </c>
      <c r="W112" s="28">
        <f t="shared" si="7"/>
        <v>-4</v>
      </c>
    </row>
    <row r="113" spans="1:17" x14ac:dyDescent="0.25">
      <c r="A113" s="44" t="s">
        <v>28</v>
      </c>
      <c r="B113" s="27" t="s">
        <v>99</v>
      </c>
      <c r="C113" s="27">
        <v>5</v>
      </c>
      <c r="D113" s="27">
        <v>3</v>
      </c>
      <c r="E113" s="28">
        <f t="shared" si="4"/>
        <v>-2</v>
      </c>
      <c r="G113" s="28" t="s">
        <v>80</v>
      </c>
      <c r="H113" s="27" t="s">
        <v>99</v>
      </c>
      <c r="I113" s="27">
        <v>1</v>
      </c>
      <c r="K113" s="28">
        <f t="shared" si="5"/>
        <v>-1</v>
      </c>
      <c r="M113" s="44" t="s">
        <v>35</v>
      </c>
      <c r="N113" s="27" t="s">
        <v>99</v>
      </c>
      <c r="P113" s="27">
        <v>1</v>
      </c>
      <c r="Q113" s="28">
        <f t="shared" si="6"/>
        <v>1</v>
      </c>
    </row>
    <row r="114" spans="1:17" x14ac:dyDescent="0.25">
      <c r="A114" s="44" t="s">
        <v>87</v>
      </c>
      <c r="B114" s="27" t="s">
        <v>99</v>
      </c>
      <c r="C114" s="27">
        <v>1</v>
      </c>
      <c r="D114" s="27">
        <v>1</v>
      </c>
      <c r="E114" s="28">
        <f t="shared" si="4"/>
        <v>0</v>
      </c>
      <c r="G114" s="28" t="s">
        <v>81</v>
      </c>
      <c r="H114" s="27" t="s">
        <v>99</v>
      </c>
      <c r="I114" s="27">
        <v>1</v>
      </c>
      <c r="K114" s="28">
        <f t="shared" si="5"/>
        <v>-1</v>
      </c>
      <c r="M114" s="44" t="s">
        <v>74</v>
      </c>
      <c r="N114" s="27" t="s">
        <v>99</v>
      </c>
      <c r="Q114" s="28">
        <f t="shared" si="6"/>
        <v>0</v>
      </c>
    </row>
    <row r="115" spans="1:17" x14ac:dyDescent="0.25">
      <c r="A115" s="44" t="s">
        <v>88</v>
      </c>
      <c r="B115" s="27" t="s">
        <v>99</v>
      </c>
      <c r="C115" s="27">
        <v>9</v>
      </c>
      <c r="D115" s="27">
        <v>10</v>
      </c>
      <c r="E115" s="28">
        <f t="shared" si="4"/>
        <v>1</v>
      </c>
      <c r="G115" s="28" t="s">
        <v>82</v>
      </c>
      <c r="H115" s="27" t="s">
        <v>99</v>
      </c>
      <c r="I115" s="27">
        <v>28</v>
      </c>
      <c r="J115" s="27">
        <v>21</v>
      </c>
      <c r="K115" s="28">
        <f t="shared" si="5"/>
        <v>-7</v>
      </c>
      <c r="M115" s="44" t="s">
        <v>75</v>
      </c>
      <c r="N115" s="27" t="s">
        <v>99</v>
      </c>
      <c r="O115" s="27">
        <v>10</v>
      </c>
      <c r="P115" s="27">
        <v>3</v>
      </c>
      <c r="Q115" s="28">
        <f t="shared" si="6"/>
        <v>-7</v>
      </c>
    </row>
    <row r="116" spans="1:17" x14ac:dyDescent="0.25">
      <c r="A116" s="44" t="s">
        <v>89</v>
      </c>
      <c r="B116" s="27" t="s">
        <v>99</v>
      </c>
      <c r="C116" s="27">
        <v>1</v>
      </c>
      <c r="D116" s="27">
        <v>3</v>
      </c>
      <c r="E116" s="28">
        <f t="shared" si="4"/>
        <v>2</v>
      </c>
      <c r="G116" s="28" t="s">
        <v>83</v>
      </c>
      <c r="H116" s="27" t="s">
        <v>99</v>
      </c>
      <c r="J116" s="27">
        <v>1</v>
      </c>
      <c r="K116" s="28">
        <f t="shared" si="5"/>
        <v>1</v>
      </c>
      <c r="M116" s="44" t="s">
        <v>76</v>
      </c>
      <c r="N116" s="27" t="s">
        <v>99</v>
      </c>
      <c r="O116" s="27">
        <v>41</v>
      </c>
      <c r="P116" s="27">
        <v>28</v>
      </c>
      <c r="Q116" s="28">
        <f t="shared" si="6"/>
        <v>-13</v>
      </c>
    </row>
    <row r="117" spans="1:17" x14ac:dyDescent="0.25">
      <c r="A117" s="44" t="s">
        <v>90</v>
      </c>
      <c r="B117" s="27" t="s">
        <v>99</v>
      </c>
      <c r="C117" s="27">
        <v>4</v>
      </c>
      <c r="D117" s="27">
        <v>1</v>
      </c>
      <c r="E117" s="28">
        <f t="shared" si="4"/>
        <v>-3</v>
      </c>
      <c r="G117" s="28" t="s">
        <v>84</v>
      </c>
      <c r="H117" s="27" t="s">
        <v>99</v>
      </c>
      <c r="I117" s="27">
        <v>9</v>
      </c>
      <c r="J117" s="27">
        <v>7</v>
      </c>
      <c r="K117" s="28">
        <f t="shared" si="5"/>
        <v>-2</v>
      </c>
      <c r="M117" s="44" t="s">
        <v>77</v>
      </c>
      <c r="N117" s="27" t="s">
        <v>99</v>
      </c>
      <c r="O117" s="27">
        <v>4</v>
      </c>
      <c r="Q117" s="28">
        <f t="shared" si="6"/>
        <v>-4</v>
      </c>
    </row>
    <row r="118" spans="1:17" x14ac:dyDescent="0.25">
      <c r="A118" s="44" t="s">
        <v>91</v>
      </c>
      <c r="B118" s="27" t="s">
        <v>99</v>
      </c>
      <c r="C118" s="27">
        <v>25</v>
      </c>
      <c r="D118" s="27">
        <v>9</v>
      </c>
      <c r="E118" s="28">
        <f t="shared" si="4"/>
        <v>-16</v>
      </c>
      <c r="G118" s="28" t="s">
        <v>20</v>
      </c>
      <c r="H118" s="27" t="s">
        <v>99</v>
      </c>
      <c r="I118" s="27">
        <v>6</v>
      </c>
      <c r="J118" s="27">
        <v>9</v>
      </c>
      <c r="K118" s="28">
        <f t="shared" si="5"/>
        <v>3</v>
      </c>
      <c r="M118" s="44" t="s">
        <v>36</v>
      </c>
      <c r="N118" s="27" t="s">
        <v>99</v>
      </c>
      <c r="O118" s="27">
        <v>27</v>
      </c>
      <c r="P118" s="27">
        <v>17</v>
      </c>
      <c r="Q118" s="28">
        <f t="shared" si="6"/>
        <v>-10</v>
      </c>
    </row>
    <row r="119" spans="1:17" x14ac:dyDescent="0.25">
      <c r="G119" s="28" t="s">
        <v>85</v>
      </c>
      <c r="H119" s="27" t="s">
        <v>99</v>
      </c>
      <c r="I119" s="27">
        <v>3</v>
      </c>
      <c r="J119" s="27">
        <v>1</v>
      </c>
      <c r="K119" s="28">
        <f t="shared" si="5"/>
        <v>-2</v>
      </c>
      <c r="M119" s="44" t="s">
        <v>78</v>
      </c>
      <c r="N119" s="27" t="s">
        <v>99</v>
      </c>
      <c r="O119" s="27">
        <v>13</v>
      </c>
      <c r="P119" s="27">
        <v>5</v>
      </c>
      <c r="Q119" s="28">
        <f t="shared" si="6"/>
        <v>-8</v>
      </c>
    </row>
    <row r="120" spans="1:17" x14ac:dyDescent="0.25">
      <c r="G120" s="28" t="s">
        <v>86</v>
      </c>
      <c r="H120" s="27" t="s">
        <v>99</v>
      </c>
      <c r="I120" s="27">
        <v>4</v>
      </c>
      <c r="J120" s="27">
        <v>5</v>
      </c>
      <c r="K120" s="28">
        <f t="shared" si="5"/>
        <v>1</v>
      </c>
      <c r="M120" s="44" t="s">
        <v>21</v>
      </c>
      <c r="N120" s="27" t="s">
        <v>99</v>
      </c>
      <c r="O120" s="27">
        <v>1</v>
      </c>
      <c r="Q120" s="28">
        <f t="shared" si="6"/>
        <v>-1</v>
      </c>
    </row>
    <row r="121" spans="1:17" x14ac:dyDescent="0.25">
      <c r="G121" s="28" t="s">
        <v>28</v>
      </c>
      <c r="H121" s="27" t="s">
        <v>99</v>
      </c>
      <c r="I121" s="27">
        <v>2</v>
      </c>
      <c r="J121" s="27">
        <v>1</v>
      </c>
      <c r="K121" s="28">
        <f t="shared" si="5"/>
        <v>-1</v>
      </c>
      <c r="M121" s="44" t="s">
        <v>27</v>
      </c>
      <c r="N121" s="27" t="s">
        <v>99</v>
      </c>
      <c r="O121" s="27">
        <v>9</v>
      </c>
      <c r="P121" s="27">
        <v>1</v>
      </c>
      <c r="Q121" s="28">
        <f t="shared" si="6"/>
        <v>-8</v>
      </c>
    </row>
    <row r="122" spans="1:17" x14ac:dyDescent="0.25">
      <c r="G122" s="28" t="s">
        <v>87</v>
      </c>
      <c r="H122" s="27" t="s">
        <v>99</v>
      </c>
      <c r="I122" s="27">
        <v>2</v>
      </c>
      <c r="J122" s="27">
        <v>2</v>
      </c>
      <c r="K122" s="28">
        <f t="shared" si="5"/>
        <v>0</v>
      </c>
      <c r="M122" s="44" t="s">
        <v>79</v>
      </c>
      <c r="N122" s="27" t="s">
        <v>99</v>
      </c>
      <c r="O122" s="27">
        <v>9</v>
      </c>
      <c r="P122" s="27">
        <v>1</v>
      </c>
      <c r="Q122" s="28">
        <f t="shared" si="6"/>
        <v>-8</v>
      </c>
    </row>
    <row r="123" spans="1:17" x14ac:dyDescent="0.25">
      <c r="G123" s="28" t="s">
        <v>88</v>
      </c>
      <c r="H123" s="27" t="s">
        <v>99</v>
      </c>
      <c r="I123" s="27">
        <v>9</v>
      </c>
      <c r="J123" s="27">
        <v>9</v>
      </c>
      <c r="K123" s="28">
        <f t="shared" si="5"/>
        <v>0</v>
      </c>
      <c r="M123" s="44" t="s">
        <v>33</v>
      </c>
      <c r="N123" s="27" t="s">
        <v>99</v>
      </c>
      <c r="O123" s="27">
        <v>14</v>
      </c>
      <c r="P123" s="27">
        <v>4</v>
      </c>
      <c r="Q123" s="28">
        <f t="shared" si="6"/>
        <v>-10</v>
      </c>
    </row>
    <row r="124" spans="1:17" x14ac:dyDescent="0.25">
      <c r="G124" s="28" t="s">
        <v>89</v>
      </c>
      <c r="H124" s="27" t="s">
        <v>99</v>
      </c>
      <c r="I124" s="27">
        <v>2</v>
      </c>
      <c r="J124" s="27">
        <v>3</v>
      </c>
      <c r="K124" s="28">
        <f t="shared" si="5"/>
        <v>1</v>
      </c>
      <c r="M124" s="44" t="s">
        <v>34</v>
      </c>
      <c r="N124" s="27" t="s">
        <v>99</v>
      </c>
      <c r="O124" s="27">
        <v>5</v>
      </c>
      <c r="P124" s="27">
        <v>4</v>
      </c>
      <c r="Q124" s="28">
        <f t="shared" si="6"/>
        <v>-1</v>
      </c>
    </row>
    <row r="125" spans="1:17" x14ac:dyDescent="0.25">
      <c r="G125" s="28" t="s">
        <v>90</v>
      </c>
      <c r="H125" s="27" t="s">
        <v>99</v>
      </c>
      <c r="I125" s="27">
        <v>5</v>
      </c>
      <c r="J125" s="27">
        <v>0</v>
      </c>
      <c r="K125" s="28">
        <f t="shared" si="5"/>
        <v>-5</v>
      </c>
      <c r="M125" s="44" t="s">
        <v>80</v>
      </c>
      <c r="N125" s="27" t="s">
        <v>99</v>
      </c>
      <c r="O125" s="27">
        <v>1</v>
      </c>
      <c r="Q125" s="28">
        <f t="shared" si="6"/>
        <v>-1</v>
      </c>
    </row>
    <row r="126" spans="1:17" x14ac:dyDescent="0.25">
      <c r="G126" s="28" t="s">
        <v>91</v>
      </c>
      <c r="H126" s="27" t="s">
        <v>99</v>
      </c>
      <c r="I126" s="27">
        <v>25</v>
      </c>
      <c r="J126" s="27">
        <v>8</v>
      </c>
      <c r="K126" s="28">
        <f t="shared" si="5"/>
        <v>-17</v>
      </c>
      <c r="M126" s="44" t="s">
        <v>81</v>
      </c>
      <c r="N126" s="27" t="s">
        <v>99</v>
      </c>
      <c r="O126" s="27">
        <v>1</v>
      </c>
      <c r="Q126" s="28">
        <f t="shared" si="6"/>
        <v>-1</v>
      </c>
    </row>
    <row r="127" spans="1:17" x14ac:dyDescent="0.25">
      <c r="M127" s="44" t="s">
        <v>82</v>
      </c>
      <c r="N127" s="27" t="s">
        <v>99</v>
      </c>
      <c r="O127" s="27">
        <v>63</v>
      </c>
      <c r="P127" s="27">
        <v>43</v>
      </c>
      <c r="Q127" s="28">
        <f t="shared" si="6"/>
        <v>-20</v>
      </c>
    </row>
    <row r="128" spans="1:17" x14ac:dyDescent="0.25">
      <c r="M128" s="44" t="s">
        <v>83</v>
      </c>
      <c r="N128" s="27" t="s">
        <v>99</v>
      </c>
      <c r="P128" s="27">
        <v>3</v>
      </c>
      <c r="Q128" s="28">
        <f t="shared" si="6"/>
        <v>3</v>
      </c>
    </row>
    <row r="129" spans="13:17" x14ac:dyDescent="0.25">
      <c r="M129" s="44" t="s">
        <v>84</v>
      </c>
      <c r="N129" s="27" t="s">
        <v>99</v>
      </c>
      <c r="O129" s="27">
        <v>13</v>
      </c>
      <c r="P129" s="27">
        <v>10</v>
      </c>
      <c r="Q129" s="28">
        <f t="shared" si="6"/>
        <v>-3</v>
      </c>
    </row>
    <row r="130" spans="13:17" x14ac:dyDescent="0.25">
      <c r="M130" s="44" t="s">
        <v>20</v>
      </c>
      <c r="N130" s="27" t="s">
        <v>99</v>
      </c>
      <c r="O130" s="27">
        <v>16</v>
      </c>
      <c r="P130" s="27">
        <v>17</v>
      </c>
      <c r="Q130" s="28">
        <f t="shared" si="6"/>
        <v>1</v>
      </c>
    </row>
    <row r="131" spans="13:17" x14ac:dyDescent="0.25">
      <c r="M131" s="44" t="s">
        <v>85</v>
      </c>
      <c r="N131" s="27" t="s">
        <v>99</v>
      </c>
      <c r="O131" s="27">
        <v>7</v>
      </c>
      <c r="P131" s="27">
        <v>3</v>
      </c>
      <c r="Q131" s="28">
        <f t="shared" si="6"/>
        <v>-4</v>
      </c>
    </row>
    <row r="132" spans="13:17" x14ac:dyDescent="0.25">
      <c r="M132" s="44" t="s">
        <v>86</v>
      </c>
      <c r="N132" s="27" t="s">
        <v>99</v>
      </c>
      <c r="O132" s="27">
        <v>5</v>
      </c>
      <c r="P132" s="27">
        <v>5</v>
      </c>
      <c r="Q132" s="28">
        <f t="shared" ref="Q132:Q138" si="8">+P132-O132</f>
        <v>0</v>
      </c>
    </row>
    <row r="133" spans="13:17" x14ac:dyDescent="0.25">
      <c r="M133" s="44" t="s">
        <v>28</v>
      </c>
      <c r="N133" s="27" t="s">
        <v>99</v>
      </c>
      <c r="O133" s="27">
        <v>5</v>
      </c>
      <c r="P133" s="27">
        <v>2</v>
      </c>
      <c r="Q133" s="28">
        <f t="shared" si="8"/>
        <v>-3</v>
      </c>
    </row>
    <row r="134" spans="13:17" x14ac:dyDescent="0.25">
      <c r="M134" s="44" t="s">
        <v>87</v>
      </c>
      <c r="N134" s="27" t="s">
        <v>99</v>
      </c>
      <c r="O134" s="27">
        <v>4</v>
      </c>
      <c r="P134" s="27">
        <v>2</v>
      </c>
      <c r="Q134" s="28">
        <f t="shared" si="8"/>
        <v>-2</v>
      </c>
    </row>
    <row r="135" spans="13:17" x14ac:dyDescent="0.25">
      <c r="M135" s="44" t="s">
        <v>88</v>
      </c>
      <c r="N135" s="27" t="s">
        <v>99</v>
      </c>
      <c r="O135" s="27">
        <v>15</v>
      </c>
      <c r="P135" s="27">
        <v>18</v>
      </c>
      <c r="Q135" s="28">
        <f t="shared" si="8"/>
        <v>3</v>
      </c>
    </row>
    <row r="136" spans="13:17" x14ac:dyDescent="0.25">
      <c r="M136" s="44" t="s">
        <v>89</v>
      </c>
      <c r="N136" s="27" t="s">
        <v>99</v>
      </c>
      <c r="O136" s="27">
        <v>4</v>
      </c>
      <c r="P136" s="27">
        <v>7</v>
      </c>
      <c r="Q136" s="28">
        <f t="shared" si="8"/>
        <v>3</v>
      </c>
    </row>
    <row r="137" spans="13:17" x14ac:dyDescent="0.25">
      <c r="M137" s="44" t="s">
        <v>90</v>
      </c>
      <c r="N137" s="27" t="s">
        <v>99</v>
      </c>
      <c r="O137" s="27">
        <v>11</v>
      </c>
      <c r="P137" s="27">
        <v>1</v>
      </c>
      <c r="Q137" s="28">
        <f t="shared" si="8"/>
        <v>-10</v>
      </c>
    </row>
    <row r="138" spans="13:17" x14ac:dyDescent="0.25">
      <c r="M138" s="44" t="s">
        <v>91</v>
      </c>
      <c r="N138" s="27" t="s">
        <v>99</v>
      </c>
      <c r="O138" s="27">
        <v>49</v>
      </c>
      <c r="P138" s="27">
        <v>23</v>
      </c>
      <c r="Q138" s="28">
        <f t="shared" si="8"/>
        <v>-26</v>
      </c>
    </row>
  </sheetData>
  <mergeCells count="4">
    <mergeCell ref="A1:E1"/>
    <mergeCell ref="G1:K1"/>
    <mergeCell ref="M1:Q1"/>
    <mergeCell ref="S1:W1"/>
  </mergeCells>
  <pageMargins left="0.7" right="0.7" top="0.75" bottom="0.75" header="0.3" footer="0.3"/>
  <ignoredErrors>
    <ignoredError sqref="A50 A3:A44 A45:A49 A51:A118 G3:G48 G49:G56 G57 G58:G126 M3:M66 M67:M138 S3:S44 S45:S1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2021-05-05T07:00:00+00:00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461393-5A00-4745-B66E-F1622FDD259C}"/>
</file>

<file path=customXml/itemProps3.xml><?xml version="1.0" encoding="utf-8"?>
<ds:datastoreItem xmlns:ds="http://schemas.openxmlformats.org/officeDocument/2006/customXml" ds:itemID="{E7484DC4-D603-4AFE-9A05-AD225C0D92ED}"/>
</file>

<file path=customXml/itemProps4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2. Past Due Balances 2021</vt:lpstr>
      <vt:lpstr>3. Payment Arrangements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2021-05-04T18:33:10Z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