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iel\_testimony and exhibits\exhibits PDFs and Excel\Meredith\"/>
    </mc:Choice>
  </mc:AlternateContent>
  <xr:revisionPtr revIDLastSave="0" documentId="13_ncr:1_{F8E45F13-9E9C-4FF5-98AA-0107CA8751C0}" xr6:coauthVersionLast="47" xr6:coauthVersionMax="47" xr10:uidLastSave="{00000000-0000-0000-0000-000000000000}"/>
  <bookViews>
    <workbookView xWindow="28680" yWindow="-120" windowWidth="29040" windowHeight="15990" xr2:uid="{85119BE1-D0B0-4D71-BEC3-9739BE7A19D3}"/>
  </bookViews>
  <sheets>
    <sheet name="BasicCharge" sheetId="1" r:id="rId1"/>
    <sheet name="Unit Costs-target" sheetId="2" r:id="rId2"/>
  </sheets>
  <externalReferences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lasses">'[1]COS Factor Table'!$F$13:$L$13</definedName>
    <definedName name="COSAllocOptions">'[1]COS Allocation Options'!$D$3:$G$1310</definedName>
    <definedName name="COSFactors">'[1]COS Factor Table'!$A$15:$A$113</definedName>
    <definedName name="COSFactorTbl">'[1]COS Factor Table'!$F$15:$L$113</definedName>
    <definedName name="Demand">[1]Inputs!$D$9</definedName>
    <definedName name="Demand2">[1]Inputs!$D$11</definedName>
    <definedName name="DistFuncAllocOptions">'[1]Func Allocation Options'!$H$5:$L$2161</definedName>
    <definedName name="DistFuncFactors">'[1]Func Dist Factor Table'!$A$12:$A$25</definedName>
    <definedName name="DistFuncFactorTbl">'[1]Func Dist Factor Table'!$B$12:$F$25</definedName>
    <definedName name="DistFunctions">'[1]Func Dist Factor Table'!$B$11:$F$11</definedName>
    <definedName name="DistPeakMethod">[1]Inputs!$X$13</definedName>
    <definedName name="Engy">[1]Inputs!$D$10</definedName>
    <definedName name="Engy2">[1]Inputs!$D$12</definedName>
    <definedName name="FERCJAMFactor">'[1]JAM Download'!$Q$6:$Q$2884</definedName>
    <definedName name="FuncAllocOptions">'[1]Func Allocation Options'!$B$5:$F$2159</definedName>
    <definedName name="FuncFactors">'[1]Func Factors'!$A$11:$A$78</definedName>
    <definedName name="FuncFactorTbl">'[1]Func Factors'!$B$11:$G$78</definedName>
    <definedName name="FuncStudy">[1]FuncStudy!$1:$1048576</definedName>
    <definedName name="Functions">'[1]Func Factors'!$B$10:$G$10</definedName>
    <definedName name="JAMValue">'[1]JAM Download'!$R$6:$R$2884</definedName>
    <definedName name="UnbundledCategories">[1]FuncStudy!$91:$91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C7" i="1" s="1"/>
  <c r="B8" i="1"/>
  <c r="D8" i="1" s="1"/>
  <c r="B9" i="1"/>
  <c r="C9" i="1" s="1"/>
  <c r="F12" i="1"/>
  <c r="F13" i="1"/>
  <c r="D7" i="1" l="1"/>
  <c r="F7" i="1" s="1"/>
  <c r="D9" i="1"/>
  <c r="F9" i="1" s="1"/>
  <c r="F6" i="1"/>
  <c r="B10" i="1"/>
  <c r="C8" i="1"/>
  <c r="F8" i="1" s="1"/>
  <c r="D10" i="1" l="1"/>
  <c r="C10" i="1"/>
  <c r="F10" i="1" s="1"/>
</calcChain>
</file>

<file path=xl/sharedStrings.xml><?xml version="1.0" encoding="utf-8"?>
<sst xmlns="http://schemas.openxmlformats.org/spreadsheetml/2006/main" count="111" uniqueCount="54">
  <si>
    <t>Pacific Power</t>
  </si>
  <si>
    <t>State of Washington</t>
  </si>
  <si>
    <t>Calculation of Costs Included in the Residential Basic Charge</t>
  </si>
  <si>
    <t>Total Residential</t>
  </si>
  <si>
    <t>Single-Family</t>
  </si>
  <si>
    <t>Multi-Family</t>
  </si>
  <si>
    <t>Difference</t>
  </si>
  <si>
    <t>Line Tranformers</t>
  </si>
  <si>
    <t>Service Drops</t>
  </si>
  <si>
    <t>Meters</t>
  </si>
  <si>
    <t>Customer Service</t>
  </si>
  <si>
    <t>Total Cost</t>
  </si>
  <si>
    <t>Present Basic Charge</t>
  </si>
  <si>
    <t>Proposed Basic Charge</t>
  </si>
  <si>
    <t>Unit Costs @ Target ROR</t>
  </si>
  <si>
    <t>PacifiCorp</t>
  </si>
  <si>
    <t>Cost Of Service By Rate Schedule</t>
  </si>
  <si>
    <t>WCA</t>
  </si>
  <si>
    <t>12 Months Ending June 2019</t>
  </si>
  <si>
    <t>7.17% = Earned Return on Rate Base</t>
  </si>
  <si>
    <t>Description</t>
  </si>
  <si>
    <t>Washington
Jurisdiction
Normalized</t>
  </si>
  <si>
    <t>Residential
Schedule 16</t>
  </si>
  <si>
    <t>Small General
Service
Schedule 24</t>
  </si>
  <si>
    <t>Large General
Service &lt; 1,000 kW
Schedule 36</t>
  </si>
  <si>
    <t>Large General
Service &gt; 1,000 kW
Schedule 48</t>
  </si>
  <si>
    <t>Large General
Dedicated Facilities
Schedule 48</t>
  </si>
  <si>
    <t>Agricultural
Pumping
Schedule 40</t>
  </si>
  <si>
    <t>Street &amp; Area
Lighting
Sch. 15, 51-54, 57</t>
  </si>
  <si>
    <t>UNITS</t>
  </si>
  <si>
    <t>NCP kW</t>
  </si>
  <si>
    <t>Annual KWH</t>
  </si>
  <si>
    <t>Average Customers</t>
  </si>
  <si>
    <t>Load Factor</t>
  </si>
  <si>
    <t>CP Load Factor</t>
  </si>
  <si>
    <t>GTDCCO TOTAL</t>
  </si>
  <si>
    <t>Revenue Requirement</t>
  </si>
  <si>
    <t>Per NCP kW</t>
  </si>
  <si>
    <t>Per KWH</t>
  </si>
  <si>
    <t>Per Customer</t>
  </si>
  <si>
    <t>GENERATION-TOTAL</t>
  </si>
  <si>
    <t>GENERATION-DEMAND</t>
  </si>
  <si>
    <t>GENERATION-ENERGY</t>
  </si>
  <si>
    <t>TRANSMISSION-TOTAL</t>
  </si>
  <si>
    <t>TRANSMISSION-DEMAND</t>
  </si>
  <si>
    <t>TRANSMISSION-ENERGY</t>
  </si>
  <si>
    <t>DISTRIBUTION-TOTAL</t>
  </si>
  <si>
    <t>DISTRIBUTION-SUBSTATION</t>
  </si>
  <si>
    <t>DISTRIBUTION- P &amp; C</t>
  </si>
  <si>
    <t>DISTRIBUTION-TRANSFORMER</t>
  </si>
  <si>
    <t>DISTRIBUTION-METER</t>
  </si>
  <si>
    <t>DISTRIBUTION-SERVICE</t>
  </si>
  <si>
    <t>CUSTOMER-TOTAL</t>
  </si>
  <si>
    <t>COMMON-TOTAL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</si>
</sst>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Swiss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1" fontId="2" fillId="0" borderId="0" xfId="0" applyNumberFormat="1" applyFont="1"/>
    <xf numFmtId="0" fontId="3" fillId="0" borderId="0" xfId="0" applyFont="1"/>
    <xf numFmtId="1" fontId="4" fillId="0" borderId="0" xfId="0" applyNumberFormat="1" applyFont="1"/>
    <xf numFmtId="165" fontId="4" fillId="0" borderId="0" xfId="3" applyNumberFormat="1" applyFont="1" applyFill="1"/>
    <xf numFmtId="43" fontId="4" fillId="0" borderId="0" xfId="3" applyFont="1" applyFill="1"/>
    <xf numFmtId="1" fontId="5" fillId="0" borderId="0" xfId="0" applyNumberFormat="1" applyFont="1" applyAlignment="1">
      <alignment horizontal="centerContinuous"/>
    </xf>
    <xf numFmtId="1" fontId="5" fillId="0" borderId="0" xfId="0" applyNumberFormat="1" applyFont="1"/>
    <xf numFmtId="43" fontId="5" fillId="0" borderId="0" xfId="4" applyNumberFormat="1" applyFont="1" applyFill="1"/>
    <xf numFmtId="1" fontId="6" fillId="0" borderId="0" xfId="0" applyNumberFormat="1" applyFont="1"/>
    <xf numFmtId="43" fontId="4" fillId="0" borderId="0" xfId="4" applyNumberFormat="1" applyFont="1" applyFill="1"/>
    <xf numFmtId="43" fontId="4" fillId="0" borderId="0" xfId="3" applyFont="1" applyFill="1" applyBorder="1" applyAlignment="1">
      <alignment horizontal="center"/>
    </xf>
    <xf numFmtId="43" fontId="4" fillId="0" borderId="0" xfId="0" applyNumberFormat="1" applyFont="1"/>
    <xf numFmtId="43" fontId="4" fillId="0" borderId="0" xfId="4" applyNumberFormat="1" applyFont="1" applyFill="1" applyBorder="1"/>
    <xf numFmtId="1" fontId="4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10" fontId="4" fillId="0" borderId="0" xfId="4" applyNumberFormat="1" applyFont="1" applyFill="1" applyAlignment="1">
      <alignment horizontal="right"/>
    </xf>
    <xf numFmtId="165" fontId="2" fillId="0" borderId="0" xfId="3" applyNumberFormat="1" applyFont="1" applyFill="1" applyBorder="1"/>
    <xf numFmtId="0" fontId="4" fillId="0" borderId="0" xfId="0" applyFont="1"/>
    <xf numFmtId="1" fontId="7" fillId="0" borderId="0" xfId="0" applyNumberFormat="1" applyFont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1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7" fontId="2" fillId="0" borderId="0" xfId="0" applyNumberFormat="1" applyFont="1"/>
    <xf numFmtId="1" fontId="8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43" fontId="9" fillId="2" borderId="0" xfId="1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43" fontId="10" fillId="2" borderId="0" xfId="1" applyFont="1" applyFill="1"/>
    <xf numFmtId="0" fontId="10" fillId="2" borderId="0" xfId="0" applyFont="1" applyFill="1"/>
    <xf numFmtId="43" fontId="10" fillId="2" borderId="4" xfId="1" applyFont="1" applyFill="1" applyBorder="1"/>
    <xf numFmtId="43" fontId="9" fillId="2" borderId="8" xfId="1" applyFont="1" applyFill="1" applyBorder="1"/>
    <xf numFmtId="43" fontId="9" fillId="2" borderId="7" xfId="1" applyFont="1" applyFill="1" applyBorder="1"/>
    <xf numFmtId="43" fontId="10" fillId="2" borderId="11" xfId="1" applyFont="1" applyFill="1" applyBorder="1"/>
    <xf numFmtId="44" fontId="10" fillId="2" borderId="0" xfId="2" applyFont="1" applyFill="1" applyBorder="1"/>
    <xf numFmtId="44" fontId="10" fillId="0" borderId="0" xfId="2" applyFont="1" applyBorder="1"/>
    <xf numFmtId="164" fontId="10" fillId="2" borderId="11" xfId="1" applyNumberFormat="1" applyFont="1" applyFill="1" applyBorder="1"/>
    <xf numFmtId="164" fontId="10" fillId="2" borderId="0" xfId="1" applyNumberFormat="1" applyFont="1" applyFill="1" applyBorder="1"/>
    <xf numFmtId="164" fontId="10" fillId="2" borderId="13" xfId="1" applyNumberFormat="1" applyFont="1" applyFill="1" applyBorder="1"/>
    <xf numFmtId="43" fontId="10" fillId="2" borderId="0" xfId="0" applyNumberFormat="1" applyFont="1" applyFill="1"/>
    <xf numFmtId="164" fontId="10" fillId="2" borderId="12" xfId="1" applyNumberFormat="1" applyFont="1" applyFill="1" applyBorder="1"/>
    <xf numFmtId="43" fontId="10" fillId="0" borderId="0" xfId="0" applyNumberFormat="1" applyFont="1"/>
    <xf numFmtId="44" fontId="10" fillId="2" borderId="10" xfId="2" applyFont="1" applyFill="1" applyBorder="1"/>
    <xf numFmtId="164" fontId="10" fillId="2" borderId="9" xfId="2" applyNumberFormat="1" applyFont="1" applyFill="1" applyBorder="1"/>
    <xf numFmtId="164" fontId="10" fillId="2" borderId="8" xfId="2" applyNumberFormat="1" applyFont="1" applyFill="1" applyBorder="1"/>
    <xf numFmtId="164" fontId="10" fillId="2" borderId="7" xfId="2" applyNumberFormat="1" applyFont="1" applyFill="1" applyBorder="1"/>
    <xf numFmtId="164" fontId="10" fillId="2" borderId="0" xfId="2" applyNumberFormat="1" applyFont="1" applyFill="1" applyBorder="1"/>
    <xf numFmtId="43" fontId="10" fillId="2" borderId="6" xfId="1" applyFont="1" applyFill="1" applyBorder="1"/>
    <xf numFmtId="7" fontId="10" fillId="2" borderId="6" xfId="1" applyNumberFormat="1" applyFont="1" applyFill="1" applyBorder="1"/>
    <xf numFmtId="7" fontId="10" fillId="2" borderId="5" xfId="1" applyNumberFormat="1" applyFont="1" applyFill="1" applyBorder="1"/>
    <xf numFmtId="164" fontId="10" fillId="2" borderId="4" xfId="1" applyNumberFormat="1" applyFont="1" applyFill="1" applyBorder="1"/>
    <xf numFmtId="43" fontId="10" fillId="2" borderId="1" xfId="1" applyFont="1" applyFill="1" applyBorder="1"/>
    <xf numFmtId="43" fontId="10" fillId="2" borderId="3" xfId="1" applyFont="1" applyFill="1" applyBorder="1"/>
    <xf numFmtId="7" fontId="9" fillId="2" borderId="3" xfId="1" applyNumberFormat="1" applyFont="1" applyFill="1" applyBorder="1"/>
    <xf numFmtId="7" fontId="9" fillId="2" borderId="2" xfId="1" applyNumberFormat="1" applyFont="1" applyFill="1" applyBorder="1"/>
    <xf numFmtId="164" fontId="10" fillId="2" borderId="1" xfId="1" applyNumberFormat="1" applyFont="1" applyFill="1" applyBorder="1"/>
    <xf numFmtId="2" fontId="10" fillId="0" borderId="0" xfId="0" applyNumberFormat="1" applyFont="1"/>
    <xf numFmtId="43" fontId="10" fillId="0" borderId="0" xfId="1" applyFont="1"/>
  </cellXfs>
  <cellStyles count="5">
    <cellStyle name="Comma" xfId="1" builtinId="3"/>
    <cellStyle name="Comma 11" xfId="3" xr:uid="{46EB2143-C75C-4FBF-B490-3AFBD0F84597}"/>
    <cellStyle name="Currency" xfId="2" builtinId="4"/>
    <cellStyle name="Normal" xfId="0" builtinId="0"/>
    <cellStyle name="Percent 10" xfId="4" xr:uid="{F92275C0-CB2B-40C1-B886-FAC9E2659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ashington%20GRC%202023\COS%202020\COS%20WA%20Jun%202020-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4D39-648D-418A-97EF-A8966ECB359D}">
  <dimension ref="A1:J14"/>
  <sheetViews>
    <sheetView tabSelected="1" view="pageLayout" zoomScaleNormal="100" workbookViewId="0"/>
  </sheetViews>
  <sheetFormatPr defaultRowHeight="15.75"/>
  <cols>
    <col min="1" max="1" width="23.42578125" style="61" bestFit="1" customWidth="1"/>
    <col min="2" max="4" width="20" style="61" customWidth="1"/>
    <col min="5" max="5" width="2.85546875" style="31" customWidth="1"/>
    <col min="6" max="6" width="12.5703125" style="31" bestFit="1" customWidth="1"/>
    <col min="7" max="7" width="6.5703125" style="31" customWidth="1"/>
    <col min="8" max="8" width="7.5703125" style="31" bestFit="1" customWidth="1"/>
    <col min="9" max="9" width="6.5703125" style="31" customWidth="1"/>
    <col min="10" max="10" width="11.140625" style="31" bestFit="1" customWidth="1"/>
    <col min="11" max="16384" width="9.140625" style="31"/>
  </cols>
  <sheetData>
    <row r="1" spans="1:10">
      <c r="A1" s="29" t="s">
        <v>0</v>
      </c>
      <c r="B1" s="29"/>
      <c r="C1" s="29"/>
      <c r="D1" s="29"/>
      <c r="E1" s="30"/>
      <c r="F1" s="30"/>
    </row>
    <row r="2" spans="1:10">
      <c r="A2" s="29" t="s">
        <v>1</v>
      </c>
      <c r="B2" s="29"/>
      <c r="C2" s="29"/>
      <c r="D2" s="29"/>
      <c r="E2" s="30"/>
      <c r="F2" s="30"/>
    </row>
    <row r="3" spans="1:10">
      <c r="A3" s="29" t="s">
        <v>2</v>
      </c>
      <c r="B3" s="29"/>
      <c r="C3" s="29"/>
      <c r="D3" s="29"/>
      <c r="E3" s="30"/>
      <c r="F3" s="30"/>
    </row>
    <row r="4" spans="1:10">
      <c r="A4" s="32"/>
      <c r="B4" s="32"/>
      <c r="C4" s="32"/>
      <c r="D4" s="32"/>
      <c r="E4" s="33"/>
      <c r="F4" s="33"/>
      <c r="G4" s="33"/>
    </row>
    <row r="5" spans="1:10">
      <c r="A5" s="34"/>
      <c r="B5" s="35" t="s">
        <v>3</v>
      </c>
      <c r="C5" s="36" t="s">
        <v>4</v>
      </c>
      <c r="D5" s="36" t="s">
        <v>5</v>
      </c>
      <c r="E5" s="37"/>
      <c r="F5" s="36" t="s">
        <v>6</v>
      </c>
      <c r="G5" s="38"/>
      <c r="H5" s="39"/>
      <c r="I5" s="39"/>
    </row>
    <row r="6" spans="1:10">
      <c r="A6" s="37" t="s">
        <v>7</v>
      </c>
      <c r="B6" s="40">
        <f>'Unit Costs-target'!$D$85/12</f>
        <v>4.4741738527023625</v>
      </c>
      <c r="C6" s="41">
        <v>3.3037365245748656</v>
      </c>
      <c r="D6" s="42">
        <v>1.0441209611523112</v>
      </c>
      <c r="E6" s="43"/>
      <c r="F6" s="44">
        <f t="shared" ref="F6:F10" si="0">D6-C6</f>
        <v>-2.2596155634225541</v>
      </c>
      <c r="G6" s="33"/>
      <c r="H6" s="45"/>
      <c r="I6" s="45"/>
      <c r="J6" s="45"/>
    </row>
    <row r="7" spans="1:10">
      <c r="A7" s="37" t="s">
        <v>8</v>
      </c>
      <c r="B7" s="40">
        <f>'Unit Costs-target'!$D$97/12</f>
        <v>3.4646748051029523</v>
      </c>
      <c r="C7" s="41">
        <f>B7</f>
        <v>3.4646748051029523</v>
      </c>
      <c r="D7" s="42">
        <f>B7</f>
        <v>3.4646748051029523</v>
      </c>
      <c r="E7" s="43"/>
      <c r="F7" s="44">
        <f t="shared" si="0"/>
        <v>0</v>
      </c>
      <c r="G7" s="33"/>
      <c r="J7" s="45"/>
    </row>
    <row r="8" spans="1:10">
      <c r="A8" s="37" t="s">
        <v>9</v>
      </c>
      <c r="B8" s="40">
        <f>'Unit Costs-target'!$D$91/12</f>
        <v>0.91501925438446807</v>
      </c>
      <c r="C8" s="41">
        <f>B8</f>
        <v>0.91501925438446807</v>
      </c>
      <c r="D8" s="42">
        <f>B8</f>
        <v>0.91501925438446807</v>
      </c>
      <c r="E8" s="43"/>
      <c r="F8" s="44">
        <f t="shared" si="0"/>
        <v>0</v>
      </c>
      <c r="G8" s="33"/>
      <c r="J8" s="45"/>
    </row>
    <row r="9" spans="1:10">
      <c r="A9" s="37" t="s">
        <v>10</v>
      </c>
      <c r="B9" s="40">
        <f>'Unit Costs-target'!$D$103/12</f>
        <v>5.7122887127847806</v>
      </c>
      <c r="C9" s="41">
        <f>B9</f>
        <v>5.7122887127847806</v>
      </c>
      <c r="D9" s="42">
        <f>B9</f>
        <v>5.7122887127847806</v>
      </c>
      <c r="E9" s="43"/>
      <c r="F9" s="44">
        <f t="shared" si="0"/>
        <v>0</v>
      </c>
      <c r="G9" s="33"/>
      <c r="J9" s="45"/>
    </row>
    <row r="10" spans="1:10">
      <c r="A10" s="46" t="s">
        <v>11</v>
      </c>
      <c r="B10" s="47">
        <f>SUM(B6:B9)</f>
        <v>14.566156624974564</v>
      </c>
      <c r="C10" s="47">
        <f>SUM(C6:C9)</f>
        <v>13.395719296847066</v>
      </c>
      <c r="D10" s="48">
        <f>SUM(D6:D9)</f>
        <v>11.136103733424513</v>
      </c>
      <c r="E10" s="43"/>
      <c r="F10" s="49">
        <f t="shared" si="0"/>
        <v>-2.2596155634225532</v>
      </c>
      <c r="G10" s="38"/>
      <c r="H10" s="39"/>
      <c r="I10" s="39"/>
      <c r="J10" s="45"/>
    </row>
    <row r="11" spans="1:10">
      <c r="A11" s="38"/>
      <c r="B11" s="38"/>
      <c r="C11" s="38"/>
      <c r="D11" s="38"/>
      <c r="E11" s="43"/>
      <c r="F11" s="50"/>
      <c r="G11" s="38"/>
      <c r="H11" s="39"/>
      <c r="I11" s="39"/>
      <c r="J11" s="45"/>
    </row>
    <row r="12" spans="1:10">
      <c r="A12" s="34" t="s">
        <v>12</v>
      </c>
      <c r="B12" s="51"/>
      <c r="C12" s="52">
        <v>7.75</v>
      </c>
      <c r="D12" s="53">
        <v>7.75</v>
      </c>
      <c r="E12" s="43"/>
      <c r="F12" s="54">
        <f>D12-C12</f>
        <v>0</v>
      </c>
      <c r="G12" s="33"/>
    </row>
    <row r="13" spans="1:10">
      <c r="A13" s="55" t="s">
        <v>13</v>
      </c>
      <c r="B13" s="56"/>
      <c r="C13" s="57">
        <v>10</v>
      </c>
      <c r="D13" s="58">
        <v>7.75</v>
      </c>
      <c r="E13" s="43"/>
      <c r="F13" s="59">
        <f>D13-C13</f>
        <v>-2.25</v>
      </c>
      <c r="G13" s="33"/>
      <c r="I13" s="60"/>
    </row>
    <row r="14" spans="1:10">
      <c r="A14" s="32"/>
      <c r="B14" s="32"/>
      <c r="C14" s="32"/>
      <c r="D14" s="32"/>
      <c r="E14" s="33"/>
      <c r="F14" s="33"/>
      <c r="G14" s="33"/>
    </row>
  </sheetData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8578-0406-48B4-967E-A4DD2E3DD57C}">
  <dimension ref="A1:T134"/>
  <sheetViews>
    <sheetView topLeftCell="A83" zoomScale="85" zoomScaleNormal="85" workbookViewId="0">
      <selection activeCell="C15" sqref="C15:J109"/>
    </sheetView>
  </sheetViews>
  <sheetFormatPr defaultColWidth="9.140625" defaultRowHeight="12.75"/>
  <cols>
    <col min="1" max="1" width="5.140625" style="1" customWidth="1"/>
    <col min="2" max="2" width="32.28515625" style="1" customWidth="1"/>
    <col min="3" max="4" width="18.28515625" style="1" bestFit="1" customWidth="1"/>
    <col min="5" max="5" width="16.5703125" style="1" bestFit="1" customWidth="1"/>
    <col min="6" max="7" width="18.7109375" style="1" bestFit="1" customWidth="1"/>
    <col min="8" max="8" width="19.42578125" style="1" bestFit="1" customWidth="1"/>
    <col min="9" max="9" width="16.5703125" style="1" bestFit="1" customWidth="1"/>
    <col min="10" max="10" width="16.85546875" style="1" bestFit="1" customWidth="1"/>
    <col min="11" max="16384" width="9.140625" style="1"/>
  </cols>
  <sheetData>
    <row r="1" spans="1:10">
      <c r="B1" s="24" t="s">
        <v>14</v>
      </c>
    </row>
    <row r="2" spans="1:10">
      <c r="A2" s="18"/>
      <c r="B2" s="28" t="s">
        <v>15</v>
      </c>
      <c r="C2" s="22"/>
      <c r="D2" s="22"/>
      <c r="E2" s="22"/>
      <c r="F2" s="22"/>
      <c r="G2" s="22"/>
      <c r="H2" s="22"/>
      <c r="I2" s="22"/>
      <c r="J2" s="22"/>
    </row>
    <row r="3" spans="1:10">
      <c r="A3" s="22"/>
      <c r="B3" s="22" t="s">
        <v>16</v>
      </c>
      <c r="C3" s="22"/>
      <c r="D3" s="22"/>
      <c r="E3" s="22"/>
      <c r="F3" s="22"/>
      <c r="G3" s="22"/>
      <c r="H3" s="22"/>
      <c r="I3" s="22"/>
      <c r="J3" s="22"/>
    </row>
    <row r="4" spans="1:10">
      <c r="A4" s="22"/>
      <c r="B4" s="22" t="s">
        <v>1</v>
      </c>
      <c r="C4" s="22"/>
      <c r="D4" s="22"/>
      <c r="E4" s="22"/>
      <c r="F4" s="22"/>
      <c r="G4" s="22"/>
      <c r="H4" s="22"/>
      <c r="I4" s="22"/>
      <c r="J4" s="22"/>
    </row>
    <row r="5" spans="1:10">
      <c r="A5" s="22"/>
      <c r="B5" s="22" t="s">
        <v>17</v>
      </c>
      <c r="C5" s="22"/>
      <c r="D5" s="22"/>
      <c r="E5" s="22"/>
      <c r="F5" s="22"/>
      <c r="G5" s="22"/>
      <c r="H5" s="22"/>
      <c r="I5" s="22"/>
      <c r="J5" s="22"/>
    </row>
    <row r="6" spans="1:10">
      <c r="A6" s="22"/>
      <c r="B6" s="22" t="s">
        <v>18</v>
      </c>
      <c r="C6" s="22"/>
      <c r="D6" s="22"/>
      <c r="E6" s="22"/>
      <c r="F6" s="22"/>
      <c r="G6" s="22"/>
      <c r="H6" s="22"/>
      <c r="I6" s="22"/>
      <c r="J6" s="22"/>
    </row>
    <row r="7" spans="1:10">
      <c r="A7" s="22"/>
      <c r="B7" s="22" t="s">
        <v>19</v>
      </c>
      <c r="C7" s="22"/>
      <c r="D7" s="22"/>
      <c r="E7" s="22"/>
      <c r="F7" s="22"/>
      <c r="G7" s="22"/>
      <c r="H7" s="22"/>
      <c r="I7" s="22"/>
      <c r="J7" s="22"/>
    </row>
    <row r="8" spans="1:10"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/>
    </row>
    <row r="10" spans="1:10">
      <c r="A10" s="22"/>
      <c r="B10" s="27"/>
      <c r="C10" s="24"/>
      <c r="D10" s="26"/>
      <c r="E10" s="23"/>
      <c r="F10" s="23"/>
      <c r="G10" s="23"/>
      <c r="H10" s="23"/>
      <c r="I10" s="26"/>
      <c r="J10" s="23"/>
    </row>
    <row r="11" spans="1:10">
      <c r="A11" s="22"/>
      <c r="B11" s="25"/>
      <c r="C11" s="24"/>
      <c r="D11" s="23"/>
      <c r="E11" s="23"/>
      <c r="F11" s="23"/>
      <c r="G11" s="23"/>
      <c r="H11" s="23"/>
      <c r="I11" s="23"/>
      <c r="J11" s="23"/>
    </row>
    <row r="12" spans="1:10" ht="58.5" customHeight="1" thickBot="1">
      <c r="A12" s="22"/>
      <c r="B12" s="21" t="s">
        <v>20</v>
      </c>
      <c r="C12" s="20" t="s">
        <v>21</v>
      </c>
      <c r="D12" s="20" t="s">
        <v>22</v>
      </c>
      <c r="E12" s="20" t="s">
        <v>23</v>
      </c>
      <c r="F12" s="20" t="s">
        <v>24</v>
      </c>
      <c r="G12" s="20" t="s">
        <v>25</v>
      </c>
      <c r="H12" s="20" t="s">
        <v>26</v>
      </c>
      <c r="I12" s="20" t="s">
        <v>27</v>
      </c>
      <c r="J12" s="20" t="s">
        <v>28</v>
      </c>
    </row>
    <row r="13" spans="1:10">
      <c r="A13" s="19"/>
      <c r="B13" s="18"/>
      <c r="C13" s="17"/>
      <c r="D13" s="17"/>
      <c r="E13" s="17"/>
      <c r="F13" s="17"/>
      <c r="G13" s="17"/>
      <c r="H13" s="17"/>
      <c r="I13" s="17"/>
      <c r="J13" s="17"/>
    </row>
    <row r="14" spans="1:10" s="3" customFormat="1">
      <c r="A14" s="6">
        <v>14</v>
      </c>
      <c r="B14" s="9" t="s">
        <v>29</v>
      </c>
      <c r="C14" s="16"/>
      <c r="D14" s="4"/>
      <c r="E14" s="4"/>
      <c r="F14" s="4"/>
      <c r="G14" s="4"/>
      <c r="H14" s="4"/>
      <c r="I14" s="4"/>
      <c r="J14" s="4"/>
    </row>
    <row r="15" spans="1:10" s="3" customFormat="1">
      <c r="A15" s="6">
        <v>15</v>
      </c>
      <c r="B15" s="3" t="s">
        <v>30</v>
      </c>
      <c r="C15" s="5">
        <v>20309137.994781546</v>
      </c>
      <c r="D15" s="5">
        <v>13432084.120002858</v>
      </c>
      <c r="E15" s="5">
        <v>2219686.0947972345</v>
      </c>
      <c r="F15" s="5">
        <v>2342852.8247222542</v>
      </c>
      <c r="G15" s="5">
        <v>776222.72028325836</v>
      </c>
      <c r="H15" s="5">
        <v>814888.8</v>
      </c>
      <c r="I15" s="5">
        <v>703218.42798584909</v>
      </c>
      <c r="J15" s="5">
        <v>20185.006990090271</v>
      </c>
    </row>
    <row r="16" spans="1:10" s="3" customFormat="1">
      <c r="A16" s="6">
        <v>16</v>
      </c>
      <c r="B16" s="3" t="s">
        <v>31</v>
      </c>
      <c r="C16" s="5">
        <v>4192488153.9629221</v>
      </c>
      <c r="D16" s="5">
        <v>1631466959.8382828</v>
      </c>
      <c r="E16" s="5">
        <v>547764809.29518425</v>
      </c>
      <c r="F16" s="5">
        <v>932596841.83813703</v>
      </c>
      <c r="G16" s="5">
        <v>376696570.14448947</v>
      </c>
      <c r="H16" s="5">
        <v>544168565.28857458</v>
      </c>
      <c r="I16" s="5">
        <v>152841487.16573828</v>
      </c>
      <c r="J16" s="5">
        <v>6952920.392515773</v>
      </c>
    </row>
    <row r="17" spans="1:20" s="3" customFormat="1" ht="14.25" customHeight="1">
      <c r="A17" s="6">
        <v>17</v>
      </c>
      <c r="B17" s="3" t="s">
        <v>32</v>
      </c>
      <c r="C17" s="5">
        <v>140527.30074673466</v>
      </c>
      <c r="D17" s="5">
        <v>110741.69655913977</v>
      </c>
      <c r="E17" s="5">
        <v>20814.235121765607</v>
      </c>
      <c r="F17" s="5">
        <v>1070.5694444444443</v>
      </c>
      <c r="G17" s="5">
        <v>66.444444444444429</v>
      </c>
      <c r="H17" s="5">
        <v>1</v>
      </c>
      <c r="I17" s="5">
        <v>5140.8634747118667</v>
      </c>
      <c r="J17" s="5">
        <v>2692.491702228544</v>
      </c>
    </row>
    <row r="18" spans="1:20" s="3" customFormat="1" ht="14.25" customHeight="1">
      <c r="A18" s="6">
        <v>18</v>
      </c>
      <c r="B18" s="15" t="s">
        <v>33</v>
      </c>
      <c r="C18" s="10">
        <v>0.28278573216446506</v>
      </c>
      <c r="D18" s="10">
        <v>0.16638417585739007</v>
      </c>
      <c r="E18" s="10">
        <v>0.33804903955471288</v>
      </c>
      <c r="F18" s="10">
        <v>0.54528816613893216</v>
      </c>
      <c r="G18" s="10">
        <v>0.66478690373783622</v>
      </c>
      <c r="H18" s="10">
        <v>0.9147706911743867</v>
      </c>
      <c r="I18" s="10">
        <v>0.29773380772560176</v>
      </c>
      <c r="J18" s="10">
        <v>0.47186253081677648</v>
      </c>
    </row>
    <row r="19" spans="1:20" s="2" customFormat="1" ht="14.25" hidden="1" customHeight="1">
      <c r="A19" s="6"/>
      <c r="B19" s="14" t="s">
        <v>34</v>
      </c>
      <c r="C19" s="5"/>
      <c r="D19" s="10">
        <v>0.63435645246722761</v>
      </c>
      <c r="E19" s="10">
        <v>0.73382702299246771</v>
      </c>
      <c r="F19" s="10"/>
      <c r="G19" s="10">
        <v>5.2261177778157277</v>
      </c>
      <c r="H19" s="10">
        <v>0.9463246400052967</v>
      </c>
      <c r="I19" s="10">
        <v>1.0232693316282082</v>
      </c>
      <c r="J19" s="10">
        <v>0.99187417812073064</v>
      </c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3" customFormat="1" ht="14.25" customHeight="1">
      <c r="A20" s="6">
        <v>19</v>
      </c>
      <c r="C20" s="13"/>
      <c r="D20" s="13"/>
      <c r="E20" s="13"/>
      <c r="F20" s="13"/>
      <c r="G20" s="13"/>
      <c r="H20" s="13"/>
      <c r="I20" s="13"/>
      <c r="J20" s="13"/>
    </row>
    <row r="21" spans="1:20" s="3" customFormat="1" ht="14.25" customHeight="1">
      <c r="A21" s="6">
        <v>20</v>
      </c>
      <c r="B21" s="9" t="s">
        <v>35</v>
      </c>
      <c r="C21" s="8">
        <v>1</v>
      </c>
      <c r="D21" s="8">
        <v>0.4426418430365322</v>
      </c>
      <c r="E21" s="8">
        <v>0.13422743336783119</v>
      </c>
      <c r="F21" s="8">
        <v>0.20079979949466489</v>
      </c>
      <c r="G21" s="8">
        <v>7.9773428265307991E-2</v>
      </c>
      <c r="H21" s="8">
        <v>0.10216212213700318</v>
      </c>
      <c r="I21" s="8">
        <v>3.8066847395859207E-2</v>
      </c>
      <c r="J21" s="8">
        <v>2.3285263028015421E-3</v>
      </c>
    </row>
    <row r="22" spans="1:20" s="3" customFormat="1" ht="14.25" customHeight="1">
      <c r="A22" s="6">
        <v>21</v>
      </c>
      <c r="B22" s="3" t="s">
        <v>36</v>
      </c>
      <c r="C22" s="5">
        <v>431391950.06957114</v>
      </c>
      <c r="D22" s="5">
        <v>190952127.84991863</v>
      </c>
      <c r="E22" s="5">
        <v>57904634.233382113</v>
      </c>
      <c r="F22" s="5">
        <v>86623417.077582374</v>
      </c>
      <c r="G22" s="5">
        <v>34413614.78310626</v>
      </c>
      <c r="H22" s="5">
        <v>44071917.091927506</v>
      </c>
      <c r="I22" s="5">
        <v>16421731.531100478</v>
      </c>
      <c r="J22" s="5">
        <v>1004507.5025538459</v>
      </c>
    </row>
    <row r="23" spans="1:20" s="3" customFormat="1" ht="14.25" customHeight="1">
      <c r="A23" s="6">
        <v>22</v>
      </c>
      <c r="B23" s="3" t="s">
        <v>37</v>
      </c>
      <c r="C23" s="5">
        <v>21.241273272180127</v>
      </c>
      <c r="D23" s="5">
        <v>14.216120606746021</v>
      </c>
      <c r="E23" s="5">
        <v>26.086857222336938</v>
      </c>
      <c r="F23" s="5">
        <v>36.973477874288413</v>
      </c>
      <c r="G23" s="5">
        <v>44.334717193730278</v>
      </c>
      <c r="H23" s="5">
        <v>54.083351117265941</v>
      </c>
      <c r="I23" s="5">
        <v>23.352248572517404</v>
      </c>
      <c r="J23" s="5">
        <v>49.765031196026037</v>
      </c>
    </row>
    <row r="24" spans="1:20" s="3" customFormat="1" ht="14.25" customHeight="1">
      <c r="A24" s="6">
        <v>23</v>
      </c>
      <c r="B24" s="3" t="s">
        <v>38</v>
      </c>
      <c r="C24" s="5">
        <v>0.10289640285847933</v>
      </c>
      <c r="D24" s="5">
        <v>0.11704320868921951</v>
      </c>
      <c r="E24" s="5">
        <v>0.10571075989326281</v>
      </c>
      <c r="F24" s="5">
        <v>9.2884098671027746E-2</v>
      </c>
      <c r="G24" s="5">
        <v>9.1356326312995714E-2</v>
      </c>
      <c r="H24" s="5">
        <v>8.0989457868732281E-2</v>
      </c>
      <c r="I24" s="5">
        <v>0.10744289286647073</v>
      </c>
      <c r="J24" s="5">
        <v>0.14447274610466024</v>
      </c>
    </row>
    <row r="25" spans="1:20" s="3" customFormat="1" ht="14.25" customHeight="1">
      <c r="A25" s="6">
        <v>24</v>
      </c>
      <c r="B25" s="3" t="s">
        <v>39</v>
      </c>
      <c r="C25" s="5">
        <v>3069.808839828549</v>
      </c>
      <c r="D25" s="5">
        <v>1724.3019908760725</v>
      </c>
      <c r="E25" s="5">
        <v>2781.9727169715111</v>
      </c>
      <c r="F25" s="5">
        <v>80913.403167913377</v>
      </c>
      <c r="G25" s="5">
        <v>517930.65727083012</v>
      </c>
      <c r="H25" s="5">
        <v>44071917.091927506</v>
      </c>
      <c r="I25" s="5">
        <v>3194.3527798160167</v>
      </c>
      <c r="J25" s="5">
        <v>373.07728812030388</v>
      </c>
    </row>
    <row r="26" spans="1:20" s="3" customFormat="1" ht="14.25" customHeight="1">
      <c r="A26" s="6">
        <v>25</v>
      </c>
      <c r="C26" s="12"/>
      <c r="D26" s="5"/>
      <c r="E26" s="5"/>
      <c r="F26" s="5"/>
      <c r="G26" s="5"/>
      <c r="H26" s="5"/>
      <c r="I26" s="5"/>
      <c r="J26" s="5"/>
    </row>
    <row r="27" spans="1:20" s="3" customFormat="1" ht="14.25" customHeight="1">
      <c r="A27" s="6">
        <v>26</v>
      </c>
      <c r="B27" s="9" t="s">
        <v>40</v>
      </c>
      <c r="C27" s="8">
        <v>1</v>
      </c>
      <c r="D27" s="8">
        <v>0.40052858454624074</v>
      </c>
      <c r="E27" s="8">
        <v>0.1291846545093901</v>
      </c>
      <c r="F27" s="8">
        <v>0.22014331496884162</v>
      </c>
      <c r="G27" s="8">
        <v>8.8308626449130484E-2</v>
      </c>
      <c r="H27" s="8">
        <v>0.12355165866356431</v>
      </c>
      <c r="I27" s="8">
        <v>3.6909967239171525E-2</v>
      </c>
      <c r="J27" s="8">
        <v>1.373193623661185E-3</v>
      </c>
    </row>
    <row r="28" spans="1:20" s="3" customFormat="1" ht="14.25" customHeight="1">
      <c r="A28" s="6">
        <v>27</v>
      </c>
      <c r="B28" s="3" t="s">
        <v>36</v>
      </c>
      <c r="C28" s="5">
        <v>255102307.75680244</v>
      </c>
      <c r="D28" s="5">
        <v>102175766.24031158</v>
      </c>
      <c r="E28" s="5">
        <v>32955303.492110625</v>
      </c>
      <c r="F28" s="5">
        <v>56159067.685784131</v>
      </c>
      <c r="G28" s="5">
        <v>22527734.402006589</v>
      </c>
      <c r="H28" s="5">
        <v>31518313.252255987</v>
      </c>
      <c r="I28" s="5">
        <v>9415817.8219406307</v>
      </c>
      <c r="J28" s="5">
        <v>350304.86239289434</v>
      </c>
    </row>
    <row r="29" spans="1:20" s="3" customFormat="1" ht="14.25" customHeight="1">
      <c r="A29" s="6">
        <v>28</v>
      </c>
      <c r="B29" s="3" t="s">
        <v>37</v>
      </c>
      <c r="C29" s="5">
        <v>12.560961859747628</v>
      </c>
      <c r="D29" s="5">
        <v>7.6068438320865601</v>
      </c>
      <c r="E29" s="5">
        <v>14.846830625895798</v>
      </c>
      <c r="F29" s="5">
        <v>23.970377948278422</v>
      </c>
      <c r="G29" s="5">
        <v>29.022255872368426</v>
      </c>
      <c r="H29" s="5">
        <v>38.678054296802195</v>
      </c>
      <c r="I29" s="5">
        <v>13.389606198047623</v>
      </c>
      <c r="J29" s="5">
        <v>17.354706023380363</v>
      </c>
    </row>
    <row r="30" spans="1:20" s="3" customFormat="1" ht="14.25" customHeight="1">
      <c r="A30" s="6">
        <v>29</v>
      </c>
      <c r="B30" s="3" t="s">
        <v>38</v>
      </c>
      <c r="C30" s="5">
        <v>6.0847472524321544E-2</v>
      </c>
      <c r="D30" s="5">
        <v>6.2628155369103905E-2</v>
      </c>
      <c r="E30" s="5">
        <v>6.0163235996329556E-2</v>
      </c>
      <c r="F30" s="5">
        <v>6.0217947527138618E-2</v>
      </c>
      <c r="G30" s="5">
        <v>5.9803396652551487E-2</v>
      </c>
      <c r="H30" s="5">
        <v>5.7920128546090695E-2</v>
      </c>
      <c r="I30" s="5">
        <v>6.1605117802408613E-2</v>
      </c>
      <c r="J30" s="5">
        <v>5.0382406617220543E-2</v>
      </c>
    </row>
    <row r="31" spans="1:20" s="3" customFormat="1" ht="14.25" customHeight="1">
      <c r="A31" s="6">
        <v>30</v>
      </c>
      <c r="B31" s="3" t="s">
        <v>39</v>
      </c>
      <c r="C31" s="5">
        <v>1815.3220505996951</v>
      </c>
      <c r="D31" s="5">
        <v>922.64945738614631</v>
      </c>
      <c r="E31" s="5">
        <v>1583.3060066496996</v>
      </c>
      <c r="F31" s="5">
        <v>52457.192737204474</v>
      </c>
      <c r="G31" s="5">
        <v>339046.16992986511</v>
      </c>
      <c r="H31" s="5">
        <v>31518313.252255987</v>
      </c>
      <c r="I31" s="5">
        <v>1831.5634850560518</v>
      </c>
      <c r="J31" s="5">
        <v>130.10434242116739</v>
      </c>
    </row>
    <row r="32" spans="1:20" s="3" customFormat="1" ht="14.25" customHeight="1">
      <c r="A32" s="6">
        <v>31</v>
      </c>
      <c r="C32" s="11"/>
      <c r="D32" s="11"/>
      <c r="E32" s="11"/>
      <c r="F32" s="11"/>
      <c r="G32" s="11"/>
      <c r="H32" s="11"/>
      <c r="I32" s="11"/>
      <c r="J32" s="11"/>
    </row>
    <row r="33" spans="1:10" s="3" customFormat="1">
      <c r="A33" s="6">
        <v>32</v>
      </c>
      <c r="B33" s="9" t="s">
        <v>41</v>
      </c>
      <c r="C33" s="8">
        <v>1</v>
      </c>
      <c r="D33" s="8">
        <v>0.44988415013694588</v>
      </c>
      <c r="E33" s="8">
        <v>0.1209604709955462</v>
      </c>
      <c r="F33" s="8">
        <v>0.20421962017001744</v>
      </c>
      <c r="G33" s="8">
        <v>8.0349428304894235E-2</v>
      </c>
      <c r="H33" s="8">
        <v>0.10592245024851728</v>
      </c>
      <c r="I33" s="8">
        <v>3.8357065822521026E-2</v>
      </c>
      <c r="J33" s="8">
        <v>3.0681432155793537E-4</v>
      </c>
    </row>
    <row r="34" spans="1:10" s="3" customFormat="1">
      <c r="A34" s="6">
        <v>33</v>
      </c>
      <c r="B34" s="3" t="s">
        <v>36</v>
      </c>
      <c r="C34" s="5">
        <v>48454831.119882658</v>
      </c>
      <c r="D34" s="5">
        <v>21799060.518397648</v>
      </c>
      <c r="E34" s="5">
        <v>5861119.1942706555</v>
      </c>
      <c r="F34" s="5">
        <v>9895427.2067047767</v>
      </c>
      <c r="G34" s="5">
        <v>3893317.9790927698</v>
      </c>
      <c r="H34" s="5">
        <v>5132454.4385960773</v>
      </c>
      <c r="I34" s="5">
        <v>1858585.1466844792</v>
      </c>
      <c r="J34" s="5">
        <v>14866.636136251131</v>
      </c>
    </row>
    <row r="35" spans="1:10" s="3" customFormat="1">
      <c r="A35" s="6">
        <v>34</v>
      </c>
      <c r="B35" s="3" t="s">
        <v>37</v>
      </c>
      <c r="C35" s="5">
        <v>2.3858635030365729</v>
      </c>
      <c r="D35" s="5">
        <v>1.6229097676610598</v>
      </c>
      <c r="E35" s="5">
        <v>2.6405171470004913</v>
      </c>
      <c r="F35" s="5">
        <v>4.2236657387464716</v>
      </c>
      <c r="G35" s="5">
        <v>5.015722778215026</v>
      </c>
      <c r="H35" s="5">
        <v>6.298349466327279</v>
      </c>
      <c r="I35" s="5">
        <v>2.6429699119345029</v>
      </c>
      <c r="J35" s="5">
        <v>0.73651875094964459</v>
      </c>
    </row>
    <row r="36" spans="1:10" s="3" customFormat="1">
      <c r="A36" s="6">
        <v>35</v>
      </c>
      <c r="B36" s="3" t="s">
        <v>38</v>
      </c>
      <c r="C36" s="5">
        <v>1.155753560664949E-2</v>
      </c>
      <c r="D36" s="5">
        <v>1.3361631620513145E-2</v>
      </c>
      <c r="E36" s="5">
        <v>1.0700065237509927E-2</v>
      </c>
      <c r="F36" s="5">
        <v>1.0610616252142791E-2</v>
      </c>
      <c r="G36" s="5">
        <v>1.033542189566369E-2</v>
      </c>
      <c r="H36" s="5">
        <v>9.4317363515371705E-3</v>
      </c>
      <c r="I36" s="5">
        <v>1.2160213703423772E-2</v>
      </c>
      <c r="J36" s="5">
        <v>2.1381858696748204E-3</v>
      </c>
    </row>
    <row r="37" spans="1:10" s="3" customFormat="1">
      <c r="A37" s="6">
        <v>36</v>
      </c>
      <c r="B37" s="3" t="s">
        <v>39</v>
      </c>
      <c r="C37" s="5">
        <v>344.8072428802314</v>
      </c>
      <c r="D37" s="5">
        <v>196.84600467319208</v>
      </c>
      <c r="E37" s="5">
        <v>281.59186056957901</v>
      </c>
      <c r="F37" s="5">
        <v>9243.1436914770693</v>
      </c>
      <c r="G37" s="5">
        <v>58595.086641864444</v>
      </c>
      <c r="H37" s="5">
        <v>5132454.4385960773</v>
      </c>
      <c r="I37" s="5">
        <v>361.53170684787511</v>
      </c>
      <c r="J37" s="5">
        <v>5.5215160455076573</v>
      </c>
    </row>
    <row r="38" spans="1:10" s="3" customFormat="1">
      <c r="A38" s="6">
        <v>37</v>
      </c>
      <c r="C38" s="5"/>
      <c r="D38" s="5"/>
      <c r="E38" s="5"/>
      <c r="F38" s="5"/>
      <c r="G38" s="5"/>
      <c r="H38" s="5"/>
      <c r="I38" s="5"/>
      <c r="J38" s="5"/>
    </row>
    <row r="39" spans="1:10" s="3" customFormat="1">
      <c r="A39" s="6">
        <v>38</v>
      </c>
      <c r="B39" s="9" t="s">
        <v>42</v>
      </c>
      <c r="C39" s="8">
        <v>1</v>
      </c>
      <c r="D39" s="8">
        <v>0.38895566028679868</v>
      </c>
      <c r="E39" s="8">
        <v>0.13111306626523456</v>
      </c>
      <c r="F39" s="8">
        <v>0.22387711300421401</v>
      </c>
      <c r="G39" s="8">
        <v>9.0174904267786168E-2</v>
      </c>
      <c r="H39" s="8">
        <v>0.12768536661117785</v>
      </c>
      <c r="I39" s="8">
        <v>3.6570650647402933E-2</v>
      </c>
      <c r="J39" s="8">
        <v>1.6232389173859072E-3</v>
      </c>
    </row>
    <row r="40" spans="1:10" s="3" customFormat="1">
      <c r="A40" s="6">
        <v>39</v>
      </c>
      <c r="B40" s="3" t="s">
        <v>36</v>
      </c>
      <c r="C40" s="5">
        <v>206647476.63691977</v>
      </c>
      <c r="D40" s="5">
        <v>80376705.721913934</v>
      </c>
      <c r="E40" s="5">
        <v>27094184.297839969</v>
      </c>
      <c r="F40" s="5">
        <v>46263640.479079358</v>
      </c>
      <c r="G40" s="5">
        <v>18634416.42291382</v>
      </c>
      <c r="H40" s="5">
        <v>26385858.81365991</v>
      </c>
      <c r="I40" s="5">
        <v>7557232.6752561517</v>
      </c>
      <c r="J40" s="5">
        <v>335438.22625664319</v>
      </c>
    </row>
    <row r="41" spans="1:10" s="3" customFormat="1">
      <c r="A41" s="6">
        <v>40</v>
      </c>
      <c r="B41" s="3" t="s">
        <v>37</v>
      </c>
      <c r="C41" s="5">
        <v>10.175098356711056</v>
      </c>
      <c r="D41" s="5">
        <v>5.983934064425501</v>
      </c>
      <c r="E41" s="5">
        <v>12.206313478895307</v>
      </c>
      <c r="F41" s="5">
        <v>19.746712209531953</v>
      </c>
      <c r="G41" s="5">
        <v>24.006533094153401</v>
      </c>
      <c r="H41" s="5">
        <v>32.379704830474914</v>
      </c>
      <c r="I41" s="5">
        <v>10.746636286113119</v>
      </c>
      <c r="J41" s="5">
        <v>16.618187272430717</v>
      </c>
    </row>
    <row r="42" spans="1:10" s="3" customFormat="1">
      <c r="A42" s="6">
        <v>41</v>
      </c>
      <c r="B42" s="3" t="s">
        <v>38</v>
      </c>
      <c r="C42" s="5">
        <v>4.9289936917672049E-2</v>
      </c>
      <c r="D42" s="5">
        <v>4.9266523748590765E-2</v>
      </c>
      <c r="E42" s="5">
        <v>4.9463170758819633E-2</v>
      </c>
      <c r="F42" s="5">
        <v>4.9607331274995836E-2</v>
      </c>
      <c r="G42" s="5">
        <v>4.94679747568878E-2</v>
      </c>
      <c r="H42" s="5">
        <v>4.8488392194553524E-2</v>
      </c>
      <c r="I42" s="5">
        <v>4.9444904098984839E-2</v>
      </c>
      <c r="J42" s="5">
        <v>4.8244220747545724E-2</v>
      </c>
    </row>
    <row r="43" spans="1:10" s="3" customFormat="1">
      <c r="A43" s="6">
        <v>42</v>
      </c>
      <c r="B43" s="3" t="s">
        <v>39</v>
      </c>
      <c r="C43" s="5">
        <v>1470.5148077194638</v>
      </c>
      <c r="D43" s="5">
        <v>725.80345271295425</v>
      </c>
      <c r="E43" s="5">
        <v>1301.7141460801204</v>
      </c>
      <c r="F43" s="5">
        <v>43214.049045727406</v>
      </c>
      <c r="G43" s="5">
        <v>280451.08328800072</v>
      </c>
      <c r="H43" s="5">
        <v>26385858.81365991</v>
      </c>
      <c r="I43" s="5">
        <v>1470.0317782081768</v>
      </c>
      <c r="J43" s="5">
        <v>124.58282637565972</v>
      </c>
    </row>
    <row r="44" spans="1:10" s="3" customFormat="1">
      <c r="A44" s="6">
        <v>43</v>
      </c>
      <c r="C44" s="10"/>
      <c r="D44" s="5"/>
      <c r="E44" s="5"/>
      <c r="F44" s="5"/>
      <c r="G44" s="5"/>
      <c r="H44" s="5"/>
      <c r="I44" s="5"/>
      <c r="J44" s="5"/>
    </row>
    <row r="45" spans="1:10" s="3" customFormat="1">
      <c r="A45" s="6">
        <v>44</v>
      </c>
      <c r="B45" s="9" t="s">
        <v>43</v>
      </c>
      <c r="C45" s="8">
        <v>1</v>
      </c>
      <c r="D45" s="8">
        <v>0.35793078617766194</v>
      </c>
      <c r="E45" s="8">
        <v>0.12741514283843058</v>
      </c>
      <c r="F45" s="8">
        <v>0.24764815817435037</v>
      </c>
      <c r="G45" s="8">
        <v>9.9893220547033229E-2</v>
      </c>
      <c r="H45" s="8">
        <v>0.13135504877641865</v>
      </c>
      <c r="I45" s="8">
        <v>3.6931563159406419E-2</v>
      </c>
      <c r="J45" s="8">
        <v>-1.1739196733009467E-3</v>
      </c>
    </row>
    <row r="46" spans="1:10" s="3" customFormat="1">
      <c r="A46" s="6">
        <v>45</v>
      </c>
      <c r="B46" s="3" t="s">
        <v>36</v>
      </c>
      <c r="C46" s="5">
        <v>70954886.366185099</v>
      </c>
      <c r="D46" s="5">
        <v>25396938.2601953</v>
      </c>
      <c r="E46" s="5">
        <v>9040726.9814320859</v>
      </c>
      <c r="F46" s="5">
        <v>17571846.922056064</v>
      </c>
      <c r="G46" s="5">
        <v>7087912.1126670092</v>
      </c>
      <c r="H46" s="5">
        <v>9320282.5595554858</v>
      </c>
      <c r="I46" s="5">
        <v>2620474.8673012704</v>
      </c>
      <c r="J46" s="5">
        <v>-83295.33702209781</v>
      </c>
    </row>
    <row r="47" spans="1:10" s="3" customFormat="1">
      <c r="A47" s="6">
        <v>46</v>
      </c>
      <c r="B47" s="3" t="s">
        <v>37</v>
      </c>
      <c r="C47" s="5">
        <v>3.4937419000460301</v>
      </c>
      <c r="D47" s="5">
        <v>1.8907667665939167</v>
      </c>
      <c r="E47" s="5">
        <v>4.0729754547829184</v>
      </c>
      <c r="F47" s="5">
        <v>7.5001923879444758</v>
      </c>
      <c r="G47" s="5">
        <v>9.131286584964295</v>
      </c>
      <c r="H47" s="5">
        <v>11.437490071719584</v>
      </c>
      <c r="I47" s="5">
        <v>3.7264024419934603</v>
      </c>
      <c r="J47" s="5">
        <v>-4.1265944105439862</v>
      </c>
    </row>
    <row r="48" spans="1:10" s="3" customFormat="1">
      <c r="A48" s="6">
        <v>47</v>
      </c>
      <c r="B48" s="3" t="s">
        <v>38</v>
      </c>
      <c r="C48" s="5">
        <v>1.6924290244950475E-2</v>
      </c>
      <c r="D48" s="5">
        <v>1.5566933860991424E-2</v>
      </c>
      <c r="E48" s="5">
        <v>1.6504760488474792E-2</v>
      </c>
      <c r="F48" s="5">
        <v>1.8841846909348488E-2</v>
      </c>
      <c r="G48" s="5">
        <v>1.881597199026341E-2</v>
      </c>
      <c r="H48" s="5">
        <v>1.7127565159176194E-2</v>
      </c>
      <c r="I48" s="5">
        <v>1.714504952742104E-2</v>
      </c>
      <c r="J48" s="5">
        <v>-1.1979906617621877E-2</v>
      </c>
    </row>
    <row r="49" spans="1:10" s="3" customFormat="1">
      <c r="A49" s="6">
        <v>48</v>
      </c>
      <c r="B49" s="3" t="s">
        <v>39</v>
      </c>
      <c r="C49" s="5">
        <v>504.91887333738481</v>
      </c>
      <c r="D49" s="5">
        <v>229.33492125644366</v>
      </c>
      <c r="E49" s="5">
        <v>434.35307271887825</v>
      </c>
      <c r="F49" s="5">
        <v>16413.551697409694</v>
      </c>
      <c r="G49" s="5">
        <v>106674.26256522257</v>
      </c>
      <c r="H49" s="5">
        <v>9320282.5595554858</v>
      </c>
      <c r="I49" s="5">
        <v>509.73438220865063</v>
      </c>
      <c r="J49" s="5">
        <v>-30.936153657652959</v>
      </c>
    </row>
    <row r="50" spans="1:10" s="3" customFormat="1">
      <c r="A50" s="6">
        <v>49</v>
      </c>
      <c r="C50" s="5"/>
      <c r="D50" s="5"/>
      <c r="E50" s="5"/>
      <c r="F50" s="5"/>
      <c r="G50" s="5"/>
      <c r="H50" s="5"/>
      <c r="I50" s="5"/>
      <c r="J50" s="5"/>
    </row>
    <row r="51" spans="1:10" s="3" customFormat="1">
      <c r="A51" s="6">
        <v>50</v>
      </c>
      <c r="B51" s="9" t="s">
        <v>44</v>
      </c>
      <c r="C51" s="8">
        <v>1</v>
      </c>
      <c r="D51" s="8">
        <v>0.35793078530024341</v>
      </c>
      <c r="E51" s="8">
        <v>0.12741514279613989</v>
      </c>
      <c r="F51" s="8">
        <v>0.24764815866396755</v>
      </c>
      <c r="G51" s="8">
        <v>9.9893220749856335E-2</v>
      </c>
      <c r="H51" s="8">
        <v>0.13135504904449477</v>
      </c>
      <c r="I51" s="8">
        <v>3.6931563160064428E-2</v>
      </c>
      <c r="J51" s="8">
        <v>-1.1739197147660765E-3</v>
      </c>
    </row>
    <row r="52" spans="1:10" s="3" customFormat="1">
      <c r="A52" s="6">
        <v>51</v>
      </c>
      <c r="B52" s="3" t="s">
        <v>36</v>
      </c>
      <c r="C52" s="5">
        <v>70954885.320576489</v>
      </c>
      <c r="D52" s="5">
        <v>25396937.823682655</v>
      </c>
      <c r="E52" s="5">
        <v>9040726.8452049829</v>
      </c>
      <c r="F52" s="5">
        <v>17571846.697853748</v>
      </c>
      <c r="G52" s="5">
        <v>7087912.0226090876</v>
      </c>
      <c r="H52" s="5">
        <v>9320282.4412308261</v>
      </c>
      <c r="I52" s="5">
        <v>2620474.8287319988</v>
      </c>
      <c r="J52" s="5">
        <v>-83295.338736790814</v>
      </c>
    </row>
    <row r="53" spans="1:10" s="3" customFormat="1">
      <c r="A53" s="6">
        <v>52</v>
      </c>
      <c r="B53" s="3" t="s">
        <v>37</v>
      </c>
      <c r="C53" s="5">
        <v>3.4937418485613922</v>
      </c>
      <c r="D53" s="5">
        <v>1.8907667340961567</v>
      </c>
      <c r="E53" s="5">
        <v>4.0729753934106805</v>
      </c>
      <c r="F53" s="5">
        <v>7.5001922922481885</v>
      </c>
      <c r="G53" s="5">
        <v>9.1312864689435713</v>
      </c>
      <c r="H53" s="5">
        <v>11.43748992651614</v>
      </c>
      <c r="I53" s="5">
        <v>3.7264023871466732</v>
      </c>
      <c r="J53" s="5">
        <v>-4.1265944954928306</v>
      </c>
    </row>
    <row r="54" spans="1:10" s="3" customFormat="1">
      <c r="A54" s="6">
        <v>53</v>
      </c>
      <c r="B54" s="3" t="s">
        <v>38</v>
      </c>
      <c r="C54" s="5">
        <v>1.6924289995549981E-2</v>
      </c>
      <c r="D54" s="5">
        <v>1.5566933593433051E-2</v>
      </c>
      <c r="E54" s="5">
        <v>1.6504760239778451E-2</v>
      </c>
      <c r="F54" s="5">
        <v>1.8841846668942019E-2</v>
      </c>
      <c r="G54" s="5">
        <v>1.8815971751190562E-2</v>
      </c>
      <c r="H54" s="5">
        <v>1.7127564941735004E-2</v>
      </c>
      <c r="I54" s="5">
        <v>1.7145049275072859E-2</v>
      </c>
      <c r="J54" s="5">
        <v>-1.1979906864236669E-2</v>
      </c>
    </row>
    <row r="55" spans="1:10" s="3" customFormat="1">
      <c r="A55" s="6">
        <v>54</v>
      </c>
      <c r="B55" s="3" t="s">
        <v>39</v>
      </c>
      <c r="C55" s="5">
        <v>504.91886589677642</v>
      </c>
      <c r="D55" s="5">
        <v>229.33491731472472</v>
      </c>
      <c r="E55" s="5">
        <v>434.35306617397748</v>
      </c>
      <c r="F55" s="5">
        <v>16413.551487986275</v>
      </c>
      <c r="G55" s="5">
        <v>106674.26120983579</v>
      </c>
      <c r="H55" s="5">
        <v>9320282.4412308261</v>
      </c>
      <c r="I55" s="5">
        <v>509.73437470616165</v>
      </c>
      <c r="J55" s="5">
        <v>-30.936154294495406</v>
      </c>
    </row>
    <row r="56" spans="1:10" s="3" customFormat="1">
      <c r="A56" s="6">
        <v>55</v>
      </c>
      <c r="C56" s="5"/>
      <c r="D56" s="5"/>
      <c r="E56" s="5"/>
      <c r="F56" s="5"/>
      <c r="G56" s="5"/>
      <c r="H56" s="5"/>
      <c r="I56" s="5"/>
      <c r="J56" s="5"/>
    </row>
    <row r="57" spans="1:10" s="3" customFormat="1">
      <c r="A57" s="6">
        <v>56</v>
      </c>
      <c r="B57" s="9" t="s">
        <v>45</v>
      </c>
      <c r="C57" s="8">
        <v>1</v>
      </c>
      <c r="D57" s="8">
        <v>0.4174723128176997</v>
      </c>
      <c r="E57" s="8">
        <v>0.13028498549618814</v>
      </c>
      <c r="F57" s="8">
        <v>0.21442279204883308</v>
      </c>
      <c r="G57" s="8">
        <v>8.6129667064164056E-2</v>
      </c>
      <c r="H57" s="8">
        <v>0.11316343231756731</v>
      </c>
      <c r="I57" s="8">
        <v>3.6886910784375254E-2</v>
      </c>
      <c r="J57" s="8">
        <v>1.6398994711726289E-3</v>
      </c>
    </row>
    <row r="58" spans="1:10" s="3" customFormat="1">
      <c r="A58" s="6">
        <v>57</v>
      </c>
      <c r="B58" s="3" t="s">
        <v>36</v>
      </c>
      <c r="C58" s="5">
        <v>1.0456086077926146</v>
      </c>
      <c r="D58" s="5">
        <v>0.43651264379727783</v>
      </c>
      <c r="E58" s="5">
        <v>0.13622710230095025</v>
      </c>
      <c r="F58" s="5">
        <v>0.22420231707318566</v>
      </c>
      <c r="G58" s="5">
        <v>9.0057921268601987E-2</v>
      </c>
      <c r="H58" s="5">
        <v>0.11832465891860533</v>
      </c>
      <c r="I58" s="5">
        <v>3.8569271431020992E-2</v>
      </c>
      <c r="J58" s="5">
        <v>1.7146930029726573E-3</v>
      </c>
    </row>
    <row r="59" spans="1:10" s="3" customFormat="1">
      <c r="A59" s="6">
        <v>58</v>
      </c>
      <c r="B59" s="3" t="s">
        <v>37</v>
      </c>
      <c r="C59" s="5">
        <v>5.148463750954298E-8</v>
      </c>
      <c r="D59" s="5">
        <v>3.2497759833653046E-8</v>
      </c>
      <c r="E59" s="5">
        <v>6.1372237552082524E-8</v>
      </c>
      <c r="F59" s="5">
        <v>9.5696287324307244E-8</v>
      </c>
      <c r="G59" s="5">
        <v>1.160207230673925E-7</v>
      </c>
      <c r="H59" s="5">
        <v>1.4520344238208369E-7</v>
      </c>
      <c r="I59" s="5">
        <v>5.4846787137661763E-8</v>
      </c>
      <c r="J59" s="5">
        <v>8.4948843654821493E-8</v>
      </c>
    </row>
    <row r="60" spans="1:10" s="3" customFormat="1">
      <c r="A60" s="6">
        <v>59</v>
      </c>
      <c r="B60" s="3" t="s">
        <v>38</v>
      </c>
      <c r="C60" s="5">
        <v>2.4940049187837533E-10</v>
      </c>
      <c r="D60" s="5">
        <v>2.6755837203135673E-10</v>
      </c>
      <c r="E60" s="5">
        <v>2.4869633826283098E-10</v>
      </c>
      <c r="F60" s="5">
        <v>2.4040647256673699E-10</v>
      </c>
      <c r="G60" s="5">
        <v>2.3907284643993036E-10</v>
      </c>
      <c r="H60" s="5">
        <v>2.1744118728331419E-10</v>
      </c>
      <c r="I60" s="5">
        <v>2.5234818206916058E-10</v>
      </c>
      <c r="J60" s="5">
        <v>2.466147900698501E-10</v>
      </c>
    </row>
    <row r="61" spans="1:10" s="3" customFormat="1">
      <c r="A61" s="6">
        <v>60</v>
      </c>
      <c r="B61" s="3" t="s">
        <v>39</v>
      </c>
      <c r="C61" s="5">
        <v>7.4406083532271265E-6</v>
      </c>
      <c r="D61" s="5">
        <v>3.9417189492321479E-6</v>
      </c>
      <c r="E61" s="5">
        <v>6.5449007135744571E-6</v>
      </c>
      <c r="F61" s="5">
        <v>2.0942342249412137E-4</v>
      </c>
      <c r="G61" s="5">
        <v>1.3553867749455152E-3</v>
      </c>
      <c r="H61" s="5">
        <v>0.11832465891860533</v>
      </c>
      <c r="I61" s="5">
        <v>7.5024889536057385E-6</v>
      </c>
      <c r="J61" s="5">
        <v>6.3684244655366098E-7</v>
      </c>
    </row>
    <row r="62" spans="1:10" s="3" customFormat="1">
      <c r="A62" s="6">
        <v>61</v>
      </c>
      <c r="C62" s="5"/>
      <c r="D62" s="5"/>
      <c r="E62" s="5"/>
      <c r="F62" s="5"/>
      <c r="G62" s="5"/>
      <c r="H62" s="5"/>
      <c r="I62" s="5"/>
      <c r="J62" s="5"/>
    </row>
    <row r="63" spans="1:10" s="3" customFormat="1">
      <c r="A63" s="6">
        <v>62</v>
      </c>
      <c r="B63" s="9" t="s">
        <v>46</v>
      </c>
      <c r="C63" s="8">
        <v>1</v>
      </c>
      <c r="D63" s="8">
        <v>0.60473574565992527</v>
      </c>
      <c r="E63" s="8">
        <v>0.15607308324038777</v>
      </c>
      <c r="F63" s="8">
        <v>0.12175754603694131</v>
      </c>
      <c r="G63" s="8">
        <v>4.4332686567930518E-2</v>
      </c>
      <c r="H63" s="8">
        <v>2.185454589025659E-2</v>
      </c>
      <c r="I63" s="8">
        <v>4.4127111270854807E-2</v>
      </c>
      <c r="J63" s="8">
        <v>7.1192813337038223E-3</v>
      </c>
    </row>
    <row r="64" spans="1:10" s="3" customFormat="1">
      <c r="A64" s="6">
        <v>63</v>
      </c>
      <c r="B64" s="3" t="s">
        <v>36</v>
      </c>
      <c r="C64" s="5">
        <v>78067033.251451239</v>
      </c>
      <c r="D64" s="5">
        <v>47209925.564774543</v>
      </c>
      <c r="E64" s="5">
        <v>12184162.578983869</v>
      </c>
      <c r="F64" s="5">
        <v>9505250.3950810023</v>
      </c>
      <c r="G64" s="5">
        <v>3460921.3164247973</v>
      </c>
      <c r="H64" s="5">
        <v>1706119.5607100283</v>
      </c>
      <c r="I64" s="5">
        <v>3444872.6628723107</v>
      </c>
      <c r="J64" s="5">
        <v>555781.1726046924</v>
      </c>
    </row>
    <row r="65" spans="1:10" s="3" customFormat="1">
      <c r="A65" s="6">
        <v>64</v>
      </c>
      <c r="B65" s="3" t="s">
        <v>37</v>
      </c>
      <c r="C65" s="5">
        <v>3.8439363242059139</v>
      </c>
      <c r="D65" s="5">
        <v>3.5147133641361155</v>
      </c>
      <c r="E65" s="5">
        <v>5.4891376792162481</v>
      </c>
      <c r="F65" s="5">
        <v>4.0571265487868846</v>
      </c>
      <c r="G65" s="5">
        <v>4.4586704640155874</v>
      </c>
      <c r="H65" s="5">
        <v>2.0936838998278393</v>
      </c>
      <c r="I65" s="5">
        <v>4.8987235342211939</v>
      </c>
      <c r="J65" s="5">
        <v>27.534356211892838</v>
      </c>
    </row>
    <row r="66" spans="1:10" s="3" customFormat="1">
      <c r="A66" s="6">
        <v>65</v>
      </c>
      <c r="B66" s="3" t="s">
        <v>38</v>
      </c>
      <c r="C66" s="5">
        <v>1.8620692625609184E-2</v>
      </c>
      <c r="D66" s="5">
        <v>2.8937101839594821E-2</v>
      </c>
      <c r="E66" s="5">
        <v>2.2243419752834035E-2</v>
      </c>
      <c r="F66" s="5">
        <v>1.0192239528011128E-2</v>
      </c>
      <c r="G66" s="5">
        <v>9.1875572827681759E-3</v>
      </c>
      <c r="H66" s="5">
        <v>3.1352776869888964E-3</v>
      </c>
      <c r="I66" s="5">
        <v>2.2538858570099879E-2</v>
      </c>
      <c r="J66" s="5">
        <v>7.9934925359269687E-2</v>
      </c>
    </row>
    <row r="67" spans="1:10" s="3" customFormat="1">
      <c r="A67" s="6">
        <v>66</v>
      </c>
      <c r="B67" s="3" t="s">
        <v>39</v>
      </c>
      <c r="C67" s="5">
        <v>555.52930168457124</v>
      </c>
      <c r="D67" s="5">
        <v>426.30668512074726</v>
      </c>
      <c r="E67" s="5">
        <v>585.37642664768384</v>
      </c>
      <c r="F67" s="5">
        <v>8878.6864265620861</v>
      </c>
      <c r="G67" s="5">
        <v>52087.444561577227</v>
      </c>
      <c r="H67" s="5">
        <v>1706119.5607100283</v>
      </c>
      <c r="I67" s="5">
        <v>670.09611903093526</v>
      </c>
      <c r="J67" s="5">
        <v>206.41889894950421</v>
      </c>
    </row>
    <row r="68" spans="1:10" s="3" customFormat="1">
      <c r="A68" s="6">
        <v>67</v>
      </c>
      <c r="C68" s="5"/>
      <c r="D68" s="5"/>
      <c r="E68" s="5"/>
      <c r="F68" s="5"/>
      <c r="G68" s="5"/>
      <c r="H68" s="5"/>
      <c r="I68" s="5"/>
      <c r="J68" s="5"/>
    </row>
    <row r="69" spans="1:10" s="3" customFormat="1">
      <c r="A69" s="6">
        <v>68</v>
      </c>
      <c r="B69" s="9" t="s">
        <v>47</v>
      </c>
      <c r="C69" s="8">
        <v>1</v>
      </c>
      <c r="D69" s="8">
        <v>0.53586540693955809</v>
      </c>
      <c r="E69" s="8">
        <v>0.13187477872559633</v>
      </c>
      <c r="F69" s="8">
        <v>0.16092983671732575</v>
      </c>
      <c r="G69" s="8">
        <v>6.211637160092167E-2</v>
      </c>
      <c r="H69" s="8">
        <v>6.2053212908860955E-2</v>
      </c>
      <c r="I69" s="8">
        <v>4.5256093876679844E-2</v>
      </c>
      <c r="J69" s="8">
        <v>1.9042992310570983E-3</v>
      </c>
    </row>
    <row r="70" spans="1:10" s="3" customFormat="1">
      <c r="A70" s="6">
        <v>69</v>
      </c>
      <c r="B70" s="3" t="s">
        <v>36</v>
      </c>
      <c r="C70" s="5">
        <v>13922144.49740635</v>
      </c>
      <c r="D70" s="5">
        <v>7460395.6265739836</v>
      </c>
      <c r="E70" s="5">
        <v>1835979.7249812412</v>
      </c>
      <c r="F70" s="5">
        <v>2240488.4407226192</v>
      </c>
      <c r="G70" s="5">
        <v>864793.10108261975</v>
      </c>
      <c r="H70" s="5">
        <v>863913.79664548323</v>
      </c>
      <c r="I70" s="5">
        <v>630061.87833932356</v>
      </c>
      <c r="J70" s="5">
        <v>26511.929061076724</v>
      </c>
    </row>
    <row r="71" spans="1:10" s="3" customFormat="1">
      <c r="A71" s="6">
        <v>70</v>
      </c>
      <c r="B71" s="3" t="s">
        <v>37</v>
      </c>
      <c r="C71" s="5">
        <v>0.68551134474460018</v>
      </c>
      <c r="D71" s="5">
        <v>0.55541608881559001</v>
      </c>
      <c r="E71" s="5">
        <v>0.82713484996127595</v>
      </c>
      <c r="F71" s="5">
        <v>0.95630780434884111</v>
      </c>
      <c r="G71" s="5">
        <v>1.1141043394955514</v>
      </c>
      <c r="H71" s="5">
        <v>1.0601615786662955</v>
      </c>
      <c r="I71" s="5">
        <v>0.89596895255424436</v>
      </c>
      <c r="J71" s="5">
        <v>1.3134466128296425</v>
      </c>
    </row>
    <row r="72" spans="1:10" s="3" customFormat="1">
      <c r="A72" s="6">
        <v>71</v>
      </c>
      <c r="B72" s="3" t="s">
        <v>38</v>
      </c>
      <c r="C72" s="5">
        <v>3.320735559919599E-3</v>
      </c>
      <c r="D72" s="5">
        <v>4.5728144119532074E-3</v>
      </c>
      <c r="E72" s="5">
        <v>3.351766476827197E-3</v>
      </c>
      <c r="F72" s="5">
        <v>2.402419073505164E-3</v>
      </c>
      <c r="G72" s="5">
        <v>2.2957286304754808E-3</v>
      </c>
      <c r="H72" s="5">
        <v>1.5875848987847113E-3</v>
      </c>
      <c r="I72" s="5">
        <v>4.1223223486179308E-3</v>
      </c>
      <c r="J72" s="5">
        <v>3.813063801163977E-3</v>
      </c>
    </row>
    <row r="73" spans="1:10" s="3" customFormat="1">
      <c r="A73" s="6">
        <v>72</v>
      </c>
      <c r="B73" s="3" t="s">
        <v>39</v>
      </c>
      <c r="C73" s="5">
        <v>99.070745850996857</v>
      </c>
      <c r="D73" s="5">
        <v>67.367539584242166</v>
      </c>
      <c r="E73" s="5">
        <v>88.207888218834569</v>
      </c>
      <c r="F73" s="5">
        <v>2092.8006607598318</v>
      </c>
      <c r="G73" s="5">
        <v>13015.280785524381</v>
      </c>
      <c r="H73" s="5">
        <v>863913.79664548323</v>
      </c>
      <c r="I73" s="5">
        <v>122.55954304926121</v>
      </c>
      <c r="J73" s="5">
        <v>9.84661495488848</v>
      </c>
    </row>
    <row r="74" spans="1:10" s="3" customFormat="1">
      <c r="A74" s="6">
        <v>73</v>
      </c>
      <c r="C74" s="5"/>
      <c r="D74" s="5"/>
      <c r="E74" s="5"/>
      <c r="F74" s="5"/>
      <c r="G74" s="5"/>
      <c r="H74" s="5"/>
      <c r="I74" s="5"/>
      <c r="J74" s="5"/>
    </row>
    <row r="75" spans="1:10" s="3" customFormat="1">
      <c r="A75" s="6">
        <v>74</v>
      </c>
      <c r="B75" s="9" t="s">
        <v>48</v>
      </c>
      <c r="C75" s="8">
        <v>1</v>
      </c>
      <c r="D75" s="8">
        <v>0.60890040362423681</v>
      </c>
      <c r="E75" s="8">
        <v>0.14205965257140804</v>
      </c>
      <c r="F75" s="8">
        <v>0.1328586748357676</v>
      </c>
      <c r="G75" s="8">
        <v>5.1019366236861242E-2</v>
      </c>
      <c r="H75" s="8">
        <v>1.7788383370164074E-2</v>
      </c>
      <c r="I75" s="8">
        <v>3.6599170820698378E-2</v>
      </c>
      <c r="J75" s="8">
        <v>1.0774348540863921E-2</v>
      </c>
    </row>
    <row r="76" spans="1:10" s="3" customFormat="1">
      <c r="A76" s="6">
        <v>75</v>
      </c>
      <c r="B76" s="3" t="s">
        <v>36</v>
      </c>
      <c r="C76" s="5">
        <v>45957633.674016483</v>
      </c>
      <c r="D76" s="5">
        <v>27983621.693723455</v>
      </c>
      <c r="E76" s="5">
        <v>6528725.4727348238</v>
      </c>
      <c r="F76" s="5">
        <v>6105870.3085174793</v>
      </c>
      <c r="G76" s="5">
        <v>2344729.343794154</v>
      </c>
      <c r="H76" s="5">
        <v>817512.00657896721</v>
      </c>
      <c r="I76" s="5">
        <v>1682011.2853504093</v>
      </c>
      <c r="J76" s="5">
        <v>495163.56331719813</v>
      </c>
    </row>
    <row r="77" spans="1:10" s="3" customFormat="1">
      <c r="A77" s="6">
        <v>76</v>
      </c>
      <c r="B77" s="3" t="s">
        <v>37</v>
      </c>
      <c r="C77" s="5">
        <v>2.2629042003567728</v>
      </c>
      <c r="D77" s="5">
        <v>2.0833417542442771</v>
      </c>
      <c r="E77" s="5">
        <v>2.9412832238025146</v>
      </c>
      <c r="F77" s="5">
        <v>2.6061689595211051</v>
      </c>
      <c r="G77" s="5">
        <v>3.0206914620310492</v>
      </c>
      <c r="H77" s="5">
        <v>1.0032190975983069</v>
      </c>
      <c r="I77" s="5">
        <v>2.3918760066740692</v>
      </c>
      <c r="J77" s="5">
        <v>24.531255478895609</v>
      </c>
    </row>
    <row r="78" spans="1:10" s="3" customFormat="1">
      <c r="A78" s="6">
        <v>77</v>
      </c>
      <c r="B78" s="3" t="s">
        <v>38</v>
      </c>
      <c r="C78" s="5">
        <v>1.0961899470264533E-2</v>
      </c>
      <c r="D78" s="5">
        <v>1.7152429306013833E-2</v>
      </c>
      <c r="E78" s="5">
        <v>1.1918847947051246E-2</v>
      </c>
      <c r="F78" s="5">
        <v>6.5471702611418709E-3</v>
      </c>
      <c r="G78" s="5">
        <v>6.2244510028184926E-3</v>
      </c>
      <c r="H78" s="5">
        <v>1.5023139128689611E-3</v>
      </c>
      <c r="I78" s="5">
        <v>1.1004939277556686E-2</v>
      </c>
      <c r="J78" s="5">
        <v>7.1216630619012927E-2</v>
      </c>
    </row>
    <row r="79" spans="1:10" s="3" customFormat="1">
      <c r="A79" s="6">
        <v>78</v>
      </c>
      <c r="B79" s="3" t="s">
        <v>39</v>
      </c>
      <c r="C79" s="5">
        <v>327.03704852940734</v>
      </c>
      <c r="D79" s="5">
        <v>252.69273059022771</v>
      </c>
      <c r="E79" s="5">
        <v>313.66636508817396</v>
      </c>
      <c r="F79" s="5">
        <v>5703.3855582213328</v>
      </c>
      <c r="G79" s="5">
        <v>35288.568719310017</v>
      </c>
      <c r="H79" s="5">
        <v>817512.00657896721</v>
      </c>
      <c r="I79" s="5">
        <v>327.18458555149283</v>
      </c>
      <c r="J79" s="5">
        <v>183.90532565331844</v>
      </c>
    </row>
    <row r="80" spans="1:10" s="3" customFormat="1">
      <c r="A80" s="6">
        <v>79</v>
      </c>
      <c r="C80" s="5"/>
      <c r="D80" s="5"/>
      <c r="E80" s="5"/>
      <c r="F80" s="5"/>
      <c r="G80" s="5"/>
      <c r="H80" s="5"/>
      <c r="I80" s="5"/>
      <c r="J80" s="5"/>
    </row>
    <row r="81" spans="1:10" s="3" customFormat="1">
      <c r="A81" s="6">
        <v>80</v>
      </c>
      <c r="B81" s="9" t="s">
        <v>49</v>
      </c>
      <c r="C81" s="8">
        <v>1</v>
      </c>
      <c r="D81" s="8">
        <v>0.6022478349625191</v>
      </c>
      <c r="E81" s="8">
        <v>0.21267150943543359</v>
      </c>
      <c r="F81" s="8">
        <v>6.8055190828168952E-2</v>
      </c>
      <c r="G81" s="8">
        <v>1.2658363491664017E-2</v>
      </c>
      <c r="H81" s="8">
        <v>7.6602833785843305E-4</v>
      </c>
      <c r="I81" s="8">
        <v>0.10225467287651158</v>
      </c>
      <c r="J81" s="8">
        <v>1.3464000678440938E-3</v>
      </c>
    </row>
    <row r="82" spans="1:10" s="3" customFormat="1">
      <c r="A82" s="6">
        <v>81</v>
      </c>
      <c r="B82" s="3" t="s">
        <v>36</v>
      </c>
      <c r="C82" s="5">
        <v>9872565.5662268344</v>
      </c>
      <c r="D82" s="5">
        <v>5945731.2377856281</v>
      </c>
      <c r="E82" s="5">
        <v>2099613.420969747</v>
      </c>
      <c r="F82" s="5">
        <v>671879.33357317711</v>
      </c>
      <c r="G82" s="5">
        <v>124970.52353258507</v>
      </c>
      <c r="H82" s="5">
        <v>7562.6649910951419</v>
      </c>
      <c r="I82" s="5">
        <v>1009515.9624264372</v>
      </c>
      <c r="J82" s="5">
        <v>13292.422948163075</v>
      </c>
    </row>
    <row r="83" spans="1:10" s="3" customFormat="1">
      <c r="A83" s="6">
        <v>82</v>
      </c>
      <c r="B83" s="3" t="s">
        <v>37</v>
      </c>
      <c r="C83" s="5">
        <v>0.48611445590470653</v>
      </c>
      <c r="D83" s="5">
        <v>0.44265142956716108</v>
      </c>
      <c r="E83" s="5">
        <v>0.94590556110211788</v>
      </c>
      <c r="F83" s="5">
        <v>0.28677829289290868</v>
      </c>
      <c r="G83" s="5">
        <v>0.16099828086323079</v>
      </c>
      <c r="H83" s="5">
        <v>9.28060980970059E-3</v>
      </c>
      <c r="I83" s="5">
        <v>1.4355652842003619</v>
      </c>
      <c r="J83" s="5">
        <v>0.65852951919654645</v>
      </c>
    </row>
    <row r="84" spans="1:10" s="3" customFormat="1">
      <c r="A84" s="6">
        <v>83</v>
      </c>
      <c r="B84" s="3" t="s">
        <v>38</v>
      </c>
      <c r="C84" s="5">
        <v>2.3548225310773643E-3</v>
      </c>
      <c r="D84" s="5">
        <v>3.6444079985383164E-3</v>
      </c>
      <c r="E84" s="5">
        <v>3.8330564237438794E-3</v>
      </c>
      <c r="F84" s="5">
        <v>7.204392117057904E-4</v>
      </c>
      <c r="G84" s="5">
        <v>3.3175381311449192E-4</v>
      </c>
      <c r="H84" s="5">
        <v>1.3897651340967541E-5</v>
      </c>
      <c r="I84" s="5">
        <v>6.6049865199998871E-3</v>
      </c>
      <c r="J84" s="5">
        <v>1.9117755126998488E-3</v>
      </c>
    </row>
    <row r="85" spans="1:10" s="3" customFormat="1">
      <c r="A85" s="6">
        <v>84</v>
      </c>
      <c r="B85" s="3" t="s">
        <v>39</v>
      </c>
      <c r="C85" s="5">
        <v>70.253719482021978</v>
      </c>
      <c r="D85" s="5">
        <v>53.690086232428349</v>
      </c>
      <c r="E85" s="5">
        <v>100.87391675393178</v>
      </c>
      <c r="F85" s="5">
        <v>627.59061269662766</v>
      </c>
      <c r="G85" s="5">
        <v>1880.827277246264</v>
      </c>
      <c r="H85" s="5">
        <v>7562.6649910951419</v>
      </c>
      <c r="I85" s="5">
        <v>196.37089516037346</v>
      </c>
      <c r="J85" s="5">
        <v>4.9368482499541564</v>
      </c>
    </row>
    <row r="86" spans="1:10" s="3" customFormat="1">
      <c r="A86" s="6">
        <v>85</v>
      </c>
      <c r="C86" s="5"/>
      <c r="D86" s="5"/>
      <c r="E86" s="5"/>
      <c r="F86" s="5"/>
      <c r="G86" s="5"/>
      <c r="H86" s="5"/>
      <c r="I86" s="5"/>
      <c r="J86" s="5"/>
    </row>
    <row r="87" spans="1:10" s="3" customFormat="1">
      <c r="A87" s="6">
        <v>86</v>
      </c>
      <c r="B87" s="9" t="s">
        <v>50</v>
      </c>
      <c r="C87" s="8">
        <v>1</v>
      </c>
      <c r="D87" s="8">
        <v>0.67069318217732699</v>
      </c>
      <c r="E87" s="8">
        <v>0.17056123754337996</v>
      </c>
      <c r="F87" s="8">
        <v>7.7466619135832374E-2</v>
      </c>
      <c r="G87" s="8">
        <v>1.3043965250543131E-2</v>
      </c>
      <c r="H87" s="8">
        <v>6.4212122497328133E-3</v>
      </c>
      <c r="I87" s="8">
        <v>5.1714778364699718E-2</v>
      </c>
      <c r="J87" s="8">
        <v>1.0099005278485023E-2</v>
      </c>
    </row>
    <row r="88" spans="1:10" s="3" customFormat="1">
      <c r="A88" s="6">
        <v>87</v>
      </c>
      <c r="B88" s="3" t="s">
        <v>36</v>
      </c>
      <c r="C88" s="5">
        <v>1813003.9900365148</v>
      </c>
      <c r="D88" s="5">
        <v>1215969.415377781</v>
      </c>
      <c r="E88" s="5">
        <v>309228.20421171369</v>
      </c>
      <c r="F88" s="5">
        <v>140447.28958790313</v>
      </c>
      <c r="G88" s="5">
        <v>23648.761045132345</v>
      </c>
      <c r="H88" s="5">
        <v>11641.683429636936</v>
      </c>
      <c r="I88" s="5">
        <v>93759.099519054624</v>
      </c>
      <c r="J88" s="5">
        <v>18309.536865293172</v>
      </c>
    </row>
    <row r="89" spans="1:10" s="3" customFormat="1">
      <c r="A89" s="6">
        <v>88</v>
      </c>
      <c r="B89" s="3" t="s">
        <v>37</v>
      </c>
      <c r="C89" s="5">
        <v>8.9270356550946089E-2</v>
      </c>
      <c r="D89" s="5">
        <v>9.0527233489178169E-2</v>
      </c>
      <c r="E89" s="5">
        <v>0.13931168237550332</v>
      </c>
      <c r="F89" s="5">
        <v>5.9947124337421061E-2</v>
      </c>
      <c r="G89" s="5">
        <v>3.046646333220247E-2</v>
      </c>
      <c r="H89" s="5">
        <v>1.4286223383653004E-2</v>
      </c>
      <c r="I89" s="5">
        <v>0.13332855879160968</v>
      </c>
      <c r="J89" s="5">
        <v>0.90708598091059112</v>
      </c>
    </row>
    <row r="90" spans="1:10" s="3" customFormat="1">
      <c r="A90" s="6">
        <v>89</v>
      </c>
      <c r="B90" s="3" t="s">
        <v>38</v>
      </c>
      <c r="C90" s="5">
        <v>4.3244105253411024E-4</v>
      </c>
      <c r="D90" s="5">
        <v>7.4532273426996805E-4</v>
      </c>
      <c r="E90" s="5">
        <v>5.6452732808739839E-4</v>
      </c>
      <c r="F90" s="5">
        <v>1.505980754889575E-4</v>
      </c>
      <c r="G90" s="5">
        <v>6.2779337321976127E-5</v>
      </c>
      <c r="H90" s="5">
        <v>2.1393524308893715E-5</v>
      </c>
      <c r="I90" s="5">
        <v>6.1344011536202932E-4</v>
      </c>
      <c r="J90" s="5">
        <v>2.633359197525378E-3</v>
      </c>
    </row>
    <row r="91" spans="1:10" s="3" customFormat="1">
      <c r="A91" s="6">
        <v>90</v>
      </c>
      <c r="B91" s="3" t="s">
        <v>39</v>
      </c>
      <c r="C91" s="5">
        <v>12.901436093930256</v>
      </c>
      <c r="D91" s="5">
        <v>10.980231052613616</v>
      </c>
      <c r="E91" s="5">
        <v>14.856573032960091</v>
      </c>
      <c r="F91" s="5">
        <v>131.18933135700141</v>
      </c>
      <c r="G91" s="5">
        <v>355.9178083715571</v>
      </c>
      <c r="H91" s="5">
        <v>11641.683429636936</v>
      </c>
      <c r="I91" s="5">
        <v>18.238006121006666</v>
      </c>
      <c r="J91" s="5">
        <v>6.8002203498486482</v>
      </c>
    </row>
    <row r="92" spans="1:10" s="3" customFormat="1">
      <c r="A92" s="6">
        <v>91</v>
      </c>
      <c r="C92" s="5"/>
      <c r="D92" s="5"/>
      <c r="E92" s="5"/>
      <c r="F92" s="5"/>
      <c r="G92" s="5"/>
      <c r="H92" s="5"/>
      <c r="I92" s="5"/>
      <c r="J92" s="5"/>
    </row>
    <row r="93" spans="1:10" s="3" customFormat="1">
      <c r="A93" s="6">
        <v>92</v>
      </c>
      <c r="B93" s="9" t="s">
        <v>51</v>
      </c>
      <c r="C93" s="8">
        <v>1</v>
      </c>
      <c r="D93" s="8">
        <v>0.70815599654648409</v>
      </c>
      <c r="E93" s="8">
        <v>0.21696154803708045</v>
      </c>
      <c r="F93" s="8">
        <v>5.3303873497580458E-2</v>
      </c>
      <c r="G93" s="8">
        <v>1.5808144917902382E-2</v>
      </c>
      <c r="H93" s="8">
        <v>8.4430553350830812E-4</v>
      </c>
      <c r="I93" s="8">
        <v>4.5410435692665061E-3</v>
      </c>
      <c r="J93" s="8">
        <v>3.8508789817805227E-4</v>
      </c>
    </row>
    <row r="94" spans="1:10" s="3" customFormat="1">
      <c r="A94" s="6">
        <v>93</v>
      </c>
      <c r="B94" s="3" t="s">
        <v>36</v>
      </c>
      <c r="C94" s="5">
        <v>6501685.5237650592</v>
      </c>
      <c r="D94" s="5">
        <v>4604207.5913136946</v>
      </c>
      <c r="E94" s="5">
        <v>1410615.7560863434</v>
      </c>
      <c r="F94" s="5">
        <v>346565.02267982287</v>
      </c>
      <c r="G94" s="5">
        <v>102779.58697030612</v>
      </c>
      <c r="H94" s="5">
        <v>5489.4090648457022</v>
      </c>
      <c r="I94" s="5">
        <v>29524.437237086458</v>
      </c>
      <c r="J94" s="5">
        <v>2503.7204129613556</v>
      </c>
    </row>
    <row r="95" spans="1:10" s="3" customFormat="1">
      <c r="A95" s="6">
        <v>94</v>
      </c>
      <c r="B95" s="3" t="s">
        <v>37</v>
      </c>
      <c r="C95" s="5">
        <v>0.32013596664888849</v>
      </c>
      <c r="D95" s="5">
        <v>0.34277685801990904</v>
      </c>
      <c r="E95" s="5">
        <v>0.63550236197483656</v>
      </c>
      <c r="F95" s="5">
        <v>0.14792436768660799</v>
      </c>
      <c r="G95" s="5">
        <v>0.13240991829355356</v>
      </c>
      <c r="H95" s="5">
        <v>6.7363903698832309E-3</v>
      </c>
      <c r="I95" s="5">
        <v>4.1984732000909082E-2</v>
      </c>
      <c r="J95" s="5">
        <v>0.12403862006045104</v>
      </c>
    </row>
    <row r="96" spans="1:10" s="3" customFormat="1">
      <c r="A96" s="6">
        <v>95</v>
      </c>
      <c r="B96" s="3" t="s">
        <v>38</v>
      </c>
      <c r="C96" s="5">
        <v>1.5507940118135773E-3</v>
      </c>
      <c r="D96" s="5">
        <v>2.8221273888194959E-3</v>
      </c>
      <c r="E96" s="5">
        <v>2.575221577124314E-3</v>
      </c>
      <c r="F96" s="5">
        <v>3.7161290616934475E-4</v>
      </c>
      <c r="G96" s="5">
        <v>2.728444990377347E-4</v>
      </c>
      <c r="H96" s="5">
        <v>1.0087699685362473E-5</v>
      </c>
      <c r="I96" s="5">
        <v>1.9317030856334669E-4</v>
      </c>
      <c r="J96" s="5">
        <v>3.6009622886757015E-4</v>
      </c>
    </row>
    <row r="97" spans="1:11" s="3" customFormat="1">
      <c r="A97" s="6">
        <v>96</v>
      </c>
      <c r="B97" s="3" t="s">
        <v>39</v>
      </c>
      <c r="C97" s="5">
        <v>46.266351728214879</v>
      </c>
      <c r="D97" s="5">
        <v>41.57609766123543</v>
      </c>
      <c r="E97" s="5">
        <v>67.771683553783419</v>
      </c>
      <c r="F97" s="5">
        <v>323.72026352729273</v>
      </c>
      <c r="G97" s="5">
        <v>1546.8499711250088</v>
      </c>
      <c r="H97" s="5">
        <v>5489.4090648457022</v>
      </c>
      <c r="I97" s="5">
        <v>5.7430891488012596</v>
      </c>
      <c r="J97" s="5">
        <v>0.92988974149448833</v>
      </c>
    </row>
    <row r="98" spans="1:11" s="3" customFormat="1">
      <c r="A98" s="6">
        <v>97</v>
      </c>
      <c r="C98" s="5"/>
      <c r="D98" s="5"/>
      <c r="E98" s="5"/>
      <c r="F98" s="5"/>
      <c r="G98" s="5"/>
      <c r="H98" s="5"/>
      <c r="I98" s="5"/>
      <c r="J98" s="5"/>
    </row>
    <row r="99" spans="1:11" s="3" customFormat="1">
      <c r="A99" s="6">
        <v>98</v>
      </c>
      <c r="B99" s="9" t="s">
        <v>52</v>
      </c>
      <c r="C99" s="8">
        <v>1</v>
      </c>
      <c r="D99" s="8">
        <v>0.80411854606470345</v>
      </c>
      <c r="E99" s="8">
        <v>0.12969513756136813</v>
      </c>
      <c r="F99" s="8">
        <v>1.4877364204563827E-2</v>
      </c>
      <c r="G99" s="8">
        <v>8.993013020204282E-3</v>
      </c>
      <c r="H99" s="8">
        <v>7.0029055527828744E-3</v>
      </c>
      <c r="I99" s="8">
        <v>2.2711931966230899E-2</v>
      </c>
      <c r="J99" s="8">
        <v>1.2601101630146619E-2</v>
      </c>
    </row>
    <row r="100" spans="1:11" s="3" customFormat="1">
      <c r="A100" s="6">
        <v>99</v>
      </c>
      <c r="B100" s="3" t="s">
        <v>36</v>
      </c>
      <c r="C100" s="5">
        <v>9440228.1313160025</v>
      </c>
      <c r="D100" s="5">
        <v>7591062.5194729362</v>
      </c>
      <c r="E100" s="5">
        <v>1224351.6861017263</v>
      </c>
      <c r="F100" s="5">
        <v>140445.71208375716</v>
      </c>
      <c r="G100" s="5">
        <v>84896.094498623555</v>
      </c>
      <c r="H100" s="5">
        <v>66109.026000329934</v>
      </c>
      <c r="I100" s="5">
        <v>214405.81906414809</v>
      </c>
      <c r="J100" s="5">
        <v>118957.27409448205</v>
      </c>
    </row>
    <row r="101" spans="1:11" s="3" customFormat="1">
      <c r="A101" s="6">
        <v>100</v>
      </c>
      <c r="B101" s="3" t="s">
        <v>37</v>
      </c>
      <c r="C101" s="5">
        <v>0.46482662798104374</v>
      </c>
      <c r="D101" s="5">
        <v>0.56514405744142415</v>
      </c>
      <c r="E101" s="5">
        <v>0.5515877623288753</v>
      </c>
      <c r="F101" s="5">
        <v>5.9946451011239694E-2</v>
      </c>
      <c r="G101" s="5">
        <v>0.10937079304718543</v>
      </c>
      <c r="H101" s="5">
        <v>8.1126438356165814E-2</v>
      </c>
      <c r="I101" s="5">
        <v>0.30489220778563358</v>
      </c>
      <c r="J101" s="5">
        <v>5.8933481743594909</v>
      </c>
    </row>
    <row r="102" spans="1:11" s="3" customFormat="1">
      <c r="A102" s="6">
        <v>101</v>
      </c>
      <c r="B102" s="3" t="s">
        <v>38</v>
      </c>
      <c r="C102" s="5">
        <v>2.2517006094322982E-3</v>
      </c>
      <c r="D102" s="5">
        <v>4.6529060694096994E-3</v>
      </c>
      <c r="E102" s="5">
        <v>2.2351776991244008E-3</v>
      </c>
      <c r="F102" s="5">
        <v>1.5059638397117061E-4</v>
      </c>
      <c r="G102" s="5">
        <v>2.2536996943205501E-4</v>
      </c>
      <c r="H102" s="5">
        <v>1.2148630078489021E-4</v>
      </c>
      <c r="I102" s="5">
        <v>1.4027985662796558E-3</v>
      </c>
      <c r="J102" s="5">
        <v>1.7108965352534374E-2</v>
      </c>
    </row>
    <row r="103" spans="1:11" s="3" customFormat="1">
      <c r="A103" s="6">
        <v>102</v>
      </c>
      <c r="B103" s="3" t="s">
        <v>39</v>
      </c>
      <c r="C103" s="5">
        <v>67.177182520068854</v>
      </c>
      <c r="D103" s="5">
        <v>68.54746455341737</v>
      </c>
      <c r="E103" s="5">
        <v>58.822804630539231</v>
      </c>
      <c r="F103" s="5">
        <v>131.18785783825479</v>
      </c>
      <c r="G103" s="5">
        <v>1277.7004188756057</v>
      </c>
      <c r="H103" s="5">
        <v>66109.026000329934</v>
      </c>
      <c r="I103" s="5">
        <v>41.70618809832623</v>
      </c>
      <c r="J103" s="5">
        <v>44.181110751807516</v>
      </c>
    </row>
    <row r="104" spans="1:11" s="3" customFormat="1">
      <c r="A104" s="6">
        <v>103</v>
      </c>
      <c r="C104" s="5"/>
      <c r="D104" s="5"/>
      <c r="E104" s="5"/>
      <c r="F104" s="5"/>
      <c r="G104" s="5"/>
      <c r="H104" s="5"/>
      <c r="I104" s="5"/>
      <c r="J104" s="5"/>
    </row>
    <row r="105" spans="1:11" s="3" customFormat="1">
      <c r="A105" s="6">
        <v>104</v>
      </c>
      <c r="B105" s="9" t="s">
        <v>53</v>
      </c>
      <c r="C105" s="8">
        <v>1</v>
      </c>
      <c r="D105" s="8">
        <v>0.48119129889263723</v>
      </c>
      <c r="E105" s="8">
        <v>0.14023784922801974</v>
      </c>
      <c r="F105" s="8">
        <v>0.1821235368186454</v>
      </c>
      <c r="G105" s="8">
        <v>7.023706292698427E-2</v>
      </c>
      <c r="H105" s="8">
        <v>8.1957264840298222E-2</v>
      </c>
      <c r="I105" s="8">
        <v>4.0732608686134326E-2</v>
      </c>
      <c r="J105" s="8">
        <v>3.520378607280856E-3</v>
      </c>
      <c r="K105" s="7"/>
    </row>
    <row r="106" spans="1:11" s="3" customFormat="1">
      <c r="A106" s="6">
        <v>105</v>
      </c>
      <c r="B106" s="3" t="s">
        <v>36</v>
      </c>
      <c r="C106" s="5">
        <v>17827494.563816361</v>
      </c>
      <c r="D106" s="5">
        <v>8578435.2651642244</v>
      </c>
      <c r="E106" s="5">
        <v>2500089.4947538204</v>
      </c>
      <c r="F106" s="5">
        <v>3246806.3625774099</v>
      </c>
      <c r="G106" s="5">
        <v>1252150.8575092398</v>
      </c>
      <c r="H106" s="5">
        <v>1461092.6934056741</v>
      </c>
      <c r="I106" s="5">
        <v>726160.35992211883</v>
      </c>
      <c r="J106" s="5">
        <v>62759.530483874871</v>
      </c>
    </row>
    <row r="107" spans="1:11" s="3" customFormat="1">
      <c r="A107" s="6">
        <v>106</v>
      </c>
      <c r="B107" s="3" t="s">
        <v>37</v>
      </c>
      <c r="C107" s="5">
        <v>0.87780656019950987</v>
      </c>
      <c r="D107" s="5">
        <v>0.63865258648800061</v>
      </c>
      <c r="E107" s="5">
        <v>1.1263257001131055</v>
      </c>
      <c r="F107" s="5">
        <v>1.3858345382673876</v>
      </c>
      <c r="G107" s="5">
        <v>1.6131334793347794</v>
      </c>
      <c r="H107" s="5">
        <v>1.7929964105601575</v>
      </c>
      <c r="I107" s="5">
        <v>1.0326241904694957</v>
      </c>
      <c r="J107" s="5">
        <v>3.1092151969373285</v>
      </c>
    </row>
    <row r="108" spans="1:11" s="3" customFormat="1">
      <c r="A108" s="6">
        <v>107</v>
      </c>
      <c r="B108" s="3" t="s">
        <v>38</v>
      </c>
      <c r="C108" s="5">
        <v>4.2522468541658339E-3</v>
      </c>
      <c r="D108" s="5">
        <v>5.2581115501196245E-3</v>
      </c>
      <c r="E108" s="5">
        <v>4.5641659565000469E-3</v>
      </c>
      <c r="F108" s="5">
        <v>3.4814683225583244E-3</v>
      </c>
      <c r="G108" s="5">
        <v>3.3240304179805841E-3</v>
      </c>
      <c r="H108" s="5">
        <v>2.68500017569161E-3</v>
      </c>
      <c r="I108" s="5">
        <v>4.7510684002615398E-3</v>
      </c>
      <c r="J108" s="5">
        <v>9.0263553932575097E-3</v>
      </c>
    </row>
    <row r="109" spans="1:11" s="3" customFormat="1">
      <c r="A109" s="6">
        <v>108</v>
      </c>
      <c r="B109" s="3" t="s">
        <v>39</v>
      </c>
      <c r="C109" s="5">
        <v>126.86143168682905</v>
      </c>
      <c r="D109" s="5">
        <v>77.463462559317506</v>
      </c>
      <c r="E109" s="5">
        <v>120.1144063247108</v>
      </c>
      <c r="F109" s="5">
        <v>3032.7844488988667</v>
      </c>
      <c r="G109" s="5">
        <v>18845.079795289566</v>
      </c>
      <c r="H109" s="5">
        <v>1461092.6934056741</v>
      </c>
      <c r="I109" s="5">
        <v>141.25260542205285</v>
      </c>
      <c r="J109" s="5">
        <v>23.309089655477688</v>
      </c>
    </row>
    <row r="110" spans="1:11" s="3" customFormat="1"/>
    <row r="111" spans="1:11" s="3" customFormat="1">
      <c r="C111" s="4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</sheetData>
  <pageMargins left="0.7" right="0.7" top="0.75" bottom="0.75" header="0.3" footer="0.3"/>
  <pageSetup scale="62" orientation="landscape" r:id="rId1"/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7B5AB3C-B52D-44B4-A6B0-F477E2E05F8C}"/>
</file>

<file path=customXml/itemProps2.xml><?xml version="1.0" encoding="utf-8"?>
<ds:datastoreItem xmlns:ds="http://schemas.openxmlformats.org/officeDocument/2006/customXml" ds:itemID="{3492D4D4-0521-46CD-9332-461C05801F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97D10-E0E6-4661-8587-873D555C088B}">
  <ds:schemaRefs>
    <ds:schemaRef ds:uri="http://schemas.microsoft.com/office/2006/metadata/properties"/>
    <ds:schemaRef ds:uri="http://schemas.microsoft.com/office/infopath/2007/PartnerControls"/>
    <ds:schemaRef ds:uri="e7dde0d2-8c6c-490b-946e-18dafc1970d9"/>
    <ds:schemaRef ds:uri="d20c5dee-25dc-455a-aba9-b3b8034987f4"/>
  </ds:schemaRefs>
</ds:datastoreItem>
</file>

<file path=customXml/itemProps4.xml><?xml version="1.0" encoding="utf-8"?>
<ds:datastoreItem xmlns:ds="http://schemas.openxmlformats.org/officeDocument/2006/customXml" ds:itemID="{9C4EC8BD-99D2-4652-9092-DA39AB4B8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BasicCharge</vt:lpstr>
      <vt:lpstr>Unit Costs-target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Meredith, Robert</dc:creator>
  <cp:keywords/>
  <dc:description/>
  <cp:lastModifiedBy>Son, Ariel (PacifiCorp)</cp:lastModifiedBy>
  <cp:revision/>
  <dcterms:created xsi:type="dcterms:W3CDTF">2023-03-10T04:53:02Z</dcterms:created>
  <dcterms:modified xsi:type="dcterms:W3CDTF">2023-04-19T08:29:28Z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