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alexis_dunkin_utc_wa_gov/Documents/Local Computer Files/Downloads/"/>
    </mc:Choice>
  </mc:AlternateContent>
  <xr:revisionPtr revIDLastSave="0" documentId="8_{E78C61EE-D60A-4603-A763-1AECB05DABF2}" xr6:coauthVersionLast="47" xr6:coauthVersionMax="47" xr10:uidLastSave="{00000000-0000-0000-0000-000000000000}"/>
  <bookViews>
    <workbookView xWindow="3900" yWindow="3900" windowWidth="21600" windowHeight="12735" activeTab="1" xr2:uid="{F81BDA8C-8CE6-409A-AB20-5EFCF11BAAD3}"/>
  </bookViews>
  <sheets>
    <sheet name="PCU Response BR02 - A&amp;D Recon" sheetId="2" r:id="rId1"/>
    <sheet name="PCU Response BR02 - 2023 New B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" l="1"/>
  <c r="B33" i="2" s="1"/>
  <c r="H28" i="2"/>
  <c r="G28" i="2"/>
  <c r="F28" i="2"/>
  <c r="E28" i="2"/>
  <c r="C30" i="2" l="1"/>
  <c r="G13" i="1" l="1"/>
  <c r="F13" i="1"/>
  <c r="C13" i="1" l="1"/>
  <c r="H10" i="1"/>
  <c r="H11" i="1"/>
  <c r="H12" i="1"/>
  <c r="H8" i="1"/>
  <c r="H9" i="1"/>
  <c r="C15" i="1" s="1"/>
  <c r="H5" i="1"/>
  <c r="H6" i="1"/>
  <c r="H7" i="1"/>
  <c r="H13" i="1" l="1"/>
</calcChain>
</file>

<file path=xl/sharedStrings.xml><?xml version="1.0" encoding="utf-8"?>
<sst xmlns="http://schemas.openxmlformats.org/spreadsheetml/2006/main" count="124" uniqueCount="110">
  <si>
    <t>Long Lake Stability Enhancement</t>
  </si>
  <si>
    <t>Metro 115kV Substation</t>
  </si>
  <si>
    <t>NexGen Control System Networks</t>
  </si>
  <si>
    <t>Nine Mile Powerhouse Roof Replacement</t>
  </si>
  <si>
    <t xml:space="preserve">Asset Monitoring System </t>
  </si>
  <si>
    <t>Noxon Rapids Spillgate Refurbishment</t>
  </si>
  <si>
    <t>CIP v5 Transition - Cyber Asset Electronic Access</t>
  </si>
  <si>
    <t>WA Gas Total</t>
  </si>
  <si>
    <t>WA Electric Total</t>
  </si>
  <si>
    <t>2023 Actual TTP (System)</t>
  </si>
  <si>
    <t>WA Total (Gas + Electric)</t>
  </si>
  <si>
    <t>Clearwater Wind Generation Interconnection*</t>
  </si>
  <si>
    <t>Avista Dockets UE-240006 and UG-240007</t>
  </si>
  <si>
    <t>Pdf Attachment D (referred to in BR02)</t>
  </si>
  <si>
    <t>Actual TTP (Gross Plant)</t>
  </si>
  <si>
    <t>Electric</t>
  </si>
  <si>
    <t>Gas Airway Heights HP Reinforcement</t>
  </si>
  <si>
    <t xml:space="preserve">Gas Warden HP Reinforcement </t>
  </si>
  <si>
    <t xml:space="preserve">N Lewiston Autotransformer - Failed Plant </t>
  </si>
  <si>
    <t xml:space="preserve">Long Lake Plant Upgrade </t>
  </si>
  <si>
    <t xml:space="preserve">Gas Operator Qualification Compliance </t>
  </si>
  <si>
    <t xml:space="preserve">Primary URD Cable Replacement </t>
  </si>
  <si>
    <t>Apprentice / Craft Training</t>
  </si>
  <si>
    <t xml:space="preserve">Gas HP Pipeline Remediation Program </t>
  </si>
  <si>
    <t xml:space="preserve">Nine Mile Powerhouse Crane Rehab </t>
  </si>
  <si>
    <t>Gas ERT Replacement Program</t>
  </si>
  <si>
    <t xml:space="preserve">Meter Minor Blanket </t>
  </si>
  <si>
    <t>Westside 230/115 kV Station Brownfield Rebuild Proj.</t>
  </si>
  <si>
    <t>Clearwater Wind Generation Interconnection</t>
  </si>
  <si>
    <t xml:space="preserve">Strategic Initiatives - Clean Energy Fund 2 </t>
  </si>
  <si>
    <t>Strategic Initiatives - UIASSIST</t>
  </si>
  <si>
    <t>Line #</t>
  </si>
  <si>
    <t xml:space="preserve">Payment Card Industry Compliance </t>
  </si>
  <si>
    <t>T&amp;D Reimbursable</t>
  </si>
  <si>
    <t>WA Allocation - Electric</t>
  </si>
  <si>
    <t>Washington Allocation - Gas</t>
  </si>
  <si>
    <t>2023 New Business Cases (from Attachment C of 2023 Report)</t>
  </si>
  <si>
    <t>Allocations from Attach. B filed 3/29/24</t>
  </si>
  <si>
    <t>Business Cases inluded in Attachment A (Native) versus Attachment D (System)</t>
  </si>
  <si>
    <t>Native &amp; Attachment A</t>
  </si>
  <si>
    <t>Attachment D</t>
  </si>
  <si>
    <t>1 Att. D</t>
  </si>
  <si>
    <t>2 Att. D</t>
  </si>
  <si>
    <t>Totals:</t>
  </si>
  <si>
    <t>3 Att. D</t>
  </si>
  <si>
    <t>5 Att. D</t>
  </si>
  <si>
    <t>4 Att. D</t>
  </si>
  <si>
    <t>6 Att. D</t>
  </si>
  <si>
    <t>7 Att. D</t>
  </si>
  <si>
    <t>x</t>
  </si>
  <si>
    <t>Misc. accrual reversals, corrections, or additional TTP</t>
  </si>
  <si>
    <t>8 Att. D</t>
  </si>
  <si>
    <t>9 Att. D</t>
  </si>
  <si>
    <t>10 Att. D</t>
  </si>
  <si>
    <t>11 Att. D</t>
  </si>
  <si>
    <t>12 Att. D</t>
  </si>
  <si>
    <t>13 Att. D</t>
  </si>
  <si>
    <t>14 Att. D</t>
  </si>
  <si>
    <t>15 Att. D</t>
  </si>
  <si>
    <t>16 Att. D</t>
  </si>
  <si>
    <t>17 Att. D</t>
  </si>
  <si>
    <t>1 Att. A</t>
  </si>
  <si>
    <t>2 Att. A</t>
  </si>
  <si>
    <t>3 Att. A</t>
  </si>
  <si>
    <t>4 Att. A</t>
  </si>
  <si>
    <t>5 Att. A</t>
  </si>
  <si>
    <t>6 Att. A</t>
  </si>
  <si>
    <t>7 Att. A</t>
  </si>
  <si>
    <t>8 Att. A</t>
  </si>
  <si>
    <t>9 Att. A</t>
  </si>
  <si>
    <t>10 Att. A</t>
  </si>
  <si>
    <t>11 Att. A</t>
  </si>
  <si>
    <t>12 Att. A</t>
  </si>
  <si>
    <t>13 Att. A</t>
  </si>
  <si>
    <t>14 Att. A</t>
  </si>
  <si>
    <t>15 Att. A</t>
  </si>
  <si>
    <t>16 Att. A</t>
  </si>
  <si>
    <t>17 Att. A</t>
  </si>
  <si>
    <t>18 Att. A</t>
  </si>
  <si>
    <t>19 Att. A</t>
  </si>
  <si>
    <t>20 Att. A</t>
  </si>
  <si>
    <t>Natural Gas</t>
  </si>
  <si>
    <t>Washington Costs 2023</t>
  </si>
  <si>
    <t>Washington Advanced Metering Infrastructure Project</t>
  </si>
  <si>
    <t>Public Counsel Response to Bench Request No. 02</t>
  </si>
  <si>
    <t>Public Counsel Response to Bench Request No. 02, Att D Recon - Discrepancy between 17 Projects on Attach. D Pdf vs 20 Projects in Native Format Attach D</t>
  </si>
  <si>
    <t xml:space="preserve"> Filed 2023 Budgeted TTP (Gross Plant)</t>
  </si>
  <si>
    <t>Variance $ over/(under) (Gross Plant)</t>
  </si>
  <si>
    <t>Asset Monitoring System*</t>
  </si>
  <si>
    <t>CIP v5 Transition - Cyber Asset Electronic Access*</t>
  </si>
  <si>
    <t>ATT A</t>
  </si>
  <si>
    <t>ATT D</t>
  </si>
  <si>
    <t>Miscellaneous accrual reversals, corrections (Att A)</t>
  </si>
  <si>
    <t xml:space="preserve">   Payment Card Industry Compliance (PCI)</t>
  </si>
  <si>
    <t xml:space="preserve">  Washington Advanced Metering Infrastructure Project</t>
  </si>
  <si>
    <t>Miscellaneous accrual reversals, corrections (Att D)</t>
  </si>
  <si>
    <t>Washington 2023 Costs</t>
  </si>
  <si>
    <t>Planned TTP Year &amp; BC Per Direct Filing</t>
  </si>
  <si>
    <t>2022 Trailing</t>
  </si>
  <si>
    <t>2021/2024 BC</t>
  </si>
  <si>
    <t>2021 BC - programmatic</t>
  </si>
  <si>
    <t>2022 BC - programmatic</t>
  </si>
  <si>
    <t>2021 trailing costs</t>
  </si>
  <si>
    <t>Previous AMI BC, failures in 2023</t>
  </si>
  <si>
    <t>New in 2023</t>
  </si>
  <si>
    <t>2021 (labeled in new in error)</t>
  </si>
  <si>
    <t>2022 trailing</t>
  </si>
  <si>
    <t>N/A</t>
  </si>
  <si>
    <t>New to 2022 GRC (Previous 2020 BC)</t>
  </si>
  <si>
    <t>*Total of 2023 WA Attachment D New Business Cases: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</si>
</sst>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indexed="8"/>
      <name val="Arial"/>
      <family val="2"/>
    </font>
    <font>
      <sz val="11"/>
      <name val="Times New Roman"/>
      <family val="1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42" fontId="0" fillId="0" borderId="0" xfId="0" applyNumberFormat="1"/>
    <xf numFmtId="42" fontId="0" fillId="0" borderId="1" xfId="0" applyNumberFormat="1" applyBorder="1"/>
    <xf numFmtId="6" fontId="0" fillId="0" borderId="0" xfId="0" applyNumberFormat="1"/>
    <xf numFmtId="10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44" fontId="0" fillId="0" borderId="0" xfId="0" applyNumberFormat="1"/>
    <xf numFmtId="164" fontId="0" fillId="0" borderId="0" xfId="0" applyNumberFormat="1"/>
    <xf numFmtId="0" fontId="3" fillId="0" borderId="2" xfId="0" applyFont="1" applyBorder="1"/>
    <xf numFmtId="0" fontId="3" fillId="0" borderId="3" xfId="0" applyFont="1" applyBorder="1"/>
    <xf numFmtId="0" fontId="0" fillId="0" borderId="3" xfId="0" applyBorder="1"/>
    <xf numFmtId="0" fontId="3" fillId="0" borderId="0" xfId="0" applyFont="1" applyAlignment="1">
      <alignment horizontal="center"/>
    </xf>
    <xf numFmtId="6" fontId="3" fillId="0" borderId="0" xfId="1" applyNumberFormat="1" applyFont="1" applyFill="1" applyBorder="1"/>
    <xf numFmtId="6" fontId="3" fillId="0" borderId="0" xfId="0" applyNumberFormat="1" applyFont="1"/>
    <xf numFmtId="42" fontId="0" fillId="2" borderId="0" xfId="0" applyNumberFormat="1" applyFill="1"/>
    <xf numFmtId="0" fontId="4" fillId="0" borderId="0" xfId="0" applyFont="1" applyAlignment="1">
      <alignment wrapText="1"/>
    </xf>
    <xf numFmtId="44" fontId="0" fillId="0" borderId="0" xfId="1" applyFont="1" applyFill="1" applyBorder="1"/>
    <xf numFmtId="165" fontId="6" fillId="0" borderId="8" xfId="2" applyNumberFormat="1" applyFont="1" applyFill="1" applyBorder="1"/>
    <xf numFmtId="165" fontId="6" fillId="0" borderId="10" xfId="2" applyNumberFormat="1" applyFont="1" applyBorder="1"/>
    <xf numFmtId="6" fontId="0" fillId="0" borderId="0" xfId="1" applyNumberFormat="1" applyFont="1" applyFill="1" applyBorder="1"/>
    <xf numFmtId="42" fontId="0" fillId="0" borderId="0" xfId="1" applyNumberFormat="1" applyFont="1" applyFill="1" applyBorder="1"/>
    <xf numFmtId="165" fontId="6" fillId="0" borderId="10" xfId="2" applyNumberFormat="1" applyFont="1" applyFill="1" applyBorder="1"/>
    <xf numFmtId="165" fontId="6" fillId="0" borderId="8" xfId="2" applyNumberFormat="1" applyFont="1" applyFill="1" applyBorder="1" applyAlignment="1">
      <alignment vertical="top"/>
    </xf>
    <xf numFmtId="165" fontId="6" fillId="0" borderId="10" xfId="2" applyNumberFormat="1" applyFont="1" applyFill="1" applyBorder="1" applyAlignment="1">
      <alignment vertical="top"/>
    </xf>
    <xf numFmtId="44" fontId="0" fillId="0" borderId="0" xfId="0" applyNumberFormat="1" applyAlignment="1">
      <alignment horizontal="center"/>
    </xf>
    <xf numFmtId="165" fontId="6" fillId="3" borderId="8" xfId="2" applyNumberFormat="1" applyFont="1" applyFill="1" applyBorder="1"/>
    <xf numFmtId="0" fontId="0" fillId="0" borderId="0" xfId="0" applyAlignment="1">
      <alignment horizontal="center"/>
    </xf>
    <xf numFmtId="165" fontId="6" fillId="3" borderId="9" xfId="2" applyNumberFormat="1" applyFont="1" applyFill="1" applyBorder="1" applyAlignment="1">
      <alignment horizontal="center"/>
    </xf>
    <xf numFmtId="0" fontId="0" fillId="0" borderId="4" xfId="0" applyBorder="1"/>
    <xf numFmtId="0" fontId="1" fillId="0" borderId="5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 wrapText="1"/>
    </xf>
    <xf numFmtId="41" fontId="0" fillId="0" borderId="0" xfId="0" applyNumberFormat="1" applyAlignment="1">
      <alignment horizontal="center"/>
    </xf>
    <xf numFmtId="41" fontId="0" fillId="0" borderId="11" xfId="1" applyNumberFormat="1" applyFont="1" applyFill="1" applyBorder="1"/>
    <xf numFmtId="165" fontId="2" fillId="0" borderId="0" xfId="1" applyNumberFormat="1" applyFont="1" applyFill="1" applyBorder="1"/>
    <xf numFmtId="42" fontId="2" fillId="0" borderId="0" xfId="0" applyNumberFormat="1" applyFont="1"/>
    <xf numFmtId="0" fontId="0" fillId="0" borderId="6" xfId="0" applyBorder="1"/>
    <xf numFmtId="42" fontId="0" fillId="0" borderId="6" xfId="0" applyNumberFormat="1" applyBorder="1"/>
    <xf numFmtId="0" fontId="1" fillId="0" borderId="4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7" fillId="0" borderId="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65" fontId="7" fillId="0" borderId="0" xfId="0" applyNumberFormat="1" applyFont="1"/>
    <xf numFmtId="165" fontId="7" fillId="3" borderId="14" xfId="0" applyNumberFormat="1" applyFont="1" applyFill="1" applyBorder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7" xfId="0" applyFont="1" applyBorder="1"/>
    <xf numFmtId="165" fontId="7" fillId="3" borderId="15" xfId="0" applyNumberFormat="1" applyFont="1" applyFill="1" applyBorder="1"/>
    <xf numFmtId="0" fontId="7" fillId="0" borderId="12" xfId="0" applyFont="1" applyBorder="1" applyAlignment="1">
      <alignment horizontal="left"/>
    </xf>
    <xf numFmtId="165" fontId="7" fillId="0" borderId="7" xfId="0" applyNumberFormat="1" applyFont="1" applyBorder="1"/>
    <xf numFmtId="165" fontId="7" fillId="0" borderId="15" xfId="0" applyNumberFormat="1" applyFont="1" applyBorder="1"/>
    <xf numFmtId="0" fontId="1" fillId="0" borderId="0" xfId="0" applyFont="1" applyAlignment="1">
      <alignment horizontal="center"/>
    </xf>
  </cellXfs>
  <cellStyles count="3">
    <cellStyle name="Currency" xfId="1" builtinId="4"/>
    <cellStyle name="Currency 2" xfId="2" xr:uid="{91E761DE-05F8-4DBB-BE76-5DB67C04A9BD}"/>
    <cellStyle name="Normal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527B-531B-4E51-A25A-FCBF564251B0}">
  <dimension ref="A1:I33"/>
  <sheetViews>
    <sheetView topLeftCell="A5" workbookViewId="0">
      <selection activeCell="F29" sqref="F29"/>
    </sheetView>
  </sheetViews>
  <sheetFormatPr defaultRowHeight="15" x14ac:dyDescent="0.25"/>
  <cols>
    <col min="1" max="1" width="42.28515625" customWidth="1"/>
    <col min="2" max="2" width="18.85546875" customWidth="1"/>
    <col min="3" max="3" width="46.7109375" customWidth="1"/>
    <col min="4" max="5" width="19.5703125" customWidth="1"/>
    <col min="6" max="6" width="25" customWidth="1"/>
    <col min="7" max="8" width="19.28515625" customWidth="1"/>
    <col min="9" max="9" width="22.5703125" customWidth="1"/>
  </cols>
  <sheetData>
    <row r="1" spans="1:9" x14ac:dyDescent="0.25">
      <c r="A1" t="s">
        <v>12</v>
      </c>
    </row>
    <row r="2" spans="1:9" x14ac:dyDescent="0.25">
      <c r="A2" t="s">
        <v>85</v>
      </c>
    </row>
    <row r="3" spans="1:9" ht="15.75" thickBot="1" x14ac:dyDescent="0.3">
      <c r="G3" s="38"/>
      <c r="H3" s="38"/>
    </row>
    <row r="4" spans="1:9" ht="18.75" x14ac:dyDescent="0.3">
      <c r="A4" s="10"/>
      <c r="B4" s="11"/>
      <c r="C4" s="11"/>
      <c r="D4" s="12"/>
      <c r="E4" s="12"/>
      <c r="F4" s="12"/>
      <c r="G4" s="55" t="s">
        <v>82</v>
      </c>
      <c r="H4" s="55"/>
    </row>
    <row r="5" spans="1:9" x14ac:dyDescent="0.25">
      <c r="A5" s="40" t="s">
        <v>38</v>
      </c>
      <c r="B5" s="1"/>
      <c r="C5" s="1"/>
      <c r="G5" s="55" t="s">
        <v>37</v>
      </c>
      <c r="H5" s="55"/>
    </row>
    <row r="6" spans="1:9" ht="30" x14ac:dyDescent="0.25">
      <c r="A6" s="31" t="s">
        <v>39</v>
      </c>
      <c r="B6" s="32" t="s">
        <v>40</v>
      </c>
      <c r="C6" s="32" t="s">
        <v>13</v>
      </c>
      <c r="D6" s="33" t="s">
        <v>86</v>
      </c>
      <c r="E6" s="33" t="s">
        <v>14</v>
      </c>
      <c r="F6" s="33" t="s">
        <v>87</v>
      </c>
      <c r="G6" s="33" t="s">
        <v>15</v>
      </c>
      <c r="H6" s="33" t="s">
        <v>81</v>
      </c>
      <c r="I6" s="33" t="s">
        <v>97</v>
      </c>
    </row>
    <row r="7" spans="1:9" x14ac:dyDescent="0.25">
      <c r="A7" s="30" t="s">
        <v>61</v>
      </c>
      <c r="B7" t="s">
        <v>41</v>
      </c>
      <c r="C7" t="s">
        <v>16</v>
      </c>
      <c r="D7" s="18">
        <v>0</v>
      </c>
      <c r="E7" s="19">
        <v>-4593.0000000000009</v>
      </c>
      <c r="F7" s="20">
        <v>-4593.0000000000009</v>
      </c>
      <c r="G7" s="22">
        <v>0</v>
      </c>
      <c r="H7" s="22">
        <v>-4593</v>
      </c>
      <c r="I7" t="s">
        <v>98</v>
      </c>
    </row>
    <row r="8" spans="1:9" x14ac:dyDescent="0.25">
      <c r="A8" s="30" t="s">
        <v>62</v>
      </c>
      <c r="B8" t="s">
        <v>42</v>
      </c>
      <c r="C8" t="s">
        <v>17</v>
      </c>
      <c r="D8" s="18">
        <v>0</v>
      </c>
      <c r="E8" s="19">
        <v>4353.8599999999997</v>
      </c>
      <c r="F8" s="23">
        <v>4353.8599999999997</v>
      </c>
      <c r="G8" s="22">
        <v>0</v>
      </c>
      <c r="H8" s="22">
        <v>4354</v>
      </c>
      <c r="I8" t="s">
        <v>98</v>
      </c>
    </row>
    <row r="9" spans="1:9" x14ac:dyDescent="0.25">
      <c r="A9" s="30" t="s">
        <v>63</v>
      </c>
      <c r="B9" t="s">
        <v>44</v>
      </c>
      <c r="C9" t="s">
        <v>18</v>
      </c>
      <c r="D9" s="18">
        <v>0</v>
      </c>
      <c r="E9" s="19">
        <v>9612.5</v>
      </c>
      <c r="F9" s="20">
        <v>9612.5</v>
      </c>
      <c r="G9" s="22">
        <v>6300</v>
      </c>
      <c r="H9" s="22">
        <v>0</v>
      </c>
      <c r="I9" t="s">
        <v>98</v>
      </c>
    </row>
    <row r="10" spans="1:9" x14ac:dyDescent="0.25">
      <c r="A10" s="30" t="s">
        <v>64</v>
      </c>
      <c r="B10" t="s">
        <v>46</v>
      </c>
      <c r="C10" t="s">
        <v>19</v>
      </c>
      <c r="D10" s="18">
        <v>0</v>
      </c>
      <c r="E10" s="19">
        <v>10792.640000000001</v>
      </c>
      <c r="F10" s="20">
        <v>10792.640000000001</v>
      </c>
      <c r="G10" s="22">
        <v>7073</v>
      </c>
      <c r="H10" s="22">
        <v>0</v>
      </c>
      <c r="I10" t="s">
        <v>99</v>
      </c>
    </row>
    <row r="11" spans="1:9" x14ac:dyDescent="0.25">
      <c r="A11" s="30" t="s">
        <v>65</v>
      </c>
      <c r="B11" t="s">
        <v>45</v>
      </c>
      <c r="C11" t="s">
        <v>20</v>
      </c>
      <c r="D11" s="18">
        <v>0</v>
      </c>
      <c r="E11" s="19">
        <v>31087.27</v>
      </c>
      <c r="F11" s="20">
        <v>31087.27</v>
      </c>
      <c r="G11" s="22">
        <v>24005</v>
      </c>
      <c r="H11" s="22">
        <v>7082</v>
      </c>
      <c r="I11" t="s">
        <v>100</v>
      </c>
    </row>
    <row r="12" spans="1:9" x14ac:dyDescent="0.25">
      <c r="A12" s="30" t="s">
        <v>66</v>
      </c>
      <c r="B12" t="s">
        <v>47</v>
      </c>
      <c r="C12" t="s">
        <v>21</v>
      </c>
      <c r="D12" s="18">
        <v>0</v>
      </c>
      <c r="E12" s="19">
        <v>66023.899999999994</v>
      </c>
      <c r="F12" s="20">
        <v>66023.899999999994</v>
      </c>
      <c r="G12" s="22">
        <v>39037</v>
      </c>
      <c r="H12" s="22">
        <v>0</v>
      </c>
      <c r="I12" t="s">
        <v>102</v>
      </c>
    </row>
    <row r="13" spans="1:9" x14ac:dyDescent="0.25">
      <c r="A13" s="30" t="s">
        <v>67</v>
      </c>
      <c r="B13" t="s">
        <v>48</v>
      </c>
      <c r="C13" t="s">
        <v>22</v>
      </c>
      <c r="D13" s="18">
        <v>0</v>
      </c>
      <c r="E13" s="19">
        <v>62969.630000000005</v>
      </c>
      <c r="F13" s="20">
        <v>62969.630000000005</v>
      </c>
      <c r="G13" s="22">
        <v>30090</v>
      </c>
      <c r="H13" s="22">
        <v>9502</v>
      </c>
      <c r="I13" t="s">
        <v>100</v>
      </c>
    </row>
    <row r="14" spans="1:9" x14ac:dyDescent="0.25">
      <c r="A14" s="30" t="s">
        <v>68</v>
      </c>
      <c r="B14" t="s">
        <v>51</v>
      </c>
      <c r="C14" t="s">
        <v>23</v>
      </c>
      <c r="D14" s="18">
        <v>0</v>
      </c>
      <c r="E14" s="19">
        <v>139101.69</v>
      </c>
      <c r="F14" s="20">
        <v>139101.69</v>
      </c>
      <c r="G14" s="22">
        <v>0</v>
      </c>
      <c r="H14" s="22">
        <v>139102</v>
      </c>
      <c r="I14" t="s">
        <v>101</v>
      </c>
    </row>
    <row r="15" spans="1:9" x14ac:dyDescent="0.25">
      <c r="A15" s="30" t="s">
        <v>69</v>
      </c>
      <c r="B15" t="s">
        <v>52</v>
      </c>
      <c r="C15" t="s">
        <v>24</v>
      </c>
      <c r="D15" s="18">
        <v>0</v>
      </c>
      <c r="E15" s="19">
        <v>229460.94</v>
      </c>
      <c r="F15" s="20">
        <v>229460.94</v>
      </c>
      <c r="G15" s="22">
        <v>150389</v>
      </c>
      <c r="H15" s="22">
        <v>0</v>
      </c>
      <c r="I15" t="s">
        <v>98</v>
      </c>
    </row>
    <row r="16" spans="1:9" x14ac:dyDescent="0.25">
      <c r="A16" s="30" t="s">
        <v>70</v>
      </c>
      <c r="B16" t="s">
        <v>53</v>
      </c>
      <c r="C16" t="s">
        <v>25</v>
      </c>
      <c r="D16" s="18">
        <v>0</v>
      </c>
      <c r="E16" s="19">
        <v>236729.77000000002</v>
      </c>
      <c r="F16" s="23">
        <v>236729.77000000002</v>
      </c>
      <c r="G16" s="22">
        <v>0</v>
      </c>
      <c r="H16" s="22">
        <v>31839</v>
      </c>
      <c r="I16" t="s">
        <v>103</v>
      </c>
    </row>
    <row r="17" spans="1:9" x14ac:dyDescent="0.25">
      <c r="A17" s="30" t="s">
        <v>71</v>
      </c>
      <c r="B17" t="s">
        <v>54</v>
      </c>
      <c r="C17" t="s">
        <v>4</v>
      </c>
      <c r="D17" s="18">
        <v>0</v>
      </c>
      <c r="E17" s="19">
        <v>264723.15000000002</v>
      </c>
      <c r="F17" s="23">
        <v>264723.15000000002</v>
      </c>
      <c r="G17" s="22">
        <v>173500</v>
      </c>
      <c r="H17" s="22">
        <v>0</v>
      </c>
      <c r="I17" t="s">
        <v>104</v>
      </c>
    </row>
    <row r="18" spans="1:9" x14ac:dyDescent="0.25">
      <c r="A18" s="30" t="s">
        <v>72</v>
      </c>
      <c r="B18" t="s">
        <v>55</v>
      </c>
      <c r="C18" t="s">
        <v>26</v>
      </c>
      <c r="D18" s="18">
        <v>0</v>
      </c>
      <c r="E18" s="19">
        <v>246445.82</v>
      </c>
      <c r="F18" s="20">
        <v>246445.82</v>
      </c>
      <c r="G18" s="22">
        <v>82170</v>
      </c>
      <c r="H18" s="22">
        <v>0</v>
      </c>
      <c r="I18" t="s">
        <v>100</v>
      </c>
    </row>
    <row r="19" spans="1:9" x14ac:dyDescent="0.25">
      <c r="A19" s="30" t="s">
        <v>73</v>
      </c>
      <c r="B19" t="s">
        <v>56</v>
      </c>
      <c r="C19" t="s">
        <v>27</v>
      </c>
      <c r="D19" s="18">
        <v>0</v>
      </c>
      <c r="E19" s="19">
        <v>269092.18000000005</v>
      </c>
      <c r="F19" s="20">
        <v>269092.18000000005</v>
      </c>
      <c r="G19" s="22">
        <v>175363</v>
      </c>
      <c r="H19" s="22">
        <v>0</v>
      </c>
      <c r="I19" t="s">
        <v>102</v>
      </c>
    </row>
    <row r="20" spans="1:9" x14ac:dyDescent="0.25">
      <c r="A20" s="30" t="s">
        <v>74</v>
      </c>
      <c r="B20" t="s">
        <v>57</v>
      </c>
      <c r="C20" t="s">
        <v>28</v>
      </c>
      <c r="D20" s="18">
        <v>0</v>
      </c>
      <c r="E20" s="19">
        <v>273299.74</v>
      </c>
      <c r="F20" s="23">
        <v>273299.74</v>
      </c>
      <c r="G20" s="22">
        <v>179121</v>
      </c>
      <c r="H20" s="22">
        <v>0</v>
      </c>
      <c r="I20" t="s">
        <v>105</v>
      </c>
    </row>
    <row r="21" spans="1:9" x14ac:dyDescent="0.25">
      <c r="A21" s="30" t="s">
        <v>75</v>
      </c>
      <c r="B21" t="s">
        <v>58</v>
      </c>
      <c r="C21" t="s">
        <v>6</v>
      </c>
      <c r="D21" s="18">
        <v>0</v>
      </c>
      <c r="E21" s="19">
        <v>191787.05</v>
      </c>
      <c r="F21" s="23">
        <v>191787.05</v>
      </c>
      <c r="G21" s="22">
        <v>91645</v>
      </c>
      <c r="H21" s="22">
        <v>28940</v>
      </c>
      <c r="I21" t="s">
        <v>108</v>
      </c>
    </row>
    <row r="22" spans="1:9" x14ac:dyDescent="0.25">
      <c r="A22" s="30" t="s">
        <v>76</v>
      </c>
      <c r="B22" t="s">
        <v>59</v>
      </c>
      <c r="C22" t="s">
        <v>29</v>
      </c>
      <c r="D22" s="18">
        <v>0</v>
      </c>
      <c r="E22" s="24">
        <v>55340.010000000038</v>
      </c>
      <c r="F22" s="25">
        <v>55340.010000000038</v>
      </c>
      <c r="G22" s="22">
        <v>55340</v>
      </c>
      <c r="H22" s="22">
        <v>0</v>
      </c>
      <c r="I22" t="s">
        <v>106</v>
      </c>
    </row>
    <row r="23" spans="1:9" x14ac:dyDescent="0.25">
      <c r="A23" s="30" t="s">
        <v>77</v>
      </c>
      <c r="B23" t="s">
        <v>60</v>
      </c>
      <c r="C23" t="s">
        <v>30</v>
      </c>
      <c r="D23" s="18">
        <v>0</v>
      </c>
      <c r="E23" s="24">
        <v>100526.57</v>
      </c>
      <c r="F23" s="25">
        <v>100526.57</v>
      </c>
      <c r="G23" s="22">
        <v>88976</v>
      </c>
      <c r="H23" s="22">
        <v>0</v>
      </c>
      <c r="I23" t="s">
        <v>101</v>
      </c>
    </row>
    <row r="24" spans="1:9" x14ac:dyDescent="0.25">
      <c r="A24" t="s">
        <v>78</v>
      </c>
      <c r="B24" t="s">
        <v>49</v>
      </c>
      <c r="C24" t="s">
        <v>32</v>
      </c>
      <c r="D24" s="26">
        <v>0</v>
      </c>
      <c r="E24" s="27">
        <v>-2207.46</v>
      </c>
      <c r="F24" s="34">
        <v>0</v>
      </c>
      <c r="G24" s="2">
        <v>-1055</v>
      </c>
      <c r="H24" s="2">
        <v>-333</v>
      </c>
      <c r="I24" t="s">
        <v>102</v>
      </c>
    </row>
    <row r="25" spans="1:9" x14ac:dyDescent="0.25">
      <c r="A25" t="s">
        <v>79</v>
      </c>
      <c r="B25" t="s">
        <v>49</v>
      </c>
      <c r="C25" t="s">
        <v>83</v>
      </c>
      <c r="D25" s="26">
        <v>0</v>
      </c>
      <c r="E25" s="27">
        <v>1659.01</v>
      </c>
      <c r="F25" s="34">
        <v>0</v>
      </c>
      <c r="G25" s="2">
        <v>1659</v>
      </c>
      <c r="H25" s="2">
        <v>0</v>
      </c>
      <c r="I25" t="s">
        <v>102</v>
      </c>
    </row>
    <row r="26" spans="1:9" x14ac:dyDescent="0.25">
      <c r="A26" t="s">
        <v>80</v>
      </c>
      <c r="B26" t="s">
        <v>49</v>
      </c>
      <c r="C26" t="s">
        <v>33</v>
      </c>
      <c r="D26" s="26">
        <v>0</v>
      </c>
      <c r="E26" s="19">
        <v>-112027.25</v>
      </c>
      <c r="F26" s="34">
        <v>0</v>
      </c>
      <c r="G26" s="2">
        <v>-73423</v>
      </c>
      <c r="H26" s="2">
        <v>0</v>
      </c>
      <c r="I26" t="s">
        <v>107</v>
      </c>
    </row>
    <row r="27" spans="1:9" ht="15.75" thickBot="1" x14ac:dyDescent="0.3">
      <c r="A27" s="2">
        <v>-750</v>
      </c>
      <c r="B27" s="2">
        <v>-1299</v>
      </c>
      <c r="C27" s="28" t="s">
        <v>50</v>
      </c>
      <c r="D27" s="21" t="s">
        <v>49</v>
      </c>
      <c r="E27" s="29">
        <v>-750</v>
      </c>
      <c r="F27" s="35">
        <v>0</v>
      </c>
      <c r="G27" s="39">
        <v>0</v>
      </c>
      <c r="H27" s="39">
        <v>0</v>
      </c>
    </row>
    <row r="28" spans="1:9" ht="18.75" x14ac:dyDescent="0.3">
      <c r="A28" s="17"/>
      <c r="B28" s="17"/>
      <c r="C28" s="13"/>
      <c r="D28" s="14"/>
      <c r="E28" s="36">
        <f>SUM(E7:E27)</f>
        <v>2073428.02</v>
      </c>
      <c r="F28" s="36">
        <f>SUM(F7:F27)</f>
        <v>2186753.7200000002</v>
      </c>
      <c r="G28" s="37">
        <f>SUM(G7:G27)</f>
        <v>1030190</v>
      </c>
      <c r="H28" s="37">
        <f>SUM(H7:H27)</f>
        <v>215893</v>
      </c>
    </row>
    <row r="29" spans="1:9" ht="18.75" x14ac:dyDescent="0.3">
      <c r="A29" s="43"/>
      <c r="B29" s="44" t="s">
        <v>90</v>
      </c>
      <c r="C29" s="45" t="s">
        <v>91</v>
      </c>
      <c r="D29" s="15"/>
      <c r="E29" s="15"/>
      <c r="F29" s="15"/>
      <c r="G29" s="15"/>
      <c r="H29" s="15"/>
    </row>
    <row r="30" spans="1:9" ht="18.75" x14ac:dyDescent="0.3">
      <c r="A30" s="43" t="s">
        <v>92</v>
      </c>
      <c r="B30" s="46">
        <f>A27</f>
        <v>-750</v>
      </c>
      <c r="C30" s="47">
        <f>B30</f>
        <v>-750</v>
      </c>
      <c r="D30" s="15"/>
      <c r="E30" s="15"/>
      <c r="F30" s="15"/>
      <c r="G30" s="15"/>
      <c r="H30" s="15"/>
    </row>
    <row r="31" spans="1:9" ht="18.75" x14ac:dyDescent="0.3">
      <c r="A31" s="48" t="s">
        <v>93</v>
      </c>
      <c r="B31" s="49">
        <v>-2207</v>
      </c>
      <c r="C31" s="47">
        <v>0</v>
      </c>
      <c r="D31" s="15"/>
      <c r="E31" s="15"/>
      <c r="F31" s="15"/>
      <c r="G31" s="15"/>
      <c r="H31" s="15"/>
    </row>
    <row r="32" spans="1:9" x14ac:dyDescent="0.25">
      <c r="A32" s="48" t="s">
        <v>94</v>
      </c>
      <c r="B32" s="50">
        <v>1659</v>
      </c>
      <c r="C32" s="51">
        <v>0</v>
      </c>
    </row>
    <row r="33" spans="1:3" x14ac:dyDescent="0.25">
      <c r="A33" s="52" t="s">
        <v>95</v>
      </c>
      <c r="B33" s="53">
        <f>SUM(B30:B32)</f>
        <v>-1298</v>
      </c>
      <c r="C33" s="54">
        <v>-1299</v>
      </c>
    </row>
  </sheetData>
  <mergeCells count="2">
    <mergeCell ref="G5:H5"/>
    <mergeCell ref="G4:H4"/>
  </mergeCells>
  <conditionalFormatting sqref="F7:F23">
    <cfRule type="cellIs" dxfId="1" priority="1" operator="lessThanOrEqual">
      <formula>-500000</formula>
    </cfRule>
    <cfRule type="cellIs" dxfId="0" priority="2" operator="greaterThanOrEqual">
      <formula>500000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778A7-4200-4AE1-A495-00F67DFA7B9E}">
  <dimension ref="A1:H30"/>
  <sheetViews>
    <sheetView tabSelected="1" workbookViewId="0">
      <selection activeCell="C26" sqref="C26"/>
    </sheetView>
  </sheetViews>
  <sheetFormatPr defaultRowHeight="15" x14ac:dyDescent="0.25"/>
  <cols>
    <col min="1" max="1" width="8.140625" customWidth="1"/>
    <col min="2" max="2" width="53.85546875" customWidth="1"/>
    <col min="3" max="3" width="24.42578125" customWidth="1"/>
    <col min="4" max="4" width="28" customWidth="1"/>
    <col min="5" max="5" width="26.140625" customWidth="1"/>
    <col min="6" max="6" width="15.85546875" customWidth="1"/>
    <col min="7" max="7" width="20.140625" customWidth="1"/>
    <col min="8" max="8" width="30.42578125" customWidth="1"/>
  </cols>
  <sheetData>
    <row r="1" spans="1:8" x14ac:dyDescent="0.25">
      <c r="A1" t="s">
        <v>12</v>
      </c>
    </row>
    <row r="2" spans="1:8" x14ac:dyDescent="0.25">
      <c r="A2" t="s">
        <v>84</v>
      </c>
      <c r="D2" s="55" t="s">
        <v>96</v>
      </c>
      <c r="E2" s="55"/>
    </row>
    <row r="3" spans="1:8" x14ac:dyDescent="0.25">
      <c r="D3" s="55" t="s">
        <v>37</v>
      </c>
      <c r="E3" s="55"/>
      <c r="F3" s="55"/>
      <c r="G3" s="55"/>
    </row>
    <row r="4" spans="1:8" ht="15.75" thickBot="1" x14ac:dyDescent="0.3">
      <c r="A4" s="41" t="s">
        <v>31</v>
      </c>
      <c r="B4" s="41" t="s">
        <v>36</v>
      </c>
      <c r="C4" s="42" t="s">
        <v>9</v>
      </c>
      <c r="D4" s="42" t="s">
        <v>34</v>
      </c>
      <c r="E4" s="42" t="s">
        <v>35</v>
      </c>
      <c r="F4" s="42" t="s">
        <v>8</v>
      </c>
      <c r="G4" s="42" t="s">
        <v>7</v>
      </c>
      <c r="H4" s="42" t="s">
        <v>10</v>
      </c>
    </row>
    <row r="5" spans="1:8" x14ac:dyDescent="0.25">
      <c r="A5">
        <v>1</v>
      </c>
      <c r="B5" t="s">
        <v>0</v>
      </c>
      <c r="C5" s="2">
        <v>1114534</v>
      </c>
      <c r="D5" s="5">
        <v>0.65539999999999998</v>
      </c>
      <c r="E5" s="5">
        <v>0</v>
      </c>
      <c r="F5" s="2">
        <v>730466</v>
      </c>
      <c r="G5" s="2">
        <v>0</v>
      </c>
      <c r="H5" s="2">
        <f t="shared" ref="H5:H6" si="0">F5+G5</f>
        <v>730466</v>
      </c>
    </row>
    <row r="6" spans="1:8" x14ac:dyDescent="0.25">
      <c r="A6">
        <v>2</v>
      </c>
      <c r="B6" t="s">
        <v>1</v>
      </c>
      <c r="C6" s="2">
        <v>545256</v>
      </c>
      <c r="D6" s="5">
        <v>0.65539999999999998</v>
      </c>
      <c r="E6" s="5">
        <v>0</v>
      </c>
      <c r="F6" s="2">
        <v>357361</v>
      </c>
      <c r="G6" s="2">
        <v>0</v>
      </c>
      <c r="H6" s="2">
        <f t="shared" si="0"/>
        <v>357361</v>
      </c>
    </row>
    <row r="7" spans="1:8" x14ac:dyDescent="0.25">
      <c r="A7">
        <v>3</v>
      </c>
      <c r="B7" t="s">
        <v>2</v>
      </c>
      <c r="C7" s="2">
        <v>694741</v>
      </c>
      <c r="D7" s="5">
        <v>0.4778</v>
      </c>
      <c r="E7" s="5">
        <v>0.15090000000000001</v>
      </c>
      <c r="F7" s="2">
        <v>331981</v>
      </c>
      <c r="G7" s="2">
        <v>104835</v>
      </c>
      <c r="H7" s="2">
        <f>F7+G7</f>
        <v>436816</v>
      </c>
    </row>
    <row r="8" spans="1:8" x14ac:dyDescent="0.25">
      <c r="A8">
        <v>4</v>
      </c>
      <c r="B8" t="s">
        <v>3</v>
      </c>
      <c r="C8" s="2">
        <v>840745</v>
      </c>
      <c r="D8" s="5">
        <v>0.65539999999999998</v>
      </c>
      <c r="E8" s="5">
        <v>0</v>
      </c>
      <c r="F8" s="2">
        <v>551024</v>
      </c>
      <c r="G8" s="2">
        <v>0</v>
      </c>
      <c r="H8" s="2">
        <f t="shared" ref="H8:H12" si="1">F8+G8</f>
        <v>551024</v>
      </c>
    </row>
    <row r="9" spans="1:8" x14ac:dyDescent="0.25">
      <c r="A9">
        <v>5</v>
      </c>
      <c r="B9" t="s">
        <v>88</v>
      </c>
      <c r="C9" s="16">
        <v>264723</v>
      </c>
      <c r="D9" s="5">
        <v>0.65539999999999998</v>
      </c>
      <c r="E9" s="5">
        <v>0</v>
      </c>
      <c r="F9" s="16">
        <v>173500</v>
      </c>
      <c r="G9" s="16">
        <v>0</v>
      </c>
      <c r="H9" s="16">
        <f t="shared" si="1"/>
        <v>173500</v>
      </c>
    </row>
    <row r="10" spans="1:8" x14ac:dyDescent="0.25">
      <c r="A10">
        <v>6</v>
      </c>
      <c r="B10" t="s">
        <v>5</v>
      </c>
      <c r="C10" s="2">
        <v>3694444</v>
      </c>
      <c r="D10" s="5">
        <v>0.65539999999999998</v>
      </c>
      <c r="E10" s="5">
        <v>0</v>
      </c>
      <c r="F10" s="2">
        <v>2421339</v>
      </c>
      <c r="G10" s="2">
        <v>0</v>
      </c>
      <c r="H10" s="2">
        <f t="shared" si="1"/>
        <v>2421339</v>
      </c>
    </row>
    <row r="11" spans="1:8" x14ac:dyDescent="0.25">
      <c r="A11">
        <v>7</v>
      </c>
      <c r="B11" t="s">
        <v>89</v>
      </c>
      <c r="C11" s="16">
        <v>264723</v>
      </c>
      <c r="D11" s="5">
        <v>0.4778</v>
      </c>
      <c r="E11" s="5">
        <v>0.15090000000000001</v>
      </c>
      <c r="F11" s="16">
        <v>91645</v>
      </c>
      <c r="G11" s="16">
        <v>28940</v>
      </c>
      <c r="H11" s="16">
        <f t="shared" si="1"/>
        <v>120585</v>
      </c>
    </row>
    <row r="12" spans="1:8" x14ac:dyDescent="0.25">
      <c r="A12">
        <v>8</v>
      </c>
      <c r="B12" t="s">
        <v>11</v>
      </c>
      <c r="C12" s="16">
        <v>273300</v>
      </c>
      <c r="D12" s="5">
        <v>0.65539999999999998</v>
      </c>
      <c r="E12" s="5">
        <v>0</v>
      </c>
      <c r="F12" s="16">
        <v>179121</v>
      </c>
      <c r="G12" s="16">
        <v>0</v>
      </c>
      <c r="H12" s="16">
        <f t="shared" si="1"/>
        <v>179121</v>
      </c>
    </row>
    <row r="13" spans="1:8" x14ac:dyDescent="0.25">
      <c r="A13" s="1" t="s">
        <v>43</v>
      </c>
      <c r="C13" s="3">
        <f>SUM(C5:C12)</f>
        <v>7692466</v>
      </c>
      <c r="F13" s="3">
        <f>SUM(F5:F12)</f>
        <v>4836437</v>
      </c>
      <c r="G13" s="3">
        <f>SUM(G5:G12)</f>
        <v>133775</v>
      </c>
      <c r="H13" s="3">
        <f>SUM(H5:H12)</f>
        <v>4970212</v>
      </c>
    </row>
    <row r="14" spans="1:8" x14ac:dyDescent="0.25">
      <c r="F14" s="2"/>
      <c r="G14" s="2"/>
      <c r="H14" s="2"/>
    </row>
    <row r="15" spans="1:8" x14ac:dyDescent="0.25">
      <c r="B15" s="2" t="s">
        <v>109</v>
      </c>
      <c r="C15" s="16">
        <f>H9+H11+H12</f>
        <v>473206</v>
      </c>
      <c r="F15" s="2"/>
      <c r="G15" s="2"/>
      <c r="H15" s="2"/>
    </row>
    <row r="16" spans="1:8" x14ac:dyDescent="0.25">
      <c r="F16" s="2"/>
      <c r="G16" s="2"/>
      <c r="H16" s="2"/>
    </row>
    <row r="17" spans="1:8" x14ac:dyDescent="0.25">
      <c r="C17" s="4"/>
    </row>
    <row r="18" spans="1:8" x14ac:dyDescent="0.25">
      <c r="B18" s="2"/>
      <c r="C18" s="5"/>
      <c r="H18" s="2"/>
    </row>
    <row r="19" spans="1:8" x14ac:dyDescent="0.25">
      <c r="A19" s="1"/>
      <c r="H19" s="5"/>
    </row>
    <row r="20" spans="1:8" x14ac:dyDescent="0.25">
      <c r="C20" s="7"/>
      <c r="D20" s="7"/>
      <c r="H20" s="8"/>
    </row>
    <row r="21" spans="1:8" x14ac:dyDescent="0.25">
      <c r="C21" s="6"/>
      <c r="D21" s="6"/>
      <c r="E21" s="7"/>
    </row>
    <row r="22" spans="1:8" x14ac:dyDescent="0.25">
      <c r="C22" s="6"/>
      <c r="D22" s="6"/>
      <c r="E22" s="6"/>
    </row>
    <row r="23" spans="1:8" x14ac:dyDescent="0.25">
      <c r="C23" s="5"/>
      <c r="D23" s="6"/>
      <c r="E23" s="6"/>
      <c r="H23" s="6"/>
    </row>
    <row r="24" spans="1:8" x14ac:dyDescent="0.25">
      <c r="E24" s="6"/>
      <c r="F24" s="6"/>
      <c r="H24" s="5"/>
    </row>
    <row r="25" spans="1:8" x14ac:dyDescent="0.25">
      <c r="C25" s="6"/>
      <c r="D25" s="6"/>
    </row>
    <row r="26" spans="1:8" x14ac:dyDescent="0.25">
      <c r="C26" s="6"/>
      <c r="D26" s="6"/>
      <c r="E26" s="6"/>
    </row>
    <row r="27" spans="1:8" x14ac:dyDescent="0.25">
      <c r="C27" s="9"/>
      <c r="D27" s="6"/>
      <c r="E27" s="6"/>
    </row>
    <row r="28" spans="1:8" x14ac:dyDescent="0.25">
      <c r="C28" s="6"/>
      <c r="E28" s="6"/>
      <c r="F28" s="6"/>
    </row>
    <row r="29" spans="1:8" x14ac:dyDescent="0.25">
      <c r="C29" s="6"/>
      <c r="D29" s="6"/>
    </row>
    <row r="30" spans="1:8" x14ac:dyDescent="0.25">
      <c r="E30" s="6"/>
    </row>
  </sheetData>
  <mergeCells count="3">
    <mergeCell ref="F3:G3"/>
    <mergeCell ref="D3:E3"/>
    <mergeCell ref="D2:E2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A182ED-56E4-4A85-AE69-47AB27A0D55D}"/>
</file>

<file path=customXml/itemProps2.xml><?xml version="1.0" encoding="utf-8"?>
<ds:datastoreItem xmlns:ds="http://schemas.openxmlformats.org/officeDocument/2006/customXml" ds:itemID="{CA9AE6A2-F123-405A-A57A-1098F54B343B}"/>
</file>

<file path=customXml/itemProps3.xml><?xml version="1.0" encoding="utf-8"?>
<ds:datastoreItem xmlns:ds="http://schemas.openxmlformats.org/officeDocument/2006/customXml" ds:itemID="{0B935245-BA5A-4265-9675-C51CC392CD81}"/>
</file>

<file path=customXml/itemProps4.xml><?xml version="1.0" encoding="utf-8"?>
<ds:datastoreItem xmlns:ds="http://schemas.openxmlformats.org/officeDocument/2006/customXml" ds:itemID="{AC3DF9BF-CA6F-440D-8866-A2912F7699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PCU Response BR02 - A&amp;D Recon</vt:lpstr>
      <vt:lpstr>PCU Response BR02 - 2023 New BC</vt:lpstr>
    </vt:vector>
  </TitlesOfParts>
  <Company>Washington State Attorney General's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Dreyer, Jean Marie (ATG)</dc:creator>
  <cp:lastModifiedBy>Dunkin, Alexis (UTC)</cp:lastModifiedBy>
  <dcterms:created xsi:type="dcterms:W3CDTF">2024-10-17T19:34:16Z</dcterms:created>
  <dcterms:modified xsi:type="dcterms:W3CDTF">2024-10-23T18:18:53Z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571890111</vt:i4>
  </property>
  <property fmtid="{D5CDD505-2E9C-101B-9397-08002B2CF9AE}" pid="3" name="_NewReviewCycle">
    <vt:lpwstr/>
  </property>
  <property fmtid="{D5CDD505-2E9C-101B-9397-08002B2CF9AE}" pid="4" name="_EmailSubject">
    <vt:lpwstr>Bench Request No. 2</vt:lpwstr>
  </property>
  <property fmtid="{D5CDD505-2E9C-101B-9397-08002B2CF9AE}" pid="5" name="_AuthorEmail">
    <vt:lpwstr>jeanmarie.dreyer@atg.wa.gov</vt:lpwstr>
  </property>
  <property fmtid="{D5CDD505-2E9C-101B-9397-08002B2CF9AE}" pid="6" name="_AuthorEmailDisplayName">
    <vt:lpwstr>Dreyer, Jean Marie (ATG)</vt:lpwstr>
  </property>
  <property fmtid="{D5CDD505-2E9C-101B-9397-08002B2CF9AE}" pid="7" name="_ReviewingToolsShownOnce">
    <vt:lpwstr/>
  </property>
  <property fmtid="{D5CDD505-2E9C-101B-9397-08002B2CF9AE}" pid="8" name="ContentTypeId">
    <vt:lpwstr>0x0101006E56B4D1795A2E4DB2F0B01679ED314A0088BDEC0653D6204DB4E9E8901B172BDA</vt:lpwstr>
  </property>
  <property fmtid="{D5CDD505-2E9C-101B-9397-08002B2CF9AE}" pid="9" name="_docset_NoMedatataSyncRequired">
    <vt:lpwstr>False</vt:lpwstr>
  </property>
</Properties>
</file>