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T_TO_Z\WASTE COMPANY GROUP\WAC0252 - Waste Control, Inc-1633\Rate Cases\2019\Tipping Fee Increase\Submission for Tipping Fee Increase\"/>
    </mc:Choice>
  </mc:AlternateContent>
  <bookViews>
    <workbookView xWindow="-120" yWindow="-120" windowWidth="29040" windowHeight="15840" tabRatio="862"/>
  </bookViews>
  <sheets>
    <sheet name="Check Sheet p2" sheetId="73" r:id="rId1"/>
    <sheet name="Item 55,60 p18" sheetId="30" r:id="rId2"/>
    <sheet name="Item 100, page 23" sheetId="34" r:id="rId3"/>
    <sheet name="Item 100, page 24" sheetId="41" r:id="rId4"/>
    <sheet name="Item 105 p1 p27" sheetId="65" r:id="rId5"/>
    <sheet name="Item 120,130,150 p31" sheetId="38" r:id="rId6"/>
    <sheet name="Item 207 p35" sheetId="45" r:id="rId7"/>
    <sheet name="Item 230 p37" sheetId="82" r:id="rId8"/>
    <sheet name="Item 240 p38" sheetId="47" r:id="rId9"/>
    <sheet name="Item 240 p39" sheetId="71" r:id="rId10"/>
    <sheet name="Item 245 p40" sheetId="49" r:id="rId11"/>
    <sheet name="Item 250 p41" sheetId="50" r:id="rId12"/>
    <sheet name="Item 255 p42" sheetId="51" r:id="rId13"/>
  </sheets>
  <definedNames>
    <definedName name="_xlnm.Print_Area" localSheetId="3">'Item 100, page 24'!$A$1:$J$54</definedName>
    <definedName name="_xlnm.Print_Area" localSheetId="8">'Item 240 p38'!$A$1:$Q$55</definedName>
    <definedName name="_xlnm.Print_Area" localSheetId="10">'Item 245 p40'!$A$1:$Q$57</definedName>
    <definedName name="_xlnm.Print_Area" localSheetId="11">'Item 250 p41'!$A$1:$K$56</definedName>
    <definedName name="_xlnm.Print_Area" localSheetId="12">'Item 255 p42'!$A$1:$K$54</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21" i="65" l="1"/>
  <c r="G21" i="65"/>
  <c r="H50" i="51" l="1"/>
  <c r="B50" i="51"/>
  <c r="H52" i="50"/>
  <c r="B52" i="50"/>
  <c r="J53" i="49"/>
  <c r="B53" i="49"/>
  <c r="H50" i="71"/>
  <c r="B50" i="71"/>
  <c r="J51" i="47"/>
  <c r="B51" i="47"/>
  <c r="G46" i="82"/>
  <c r="B46" i="82"/>
  <c r="G50" i="45"/>
  <c r="B50" i="45"/>
  <c r="G50" i="38"/>
  <c r="B50" i="38"/>
  <c r="K51" i="65"/>
  <c r="B51" i="65"/>
  <c r="G50" i="41"/>
  <c r="B50" i="41"/>
  <c r="H50" i="34"/>
  <c r="B50" i="34"/>
  <c r="G50" i="30" l="1"/>
  <c r="B50" i="30"/>
  <c r="B2" i="82" l="1"/>
  <c r="B2" i="47"/>
  <c r="D44" i="51" l="1"/>
  <c r="D45" i="51"/>
  <c r="D46" i="51"/>
  <c r="D43" i="51"/>
  <c r="J18" i="71"/>
  <c r="G18" i="71"/>
  <c r="G39" i="38" l="1"/>
  <c r="P16" i="47" l="1"/>
  <c r="N16" i="47"/>
  <c r="L16" i="47"/>
  <c r="J16" i="47"/>
  <c r="H16" i="47"/>
  <c r="F16" i="47"/>
  <c r="D16" i="47"/>
  <c r="P15" i="47"/>
  <c r="N15" i="47"/>
  <c r="L15" i="47"/>
  <c r="L19" i="47" s="1"/>
  <c r="J15" i="47"/>
  <c r="J19" i="47" s="1"/>
  <c r="H15" i="47"/>
  <c r="H19" i="47" s="1"/>
  <c r="F15" i="47"/>
  <c r="F19" i="47" s="1"/>
  <c r="D15" i="47"/>
  <c r="D19" i="47" s="1"/>
  <c r="C21" i="65" l="1"/>
  <c r="P2" i="47" l="1"/>
  <c r="H23" i="82"/>
  <c r="C39" i="38" l="1"/>
  <c r="L2" i="71"/>
  <c r="P2" i="49" s="1"/>
  <c r="K2" i="50" s="1"/>
  <c r="K2" i="51" s="1"/>
  <c r="J2" i="41"/>
  <c r="H17" i="51"/>
  <c r="D17" i="50"/>
  <c r="B2" i="51"/>
  <c r="F17" i="51"/>
  <c r="D17" i="51"/>
  <c r="B2" i="50"/>
  <c r="B2" i="71"/>
  <c r="B2" i="65"/>
  <c r="E17" i="65"/>
  <c r="G17" i="65" s="1"/>
  <c r="I17" i="65" s="1"/>
  <c r="K17" i="65" s="1"/>
  <c r="L25" i="47"/>
  <c r="P22" i="47"/>
  <c r="N22" i="47"/>
  <c r="L22" i="47"/>
  <c r="J22" i="47"/>
  <c r="H22" i="47"/>
  <c r="F22" i="47"/>
  <c r="H18" i="47"/>
  <c r="J18" i="47" s="1"/>
  <c r="L18" i="47" s="1"/>
  <c r="N18" i="47" s="1"/>
  <c r="P18" i="47" s="1"/>
  <c r="F18" i="47"/>
  <c r="B2" i="45"/>
  <c r="B2" i="38"/>
  <c r="B2" i="41"/>
  <c r="B2" i="34"/>
  <c r="N19" i="47"/>
  <c r="E21" i="65"/>
  <c r="D16" i="49"/>
  <c r="I21" i="65"/>
  <c r="E33" i="73"/>
  <c r="E34" i="73"/>
  <c r="E35" i="73"/>
  <c r="E36" i="73" s="1"/>
  <c r="E37" i="73" s="1"/>
  <c r="P25" i="47"/>
  <c r="F16" i="49"/>
  <c r="H16" i="49"/>
  <c r="J16" i="49"/>
  <c r="L16" i="49"/>
  <c r="N16" i="49"/>
  <c r="F24" i="47"/>
  <c r="H24" i="47" s="1"/>
  <c r="J24" i="47" s="1"/>
  <c r="L24" i="47" s="1"/>
  <c r="N24" i="47" s="1"/>
  <c r="P24" i="47" s="1"/>
  <c r="P19" i="47"/>
  <c r="D15" i="51"/>
  <c r="D16" i="51" s="1"/>
  <c r="H17" i="50"/>
  <c r="F25" i="47"/>
  <c r="J17" i="51"/>
  <c r="F15" i="51"/>
  <c r="F16" i="51" s="1"/>
  <c r="F17" i="50"/>
  <c r="J15" i="51"/>
  <c r="J16" i="51" s="1"/>
  <c r="P16" i="49"/>
  <c r="H15" i="51"/>
  <c r="H16" i="51" s="1"/>
  <c r="E39" i="38" l="1"/>
  <c r="H25" i="47"/>
  <c r="J17" i="50"/>
</calcChain>
</file>

<file path=xl/sharedStrings.xml><?xml version="1.0" encoding="utf-8"?>
<sst xmlns="http://schemas.openxmlformats.org/spreadsheetml/2006/main" count="853" uniqueCount="291">
  <si>
    <t xml:space="preserve">Service Area:       </t>
  </si>
  <si>
    <t>Monthly fee, Note 4</t>
  </si>
  <si>
    <t>Respot is moving the container from current position to new position at customer's request.</t>
  </si>
  <si>
    <t>Monthly Fee, Note 4</t>
  </si>
  <si>
    <t>Monthly rate, Note 2</t>
  </si>
  <si>
    <t>Charge per hour:</t>
  </si>
  <si>
    <t>Minimum charge:</t>
  </si>
  <si>
    <t>Type of receptacle</t>
  </si>
  <si>
    <t xml:space="preserve"> </t>
  </si>
  <si>
    <t>Other</t>
  </si>
  <si>
    <t>Rate</t>
  </si>
  <si>
    <t>Service</t>
  </si>
  <si>
    <t>1 can</t>
  </si>
  <si>
    <t>WG</t>
  </si>
  <si>
    <t>2 cans</t>
  </si>
  <si>
    <t>3 cans</t>
  </si>
  <si>
    <t>4 cans</t>
  </si>
  <si>
    <t>90-100 gal</t>
  </si>
  <si>
    <t>5 cans</t>
  </si>
  <si>
    <t>6 cans</t>
  </si>
  <si>
    <t>Note 1:  Description/rules related to recycling program are shown on page ___n/a_______.</t>
  </si>
  <si>
    <t>Note 2:  Description/rules related to yardwaste program are shown on page _____n/a_____.</t>
  </si>
  <si>
    <t>Recycling service rates on this page expire on:_______n/a____________</t>
  </si>
  <si>
    <t>Rates in this item apply:</t>
  </si>
  <si>
    <t>Number of</t>
  </si>
  <si>
    <t>Units or Type</t>
  </si>
  <si>
    <t>of Containers</t>
  </si>
  <si>
    <t>Frequency</t>
  </si>
  <si>
    <t>Garbage</t>
  </si>
  <si>
    <t>Recycle</t>
  </si>
  <si>
    <t>Yardwaste</t>
  </si>
  <si>
    <t>10 Yd</t>
  </si>
  <si>
    <t>Note 4:</t>
  </si>
  <si>
    <t>Note 5:</t>
  </si>
  <si>
    <t>Note 6:</t>
  </si>
  <si>
    <t>Rate per receptacle</t>
  </si>
  <si>
    <t>32-gallon can or unit</t>
  </si>
  <si>
    <t>Mini-can</t>
  </si>
  <si>
    <t>Micro-minican</t>
  </si>
  <si>
    <t>Bag</t>
  </si>
  <si>
    <t>Note 7:</t>
  </si>
  <si>
    <t>Company Name/Permit Number:  Waste Control, Inc.  G-101</t>
  </si>
  <si>
    <t>Registered Trade Name:                    Waste Control</t>
  </si>
  <si>
    <t xml:space="preserve">Monthly Rent </t>
  </si>
  <si>
    <t>Note 3:  In addition to the recycling rates shown above, a recycling debit/credit of $__n/a__ applies.</t>
  </si>
  <si>
    <t xml:space="preserve"> Number of Receptacles</t>
  </si>
  <si>
    <t>Frequency of Service</t>
  </si>
  <si>
    <t>Initial Delivery Charge</t>
  </si>
  <si>
    <t>Recycling credit/debit (if applicable) included in this rate is: $___________.Not offered</t>
  </si>
  <si>
    <t>All monthly rent included in monthly fees below</t>
  </si>
  <si>
    <t xml:space="preserve"> per occurrence</t>
  </si>
  <si>
    <t>Minimum monthly fee</t>
  </si>
  <si>
    <t>Commercial container service is not offered in the Mt. Saint Helens area.  See Items 260 and 275 for Drop Box services offered in this area.</t>
  </si>
  <si>
    <t>Initial Delivery and respot</t>
  </si>
  <si>
    <t xml:space="preserve">Initial Delivery and respot </t>
  </si>
  <si>
    <t>All service areas except Mt. Saint Helens</t>
  </si>
  <si>
    <t>Cowlitz /Castle Rock</t>
  </si>
  <si>
    <t>Woodland</t>
  </si>
  <si>
    <t xml:space="preserve">Number of can grouped </t>
  </si>
  <si>
    <t>Over 5</t>
  </si>
  <si>
    <t>Fewer</t>
  </si>
  <si>
    <t>Monthly rate</t>
  </si>
  <si>
    <t>Commercial Can Service</t>
  </si>
  <si>
    <t>Container Service</t>
  </si>
  <si>
    <t>60-65 gal</t>
  </si>
  <si>
    <t>1 Yd</t>
  </si>
  <si>
    <t>6 Yd</t>
  </si>
  <si>
    <t>1 1/2 Yd</t>
  </si>
  <si>
    <t>20 Yd</t>
  </si>
  <si>
    <t>2 Yd</t>
  </si>
  <si>
    <t>30 Yd</t>
  </si>
  <si>
    <t>3 Yd</t>
  </si>
  <si>
    <t>40 Yd</t>
  </si>
  <si>
    <t>4 Yd</t>
  </si>
  <si>
    <t>5 Yd</t>
  </si>
  <si>
    <t>Unlocking or unlatching</t>
  </si>
  <si>
    <t>Gate opening</t>
  </si>
  <si>
    <t>Delay charges</t>
  </si>
  <si>
    <t xml:space="preserve"> per minute</t>
  </si>
  <si>
    <t>Docket No. TG-____________________  Date: ___________________  By: ___________________</t>
  </si>
  <si>
    <t>Service Area:</t>
  </si>
  <si>
    <t>Initial Delivery</t>
  </si>
  <si>
    <t>Charge</t>
  </si>
  <si>
    <t>Note 1:</t>
  </si>
  <si>
    <t>Note 2:</t>
  </si>
  <si>
    <t>Note 3:</t>
  </si>
  <si>
    <t>Type of Service</t>
  </si>
  <si>
    <t>Regular Route Service</t>
  </si>
  <si>
    <t>Customer-owned Receptacle</t>
  </si>
  <si>
    <t>Size or Type:</t>
  </si>
  <si>
    <t>Company-owned Receptacle:</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</si>
  <si>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</si>
  <si>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</si>
  <si>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</si>
  <si>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</si>
  <si>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</si>
  <si>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</si>
  <si>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</si>
  <si>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</si>
  <si>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</si>
  <si>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</si>
  <si>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</si>
  <si>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Carry Charge</t>
  </si>
  <si>
    <t>Per each 5 ft. over</t>
  </si>
  <si>
    <t>8 feet</t>
  </si>
  <si>
    <t>(1) Appears to be overloaded.</t>
  </si>
  <si>
    <t>(2) Would cause applicable vehicle load limitations to be exceeded;</t>
  </si>
  <si>
    <t>For the purposes of this tariff, the following maximum weights apply:</t>
  </si>
  <si>
    <t>Type/Size of</t>
  </si>
  <si>
    <t>Container, Drop Box,</t>
  </si>
  <si>
    <t>Toter, or Cart</t>
  </si>
  <si>
    <t>Maximum Weight</t>
  </si>
  <si>
    <t>Allowance per</t>
  </si>
  <si>
    <t>Size or Type of Container</t>
  </si>
  <si>
    <t>Monthly Rent (if applicable)</t>
  </si>
  <si>
    <t>Temporary Service</t>
  </si>
  <si>
    <t>Rent Per Calendar Day</t>
  </si>
  <si>
    <t>Rent Per Month</t>
  </si>
  <si>
    <t>Permanent Service</t>
  </si>
  <si>
    <t>Accessorial charges assessed (lids, unlocking, unlatching, etc.)</t>
  </si>
  <si>
    <t>32 gal can</t>
  </si>
  <si>
    <t>Additional charges contained in Items 80 and 90 will apply with regard to commerical can serivce.</t>
  </si>
  <si>
    <t>Respot container</t>
  </si>
  <si>
    <t>Carts / Toters Services</t>
  </si>
  <si>
    <t>Minican</t>
  </si>
  <si>
    <t>For the Woodland area:</t>
  </si>
  <si>
    <t>All areas except Mt. Saint Helens</t>
  </si>
  <si>
    <t>See Item 220 for compactor rent.</t>
  </si>
  <si>
    <t>Frequency of Service Codes: WG=Weekly Garbage; EOWG-Every Other Week Garbage; MG=Monthly Garbage; WR=Weekly Recycling</t>
  </si>
  <si>
    <t>(4) Would negatively impact or otherwise damage road surface integrity.</t>
  </si>
  <si>
    <t>(3) Would cause the company to violate load limitations or result in unsafe vehicle operation; and/or</t>
  </si>
  <si>
    <t>(For Official Use Only)</t>
  </si>
  <si>
    <t>of</t>
  </si>
  <si>
    <t>Issue date:</t>
  </si>
  <si>
    <t>Issued by:</t>
  </si>
  <si>
    <t>Tariff No.</t>
  </si>
  <si>
    <t xml:space="preserve">Revised Page No. </t>
  </si>
  <si>
    <t>Docket No. TG-_________________________  Date: _______________________  By: ___________________</t>
  </si>
  <si>
    <t>Issue Date:</t>
  </si>
  <si>
    <t>CHECK SHEET</t>
  </si>
  <si>
    <t>Number</t>
  </si>
  <si>
    <t>Current</t>
  </si>
  <si>
    <t>Revision</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</si>
  <si>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</si>
  <si>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</si>
  <si>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</si>
  <si>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</si>
  <si>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</si>
  <si>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Supplements in Effect</t>
  </si>
  <si>
    <t>Commercial toter service is not offered in the Mt. Saint Helens area.  See Items 260 and 275 for Drop Box services offered in this area.</t>
  </si>
  <si>
    <t>Size of Toter</t>
  </si>
  <si>
    <t>30 - 35 Gallon</t>
  </si>
  <si>
    <t>60 - 65 Gallon</t>
  </si>
  <si>
    <t>90 - 100 Gallon</t>
  </si>
  <si>
    <t>Minimum monthly rate</t>
  </si>
  <si>
    <t>90-100-gallon toter</t>
  </si>
  <si>
    <t>Other:</t>
  </si>
  <si>
    <t>Labor Day</t>
  </si>
  <si>
    <t>Memorial Day</t>
  </si>
  <si>
    <t>Thanksgiving</t>
  </si>
  <si>
    <t>Independence Day (July 4)</t>
  </si>
  <si>
    <t>Christmas Day (December 25)</t>
  </si>
  <si>
    <t>30-35 gal</t>
  </si>
  <si>
    <t>60 - 65 gallon toter</t>
  </si>
  <si>
    <t>90- 100 gallon toter</t>
  </si>
  <si>
    <t>30 - 35 gallon toter</t>
  </si>
  <si>
    <t>For the Cowlitz County and Castle Rock areas:</t>
  </si>
  <si>
    <t>Less than 20 carts</t>
  </si>
  <si>
    <t>20 or more carts</t>
  </si>
  <si>
    <t>Any number</t>
  </si>
  <si>
    <t>Weekly</t>
  </si>
  <si>
    <t>60-65 gallon toter</t>
  </si>
  <si>
    <t>30-35 gallon toter</t>
  </si>
  <si>
    <t>Min/Mo</t>
  </si>
  <si>
    <t>15 Yd</t>
  </si>
  <si>
    <t>25 Yd</t>
  </si>
  <si>
    <t xml:space="preserve">Service Area:  </t>
  </si>
  <si>
    <t>Solid waste</t>
  </si>
  <si>
    <t>per unit</t>
  </si>
  <si>
    <t>rent amount used to determine monthly rate-need for rates to be correct</t>
  </si>
  <si>
    <t>Note 8:</t>
  </si>
  <si>
    <t>Clean toter, pick-up and deliver</t>
  </si>
  <si>
    <t xml:space="preserve"> Joseph D. Willis</t>
  </si>
  <si>
    <t>Item 55 - Over-sized or Over-weight Cans or Units</t>
  </si>
  <si>
    <r>
      <rPr>
        <b/>
        <i/>
        <sz val="10"/>
        <rFont val="Times New Roman"/>
        <family val="1"/>
      </rPr>
      <t>NOTE:</t>
    </r>
    <r>
      <rPr>
        <i/>
        <sz val="10"/>
        <rFont val="Times New Roman"/>
        <family val="1"/>
      </rPr>
      <t xml:space="preserve"> For charges applying on overweight toters, carts, containers, or drop boxes see item 207.</t>
    </r>
  </si>
  <si>
    <t>If the receptacle exceeds the size and/or limits stated in Item 20, is overfilled, or the top is unable to be closed, but the company transports the materials, the following additional charges will apply.</t>
  </si>
  <si>
    <t>Item 60 - Overtime Periods</t>
  </si>
  <si>
    <t>Companies will assess additional charges when providing services, at customer request, during overtime periods.  Overtime periods include Saturdays, Sundays, and the following holidays:</t>
  </si>
  <si>
    <t xml:space="preserve">New Year’s Day (January 1) </t>
  </si>
  <si>
    <t>Washington’s Birthday</t>
  </si>
  <si>
    <t>Veteran’s Day</t>
  </si>
  <si>
    <t>Time is to be recorded to the nearest increment of 15 minutes from the time the company’s vehicle leaves the terminal until the time it returns to the terminal.</t>
  </si>
  <si>
    <t>No additional charge will be assessed to customers for overtime or holiday work performed solely for the company’s convenience.</t>
  </si>
  <si>
    <t xml:space="preserve">1) </t>
  </si>
  <si>
    <t>To solid waste collection, curbside recycling (where noted) and yardwaste services (where noted) for residential property.  This includes single family dwellings, duplexes, apartments, mobile homes, condominiums, etc., where service is billed directly to the occupant of each residential unit, and/or</t>
  </si>
  <si>
    <t>2)</t>
  </si>
  <si>
    <t>When required by a local government service level ordinance, solid waste collection, curbside recycling, and yardwaste service must be provided for single-family dwellings and single family mobile homes where service is billed to the owner or property manager.  ( Multi-family dwelling rates, where billed to the owner or property manager, are listed in Item 105.)</t>
  </si>
  <si>
    <t>EOWR=Every Other Week Recycling; MR=Monthly Recycling</t>
  </si>
  <si>
    <t>Item 120 - Drums</t>
  </si>
  <si>
    <t>Item 130 - Litter Receptacles and Litter Toters - Commercial</t>
  </si>
  <si>
    <t>Rate Per Drum, Per Pick-up</t>
  </si>
  <si>
    <t>Rate Per Receptacle, Per Pick-up</t>
  </si>
  <si>
    <t>Item 150 - Loose and Bulky Material</t>
  </si>
  <si>
    <t>Per Pick-up</t>
  </si>
  <si>
    <t>Item 207 - Excess Weight - Rejection of Load, Charges to Transport</t>
  </si>
  <si>
    <r>
      <t>Receptacle</t>
    </r>
    <r>
      <rPr>
        <b/>
        <sz val="8"/>
        <rFont val="Times New Roman"/>
        <family val="1"/>
      </rPr>
      <t xml:space="preserve"> (in pounds)</t>
    </r>
  </si>
  <si>
    <r>
      <t>Overfilled or overweight, charges if transported.</t>
    </r>
    <r>
      <rPr>
        <sz val="10"/>
        <rFont val="Times New Roman"/>
        <family val="1"/>
      </rPr>
      <t xml:space="preserve">  If the container, drop box, toter, or cart exceeds the limits stated above, is filled beyond the marked fill line, or the top is unable to be closed, but the company transports the materials, the following additional charges will apply:</t>
    </r>
  </si>
  <si>
    <t>The charge included in this rate for recycling is $________. Description/rules related to recycling program are shown on page____.  Not offered.</t>
  </si>
  <si>
    <t>The charge included in this rate for yardwaste is $________.  Description/rules related to yardwaste program are shown on page____.  Not offered.</t>
  </si>
  <si>
    <t>Customers will be charged for service requested even if fewer units are picked up on a particular trip.  No credit will be given for partially filled cans.  No credits will be given if customer fails to set receptacles out for collection.</t>
  </si>
  <si>
    <t>Item 240 - Container Service - Dumped in Company’s Vehicle</t>
  </si>
  <si>
    <t>Non-compacted Material (Company-owned Container)</t>
  </si>
  <si>
    <t>Rates stated per container, per pick-up</t>
  </si>
  <si>
    <t>Item 240 -  Commercial Toter Service - Dumped in Company’s Vehicle</t>
  </si>
  <si>
    <t>Clean toter, pick-up and delivery</t>
  </si>
  <si>
    <t>Per pick-up</t>
  </si>
  <si>
    <t>Respot is moving the container from current position to new position at customer’s request.</t>
  </si>
  <si>
    <t>Item 245 - Container Service - Dumped in Company’s Vehicle</t>
  </si>
  <si>
    <t>Non-compacted Material (Customer-owned Container)</t>
  </si>
  <si>
    <t>Item 250 - Container Service - Dumped in Company’s Vehicle</t>
  </si>
  <si>
    <t>Compacted Material (Company-owned Container)</t>
  </si>
  <si>
    <t>Compacted Material (Customer-owned Container)</t>
  </si>
  <si>
    <t>Permanent Service:  Service is defined as no less than scheduled, every  week pick-up, unless local government requires more frequent service or unless putrescibles are involved.  Customer will be charged for service requested, even if fewer containers are serviced on a particular trip.  No credit will be given for partially-filled containers.</t>
  </si>
  <si>
    <t>Item 255 - Container Service - Dumped in Company’s Vehicle</t>
  </si>
  <si>
    <t>Pick-up Rate</t>
  </si>
  <si>
    <t>Each Scheduled Pick-up</t>
  </si>
  <si>
    <t>Item 100 - Residential Service - Monthly Rates (Continued on next page)</t>
  </si>
  <si>
    <t>Permanent Service:  Service is defined as no less than scheduled, every week pick-up, unless local government requires more frequent service or unless putrescibles are involved.  Customer will be charged for service requested, even if fewer containers are serviced on a particular trip.  No credit will be given for partially-filled containers.</t>
  </si>
  <si>
    <t>Monthly service rate shown is for one pick-up per week.</t>
  </si>
  <si>
    <t>Permanent Service:  If rent is shown, the rate for the first pick-up and each additional pick-up must be the same.  If rent is not shown, it is to be included in the rate for the first pick-up.</t>
  </si>
  <si>
    <t>The charge for an occasional extra commercial can, unit, toter, mini-can, or  on a regular pick-up is:</t>
  </si>
  <si>
    <t>Clean toter pick-up and del</t>
  </si>
  <si>
    <t>First Pick-up</t>
  </si>
  <si>
    <t>Each Additional Pick-up</t>
  </si>
  <si>
    <t>The company reserves the right to reject pick-up of any residential receptacle (can, unit, bag, mini-can or micro-mini-can) which, upon reasonable inspection exceeds the size and weight limits shown in Item 20.</t>
  </si>
  <si>
    <t>The charge for an occasional extra residential bag, can, unit, toter, mini-can, or micro-mini-can on a regular pick-up is:</t>
  </si>
  <si>
    <t>per pick-up</t>
  </si>
  <si>
    <t>Special Pick-up</t>
  </si>
  <si>
    <t>Special pick-ups per pick-up</t>
  </si>
  <si>
    <t>The company reserves the right to reject pick-up of any container, stationary packer, or drop box which, upon reasonable inspection:</t>
  </si>
  <si>
    <t>Monthly Pick-up Charge</t>
  </si>
  <si>
    <t>The charge for an occasional extra multifamily can, unit, toter, mini-can, or micro-mini-can on a regular pick-up is:</t>
  </si>
  <si>
    <t>Rate per toter, per pick-up</t>
  </si>
  <si>
    <t>Special Pick-up, per can</t>
  </si>
  <si>
    <t>Customers will be charged for service requested even if fewer units are picked up on a particular trip.  No credit will be given for partially filled cans.  No credit will be given if customer fails to set receptacles out for collection.</t>
  </si>
  <si>
    <t>Extra Pick-up Charge</t>
  </si>
  <si>
    <t>(A)</t>
  </si>
  <si>
    <t>14a</t>
  </si>
  <si>
    <t>***</t>
  </si>
  <si>
    <t>*** Services Not Offered</t>
  </si>
  <si>
    <t>Item 230 - Disposal Fees</t>
  </si>
  <si>
    <t>Charges in this item apply when other items in the tariff specifically refer to this item.</t>
  </si>
  <si>
    <t>Disposal site (name or location)</t>
  </si>
  <si>
    <t>Type of Material</t>
  </si>
  <si>
    <t>Fee for Disposal</t>
  </si>
  <si>
    <t>Compacted Sw</t>
  </si>
  <si>
    <t>per</t>
  </si>
  <si>
    <t>ton</t>
  </si>
  <si>
    <t>Non-Compacted Sw</t>
  </si>
  <si>
    <t>Wheel and tire</t>
  </si>
  <si>
    <t>wheel</t>
  </si>
  <si>
    <t>1-10 Passenger tires</t>
  </si>
  <si>
    <t>tire</t>
  </si>
  <si>
    <t>Over 10 tires</t>
  </si>
  <si>
    <t>per ton if over 10</t>
  </si>
  <si>
    <t>1-10 Truck tires</t>
  </si>
  <si>
    <t>Over 10 truck tires</t>
  </si>
  <si>
    <t>Truck tire and rim</t>
  </si>
  <si>
    <t>Appliances</t>
  </si>
  <si>
    <t>State whether fees are per yard, per ton, etc.  Include charges assessed for special commodities (tires, appliances, asbestos, etc.) or special conditions at each specific disposal site.  Attach additional sheets as necessary.</t>
  </si>
  <si>
    <t/>
  </si>
  <si>
    <t>Customers may request no more than one pick-up per month, for 32-gallon unit weighing no more than 65 pounds, on an "on call" basis, at the rates listed below.   Service will be rendered on the normal scheduled pick-up day for the area in which the customer resides provided the customer notifies the company of the desired pick-up one day prior to the normal scheduled pickup day.  Note:  If customer requires service to be provided on other than normal scheduled pick-up day, rates for special pick-ups will apply.</t>
  </si>
  <si>
    <t>1yd</t>
  </si>
  <si>
    <t>2yd</t>
  </si>
  <si>
    <t>4yd</t>
  </si>
  <si>
    <t>Item 105 - Multi-family Cart Services - Dumped in Company's Vehicle</t>
  </si>
  <si>
    <r>
      <t xml:space="preserve">Rates below apply in the following service area:  </t>
    </r>
    <r>
      <rPr>
        <b/>
        <sz val="10"/>
        <rFont val="Times New Roman"/>
        <family val="1"/>
      </rPr>
      <t>All service areas except Mt. Saint Helens</t>
    </r>
  </si>
  <si>
    <t xml:space="preserve"> Waste Control Recycling Transfer Station</t>
  </si>
  <si>
    <t>(A)Per Yd</t>
  </si>
  <si>
    <t>(A)Per Unit</t>
  </si>
  <si>
    <r>
      <t>For customers on automated service routes:  The company will assess roll-out charges where, due to circumstances outside the control of the driver, the driver is required to move an automated cart or toter in order to reach the truck.  The charge for this roll-out service is:</t>
    </r>
    <r>
      <rPr>
        <u/>
        <sz val="10"/>
        <rFont val="Times New Roman"/>
        <family val="1"/>
      </rPr>
      <t xml:space="preserve"> $1.77</t>
    </r>
    <r>
      <rPr>
        <sz val="10"/>
        <rFont val="Times New Roman"/>
        <family val="1"/>
      </rPr>
      <t xml:space="preserve"> per cart or toter, per pick-up.</t>
    </r>
  </si>
  <si>
    <t>Effective Date: January 1, 2020</t>
  </si>
  <si>
    <t>Per Yd</t>
  </si>
  <si>
    <t>15.94 (A)</t>
  </si>
  <si>
    <t>33.48 (A)</t>
  </si>
  <si>
    <r>
      <t xml:space="preserve">Customers may request no more than one pick-up per month, on an “on call” basis, at $13.90 (A) per can/30-35 gal toter.  Service will be rendered on the normal scheduled pickup day for the area in which the customer resides.  </t>
    </r>
    <r>
      <rPr>
        <b/>
        <i/>
        <sz val="10"/>
        <rFont val="Times New Roman"/>
        <family val="1"/>
      </rPr>
      <t xml:space="preserve">Note: </t>
    </r>
    <r>
      <rPr>
        <sz val="10"/>
        <rFont val="Times New Roman"/>
        <family val="1"/>
      </rPr>
      <t xml:space="preserve"> If customer requires service to be provided on other than normal scheduled pick-up day, rates for special pick-ups will apply.</t>
    </r>
  </si>
  <si>
    <r>
      <t xml:space="preserve">per each plus $55.81 </t>
    </r>
    <r>
      <rPr>
        <b/>
        <sz val="10"/>
        <rFont val="Times New Roman"/>
        <family val="1"/>
      </rPr>
      <t>(A)</t>
    </r>
    <r>
      <rPr>
        <sz val="10"/>
        <rFont val="Times New Roman"/>
        <family val="1"/>
      </rPr>
      <t xml:space="preserve"> per ton </t>
    </r>
  </si>
  <si>
    <t>3yd</t>
  </si>
  <si>
    <t>5yd</t>
  </si>
  <si>
    <t>6yd</t>
  </si>
  <si>
    <t>1.5yd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</si>
</sst>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mmmm\ d\,\ yyyy"/>
    <numFmt numFmtId="165" formatCode="&quot;$&quot;#,##0.00"/>
  </numFmts>
  <fonts count="15" x14ac:knownFonts="1">
    <font>
      <sz val="10"/>
      <name val="Arial"/>
    </font>
    <font>
      <sz val="10"/>
      <name val="Arial"/>
      <family val="2"/>
    </font>
    <font>
      <sz val="10"/>
      <name val="Times New Roman"/>
      <family val="1"/>
    </font>
    <font>
      <b/>
      <sz val="10"/>
      <name val="Times New Roman"/>
      <family val="1"/>
    </font>
    <font>
      <b/>
      <sz val="9"/>
      <name val="Times New Roman"/>
      <family val="1"/>
    </font>
    <font>
      <i/>
      <sz val="10"/>
      <name val="Times New Roman"/>
      <family val="1"/>
    </font>
    <font>
      <u/>
      <sz val="10"/>
      <name val="Times New Roman"/>
      <family val="1"/>
    </font>
    <font>
      <b/>
      <u/>
      <sz val="10"/>
      <name val="Times New Roman"/>
      <family val="1"/>
    </font>
    <font>
      <b/>
      <i/>
      <sz val="10"/>
      <name val="Times New Roman"/>
      <family val="1"/>
    </font>
    <font>
      <sz val="8"/>
      <name val="Times New Roman"/>
      <family val="1"/>
    </font>
    <font>
      <b/>
      <sz val="8"/>
      <name val="Times New Roman"/>
      <family val="1"/>
    </font>
    <font>
      <b/>
      <u/>
      <sz val="9"/>
      <name val="Times New Roman"/>
      <family val="1"/>
    </font>
    <font>
      <sz val="10"/>
      <color rgb="FFFF0000"/>
      <name val="Times New Roman"/>
      <family val="1"/>
    </font>
    <font>
      <b/>
      <u/>
      <sz val="10"/>
      <color theme="1"/>
      <name val="Times New Roman"/>
      <family val="1"/>
    </font>
    <font>
      <sz val="10"/>
      <color theme="1"/>
      <name val="Times New Roman"/>
      <family val="1"/>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bottom style="thin">
        <color indexed="8"/>
      </bottom>
      <diagonal/>
    </border>
    <border>
      <left/>
      <right style="thin">
        <color indexed="8"/>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top style="thin">
        <color indexed="8"/>
      </top>
      <bottom style="thin">
        <color indexed="8"/>
      </bottom>
      <diagonal/>
    </border>
    <border>
      <left/>
      <right/>
      <top style="thin">
        <color theme="1"/>
      </top>
      <bottom/>
      <diagonal/>
    </border>
    <border>
      <left/>
      <right style="thin">
        <color indexed="64"/>
      </right>
      <top style="thin">
        <color theme="1"/>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right style="thin">
        <color indexed="64"/>
      </right>
      <top style="thin">
        <color indexed="8"/>
      </top>
      <bottom/>
      <diagonal/>
    </border>
    <border>
      <left/>
      <right/>
      <top/>
      <bottom style="thin">
        <color indexed="8"/>
      </bottom>
      <diagonal/>
    </border>
  </borders>
  <cellStyleXfs count="2">
    <xf numFmtId="0" fontId="0" fillId="0" borderId="0"/>
    <xf numFmtId="0" fontId="1" fillId="0" borderId="0"/>
  </cellStyleXfs>
  <cellXfs count="480">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0" xfId="0" applyFont="1"/>
    <xf numFmtId="0" fontId="2" fillId="0" borderId="4" xfId="0" applyFont="1" applyBorder="1"/>
    <xf numFmtId="0" fontId="2" fillId="0" borderId="0" xfId="0" applyFont="1" applyBorder="1"/>
    <xf numFmtId="0" fontId="2" fillId="0" borderId="5" xfId="0" applyFont="1" applyBorder="1" applyAlignment="1">
      <alignment horizontal="center"/>
    </xf>
    <xf numFmtId="0" fontId="2" fillId="0" borderId="6" xfId="0" applyFont="1" applyBorder="1"/>
    <xf numFmtId="0" fontId="2" fillId="0" borderId="0" xfId="0" applyFont="1" applyBorder="1" applyAlignment="1">
      <alignment horizontal="center"/>
    </xf>
    <xf numFmtId="0" fontId="2" fillId="0" borderId="6" xfId="0" applyFont="1" applyBorder="1" applyAlignment="1">
      <alignment horizontal="center"/>
    </xf>
    <xf numFmtId="0" fontId="2" fillId="0" borderId="5" xfId="0" applyFont="1" applyBorder="1"/>
    <xf numFmtId="0" fontId="2" fillId="0" borderId="7" xfId="0" applyFont="1" applyBorder="1"/>
    <xf numFmtId="0" fontId="2" fillId="0" borderId="10" xfId="0" applyFont="1" applyBorder="1"/>
    <xf numFmtId="164" fontId="2" fillId="0" borderId="0" xfId="0" applyNumberFormat="1" applyFont="1" applyBorder="1" applyAlignment="1">
      <alignment horizontal="left"/>
    </xf>
    <xf numFmtId="0" fontId="2" fillId="0" borderId="7" xfId="0" applyFont="1" applyBorder="1" applyAlignment="1">
      <alignment horizontal="center"/>
    </xf>
    <xf numFmtId="0" fontId="2" fillId="0" borderId="0" xfId="0" applyFont="1" applyFill="1" applyBorder="1"/>
    <xf numFmtId="0" fontId="2" fillId="0" borderId="11" xfId="0" applyFont="1" applyBorder="1"/>
    <xf numFmtId="0" fontId="2" fillId="0" borderId="11" xfId="0" applyFont="1" applyBorder="1" applyAlignment="1">
      <alignment horizontal="right"/>
    </xf>
    <xf numFmtId="0" fontId="6" fillId="0" borderId="0" xfId="0" applyFont="1" applyBorder="1" applyAlignment="1">
      <alignment horizontal="center"/>
    </xf>
    <xf numFmtId="0" fontId="2" fillId="0" borderId="0" xfId="0" applyFont="1" applyBorder="1" applyAlignment="1">
      <alignment horizontal="left"/>
    </xf>
    <xf numFmtId="0" fontId="2" fillId="0" borderId="0" xfId="0" applyFont="1" applyFill="1" applyBorder="1" applyAlignment="1">
      <alignment horizontal="left"/>
    </xf>
    <xf numFmtId="0" fontId="2" fillId="0" borderId="0" xfId="0" applyFont="1" applyFill="1" applyBorder="1" applyAlignment="1">
      <alignment horizontal="center"/>
    </xf>
    <xf numFmtId="0" fontId="2" fillId="0" borderId="4" xfId="0" quotePrefix="1" applyFont="1" applyBorder="1" applyAlignment="1">
      <alignment horizontal="left"/>
    </xf>
    <xf numFmtId="0" fontId="2" fillId="0" borderId="0" xfId="0" applyFont="1" applyBorder="1" applyAlignment="1"/>
    <xf numFmtId="0" fontId="6" fillId="0" borderId="6" xfId="0" applyFont="1" applyBorder="1" applyAlignment="1">
      <alignment horizontal="center"/>
    </xf>
    <xf numFmtId="0" fontId="2" fillId="0" borderId="4" xfId="0" applyFont="1" applyFill="1" applyBorder="1" applyAlignment="1">
      <alignment horizontal="left"/>
    </xf>
    <xf numFmtId="0" fontId="2" fillId="0" borderId="6" xfId="0" applyFont="1" applyFill="1" applyBorder="1" applyAlignment="1">
      <alignment horizontal="center"/>
    </xf>
    <xf numFmtId="0" fontId="2" fillId="0" borderId="4" xfId="0" applyFont="1" applyBorder="1" applyAlignment="1">
      <alignment horizontal="left"/>
    </xf>
    <xf numFmtId="164" fontId="2" fillId="0" borderId="5" xfId="0" applyNumberFormat="1" applyFont="1" applyBorder="1" applyAlignment="1">
      <alignment horizontal="left"/>
    </xf>
    <xf numFmtId="0" fontId="3" fillId="0" borderId="6" xfId="0" applyFont="1" applyBorder="1" applyAlignment="1">
      <alignment horizontal="center"/>
    </xf>
    <xf numFmtId="0" fontId="6" fillId="0" borderId="4" xfId="0" applyFont="1" applyBorder="1" applyAlignment="1">
      <alignment horizontal="center"/>
    </xf>
    <xf numFmtId="0" fontId="2" fillId="0" borderId="11" xfId="0" applyFont="1" applyBorder="1" applyAlignment="1">
      <alignment horizontal="center"/>
    </xf>
    <xf numFmtId="0" fontId="3" fillId="0" borderId="4" xfId="0" applyFont="1" applyFill="1" applyBorder="1"/>
    <xf numFmtId="0" fontId="2" fillId="0" borderId="1" xfId="0" applyFont="1" applyFill="1" applyBorder="1" applyAlignment="1">
      <alignment horizontal="left"/>
    </xf>
    <xf numFmtId="0" fontId="2" fillId="0" borderId="2" xfId="0" applyFont="1" applyBorder="1" applyAlignment="1">
      <alignment horizontal="center"/>
    </xf>
    <xf numFmtId="0" fontId="2" fillId="0" borderId="4" xfId="0" applyFont="1" applyBorder="1" applyAlignment="1">
      <alignment horizontal="left" indent="1"/>
    </xf>
    <xf numFmtId="0" fontId="2" fillId="0" borderId="6" xfId="0" applyFont="1" applyFill="1" applyBorder="1"/>
    <xf numFmtId="0" fontId="3" fillId="0" borderId="0" xfId="0" applyFont="1" applyFill="1" applyBorder="1"/>
    <xf numFmtId="164" fontId="2" fillId="0" borderId="0" xfId="0" applyNumberFormat="1" applyFont="1" applyBorder="1" applyAlignment="1"/>
    <xf numFmtId="0" fontId="2" fillId="0" borderId="4" xfId="0" applyFont="1" applyFill="1" applyBorder="1"/>
    <xf numFmtId="0" fontId="2" fillId="0" borderId="0" xfId="0" applyFont="1" applyFill="1"/>
    <xf numFmtId="0" fontId="6" fillId="0" borderId="0" xfId="0" applyFont="1" applyFill="1" applyBorder="1" applyAlignment="1">
      <alignment horizontal="center"/>
    </xf>
    <xf numFmtId="0" fontId="5" fillId="0" borderId="10" xfId="0" applyFont="1" applyBorder="1" applyAlignment="1">
      <alignment horizontal="left"/>
    </xf>
    <xf numFmtId="0" fontId="6" fillId="0" borderId="5" xfId="0" applyFont="1" applyBorder="1" applyAlignment="1">
      <alignment horizontal="center"/>
    </xf>
    <xf numFmtId="0" fontId="6" fillId="0" borderId="7" xfId="0" applyFont="1" applyBorder="1" applyAlignment="1">
      <alignment horizontal="center"/>
    </xf>
    <xf numFmtId="0" fontId="3" fillId="0" borderId="4" xfId="0" applyFont="1" applyBorder="1" applyAlignment="1">
      <alignment horizontal="left"/>
    </xf>
    <xf numFmtId="44" fontId="2" fillId="0" borderId="0" xfId="0" applyNumberFormat="1" applyFont="1" applyFill="1" applyBorder="1"/>
    <xf numFmtId="0" fontId="2" fillId="0" borderId="8" xfId="0" applyFont="1" applyBorder="1" applyAlignment="1">
      <alignment horizontal="center"/>
    </xf>
    <xf numFmtId="0" fontId="2" fillId="0" borderId="3" xfId="0" applyFont="1" applyFill="1" applyBorder="1"/>
    <xf numFmtId="44" fontId="2" fillId="0" borderId="6" xfId="0" applyNumberFormat="1" applyFont="1" applyFill="1" applyBorder="1"/>
    <xf numFmtId="0" fontId="2" fillId="0" borderId="10" xfId="0" applyFont="1" applyFill="1" applyBorder="1"/>
    <xf numFmtId="0" fontId="2" fillId="0" borderId="7" xfId="0" applyFont="1" applyFill="1" applyBorder="1"/>
    <xf numFmtId="0" fontId="2" fillId="0" borderId="12" xfId="0" applyFont="1" applyFill="1" applyBorder="1" applyAlignment="1">
      <alignment horizontal="center"/>
    </xf>
    <xf numFmtId="0" fontId="2" fillId="0" borderId="12" xfId="0" applyFont="1" applyFill="1" applyBorder="1"/>
    <xf numFmtId="44" fontId="2" fillId="0" borderId="9" xfId="0" applyNumberFormat="1" applyFont="1" applyFill="1" applyBorder="1"/>
    <xf numFmtId="0" fontId="2" fillId="0" borderId="5" xfId="0" applyFont="1" applyFill="1" applyBorder="1" applyAlignment="1">
      <alignment horizontal="center"/>
    </xf>
    <xf numFmtId="0" fontId="3" fillId="0" borderId="8" xfId="0" applyFont="1" applyBorder="1" applyAlignment="1">
      <alignment horizontal="center"/>
    </xf>
    <xf numFmtId="44" fontId="2" fillId="0" borderId="12" xfId="0" applyNumberFormat="1" applyFont="1" applyFill="1" applyBorder="1" applyAlignment="1">
      <alignment horizontal="center"/>
    </xf>
    <xf numFmtId="0" fontId="2" fillId="0" borderId="4" xfId="0" applyFont="1" applyBorder="1" applyAlignment="1">
      <alignment horizontal="left" indent="2"/>
    </xf>
    <xf numFmtId="0" fontId="2" fillId="0" borderId="4" xfId="0" quotePrefix="1" applyFont="1" applyBorder="1" applyAlignment="1">
      <alignment horizontal="left" indent="2"/>
    </xf>
    <xf numFmtId="0" fontId="9" fillId="0" borderId="0" xfId="0" applyFont="1" applyBorder="1" applyAlignment="1">
      <alignment horizontal="center"/>
    </xf>
    <xf numFmtId="0" fontId="2" fillId="0" borderId="12" xfId="0" applyFont="1" applyFill="1" applyBorder="1" applyAlignment="1">
      <alignment horizontal="left"/>
    </xf>
    <xf numFmtId="43" fontId="2" fillId="0" borderId="11" xfId="0" applyNumberFormat="1" applyFont="1" applyBorder="1"/>
    <xf numFmtId="39" fontId="2" fillId="0" borderId="11" xfId="0" applyNumberFormat="1" applyFont="1" applyBorder="1"/>
    <xf numFmtId="0" fontId="6" fillId="0" borderId="11" xfId="0" applyFont="1" applyBorder="1" applyAlignment="1">
      <alignment horizontal="center"/>
    </xf>
    <xf numFmtId="0" fontId="9" fillId="0" borderId="4" xfId="0" applyFont="1" applyBorder="1"/>
    <xf numFmtId="0" fontId="9" fillId="0" borderId="0" xfId="0" applyFont="1" applyBorder="1"/>
    <xf numFmtId="0" fontId="3" fillId="0" borderId="6" xfId="0" applyFont="1" applyBorder="1" applyAlignment="1">
      <alignment horizontal="right"/>
    </xf>
    <xf numFmtId="0" fontId="2" fillId="0" borderId="4" xfId="0" quotePrefix="1" applyFont="1" applyBorder="1" applyAlignment="1">
      <alignment horizontal="left" wrapText="1" indent="2"/>
    </xf>
    <xf numFmtId="0" fontId="6" fillId="0" borderId="11" xfId="0" applyFont="1" applyBorder="1" applyAlignment="1">
      <alignment horizontal="right"/>
    </xf>
    <xf numFmtId="0" fontId="10" fillId="0" borderId="14" xfId="0" applyFont="1" applyBorder="1" applyAlignment="1">
      <alignment horizontal="center"/>
    </xf>
    <xf numFmtId="0" fontId="10" fillId="0" borderId="15" xfId="0" applyFont="1" applyBorder="1" applyAlignment="1">
      <alignment horizontal="center"/>
    </xf>
    <xf numFmtId="0" fontId="10" fillId="0" borderId="16" xfId="0" applyFont="1" applyBorder="1" applyAlignment="1">
      <alignment horizontal="center"/>
    </xf>
    <xf numFmtId="0" fontId="2" fillId="0" borderId="11" xfId="0" applyFont="1" applyFill="1" applyBorder="1"/>
    <xf numFmtId="0" fontId="2" fillId="0" borderId="10" xfId="0" applyFont="1" applyBorder="1" applyAlignment="1">
      <alignment horizontal="center"/>
    </xf>
    <xf numFmtId="44" fontId="2" fillId="0" borderId="9" xfId="0" applyNumberFormat="1" applyFont="1" applyBorder="1"/>
    <xf numFmtId="44" fontId="2" fillId="0" borderId="0" xfId="0" applyNumberFormat="1" applyFont="1" applyBorder="1"/>
    <xf numFmtId="0" fontId="2" fillId="0" borderId="8" xfId="0" applyFont="1" applyFill="1" applyBorder="1"/>
    <xf numFmtId="0" fontId="3" fillId="0" borderId="12" xfId="0" quotePrefix="1" applyFont="1" applyBorder="1" applyAlignment="1">
      <alignment horizontal="left"/>
    </xf>
    <xf numFmtId="0" fontId="2" fillId="0" borderId="12" xfId="0" quotePrefix="1" applyFont="1" applyBorder="1" applyAlignment="1">
      <alignment horizontal="left" indent="1"/>
    </xf>
    <xf numFmtId="44" fontId="2" fillId="0" borderId="11" xfId="0" applyNumberFormat="1" applyFont="1" applyFill="1" applyBorder="1"/>
    <xf numFmtId="0" fontId="2" fillId="0" borderId="12" xfId="0" applyFont="1" applyBorder="1" applyAlignment="1">
      <alignment horizontal="left" indent="1"/>
    </xf>
    <xf numFmtId="0" fontId="6" fillId="0" borderId="9" xfId="0" applyFont="1" applyBorder="1" applyAlignment="1">
      <alignment horizontal="center"/>
    </xf>
    <xf numFmtId="0" fontId="3" fillId="0" borderId="12" xfId="0" applyFont="1" applyBorder="1"/>
    <xf numFmtId="0" fontId="2" fillId="2" borderId="0" xfId="0" applyFont="1" applyFill="1" applyBorder="1"/>
    <xf numFmtId="44" fontId="2" fillId="0" borderId="11" xfId="0" applyNumberFormat="1" applyFont="1" applyBorder="1"/>
    <xf numFmtId="0" fontId="2" fillId="0" borderId="5" xfId="0" applyFont="1" applyFill="1" applyBorder="1"/>
    <xf numFmtId="44" fontId="2" fillId="0" borderId="17" xfId="0" applyNumberFormat="1" applyFont="1" applyFill="1" applyBorder="1"/>
    <xf numFmtId="0" fontId="3" fillId="0" borderId="10" xfId="0" applyFont="1" applyBorder="1"/>
    <xf numFmtId="0" fontId="2" fillId="0" borderId="9" xfId="0" applyFont="1" applyFill="1" applyBorder="1"/>
    <xf numFmtId="44" fontId="2" fillId="0" borderId="0" xfId="0" applyNumberFormat="1" applyFont="1" applyFill="1"/>
    <xf numFmtId="0" fontId="2" fillId="0" borderId="12" xfId="0" applyFont="1" applyFill="1" applyBorder="1" applyAlignment="1">
      <alignment horizontal="left" indent="1"/>
    </xf>
    <xf numFmtId="0" fontId="3" fillId="0" borderId="12" xfId="0" applyFont="1" applyFill="1" applyBorder="1"/>
    <xf numFmtId="0" fontId="2" fillId="2" borderId="7" xfId="0" applyFont="1" applyFill="1" applyBorder="1"/>
    <xf numFmtId="0" fontId="2" fillId="0" borderId="4" xfId="0" applyFont="1" applyFill="1" applyBorder="1" applyAlignment="1">
      <alignment horizontal="left" indent="1"/>
    </xf>
    <xf numFmtId="0" fontId="3" fillId="0" borderId="12" xfId="0" quotePrefix="1" applyFont="1" applyFill="1" applyBorder="1" applyAlignment="1">
      <alignment horizontal="left"/>
    </xf>
    <xf numFmtId="0" fontId="3" fillId="0" borderId="0" xfId="0" applyFont="1" applyFill="1" applyBorder="1" applyAlignment="1">
      <alignment horizontal="center"/>
    </xf>
    <xf numFmtId="44" fontId="2" fillId="0" borderId="12" xfId="0" applyNumberFormat="1" applyFont="1" applyBorder="1"/>
    <xf numFmtId="44" fontId="2" fillId="0" borderId="6" xfId="0" applyNumberFormat="1" applyFont="1" applyBorder="1"/>
    <xf numFmtId="0" fontId="3" fillId="0" borderId="4" xfId="0" quotePrefix="1" applyFont="1" applyBorder="1" applyAlignment="1">
      <alignment horizontal="left"/>
    </xf>
    <xf numFmtId="0" fontId="2" fillId="0" borderId="10" xfId="0" applyFont="1" applyBorder="1" applyAlignment="1">
      <alignment horizontal="left" indent="1"/>
    </xf>
    <xf numFmtId="165" fontId="2" fillId="0" borderId="6" xfId="0" applyNumberFormat="1" applyFont="1" applyBorder="1"/>
    <xf numFmtId="0" fontId="6" fillId="0" borderId="9" xfId="0" applyFont="1" applyFill="1" applyBorder="1" applyAlignment="1">
      <alignment horizontal="center"/>
    </xf>
    <xf numFmtId="44" fontId="2" fillId="0" borderId="16" xfId="0" applyNumberFormat="1" applyFont="1" applyFill="1" applyBorder="1"/>
    <xf numFmtId="0" fontId="3" fillId="0" borderId="4" xfId="0" applyFont="1" applyFill="1" applyBorder="1" applyAlignment="1">
      <alignment horizontal="left"/>
    </xf>
    <xf numFmtId="49" fontId="2" fillId="0" borderId="0" xfId="0" applyNumberFormat="1" applyFont="1" applyBorder="1"/>
    <xf numFmtId="49" fontId="2" fillId="0" borderId="0" xfId="0" applyNumberFormat="1" applyFont="1" applyBorder="1" applyAlignment="1">
      <alignment horizontal="left"/>
    </xf>
    <xf numFmtId="49" fontId="2" fillId="0" borderId="0" xfId="0" quotePrefix="1" applyNumberFormat="1" applyFont="1" applyFill="1" applyBorder="1" applyAlignment="1">
      <alignment horizontal="left"/>
    </xf>
    <xf numFmtId="49" fontId="2" fillId="0" borderId="0" xfId="0" applyNumberFormat="1" applyFont="1" applyBorder="1" applyAlignment="1">
      <alignment horizontal="center"/>
    </xf>
    <xf numFmtId="49" fontId="2" fillId="0" borderId="0" xfId="0" applyNumberFormat="1" applyFont="1" applyFill="1" applyBorder="1" applyAlignment="1">
      <alignment horizontal="center"/>
    </xf>
    <xf numFmtId="0" fontId="2" fillId="0" borderId="8" xfId="0" applyFont="1" applyBorder="1" applyAlignment="1">
      <alignment horizontal="left" indent="1"/>
    </xf>
    <xf numFmtId="0" fontId="2" fillId="0" borderId="4" xfId="0" applyFont="1" applyBorder="1" applyAlignment="1">
      <alignment horizontal="right"/>
    </xf>
    <xf numFmtId="164" fontId="2" fillId="0" borderId="5" xfId="0" applyNumberFormat="1" applyFont="1" applyBorder="1" applyAlignment="1">
      <alignment vertical="top"/>
    </xf>
    <xf numFmtId="0" fontId="2" fillId="0" borderId="4" xfId="0" applyFont="1" applyFill="1" applyBorder="1" applyAlignment="1">
      <alignment horizontal="center"/>
    </xf>
    <xf numFmtId="0" fontId="3" fillId="0" borderId="3" xfId="0" applyFont="1" applyFill="1" applyBorder="1"/>
    <xf numFmtId="0" fontId="10" fillId="0" borderId="11" xfId="0" applyFont="1" applyFill="1" applyBorder="1" applyAlignment="1">
      <alignment horizontal="center"/>
    </xf>
    <xf numFmtId="0" fontId="3" fillId="0" borderId="11" xfId="0" applyFont="1" applyBorder="1" applyAlignment="1">
      <alignment horizontal="center"/>
    </xf>
    <xf numFmtId="0" fontId="3" fillId="0" borderId="1" xfId="0" applyFont="1" applyFill="1" applyBorder="1" applyAlignment="1">
      <alignment horizontal="left"/>
    </xf>
    <xf numFmtId="0" fontId="3" fillId="0" borderId="2" xfId="0" applyFont="1" applyBorder="1"/>
    <xf numFmtId="0" fontId="3" fillId="0" borderId="1" xfId="0" applyFont="1" applyFill="1" applyBorder="1" applyAlignment="1"/>
    <xf numFmtId="0" fontId="3" fillId="0" borderId="3" xfId="0" applyFont="1" applyFill="1" applyBorder="1" applyAlignment="1"/>
    <xf numFmtId="0" fontId="3" fillId="0" borderId="11" xfId="0" applyFont="1" applyFill="1" applyBorder="1" applyAlignment="1">
      <alignment horizontal="center"/>
    </xf>
    <xf numFmtId="0" fontId="3" fillId="0" borderId="11" xfId="0" applyFont="1" applyFill="1" applyBorder="1"/>
    <xf numFmtId="0" fontId="2" fillId="0" borderId="32" xfId="0" applyFont="1" applyBorder="1"/>
    <xf numFmtId="0" fontId="2" fillId="0" borderId="33" xfId="0" applyFont="1" applyBorder="1"/>
    <xf numFmtId="44" fontId="2" fillId="0" borderId="5" xfId="0" applyNumberFormat="1" applyFont="1" applyFill="1" applyBorder="1"/>
    <xf numFmtId="0" fontId="2" fillId="4" borderId="10" xfId="0" applyFont="1" applyFill="1" applyBorder="1"/>
    <xf numFmtId="0" fontId="2" fillId="0" borderId="1" xfId="0" applyFont="1" applyBorder="1" applyAlignment="1">
      <alignment horizontal="left" indent="1"/>
    </xf>
    <xf numFmtId="0" fontId="2" fillId="0" borderId="2" xfId="0" applyFont="1" applyFill="1" applyBorder="1"/>
    <xf numFmtId="0" fontId="3" fillId="0" borderId="0" xfId="0" applyFont="1"/>
    <xf numFmtId="0" fontId="3" fillId="0" borderId="0" xfId="0" applyFont="1" applyFill="1" applyBorder="1" applyAlignment="1">
      <alignment horizontal="right"/>
    </xf>
    <xf numFmtId="44" fontId="3" fillId="0" borderId="0" xfId="0" quotePrefix="1" applyNumberFormat="1" applyFont="1" applyFill="1" applyBorder="1" applyAlignment="1">
      <alignment horizontal="center"/>
    </xf>
    <xf numFmtId="0" fontId="3" fillId="0" borderId="4" xfId="0" applyFont="1" applyFill="1" applyBorder="1" applyAlignment="1">
      <alignment horizontal="center"/>
    </xf>
    <xf numFmtId="0" fontId="3" fillId="0" borderId="0" xfId="0" applyFont="1" applyFill="1" applyBorder="1" applyAlignment="1">
      <alignment horizontal="left"/>
    </xf>
    <xf numFmtId="0" fontId="2" fillId="0" borderId="1" xfId="1" applyFont="1" applyBorder="1"/>
    <xf numFmtId="0" fontId="2" fillId="0" borderId="2" xfId="1" applyFont="1" applyBorder="1"/>
    <xf numFmtId="0" fontId="2" fillId="0" borderId="3" xfId="1" applyFont="1" applyBorder="1"/>
    <xf numFmtId="0" fontId="2" fillId="0" borderId="0" xfId="1" applyFont="1"/>
    <xf numFmtId="0" fontId="2" fillId="0" borderId="4" xfId="1" applyFont="1" applyBorder="1"/>
    <xf numFmtId="0" fontId="2" fillId="0" borderId="5" xfId="1" applyFont="1" applyBorder="1" applyAlignment="1">
      <alignment horizontal="center"/>
    </xf>
    <xf numFmtId="0" fontId="2" fillId="0" borderId="0" xfId="1" applyFont="1" applyBorder="1"/>
    <xf numFmtId="0" fontId="2" fillId="0" borderId="7" xfId="1" applyFont="1" applyBorder="1" applyAlignment="1">
      <alignment horizontal="center"/>
    </xf>
    <xf numFmtId="0" fontId="2" fillId="0" borderId="6" xfId="1" applyFont="1" applyBorder="1"/>
    <xf numFmtId="0" fontId="2" fillId="0" borderId="10" xfId="1" applyFont="1" applyBorder="1"/>
    <xf numFmtId="0" fontId="2" fillId="0" borderId="5" xfId="1" applyFont="1" applyBorder="1"/>
    <xf numFmtId="0" fontId="2" fillId="0" borderId="7" xfId="1" applyFont="1" applyBorder="1"/>
    <xf numFmtId="0" fontId="2" fillId="0" borderId="0" xfId="1" applyFont="1" applyFill="1" applyBorder="1"/>
    <xf numFmtId="0" fontId="2" fillId="0" borderId="14" xfId="1" applyFont="1" applyFill="1" applyBorder="1" applyAlignment="1">
      <alignment horizontal="center"/>
    </xf>
    <xf numFmtId="0" fontId="2" fillId="0" borderId="14" xfId="1" applyFont="1" applyBorder="1" applyAlignment="1">
      <alignment horizontal="center"/>
    </xf>
    <xf numFmtId="0" fontId="2" fillId="0" borderId="16" xfId="1" applyFont="1" applyFill="1" applyBorder="1" applyAlignment="1">
      <alignment horizontal="center"/>
    </xf>
    <xf numFmtId="0" fontId="2" fillId="0" borderId="16" xfId="1" applyFont="1" applyBorder="1" applyAlignment="1">
      <alignment horizontal="center"/>
    </xf>
    <xf numFmtId="0" fontId="2" fillId="0" borderId="11" xfId="1" applyFont="1" applyBorder="1"/>
    <xf numFmtId="0" fontId="2" fillId="0" borderId="11" xfId="1" applyFont="1" applyBorder="1" applyAlignment="1">
      <alignment horizontal="right"/>
    </xf>
    <xf numFmtId="0" fontId="2" fillId="0" borderId="35" xfId="1" applyFont="1" applyBorder="1"/>
    <xf numFmtId="0" fontId="0" fillId="0" borderId="5" xfId="0" applyBorder="1" applyAlignment="1">
      <alignment horizontal="justify" vertical="top"/>
    </xf>
    <xf numFmtId="0" fontId="2" fillId="0" borderId="0" xfId="0" applyFont="1" applyAlignment="1">
      <alignment vertical="top"/>
    </xf>
    <xf numFmtId="0" fontId="2" fillId="0" borderId="12" xfId="0" applyFont="1" applyBorder="1" applyAlignment="1"/>
    <xf numFmtId="0" fontId="2" fillId="0" borderId="8" xfId="0" applyFont="1" applyBorder="1" applyAlignment="1"/>
    <xf numFmtId="0" fontId="2" fillId="0" borderId="9" xfId="0" applyFont="1" applyBorder="1" applyAlignment="1"/>
    <xf numFmtId="43" fontId="3" fillId="0" borderId="11" xfId="0" applyNumberFormat="1" applyFont="1" applyFill="1" applyBorder="1"/>
    <xf numFmtId="44" fontId="3" fillId="0" borderId="16" xfId="0" applyNumberFormat="1" applyFont="1" applyFill="1" applyBorder="1" applyAlignment="1">
      <alignment horizontal="right" wrapText="1"/>
    </xf>
    <xf numFmtId="44" fontId="3" fillId="0" borderId="17" xfId="0" applyNumberFormat="1" applyFont="1" applyFill="1" applyBorder="1"/>
    <xf numFmtId="44" fontId="3" fillId="0" borderId="7" xfId="0" applyNumberFormat="1" applyFont="1" applyFill="1" applyBorder="1"/>
    <xf numFmtId="0" fontId="3" fillId="0" borderId="2" xfId="0" applyFont="1" applyFill="1" applyBorder="1" applyAlignment="1">
      <alignment horizontal="left"/>
    </xf>
    <xf numFmtId="44" fontId="3" fillId="0" borderId="6" xfId="0" applyNumberFormat="1" applyFont="1" applyBorder="1"/>
    <xf numFmtId="7" fontId="3" fillId="0" borderId="22" xfId="0" applyNumberFormat="1" applyFont="1" applyBorder="1"/>
    <xf numFmtId="44" fontId="3" fillId="0" borderId="0" xfId="0" applyNumberFormat="1" applyFont="1" applyFill="1" applyBorder="1"/>
    <xf numFmtId="44" fontId="3" fillId="0" borderId="12" xfId="0" applyNumberFormat="1" applyFont="1" applyFill="1" applyBorder="1"/>
    <xf numFmtId="44" fontId="3" fillId="0" borderId="11" xfId="0" applyNumberFormat="1" applyFont="1" applyFill="1" applyBorder="1"/>
    <xf numFmtId="43" fontId="2" fillId="0" borderId="11" xfId="0" applyNumberFormat="1" applyFont="1" applyFill="1" applyBorder="1" applyAlignment="1">
      <alignment horizontal="center"/>
    </xf>
    <xf numFmtId="44" fontId="3" fillId="0" borderId="0" xfId="0" applyNumberFormat="1" applyFont="1" applyFill="1" applyBorder="1" applyAlignment="1">
      <alignment horizontal="right" wrapText="1"/>
    </xf>
    <xf numFmtId="0" fontId="3" fillId="0" borderId="10" xfId="0" applyFont="1" applyFill="1" applyBorder="1" applyAlignment="1">
      <alignment horizontal="left"/>
    </xf>
    <xf numFmtId="44" fontId="3" fillId="0" borderId="11" xfId="0" applyNumberFormat="1" applyFont="1" applyFill="1" applyBorder="1" applyAlignment="1">
      <alignment horizontal="right" wrapText="1"/>
    </xf>
    <xf numFmtId="44" fontId="2" fillId="0" borderId="11" xfId="0" applyNumberFormat="1" applyFont="1" applyFill="1" applyBorder="1" applyAlignment="1">
      <alignment horizontal="center"/>
    </xf>
    <xf numFmtId="0" fontId="2" fillId="0" borderId="5" xfId="0" applyFont="1" applyBorder="1" applyAlignment="1">
      <alignment horizontal="center"/>
    </xf>
    <xf numFmtId="0" fontId="3" fillId="0" borderId="0" xfId="0" applyFont="1" applyBorder="1" applyAlignment="1">
      <alignment horizontal="center"/>
    </xf>
    <xf numFmtId="0" fontId="2" fillId="0" borderId="0" xfId="0" applyFont="1" applyBorder="1" applyAlignment="1">
      <alignment horizontal="center"/>
    </xf>
    <xf numFmtId="0" fontId="2" fillId="0" borderId="6" xfId="0" applyFont="1" applyBorder="1" applyAlignment="1">
      <alignment horizontal="center"/>
    </xf>
    <xf numFmtId="0" fontId="3" fillId="0" borderId="4" xfId="0" applyFont="1" applyBorder="1" applyAlignment="1">
      <alignment horizontal="center"/>
    </xf>
    <xf numFmtId="0" fontId="7" fillId="0" borderId="1" xfId="0" applyFont="1" applyBorder="1" applyAlignment="1">
      <alignment horizontal="center"/>
    </xf>
    <xf numFmtId="164" fontId="2" fillId="0" borderId="5" xfId="0" applyNumberFormat="1" applyFont="1" applyBorder="1" applyAlignment="1">
      <alignment horizontal="left"/>
    </xf>
    <xf numFmtId="0" fontId="7" fillId="0" borderId="0" xfId="0" quotePrefix="1" applyFont="1" applyBorder="1" applyAlignment="1">
      <alignment horizontal="center"/>
    </xf>
    <xf numFmtId="0" fontId="2" fillId="0" borderId="12" xfId="0" applyFont="1" applyBorder="1"/>
    <xf numFmtId="0" fontId="2" fillId="0" borderId="8" xfId="0" applyFont="1" applyBorder="1"/>
    <xf numFmtId="0" fontId="2" fillId="0" borderId="9" xfId="0" applyFont="1" applyBorder="1"/>
    <xf numFmtId="0" fontId="2" fillId="0" borderId="11" xfId="0" applyFont="1" applyBorder="1" applyAlignment="1">
      <alignment horizontal="center"/>
    </xf>
    <xf numFmtId="0" fontId="2" fillId="0" borderId="4" xfId="0" applyFont="1" applyBorder="1" applyAlignment="1">
      <alignment horizontal="center"/>
    </xf>
    <xf numFmtId="0" fontId="2" fillId="0" borderId="0" xfId="0" applyFont="1" applyBorder="1"/>
    <xf numFmtId="0" fontId="2" fillId="0" borderId="6" xfId="0" applyFont="1" applyBorder="1"/>
    <xf numFmtId="0" fontId="2" fillId="0" borderId="0" xfId="0" applyFont="1" applyFill="1" applyBorder="1"/>
    <xf numFmtId="0" fontId="2" fillId="0" borderId="6" xfId="0" applyFont="1" applyFill="1" applyBorder="1"/>
    <xf numFmtId="0" fontId="7" fillId="0" borderId="3" xfId="0" applyFont="1" applyBorder="1" applyAlignment="1">
      <alignment horizontal="center"/>
    </xf>
    <xf numFmtId="0" fontId="2" fillId="0" borderId="0" xfId="0" applyFont="1" applyBorder="1" applyAlignment="1">
      <alignment vertical="top"/>
    </xf>
    <xf numFmtId="0" fontId="2" fillId="0" borderId="0" xfId="0" applyFont="1" applyAlignment="1">
      <alignment vertical="top"/>
    </xf>
    <xf numFmtId="0" fontId="3" fillId="0" borderId="9" xfId="0" applyFont="1" applyBorder="1" applyAlignment="1">
      <alignment horizontal="center"/>
    </xf>
    <xf numFmtId="0" fontId="3" fillId="0" borderId="8" xfId="0" applyFont="1" applyFill="1" applyBorder="1" applyAlignment="1">
      <alignment horizontal="center"/>
    </xf>
    <xf numFmtId="0" fontId="3" fillId="0" borderId="9" xfId="0" applyFont="1" applyFill="1" applyBorder="1" applyAlignment="1">
      <alignment horizontal="center"/>
    </xf>
    <xf numFmtId="0" fontId="3" fillId="0" borderId="5" xfId="0" applyFont="1" applyFill="1" applyBorder="1" applyAlignment="1">
      <alignment horizontal="center"/>
    </xf>
    <xf numFmtId="0" fontId="2" fillId="0" borderId="4" xfId="0" applyFont="1" applyBorder="1"/>
    <xf numFmtId="0" fontId="2" fillId="0" borderId="0" xfId="0" applyFont="1" applyBorder="1" applyAlignment="1">
      <alignment horizontal="left"/>
    </xf>
    <xf numFmtId="0" fontId="6" fillId="0" borderId="0" xfId="0" applyFont="1" applyBorder="1" applyAlignment="1">
      <alignment horizontal="center"/>
    </xf>
    <xf numFmtId="0" fontId="6" fillId="0" borderId="6" xfId="0" applyFont="1" applyBorder="1" applyAlignment="1">
      <alignment horizontal="center"/>
    </xf>
    <xf numFmtId="0" fontId="3" fillId="0" borderId="4" xfId="0" applyFont="1" applyBorder="1"/>
    <xf numFmtId="0" fontId="3" fillId="0" borderId="0" xfId="0" applyFont="1" applyBorder="1"/>
    <xf numFmtId="44" fontId="2" fillId="0" borderId="14" xfId="0" applyNumberFormat="1" applyFont="1" applyFill="1" applyBorder="1" applyAlignment="1">
      <alignment horizontal="right" wrapText="1"/>
    </xf>
    <xf numFmtId="44" fontId="2" fillId="0" borderId="16" xfId="0" applyNumberFormat="1" applyFont="1" applyFill="1" applyBorder="1" applyAlignment="1">
      <alignment horizontal="right" wrapText="1"/>
    </xf>
    <xf numFmtId="44" fontId="2" fillId="0" borderId="14" xfId="0" applyNumberFormat="1" applyFont="1" applyFill="1" applyBorder="1" applyAlignment="1">
      <alignment horizontal="center" wrapText="1"/>
    </xf>
    <xf numFmtId="44" fontId="2" fillId="0" borderId="16" xfId="0" applyNumberFormat="1" applyFont="1" applyFill="1" applyBorder="1" applyAlignment="1">
      <alignment horizontal="center" wrapText="1"/>
    </xf>
    <xf numFmtId="0" fontId="2" fillId="0" borderId="12" xfId="0" applyFont="1" applyBorder="1" applyAlignment="1">
      <alignment horizontal="left"/>
    </xf>
    <xf numFmtId="0" fontId="2" fillId="2" borderId="9" xfId="0" applyFont="1" applyFill="1" applyBorder="1"/>
    <xf numFmtId="0" fontId="3" fillId="0" borderId="4" xfId="0" applyFont="1" applyFill="1" applyBorder="1" applyAlignment="1">
      <alignment horizontal="center"/>
    </xf>
    <xf numFmtId="0" fontId="3" fillId="0" borderId="0" xfId="0" applyFont="1" applyFill="1" applyBorder="1" applyAlignment="1">
      <alignment horizontal="center"/>
    </xf>
    <xf numFmtId="0" fontId="2" fillId="0" borderId="7" xfId="0" applyFont="1" applyBorder="1" applyAlignment="1">
      <alignment horizontal="center"/>
    </xf>
    <xf numFmtId="0" fontId="2" fillId="0" borderId="12" xfId="0" applyFont="1" applyBorder="1" applyAlignment="1">
      <alignment horizontal="center"/>
    </xf>
    <xf numFmtId="0" fontId="2" fillId="0" borderId="8" xfId="0" applyFont="1" applyFill="1" applyBorder="1" applyAlignment="1">
      <alignment horizontal="center"/>
    </xf>
    <xf numFmtId="0" fontId="2" fillId="0" borderId="12" xfId="0" applyFont="1" applyFill="1" applyBorder="1" applyAlignment="1">
      <alignment horizontal="left"/>
    </xf>
    <xf numFmtId="0" fontId="2" fillId="0" borderId="8" xfId="0" applyFont="1" applyFill="1" applyBorder="1" applyAlignment="1">
      <alignment horizontal="left"/>
    </xf>
    <xf numFmtId="0" fontId="2" fillId="0" borderId="0" xfId="0" applyFont="1" applyBorder="1" applyAlignment="1"/>
    <xf numFmtId="14" fontId="2" fillId="0" borderId="1" xfId="1" applyNumberFormat="1" applyFont="1" applyBorder="1"/>
    <xf numFmtId="0" fontId="7" fillId="0" borderId="6" xfId="1" applyFont="1" applyBorder="1" applyAlignment="1">
      <alignment horizontal="center"/>
    </xf>
    <xf numFmtId="0" fontId="3" fillId="0" borderId="4" xfId="1" applyFont="1" applyBorder="1"/>
    <xf numFmtId="0" fontId="2" fillId="0" borderId="8" xfId="1" applyFont="1" applyBorder="1"/>
    <xf numFmtId="0" fontId="3" fillId="0" borderId="9" xfId="1" applyFont="1" applyBorder="1"/>
    <xf numFmtId="0" fontId="2" fillId="0" borderId="12" xfId="1" applyFont="1" applyBorder="1"/>
    <xf numFmtId="0" fontId="3" fillId="0" borderId="0" xfId="1" applyFont="1"/>
    <xf numFmtId="0" fontId="2" fillId="0" borderId="9" xfId="1" applyFont="1" applyBorder="1"/>
    <xf numFmtId="44" fontId="2" fillId="0" borderId="12" xfId="1" applyNumberFormat="1" applyFont="1" applyFill="1" applyBorder="1" applyAlignment="1"/>
    <xf numFmtId="44" fontId="2" fillId="0" borderId="8" xfId="1" applyNumberFormat="1" applyFont="1" applyFill="1" applyBorder="1" applyAlignment="1"/>
    <xf numFmtId="44" fontId="2" fillId="0" borderId="12" xfId="1" applyNumberFormat="1" applyFont="1" applyFill="1" applyBorder="1" applyAlignment="1">
      <alignment horizontal="right"/>
    </xf>
    <xf numFmtId="44" fontId="2" fillId="0" borderId="8" xfId="1" applyNumberFormat="1" applyFont="1" applyFill="1" applyBorder="1" applyAlignment="1">
      <alignment horizontal="right"/>
    </xf>
    <xf numFmtId="44" fontId="3" fillId="0" borderId="8" xfId="1" applyNumberFormat="1" applyFont="1" applyFill="1" applyBorder="1" applyAlignment="1"/>
    <xf numFmtId="0" fontId="2" fillId="0" borderId="9" xfId="1" applyFont="1" applyBorder="1" applyAlignment="1">
      <alignment horizontal="left"/>
    </xf>
    <xf numFmtId="0" fontId="2" fillId="0" borderId="8" xfId="1" applyFont="1" applyBorder="1" applyAlignment="1">
      <alignment horizontal="left"/>
    </xf>
    <xf numFmtId="0" fontId="2" fillId="0" borderId="4" xfId="1" quotePrefix="1" applyFont="1" applyBorder="1" applyAlignment="1">
      <alignment horizontal="left"/>
    </xf>
    <xf numFmtId="0" fontId="2" fillId="0" borderId="0" xfId="1" applyFont="1" applyBorder="1" applyAlignment="1"/>
    <xf numFmtId="164" fontId="2" fillId="0" borderId="5" xfId="1" applyNumberFormat="1" applyFont="1" applyBorder="1" applyAlignment="1">
      <alignment horizontal="left"/>
    </xf>
    <xf numFmtId="0" fontId="2" fillId="0" borderId="5" xfId="0" applyFont="1" applyBorder="1" applyAlignment="1">
      <alignment horizontal="center"/>
    </xf>
    <xf numFmtId="0" fontId="2" fillId="0" borderId="0" xfId="0" applyFont="1" applyBorder="1" applyAlignment="1">
      <alignment horizontal="center"/>
    </xf>
    <xf numFmtId="0" fontId="2" fillId="0" borderId="6" xfId="0" applyFont="1" applyBorder="1" applyAlignment="1">
      <alignment horizontal="center"/>
    </xf>
    <xf numFmtId="164" fontId="2" fillId="0" borderId="5" xfId="0" applyNumberFormat="1" applyFont="1" applyBorder="1" applyAlignment="1">
      <alignment horizontal="left"/>
    </xf>
    <xf numFmtId="0" fontId="7" fillId="0" borderId="0" xfId="0" applyFont="1" applyBorder="1" applyAlignment="1">
      <alignment horizontal="center"/>
    </xf>
    <xf numFmtId="0" fontId="2" fillId="0" borderId="8" xfId="0" applyFont="1" applyBorder="1"/>
    <xf numFmtId="0" fontId="2" fillId="0" borderId="0" xfId="0" applyFont="1" applyBorder="1"/>
    <xf numFmtId="0" fontId="2" fillId="0" borderId="6" xfId="0" applyFont="1" applyBorder="1"/>
    <xf numFmtId="0" fontId="2" fillId="0" borderId="0" xfId="0" applyFont="1" applyFill="1" applyBorder="1"/>
    <xf numFmtId="0" fontId="2" fillId="0" borderId="6" xfId="0" applyFont="1" applyFill="1" applyBorder="1"/>
    <xf numFmtId="0" fontId="5" fillId="0" borderId="2" xfId="1" applyFont="1" applyBorder="1" applyAlignment="1">
      <alignment horizontal="center"/>
    </xf>
    <xf numFmtId="0" fontId="5" fillId="0" borderId="3" xfId="1" applyFont="1" applyBorder="1" applyAlignment="1">
      <alignment horizontal="center"/>
    </xf>
    <xf numFmtId="0" fontId="2" fillId="0" borderId="0" xfId="0" applyFont="1" applyFill="1" applyBorder="1" applyAlignment="1">
      <alignment wrapText="1"/>
    </xf>
    <xf numFmtId="0" fontId="3" fillId="0" borderId="8" xfId="0" applyFont="1" applyFill="1" applyBorder="1" applyAlignment="1">
      <alignment horizontal="center"/>
    </xf>
    <xf numFmtId="0" fontId="3" fillId="0" borderId="9" xfId="0" applyFont="1" applyFill="1" applyBorder="1" applyAlignment="1">
      <alignment horizontal="center"/>
    </xf>
    <xf numFmtId="0" fontId="2" fillId="0" borderId="4" xfId="0" applyFont="1" applyBorder="1"/>
    <xf numFmtId="0" fontId="6" fillId="0" borderId="6" xfId="0" applyFont="1" applyBorder="1" applyAlignment="1">
      <alignment horizontal="center"/>
    </xf>
    <xf numFmtId="0" fontId="3" fillId="0" borderId="4" xfId="0" applyFont="1" applyBorder="1"/>
    <xf numFmtId="0" fontId="2" fillId="0" borderId="7" xfId="0" applyFont="1" applyBorder="1" applyAlignment="1">
      <alignment horizontal="center"/>
    </xf>
    <xf numFmtId="0" fontId="2" fillId="0" borderId="8" xfId="0" applyFont="1" applyFill="1" applyBorder="1" applyAlignment="1">
      <alignment horizontal="center"/>
    </xf>
    <xf numFmtId="0" fontId="2" fillId="0" borderId="8" xfId="1" applyFont="1" applyBorder="1" applyAlignment="1">
      <alignment horizontal="center"/>
    </xf>
    <xf numFmtId="0" fontId="3" fillId="0" borderId="12" xfId="1" applyFont="1" applyBorder="1" applyAlignment="1">
      <alignment horizontal="center"/>
    </xf>
    <xf numFmtId="0" fontId="3" fillId="0" borderId="8" xfId="1" applyFont="1" applyBorder="1" applyAlignment="1">
      <alignment horizontal="center"/>
    </xf>
    <xf numFmtId="0" fontId="3" fillId="0" borderId="9" xfId="1" applyFont="1" applyBorder="1" applyAlignment="1">
      <alignment horizontal="center"/>
    </xf>
    <xf numFmtId="0" fontId="2" fillId="0" borderId="0" xfId="0" applyFont="1" applyBorder="1" applyAlignment="1"/>
    <xf numFmtId="0" fontId="1" fillId="0" borderId="0" xfId="0" applyFont="1" applyAlignment="1">
      <alignment horizontal="justify" vertical="center" wrapText="1"/>
    </xf>
    <xf numFmtId="0" fontId="1" fillId="0" borderId="6" xfId="0" applyFont="1" applyBorder="1" applyAlignment="1">
      <alignment horizontal="justify" vertical="center" wrapText="1"/>
    </xf>
    <xf numFmtId="0" fontId="1" fillId="0" borderId="5" xfId="0" applyFont="1" applyBorder="1" applyAlignment="1">
      <alignment horizontal="justify" vertical="top"/>
    </xf>
    <xf numFmtId="0" fontId="3" fillId="0" borderId="12" xfId="1" applyFont="1" applyBorder="1"/>
    <xf numFmtId="0" fontId="2" fillId="0" borderId="0" xfId="0" applyFont="1" applyBorder="1"/>
    <xf numFmtId="0" fontId="2" fillId="0" borderId="4" xfId="0" applyFont="1" applyBorder="1"/>
    <xf numFmtId="0" fontId="1" fillId="0" borderId="5" xfId="0" applyFont="1" applyBorder="1" applyAlignment="1">
      <alignment horizontal="justify" vertical="center" wrapText="1"/>
    </xf>
    <xf numFmtId="15" fontId="2" fillId="0" borderId="5" xfId="0" applyNumberFormat="1" applyFont="1" applyBorder="1" applyAlignment="1">
      <alignment horizontal="left"/>
    </xf>
    <xf numFmtId="0" fontId="5" fillId="0" borderId="1" xfId="1" applyFont="1" applyBorder="1" applyAlignment="1">
      <alignment horizontal="left"/>
    </xf>
    <xf numFmtId="0" fontId="12" fillId="0" borderId="0" xfId="0" applyFont="1"/>
    <xf numFmtId="0" fontId="12" fillId="0" borderId="0" xfId="0" applyFont="1" applyFill="1"/>
    <xf numFmtId="0" fontId="2" fillId="0" borderId="0" xfId="0" applyFont="1" applyFill="1" applyAlignment="1">
      <alignment horizontal="center"/>
    </xf>
    <xf numFmtId="44" fontId="12" fillId="0" borderId="8" xfId="1" applyNumberFormat="1" applyFont="1" applyFill="1" applyBorder="1" applyAlignment="1"/>
    <xf numFmtId="0" fontId="12" fillId="0" borderId="0" xfId="1" applyFont="1" applyFill="1"/>
    <xf numFmtId="0" fontId="2" fillId="0" borderId="9" xfId="1" applyFont="1" applyFill="1" applyBorder="1"/>
    <xf numFmtId="0" fontId="2" fillId="0" borderId="0" xfId="0" applyFont="1" applyFill="1" applyBorder="1"/>
    <xf numFmtId="44" fontId="2" fillId="0" borderId="14" xfId="0" applyNumberFormat="1" applyFont="1" applyFill="1" applyBorder="1" applyAlignment="1">
      <alignment horizontal="right" wrapText="1"/>
    </xf>
    <xf numFmtId="39" fontId="2" fillId="0" borderId="11" xfId="0" applyNumberFormat="1" applyFont="1" applyFill="1" applyBorder="1"/>
    <xf numFmtId="49" fontId="3" fillId="0" borderId="11" xfId="0" quotePrefix="1" applyNumberFormat="1" applyFont="1" applyFill="1" applyBorder="1" applyAlignment="1">
      <alignment horizontal="center"/>
    </xf>
    <xf numFmtId="0" fontId="3" fillId="0" borderId="0" xfId="0" applyFont="1" applyFill="1"/>
    <xf numFmtId="0" fontId="2" fillId="0" borderId="12" xfId="1" applyFont="1" applyFill="1" applyBorder="1"/>
    <xf numFmtId="0" fontId="2" fillId="0" borderId="0" xfId="1" applyFont="1" applyFill="1"/>
    <xf numFmtId="44" fontId="2" fillId="0" borderId="18" xfId="0" applyNumberFormat="1" applyFont="1" applyFill="1" applyBorder="1"/>
    <xf numFmtId="0" fontId="2" fillId="0" borderId="0" xfId="0" applyFont="1" applyFill="1" applyBorder="1"/>
    <xf numFmtId="0" fontId="2" fillId="0" borderId="0" xfId="0" applyFont="1" applyFill="1" applyBorder="1"/>
    <xf numFmtId="0" fontId="2" fillId="0" borderId="6" xfId="0" applyFont="1" applyFill="1" applyBorder="1"/>
    <xf numFmtId="44" fontId="3" fillId="0" borderId="16" xfId="0" applyNumberFormat="1" applyFont="1" applyFill="1" applyBorder="1"/>
    <xf numFmtId="0" fontId="2" fillId="0" borderId="5" xfId="1" applyFont="1" applyFill="1" applyBorder="1"/>
    <xf numFmtId="0" fontId="2" fillId="0" borderId="35" xfId="1" applyFont="1" applyFill="1" applyBorder="1"/>
    <xf numFmtId="0" fontId="2" fillId="0" borderId="36" xfId="1" applyFont="1" applyFill="1" applyBorder="1"/>
    <xf numFmtId="44" fontId="3" fillId="0" borderId="8" xfId="1" applyNumberFormat="1" applyFont="1" applyFill="1" applyBorder="1" applyAlignment="1">
      <alignment horizontal="center"/>
    </xf>
    <xf numFmtId="44" fontId="2" fillId="5" borderId="0" xfId="0" applyNumberFormat="1" applyFont="1" applyFill="1" applyBorder="1"/>
    <xf numFmtId="44" fontId="2" fillId="0" borderId="14" xfId="0" applyNumberFormat="1" applyFont="1" applyFill="1" applyBorder="1" applyAlignment="1">
      <alignment horizontal="right" wrapText="1"/>
    </xf>
    <xf numFmtId="0" fontId="3" fillId="0" borderId="0" xfId="0" applyFont="1" applyFill="1" applyBorder="1" applyAlignment="1">
      <alignment horizontal="center"/>
    </xf>
    <xf numFmtId="44" fontId="3" fillId="0" borderId="37" xfId="0" applyNumberFormat="1" applyFont="1" applyFill="1" applyBorder="1"/>
    <xf numFmtId="0" fontId="2" fillId="0" borderId="0" xfId="1" applyFont="1" applyBorder="1" applyAlignment="1">
      <alignment horizontal="center"/>
    </xf>
    <xf numFmtId="0" fontId="2" fillId="0" borderId="5" xfId="0" applyFont="1" applyBorder="1" applyAlignment="1">
      <alignment horizontal="left"/>
    </xf>
    <xf numFmtId="8" fontId="2" fillId="0" borderId="0" xfId="0" applyNumberFormat="1" applyFont="1" applyFill="1" applyBorder="1"/>
    <xf numFmtId="7" fontId="3" fillId="0" borderId="22" xfId="0" applyNumberFormat="1" applyFont="1" applyFill="1" applyBorder="1"/>
    <xf numFmtId="7" fontId="3" fillId="0" borderId="23" xfId="0" applyNumberFormat="1" applyFont="1" applyFill="1" applyBorder="1"/>
    <xf numFmtId="44" fontId="14" fillId="0" borderId="7" xfId="0" applyNumberFormat="1" applyFont="1" applyFill="1" applyBorder="1"/>
    <xf numFmtId="44" fontId="14" fillId="0" borderId="9" xfId="0" applyNumberFormat="1" applyFont="1" applyFill="1" applyBorder="1"/>
    <xf numFmtId="0" fontId="2" fillId="0" borderId="34" xfId="1" applyFont="1" applyFill="1" applyBorder="1"/>
    <xf numFmtId="0" fontId="5" fillId="0" borderId="4" xfId="1" applyFont="1" applyBorder="1" applyAlignment="1">
      <alignment horizontal="center"/>
    </xf>
    <xf numFmtId="0" fontId="5" fillId="0" borderId="0" xfId="1" applyFont="1" applyBorder="1" applyAlignment="1">
      <alignment horizontal="center"/>
    </xf>
    <xf numFmtId="0" fontId="5" fillId="0" borderId="6" xfId="1" applyFont="1" applyBorder="1" applyAlignment="1">
      <alignment horizontal="center"/>
    </xf>
    <xf numFmtId="0" fontId="2" fillId="0" borderId="0" xfId="1" applyFont="1" applyBorder="1" applyAlignment="1">
      <alignment horizontal="center"/>
    </xf>
    <xf numFmtId="0" fontId="6" fillId="0" borderId="0" xfId="1" applyFont="1" applyBorder="1" applyAlignment="1">
      <alignment horizontal="center"/>
    </xf>
    <xf numFmtId="164" fontId="2" fillId="0" borderId="35" xfId="1" applyNumberFormat="1" applyFont="1" applyFill="1" applyBorder="1" applyAlignment="1">
      <alignment horizontal="left"/>
    </xf>
    <xf numFmtId="164" fontId="2" fillId="0" borderId="35" xfId="1" applyNumberFormat="1" applyFont="1" applyBorder="1" applyAlignment="1">
      <alignment horizontal="left"/>
    </xf>
    <xf numFmtId="0" fontId="2" fillId="0" borderId="0"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7" fillId="0" borderId="0" xfId="0" quotePrefix="1" applyFont="1" applyBorder="1" applyAlignment="1">
      <alignment horizontal="center"/>
    </xf>
    <xf numFmtId="0" fontId="7" fillId="0" borderId="0" xfId="0" applyFont="1" applyBorder="1" applyAlignment="1">
      <alignment horizontal="center"/>
    </xf>
    <xf numFmtId="0" fontId="2" fillId="0" borderId="4" xfId="0" quotePrefix="1" applyFont="1" applyBorder="1" applyAlignment="1">
      <alignment horizontal="justify" vertical="center" wrapText="1"/>
    </xf>
    <xf numFmtId="0" fontId="0" fillId="0" borderId="0" xfId="0" applyAlignment="1">
      <alignment horizontal="justify" vertical="center" wrapText="1"/>
    </xf>
    <xf numFmtId="0" fontId="0" fillId="0" borderId="6" xfId="0" applyBorder="1" applyAlignment="1">
      <alignment horizontal="justify" vertical="center" wrapText="1"/>
    </xf>
    <xf numFmtId="0" fontId="0" fillId="0" borderId="4" xfId="0" applyBorder="1" applyAlignment="1">
      <alignment horizontal="justify" vertical="center" wrapText="1"/>
    </xf>
    <xf numFmtId="0" fontId="2" fillId="0" borderId="0" xfId="0" applyFont="1" applyBorder="1" applyAlignment="1">
      <alignment horizontal="justify" vertical="top" wrapText="1"/>
    </xf>
    <xf numFmtId="0" fontId="0" fillId="0" borderId="0" xfId="0" applyAlignment="1">
      <alignment horizontal="justify" vertical="top" wrapText="1"/>
    </xf>
    <xf numFmtId="0" fontId="2" fillId="0" borderId="4" xfId="0" applyFont="1" applyBorder="1" applyAlignment="1">
      <alignment horizontal="justify" vertical="top" wrapText="1"/>
    </xf>
    <xf numFmtId="0" fontId="0" fillId="0" borderId="6" xfId="0" applyBorder="1" applyAlignment="1">
      <alignment horizontal="justify" vertical="top" wrapText="1"/>
    </xf>
    <xf numFmtId="0" fontId="0" fillId="0" borderId="4" xfId="0" applyBorder="1" applyAlignment="1">
      <alignment horizontal="justify" vertical="top" wrapText="1"/>
    </xf>
    <xf numFmtId="164" fontId="2" fillId="0" borderId="5" xfId="0" applyNumberFormat="1" applyFont="1" applyBorder="1" applyAlignment="1">
      <alignment horizontal="left"/>
    </xf>
    <xf numFmtId="0" fontId="2" fillId="0" borderId="4" xfId="0" applyFont="1" applyBorder="1"/>
    <xf numFmtId="0" fontId="2" fillId="0" borderId="0" xfId="0" applyFont="1" applyBorder="1"/>
    <xf numFmtId="0" fontId="2" fillId="0" borderId="6" xfId="0" applyFont="1" applyBorder="1"/>
    <xf numFmtId="0" fontId="2" fillId="0" borderId="0" xfId="0" applyFont="1" applyBorder="1" applyAlignment="1">
      <alignment vertical="top"/>
    </xf>
    <xf numFmtId="0" fontId="2" fillId="0" borderId="0" xfId="0" applyFont="1" applyAlignment="1">
      <alignment vertical="top"/>
    </xf>
    <xf numFmtId="0" fontId="2" fillId="0" borderId="0" xfId="0" quotePrefix="1" applyFont="1" applyBorder="1" applyAlignment="1">
      <alignment horizontal="justify" vertical="top" wrapText="1"/>
    </xf>
    <xf numFmtId="0" fontId="2" fillId="0" borderId="6" xfId="0" quotePrefix="1" applyFont="1" applyBorder="1" applyAlignment="1">
      <alignment horizontal="justify" vertical="top" wrapText="1"/>
    </xf>
    <xf numFmtId="0" fontId="1" fillId="0" borderId="0" xfId="0" applyFont="1" applyAlignment="1">
      <alignment horizontal="justify" vertical="top" wrapText="1"/>
    </xf>
    <xf numFmtId="0" fontId="1" fillId="0" borderId="6" xfId="0" applyFont="1" applyBorder="1" applyAlignment="1">
      <alignment horizontal="justify" vertical="top" wrapText="1"/>
    </xf>
    <xf numFmtId="0" fontId="2" fillId="0" borderId="0" xfId="0" applyFont="1" applyFill="1" applyBorder="1" applyAlignment="1">
      <alignment horizontal="justify" vertical="top" wrapText="1"/>
    </xf>
    <xf numFmtId="0" fontId="1" fillId="0" borderId="0" xfId="0" applyFont="1" applyFill="1" applyAlignment="1">
      <alignment horizontal="justify" vertical="top" wrapText="1"/>
    </xf>
    <xf numFmtId="0" fontId="1" fillId="0" borderId="6" xfId="0" applyFont="1" applyFill="1" applyBorder="1" applyAlignment="1">
      <alignment horizontal="justify" vertical="top" wrapText="1"/>
    </xf>
    <xf numFmtId="0" fontId="2" fillId="0" borderId="0" xfId="0" applyFont="1" applyBorder="1" applyAlignment="1">
      <alignment horizontal="left"/>
    </xf>
    <xf numFmtId="0" fontId="3" fillId="0" borderId="10" xfId="0" applyFont="1" applyBorder="1" applyAlignment="1">
      <alignment horizontal="center"/>
    </xf>
    <xf numFmtId="0" fontId="3" fillId="0" borderId="7"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7" fillId="0" borderId="6" xfId="0" applyFont="1" applyBorder="1" applyAlignment="1">
      <alignment horizontal="center"/>
    </xf>
    <xf numFmtId="44" fontId="2" fillId="0" borderId="4" xfId="0" applyNumberFormat="1" applyFont="1" applyFill="1" applyBorder="1" applyAlignment="1">
      <alignment horizontal="left" wrapText="1"/>
    </xf>
    <xf numFmtId="44" fontId="2" fillId="0" borderId="6" xfId="0" applyNumberFormat="1" applyFont="1" applyFill="1" applyBorder="1" applyAlignment="1">
      <alignment horizontal="left" wrapText="1"/>
    </xf>
    <xf numFmtId="44" fontId="2" fillId="0" borderId="10" xfId="0" applyNumberFormat="1" applyFont="1" applyFill="1" applyBorder="1" applyAlignment="1">
      <alignment horizontal="left" wrapText="1"/>
    </xf>
    <xf numFmtId="44" fontId="2" fillId="0" borderId="7" xfId="0" applyNumberFormat="1" applyFont="1" applyFill="1" applyBorder="1" applyAlignment="1">
      <alignment horizontal="left" wrapText="1"/>
    </xf>
    <xf numFmtId="0" fontId="13" fillId="0" borderId="0"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44" fontId="2" fillId="0" borderId="1" xfId="0" applyNumberFormat="1" applyFont="1" applyFill="1" applyBorder="1" applyAlignment="1">
      <alignment horizontal="left" wrapText="1"/>
    </xf>
    <xf numFmtId="44" fontId="2" fillId="0" borderId="3" xfId="0" applyNumberFormat="1" applyFont="1" applyFill="1" applyBorder="1" applyAlignment="1">
      <alignment horizontal="left" wrapText="1"/>
    </xf>
    <xf numFmtId="44" fontId="2" fillId="0" borderId="14" xfId="0" applyNumberFormat="1" applyFont="1" applyFill="1" applyBorder="1" applyAlignment="1">
      <alignment horizontal="right" wrapText="1"/>
    </xf>
    <xf numFmtId="44" fontId="2" fillId="0" borderId="16" xfId="0" applyNumberFormat="1" applyFont="1" applyFill="1" applyBorder="1" applyAlignment="1">
      <alignment horizontal="right" wrapText="1"/>
    </xf>
    <xf numFmtId="44" fontId="2" fillId="0" borderId="14" xfId="0" applyNumberFormat="1" applyFont="1" applyFill="1" applyBorder="1" applyAlignment="1">
      <alignment horizontal="center" wrapText="1"/>
    </xf>
    <xf numFmtId="44" fontId="2" fillId="0" borderId="16" xfId="0" applyNumberFormat="1" applyFont="1" applyFill="1" applyBorder="1" applyAlignment="1">
      <alignment horizontal="center" wrapText="1"/>
    </xf>
    <xf numFmtId="0" fontId="3" fillId="0" borderId="10" xfId="0" applyFont="1" applyFill="1" applyBorder="1" applyAlignment="1">
      <alignment horizontal="center"/>
    </xf>
    <xf numFmtId="0" fontId="3" fillId="0" borderId="5" xfId="0" applyFont="1" applyFill="1" applyBorder="1" applyAlignment="1">
      <alignment horizontal="center"/>
    </xf>
    <xf numFmtId="0" fontId="3" fillId="0" borderId="7" xfId="0" applyFont="1" applyFill="1" applyBorder="1" applyAlignment="1">
      <alignment horizontal="center"/>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2" fillId="0" borderId="0" xfId="0" applyFont="1" applyFill="1" applyBorder="1" applyAlignment="1">
      <alignment horizontal="justify" vertical="center" wrapText="1"/>
    </xf>
    <xf numFmtId="0" fontId="1" fillId="0" borderId="0" xfId="0" applyFont="1" applyFill="1" applyAlignment="1">
      <alignment horizontal="justify" vertical="center" wrapText="1"/>
    </xf>
    <xf numFmtId="0" fontId="1" fillId="0" borderId="6" xfId="0" applyFont="1" applyFill="1" applyBorder="1" applyAlignment="1">
      <alignment horizontal="justify" vertical="center" wrapText="1"/>
    </xf>
    <xf numFmtId="0" fontId="2" fillId="3" borderId="12" xfId="0" applyFont="1" applyFill="1" applyBorder="1" applyAlignment="1"/>
    <xf numFmtId="0" fontId="1" fillId="0" borderId="9" xfId="0" applyFont="1" applyBorder="1" applyAlignment="1"/>
    <xf numFmtId="0" fontId="2" fillId="0" borderId="0" xfId="0" quotePrefix="1" applyFont="1" applyFill="1" applyBorder="1" applyAlignment="1">
      <alignment horizontal="justify" vertical="top" wrapText="1"/>
    </xf>
    <xf numFmtId="0" fontId="6" fillId="0" borderId="0" xfId="0" applyFont="1" applyBorder="1" applyAlignment="1">
      <alignment horizontal="center"/>
    </xf>
    <xf numFmtId="0" fontId="2" fillId="0" borderId="10" xfId="0" applyFont="1" applyBorder="1" applyAlignment="1">
      <alignment horizontal="left"/>
    </xf>
    <xf numFmtId="0" fontId="2" fillId="0" borderId="5" xfId="0" applyFont="1" applyBorder="1" applyAlignment="1">
      <alignment horizontal="left"/>
    </xf>
    <xf numFmtId="0" fontId="2" fillId="0" borderId="7" xfId="0" applyFont="1" applyBorder="1" applyAlignment="1">
      <alignment horizontal="left"/>
    </xf>
    <xf numFmtId="0" fontId="2" fillId="0" borderId="10" xfId="0" quotePrefix="1" applyFont="1" applyBorder="1" applyAlignment="1">
      <alignment horizontal="center"/>
    </xf>
    <xf numFmtId="0" fontId="2" fillId="0" borderId="5" xfId="0" applyFont="1" applyBorder="1" applyAlignment="1">
      <alignment horizontal="center"/>
    </xf>
    <xf numFmtId="0" fontId="2" fillId="0" borderId="7" xfId="0" applyFont="1" applyBorder="1" applyAlignment="1">
      <alignment horizontal="center"/>
    </xf>
    <xf numFmtId="0" fontId="3" fillId="0" borderId="4" xfId="0" applyFont="1" applyBorder="1" applyAlignment="1">
      <alignment horizontal="center"/>
    </xf>
    <xf numFmtId="0" fontId="3" fillId="0" borderId="6" xfId="0" applyFont="1" applyBorder="1" applyAlignment="1">
      <alignment horizontal="center"/>
    </xf>
    <xf numFmtId="7" fontId="2" fillId="0" borderId="12" xfId="0" applyNumberFormat="1" applyFont="1" applyFill="1" applyBorder="1" applyAlignment="1">
      <alignment horizontal="center"/>
    </xf>
    <xf numFmtId="7" fontId="2" fillId="0" borderId="9" xfId="0" applyNumberFormat="1" applyFont="1" applyFill="1" applyBorder="1" applyAlignment="1">
      <alignment horizontal="center"/>
    </xf>
    <xf numFmtId="0" fontId="3" fillId="0" borderId="12"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2" fillId="0" borderId="12" xfId="0" applyFont="1" applyBorder="1" applyAlignment="1">
      <alignment horizontal="left"/>
    </xf>
    <xf numFmtId="0" fontId="2" fillId="0" borderId="8" xfId="0" applyFont="1" applyBorder="1" applyAlignment="1">
      <alignment horizontal="left"/>
    </xf>
    <xf numFmtId="0" fontId="2" fillId="0" borderId="9" xfId="0" applyFont="1" applyBorder="1" applyAlignment="1">
      <alignment horizontal="left"/>
    </xf>
    <xf numFmtId="0" fontId="3" fillId="0" borderId="12" xfId="0" quotePrefix="1" applyFont="1" applyBorder="1" applyAlignment="1">
      <alignment horizontal="center"/>
    </xf>
    <xf numFmtId="8" fontId="2" fillId="0" borderId="12" xfId="0" applyNumberFormat="1" applyFont="1" applyBorder="1"/>
    <xf numFmtId="8" fontId="2" fillId="0" borderId="8" xfId="0" applyNumberFormat="1" applyFont="1" applyBorder="1"/>
    <xf numFmtId="8" fontId="2" fillId="0" borderId="9" xfId="0" applyNumberFormat="1" applyFont="1" applyBorder="1"/>
    <xf numFmtId="7" fontId="2" fillId="0" borderId="1" xfId="0" applyNumberFormat="1" applyFont="1" applyFill="1" applyBorder="1" applyAlignment="1">
      <alignment horizontal="center"/>
    </xf>
    <xf numFmtId="7" fontId="2" fillId="0" borderId="3" xfId="0" applyNumberFormat="1" applyFont="1" applyFill="1" applyBorder="1" applyAlignment="1">
      <alignment horizontal="center"/>
    </xf>
    <xf numFmtId="7" fontId="2" fillId="0" borderId="10" xfId="0" applyNumberFormat="1" applyFont="1" applyFill="1" applyBorder="1" applyAlignment="1">
      <alignment horizontal="center"/>
    </xf>
    <xf numFmtId="7" fontId="2" fillId="0" borderId="7" xfId="0" applyNumberFormat="1" applyFont="1" applyFill="1" applyBorder="1" applyAlignment="1">
      <alignment horizontal="center"/>
    </xf>
    <xf numFmtId="0" fontId="7" fillId="0" borderId="4" xfId="0" applyFont="1" applyBorder="1" applyAlignment="1">
      <alignment horizontal="center"/>
    </xf>
    <xf numFmtId="0" fontId="4" fillId="0" borderId="1" xfId="0" applyFont="1" applyBorder="1" applyAlignment="1">
      <alignment horizontal="center"/>
    </xf>
    <xf numFmtId="0" fontId="11" fillId="0" borderId="3" xfId="0" applyFont="1" applyBorder="1" applyAlignment="1">
      <alignment horizontal="center"/>
    </xf>
    <xf numFmtId="0" fontId="4" fillId="0" borderId="4" xfId="0" applyFont="1" applyBorder="1" applyAlignment="1">
      <alignment horizontal="center"/>
    </xf>
    <xf numFmtId="0" fontId="4" fillId="0" borderId="6" xfId="0" applyFont="1" applyBorder="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4" fillId="0" borderId="3" xfId="0" applyFont="1" applyBorder="1" applyAlignment="1">
      <alignment horizontal="center"/>
    </xf>
    <xf numFmtId="0" fontId="4" fillId="0" borderId="10" xfId="0" quotePrefix="1" applyFont="1" applyBorder="1" applyAlignment="1">
      <alignment horizontal="center"/>
    </xf>
    <xf numFmtId="0" fontId="4" fillId="0" borderId="10" xfId="0" applyFont="1" applyFill="1" applyBorder="1" applyAlignment="1">
      <alignment horizontal="center"/>
    </xf>
    <xf numFmtId="0" fontId="4" fillId="0" borderId="7" xfId="0" quotePrefix="1" applyFont="1" applyFill="1" applyBorder="1" applyAlignment="1">
      <alignment horizontal="center"/>
    </xf>
    <xf numFmtId="0" fontId="4" fillId="0" borderId="7" xfId="0" applyFont="1" applyFill="1" applyBorder="1" applyAlignment="1">
      <alignment horizontal="center"/>
    </xf>
    <xf numFmtId="0" fontId="2" fillId="0" borderId="12" xfId="0" applyFont="1" applyBorder="1" applyAlignment="1">
      <alignment horizontal="center"/>
    </xf>
    <xf numFmtId="0" fontId="2" fillId="0" borderId="9" xfId="0" applyFont="1" applyBorder="1" applyAlignment="1">
      <alignment horizontal="center"/>
    </xf>
    <xf numFmtId="41" fontId="2" fillId="0" borderId="12" xfId="0" applyNumberFormat="1" applyFont="1" applyFill="1" applyBorder="1" applyAlignment="1">
      <alignment horizontal="center"/>
    </xf>
    <xf numFmtId="41" fontId="2" fillId="0" borderId="9" xfId="0" applyNumberFormat="1" applyFont="1" applyFill="1" applyBorder="1" applyAlignment="1">
      <alignment horizontal="center"/>
    </xf>
    <xf numFmtId="0" fontId="2" fillId="0" borderId="12" xfId="0" applyFont="1" applyFill="1" applyBorder="1" applyAlignment="1">
      <alignment horizontal="center"/>
    </xf>
    <xf numFmtId="0" fontId="2" fillId="0" borderId="9" xfId="0" applyFont="1" applyFill="1" applyBorder="1" applyAlignment="1">
      <alignment horizontal="center"/>
    </xf>
    <xf numFmtId="0" fontId="4" fillId="0" borderId="4" xfId="0" applyFont="1" applyFill="1" applyBorder="1" applyAlignment="1">
      <alignment horizontal="center"/>
    </xf>
    <xf numFmtId="0" fontId="4" fillId="0" borderId="6" xfId="0" applyFont="1" applyFill="1" applyBorder="1" applyAlignment="1">
      <alignment horizontal="center"/>
    </xf>
    <xf numFmtId="41" fontId="2" fillId="0" borderId="12" xfId="0" applyNumberFormat="1" applyFont="1" applyBorder="1" applyAlignment="1">
      <alignment horizontal="center"/>
    </xf>
    <xf numFmtId="41" fontId="2" fillId="0" borderId="9" xfId="0" applyNumberFormat="1" applyFont="1" applyBorder="1" applyAlignment="1">
      <alignment horizontal="center"/>
    </xf>
    <xf numFmtId="0" fontId="1" fillId="0" borderId="4" xfId="0" applyFont="1" applyBorder="1" applyAlignment="1">
      <alignment horizontal="justify" vertical="top" wrapText="1"/>
    </xf>
    <xf numFmtId="0" fontId="3" fillId="0" borderId="4" xfId="0" applyFont="1" applyBorder="1" applyAlignment="1">
      <alignment horizontal="justify" vertical="top" wrapText="1"/>
    </xf>
    <xf numFmtId="0" fontId="2" fillId="0" borderId="8" xfId="1" applyFont="1" applyBorder="1" applyAlignment="1">
      <alignment horizontal="center"/>
    </xf>
    <xf numFmtId="0" fontId="2" fillId="0" borderId="9" xfId="1" applyFont="1" applyBorder="1" applyAlignment="1">
      <alignment horizontal="center"/>
    </xf>
    <xf numFmtId="0" fontId="2" fillId="0" borderId="4" xfId="1" applyFont="1" applyBorder="1" applyAlignment="1">
      <alignment horizontal="left" vertical="top" wrapText="1"/>
    </xf>
    <xf numFmtId="0" fontId="2" fillId="0" borderId="0" xfId="1" applyFont="1" applyBorder="1" applyAlignment="1">
      <alignment horizontal="left" vertical="top" wrapText="1"/>
    </xf>
    <xf numFmtId="0" fontId="2" fillId="0" borderId="6" xfId="1" applyFont="1" applyBorder="1" applyAlignment="1">
      <alignment horizontal="left" vertical="top" wrapText="1"/>
    </xf>
    <xf numFmtId="0" fontId="2" fillId="0" borderId="0" xfId="1" applyFont="1" applyBorder="1" applyAlignment="1">
      <alignment vertical="top"/>
    </xf>
    <xf numFmtId="0" fontId="2" fillId="0" borderId="0" xfId="1" applyFont="1" applyAlignment="1">
      <alignment vertical="top"/>
    </xf>
    <xf numFmtId="0" fontId="7" fillId="0" borderId="0" xfId="1" applyFont="1" applyBorder="1" applyAlignment="1">
      <alignment horizontal="center"/>
    </xf>
    <xf numFmtId="0" fontId="3" fillId="0" borderId="12" xfId="1" applyFont="1" applyBorder="1" applyAlignment="1">
      <alignment horizontal="center"/>
    </xf>
    <xf numFmtId="0" fontId="3" fillId="0" borderId="8" xfId="1" applyFont="1" applyBorder="1" applyAlignment="1">
      <alignment horizontal="center"/>
    </xf>
    <xf numFmtId="0" fontId="3" fillId="0" borderId="9" xfId="1" applyFont="1" applyBorder="1" applyAlignment="1">
      <alignment horizontal="center"/>
    </xf>
    <xf numFmtId="165" fontId="3" fillId="0" borderId="1" xfId="0" applyNumberFormat="1" applyFont="1" applyFill="1" applyBorder="1"/>
    <xf numFmtId="165" fontId="3" fillId="0" borderId="2" xfId="0" applyNumberFormat="1" applyFont="1" applyFill="1" applyBorder="1"/>
    <xf numFmtId="165" fontId="3" fillId="0" borderId="3" xfId="0" applyNumberFormat="1" applyFont="1" applyFill="1" applyBorder="1"/>
    <xf numFmtId="0" fontId="2" fillId="0" borderId="0" xfId="0" applyFont="1" applyFill="1" applyBorder="1" applyAlignment="1">
      <alignment horizontal="left" wrapText="1"/>
    </xf>
    <xf numFmtId="0" fontId="2" fillId="0" borderId="0" xfId="0" applyFont="1" applyFill="1" applyBorder="1" applyAlignment="1"/>
    <xf numFmtId="0" fontId="2" fillId="0" borderId="6" xfId="0" applyFont="1" applyFill="1" applyBorder="1" applyAlignment="1"/>
    <xf numFmtId="0" fontId="3" fillId="0" borderId="0" xfId="0" applyFont="1" applyFill="1" applyBorder="1" applyAlignment="1">
      <alignment horizontal="center"/>
    </xf>
    <xf numFmtId="0" fontId="2" fillId="0" borderId="8" xfId="0" applyFont="1" applyFill="1" applyBorder="1" applyAlignment="1">
      <alignment horizontal="center"/>
    </xf>
    <xf numFmtId="7" fontId="2" fillId="0" borderId="19" xfId="0" applyNumberFormat="1" applyFont="1" applyFill="1" applyBorder="1" applyAlignment="1">
      <alignment vertical="center"/>
    </xf>
    <xf numFmtId="7" fontId="2" fillId="0" borderId="20" xfId="0" applyNumberFormat="1" applyFont="1" applyFill="1" applyBorder="1" applyAlignment="1">
      <alignment vertical="center"/>
    </xf>
    <xf numFmtId="7" fontId="2" fillId="0" borderId="21" xfId="0" applyNumberFormat="1" applyFont="1" applyFill="1" applyBorder="1" applyAlignment="1">
      <alignment vertical="center"/>
    </xf>
    <xf numFmtId="7" fontId="2" fillId="0" borderId="38" xfId="0" applyNumberFormat="1" applyFont="1" applyFill="1" applyBorder="1" applyAlignment="1">
      <alignment vertical="center"/>
    </xf>
    <xf numFmtId="7" fontId="2" fillId="0" borderId="27" xfId="0" applyNumberFormat="1" applyFont="1" applyFill="1" applyBorder="1" applyAlignment="1"/>
    <xf numFmtId="7" fontId="2" fillId="0" borderId="28" xfId="0" applyNumberFormat="1" applyFont="1" applyFill="1" applyBorder="1" applyAlignment="1"/>
    <xf numFmtId="7" fontId="14" fillId="0" borderId="27" xfId="0" applyNumberFormat="1" applyFont="1" applyFill="1" applyBorder="1" applyAlignment="1"/>
    <xf numFmtId="7" fontId="14" fillId="0" borderId="28" xfId="0" applyNumberFormat="1" applyFont="1" applyFill="1" applyBorder="1" applyAlignment="1"/>
    <xf numFmtId="0" fontId="2" fillId="0" borderId="0" xfId="0" applyFont="1" applyBorder="1" applyAlignment="1">
      <alignment horizontal="left" wrapText="1"/>
    </xf>
    <xf numFmtId="0" fontId="2" fillId="0" borderId="0" xfId="0" applyFont="1" applyBorder="1" applyAlignment="1"/>
    <xf numFmtId="0" fontId="2" fillId="0" borderId="6" xfId="0" applyFont="1" applyBorder="1" applyAlignment="1"/>
    <xf numFmtId="7" fontId="2" fillId="0" borderId="37" xfId="0" applyNumberFormat="1" applyFont="1" applyFill="1" applyBorder="1" applyAlignment="1">
      <alignment vertical="center"/>
    </xf>
    <xf numFmtId="7" fontId="2" fillId="0" borderId="13" xfId="0" applyNumberFormat="1" applyFont="1" applyFill="1" applyBorder="1" applyAlignment="1">
      <alignmen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7" fontId="3" fillId="0" borderId="15" xfId="0" applyNumberFormat="1" applyFont="1" applyBorder="1" applyAlignment="1">
      <alignment horizontal="left" vertical="center"/>
    </xf>
    <xf numFmtId="7" fontId="3" fillId="0" borderId="16" xfId="0" applyNumberFormat="1" applyFont="1" applyBorder="1" applyAlignment="1">
      <alignment horizontal="left" vertical="center"/>
    </xf>
    <xf numFmtId="7" fontId="14" fillId="0" borderId="27" xfId="0" applyNumberFormat="1" applyFont="1" applyFill="1" applyBorder="1"/>
    <xf numFmtId="7" fontId="14" fillId="0" borderId="28" xfId="0" applyNumberFormat="1" applyFont="1" applyFill="1" applyBorder="1"/>
    <xf numFmtId="7" fontId="2" fillId="0" borderId="27" xfId="0" applyNumberFormat="1" applyFont="1" applyFill="1" applyBorder="1"/>
    <xf numFmtId="7" fontId="2" fillId="0" borderId="28" xfId="0" applyNumberFormat="1" applyFont="1" applyFill="1" applyBorder="1"/>
    <xf numFmtId="0" fontId="3" fillId="0" borderId="0" xfId="0" applyFont="1" applyBorder="1" applyAlignment="1">
      <alignment horizontal="center"/>
    </xf>
    <xf numFmtId="7" fontId="2" fillId="0" borderId="29" xfId="0" applyNumberFormat="1" applyFont="1" applyFill="1" applyBorder="1" applyAlignment="1"/>
    <xf numFmtId="7" fontId="2" fillId="0" borderId="30" xfId="0" applyNumberFormat="1" applyFont="1" applyFill="1" applyBorder="1" applyAlignment="1"/>
    <xf numFmtId="165" fontId="2" fillId="0" borderId="12" xfId="0" applyNumberFormat="1" applyFont="1" applyBorder="1"/>
    <xf numFmtId="165" fontId="2" fillId="0" borderId="8" xfId="0" applyNumberFormat="1" applyFont="1" applyBorder="1"/>
    <xf numFmtId="165" fontId="2" fillId="0" borderId="9" xfId="0" applyNumberFormat="1" applyFont="1" applyBorder="1"/>
    <xf numFmtId="7" fontId="2" fillId="0" borderId="26" xfId="0" applyNumberFormat="1" applyFont="1" applyFill="1" applyBorder="1"/>
    <xf numFmtId="7" fontId="2" fillId="0" borderId="24" xfId="0" applyNumberFormat="1" applyFont="1" applyFill="1" applyBorder="1"/>
    <xf numFmtId="0" fontId="2" fillId="0" borderId="25" xfId="0" applyFont="1" applyBorder="1" applyAlignment="1">
      <alignment horizontal="left"/>
    </xf>
    <xf numFmtId="7" fontId="3" fillId="0" borderId="14" xfId="0" applyNumberFormat="1" applyFont="1" applyBorder="1" applyAlignment="1">
      <alignment horizontal="left" vertical="center"/>
    </xf>
    <xf numFmtId="0" fontId="2" fillId="0" borderId="4" xfId="0" quotePrefix="1" applyFont="1" applyBorder="1" applyAlignment="1">
      <alignment horizontal="center"/>
    </xf>
    <xf numFmtId="0" fontId="3" fillId="0" borderId="12" xfId="0" applyFont="1" applyFill="1" applyBorder="1" applyAlignment="1">
      <alignment horizontal="center"/>
    </xf>
    <xf numFmtId="0" fontId="3" fillId="0" borderId="8" xfId="0" applyFont="1" applyFill="1" applyBorder="1" applyAlignment="1">
      <alignment horizontal="center"/>
    </xf>
    <xf numFmtId="0" fontId="3" fillId="0" borderId="9" xfId="0" applyFont="1" applyFill="1" applyBorder="1" applyAlignment="1">
      <alignment horizontal="center"/>
    </xf>
    <xf numFmtId="0" fontId="2" fillId="0" borderId="31" xfId="0" applyFont="1" applyFill="1" applyBorder="1" applyAlignment="1">
      <alignment horizontal="left" indent="1"/>
    </xf>
    <xf numFmtId="0" fontId="2" fillId="0" borderId="22" xfId="0" applyFont="1" applyFill="1" applyBorder="1" applyAlignment="1">
      <alignment horizontal="left" indent="1"/>
    </xf>
    <xf numFmtId="0" fontId="2" fillId="0" borderId="28" xfId="0" applyFont="1" applyFill="1" applyBorder="1" applyAlignment="1">
      <alignment horizontal="left" indent="1"/>
    </xf>
    <xf numFmtId="0" fontId="2" fillId="0" borderId="6" xfId="0" applyFont="1" applyBorder="1" applyAlignment="1">
      <alignment horizontal="left"/>
    </xf>
  </cellXfs>
  <cellStyles count="2">
    <cellStyle name="Normal" xfId="0" builtinId="0"/>
    <cellStyle name="Normal 2"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54"/>
  <sheetViews>
    <sheetView tabSelected="1" zoomScaleNormal="100" zoomScaleSheetLayoutView="75" workbookViewId="0"/>
  </sheetViews>
  <sheetFormatPr defaultRowHeight="12.75" x14ac:dyDescent="0.2"/>
  <cols>
    <col min="1" max="2" width="9.140625" style="138"/>
    <col min="3" max="3" width="9.7109375" style="138" bestFit="1" customWidth="1"/>
    <col min="4" max="16384" width="9.140625" style="138"/>
  </cols>
  <sheetData>
    <row r="1" spans="1:10" x14ac:dyDescent="0.2">
      <c r="A1" s="135"/>
      <c r="B1" s="136"/>
      <c r="C1" s="136"/>
      <c r="D1" s="136"/>
      <c r="E1" s="136"/>
      <c r="F1" s="136"/>
      <c r="G1" s="136"/>
      <c r="H1" s="136"/>
      <c r="I1" s="136"/>
      <c r="J1" s="137"/>
    </row>
    <row r="2" spans="1:10" x14ac:dyDescent="0.2">
      <c r="A2" s="139" t="s">
        <v>135</v>
      </c>
      <c r="B2" s="140">
        <v>19</v>
      </c>
      <c r="C2" s="141"/>
      <c r="D2" s="141"/>
      <c r="E2" s="141"/>
      <c r="F2" s="141"/>
      <c r="G2" s="140">
        <v>1</v>
      </c>
      <c r="H2" s="308" t="s">
        <v>136</v>
      </c>
      <c r="I2" s="308"/>
      <c r="J2" s="142">
        <v>2</v>
      </c>
    </row>
    <row r="3" spans="1:10" x14ac:dyDescent="0.2">
      <c r="A3" s="139"/>
      <c r="B3" s="141"/>
      <c r="C3" s="141"/>
      <c r="D3" s="141"/>
      <c r="E3" s="141"/>
      <c r="F3" s="141"/>
      <c r="G3" s="141"/>
      <c r="H3" s="141"/>
      <c r="I3" s="141"/>
      <c r="J3" s="143"/>
    </row>
    <row r="4" spans="1:10" x14ac:dyDescent="0.2">
      <c r="A4" s="139" t="s">
        <v>41</v>
      </c>
      <c r="B4" s="141"/>
      <c r="C4" s="141"/>
      <c r="D4" s="141"/>
      <c r="E4" s="141"/>
      <c r="F4" s="141"/>
      <c r="G4" s="141"/>
      <c r="H4" s="141"/>
      <c r="I4" s="141"/>
      <c r="J4" s="143"/>
    </row>
    <row r="5" spans="1:10" x14ac:dyDescent="0.2">
      <c r="A5" s="144" t="s">
        <v>42</v>
      </c>
      <c r="B5" s="145"/>
      <c r="C5" s="145"/>
      <c r="D5" s="145"/>
      <c r="E5" s="145"/>
      <c r="F5" s="145"/>
      <c r="G5" s="145"/>
      <c r="H5" s="145"/>
      <c r="I5" s="145"/>
      <c r="J5" s="146"/>
    </row>
    <row r="6" spans="1:10" x14ac:dyDescent="0.2">
      <c r="A6" s="139"/>
      <c r="B6" s="141"/>
      <c r="C6" s="141"/>
      <c r="D6" s="141"/>
      <c r="E6" s="141"/>
      <c r="F6" s="141"/>
      <c r="G6" s="141"/>
      <c r="H6" s="141"/>
      <c r="I6" s="141"/>
      <c r="J6" s="143"/>
    </row>
    <row r="7" spans="1:10" x14ac:dyDescent="0.2">
      <c r="A7" s="139"/>
      <c r="B7" s="141"/>
      <c r="C7" s="308" t="s">
        <v>139</v>
      </c>
      <c r="D7" s="308"/>
      <c r="E7" s="308"/>
      <c r="F7" s="308"/>
      <c r="G7" s="308"/>
      <c r="H7" s="308"/>
      <c r="I7" s="141"/>
      <c r="J7" s="143"/>
    </row>
    <row r="8" spans="1:10" x14ac:dyDescent="0.2">
      <c r="A8" s="139"/>
      <c r="B8" s="141" t="s">
        <v>143</v>
      </c>
      <c r="C8" s="141"/>
      <c r="D8" s="141"/>
      <c r="E8" s="141"/>
      <c r="F8" s="141"/>
      <c r="G8" s="141"/>
      <c r="H8" s="141"/>
      <c r="I8" s="141"/>
      <c r="J8" s="143"/>
    </row>
    <row r="9" spans="1:10" x14ac:dyDescent="0.2">
      <c r="A9" s="139"/>
      <c r="B9" s="141" t="s">
        <v>144</v>
      </c>
      <c r="C9" s="141"/>
      <c r="D9" s="141"/>
      <c r="E9" s="141"/>
      <c r="F9" s="141"/>
      <c r="G9" s="141"/>
      <c r="H9" s="141"/>
      <c r="I9" s="141"/>
      <c r="J9" s="143"/>
    </row>
    <row r="10" spans="1:10" x14ac:dyDescent="0.2">
      <c r="A10" s="139"/>
      <c r="B10" s="141" t="s">
        <v>145</v>
      </c>
      <c r="C10" s="141"/>
      <c r="D10" s="141"/>
      <c r="E10" s="141"/>
      <c r="F10" s="141"/>
      <c r="G10" s="141"/>
      <c r="H10" s="141"/>
      <c r="I10" s="141"/>
      <c r="J10" s="143"/>
    </row>
    <row r="11" spans="1:10" x14ac:dyDescent="0.2">
      <c r="A11" s="139"/>
      <c r="B11" s="147" t="s">
        <v>146</v>
      </c>
      <c r="C11" s="141"/>
      <c r="D11" s="141"/>
      <c r="E11" s="141"/>
      <c r="F11" s="141"/>
      <c r="G11" s="141"/>
      <c r="H11" s="141"/>
      <c r="I11" s="141"/>
      <c r="J11" s="143"/>
    </row>
    <row r="12" spans="1:10" x14ac:dyDescent="0.2">
      <c r="A12" s="139"/>
      <c r="B12" s="141"/>
      <c r="C12" s="141"/>
      <c r="D12" s="141"/>
      <c r="E12" s="141"/>
      <c r="F12" s="141"/>
      <c r="G12" s="141"/>
      <c r="H12" s="141"/>
      <c r="I12" s="141"/>
      <c r="J12" s="143"/>
    </row>
    <row r="13" spans="1:10" x14ac:dyDescent="0.2">
      <c r="A13" s="139"/>
      <c r="B13" s="148" t="s">
        <v>147</v>
      </c>
      <c r="C13" s="149" t="s">
        <v>141</v>
      </c>
      <c r="D13" s="141"/>
      <c r="E13" s="148" t="s">
        <v>147</v>
      </c>
      <c r="F13" s="149" t="s">
        <v>141</v>
      </c>
      <c r="G13" s="141"/>
      <c r="H13" s="148" t="s">
        <v>147</v>
      </c>
      <c r="I13" s="149" t="s">
        <v>141</v>
      </c>
      <c r="J13" s="143"/>
    </row>
    <row r="14" spans="1:10" x14ac:dyDescent="0.2">
      <c r="A14" s="139"/>
      <c r="B14" s="150" t="s">
        <v>140</v>
      </c>
      <c r="C14" s="151" t="s">
        <v>142</v>
      </c>
      <c r="D14" s="141"/>
      <c r="E14" s="150" t="s">
        <v>140</v>
      </c>
      <c r="F14" s="151" t="s">
        <v>142</v>
      </c>
      <c r="G14" s="141"/>
      <c r="H14" s="150" t="s">
        <v>140</v>
      </c>
      <c r="I14" s="151" t="s">
        <v>142</v>
      </c>
      <c r="J14" s="143"/>
    </row>
    <row r="15" spans="1:10" x14ac:dyDescent="0.2">
      <c r="A15" s="139"/>
      <c r="B15" s="152">
        <v>2</v>
      </c>
      <c r="C15" s="152">
        <v>1</v>
      </c>
      <c r="D15" s="141"/>
      <c r="E15" s="153">
        <v>27</v>
      </c>
      <c r="F15" s="152">
        <v>1</v>
      </c>
      <c r="G15" s="141"/>
      <c r="H15" s="152"/>
      <c r="I15" s="152"/>
      <c r="J15" s="143"/>
    </row>
    <row r="16" spans="1:10" x14ac:dyDescent="0.2">
      <c r="A16" s="139"/>
      <c r="B16" s="152">
        <v>3</v>
      </c>
      <c r="C16" s="152">
        <v>0</v>
      </c>
      <c r="D16" s="141"/>
      <c r="E16" s="152">
        <v>28</v>
      </c>
      <c r="F16" s="152">
        <v>0</v>
      </c>
      <c r="G16" s="141"/>
      <c r="H16" s="152"/>
      <c r="I16" s="152"/>
      <c r="J16" s="143"/>
    </row>
    <row r="17" spans="1:10" x14ac:dyDescent="0.2">
      <c r="A17" s="139"/>
      <c r="B17" s="153">
        <v>4</v>
      </c>
      <c r="C17" s="152">
        <v>0</v>
      </c>
      <c r="D17" s="141"/>
      <c r="E17" s="152">
        <v>29</v>
      </c>
      <c r="F17" s="152">
        <v>0</v>
      </c>
      <c r="G17" s="141"/>
      <c r="H17" s="152"/>
      <c r="I17" s="152"/>
      <c r="J17" s="143"/>
    </row>
    <row r="18" spans="1:10" x14ac:dyDescent="0.2">
      <c r="A18" s="139"/>
      <c r="B18" s="153">
        <v>5</v>
      </c>
      <c r="C18" s="152">
        <v>0</v>
      </c>
      <c r="D18" s="141"/>
      <c r="E18" s="152">
        <v>30</v>
      </c>
      <c r="F18" s="152">
        <v>0</v>
      </c>
      <c r="G18" s="141"/>
      <c r="H18" s="152"/>
      <c r="I18" s="152"/>
      <c r="J18" s="143"/>
    </row>
    <row r="19" spans="1:10" x14ac:dyDescent="0.2">
      <c r="A19" s="139"/>
      <c r="B19" s="153">
        <v>6</v>
      </c>
      <c r="C19" s="152">
        <v>0</v>
      </c>
      <c r="D19" s="141"/>
      <c r="E19" s="152">
        <v>31</v>
      </c>
      <c r="F19" s="152">
        <v>1</v>
      </c>
      <c r="G19" s="141"/>
      <c r="H19" s="152"/>
      <c r="I19" s="152"/>
      <c r="J19" s="143"/>
    </row>
    <row r="20" spans="1:10" x14ac:dyDescent="0.2">
      <c r="A20" s="139"/>
      <c r="B20" s="152">
        <v>7</v>
      </c>
      <c r="C20" s="152">
        <v>0</v>
      </c>
      <c r="D20" s="141"/>
      <c r="E20" s="152">
        <v>32</v>
      </c>
      <c r="F20" s="152">
        <v>0</v>
      </c>
      <c r="G20" s="141"/>
      <c r="H20" s="152"/>
      <c r="I20" s="152"/>
      <c r="J20" s="143"/>
    </row>
    <row r="21" spans="1:10" x14ac:dyDescent="0.2">
      <c r="A21" s="139"/>
      <c r="B21" s="152">
        <v>8</v>
      </c>
      <c r="C21" s="152">
        <v>0</v>
      </c>
      <c r="D21" s="141"/>
      <c r="E21" s="152">
        <v>33</v>
      </c>
      <c r="F21" s="152">
        <v>0</v>
      </c>
      <c r="G21" s="141"/>
      <c r="H21" s="152"/>
      <c r="I21" s="152"/>
      <c r="J21" s="143"/>
    </row>
    <row r="22" spans="1:10" x14ac:dyDescent="0.2">
      <c r="A22" s="139"/>
      <c r="B22" s="152">
        <v>9</v>
      </c>
      <c r="C22" s="152">
        <v>0</v>
      </c>
      <c r="D22" s="141"/>
      <c r="E22" s="152">
        <v>34</v>
      </c>
      <c r="F22" s="152">
        <v>0</v>
      </c>
      <c r="G22" s="141"/>
      <c r="H22" s="152"/>
      <c r="I22" s="152"/>
      <c r="J22" s="143"/>
    </row>
    <row r="23" spans="1:10" x14ac:dyDescent="0.2">
      <c r="A23" s="139"/>
      <c r="B23" s="152">
        <v>10</v>
      </c>
      <c r="C23" s="152">
        <v>0</v>
      </c>
      <c r="D23" s="141"/>
      <c r="E23" s="152">
        <v>35</v>
      </c>
      <c r="F23" s="152">
        <v>1</v>
      </c>
      <c r="G23" s="141"/>
      <c r="H23" s="152"/>
      <c r="I23" s="152"/>
      <c r="J23" s="143"/>
    </row>
    <row r="24" spans="1:10" x14ac:dyDescent="0.2">
      <c r="A24" s="139"/>
      <c r="B24" s="152">
        <v>11</v>
      </c>
      <c r="C24" s="152">
        <v>0</v>
      </c>
      <c r="D24" s="141"/>
      <c r="E24" s="152">
        <v>36</v>
      </c>
      <c r="F24" s="152">
        <v>0</v>
      </c>
      <c r="G24" s="141"/>
      <c r="H24" s="152"/>
      <c r="I24" s="152"/>
      <c r="J24" s="143"/>
    </row>
    <row r="25" spans="1:10" x14ac:dyDescent="0.2">
      <c r="A25" s="139"/>
      <c r="B25" s="153">
        <v>12</v>
      </c>
      <c r="C25" s="152">
        <v>0</v>
      </c>
      <c r="D25" s="141"/>
      <c r="E25" s="152">
        <v>37</v>
      </c>
      <c r="F25" s="152">
        <v>1</v>
      </c>
      <c r="G25" s="141"/>
      <c r="H25" s="152"/>
      <c r="I25" s="152"/>
      <c r="J25" s="143"/>
    </row>
    <row r="26" spans="1:10" x14ac:dyDescent="0.2">
      <c r="A26" s="139"/>
      <c r="B26" s="153">
        <v>13</v>
      </c>
      <c r="C26" s="152">
        <v>0</v>
      </c>
      <c r="D26" s="141"/>
      <c r="E26" s="152">
        <v>38</v>
      </c>
      <c r="F26" s="152">
        <v>1</v>
      </c>
      <c r="G26" s="141"/>
      <c r="H26" s="152"/>
      <c r="I26" s="152"/>
      <c r="J26" s="143"/>
    </row>
    <row r="27" spans="1:10" x14ac:dyDescent="0.2">
      <c r="A27" s="139"/>
      <c r="B27" s="152">
        <v>14</v>
      </c>
      <c r="C27" s="152">
        <v>0</v>
      </c>
      <c r="D27" s="141"/>
      <c r="E27" s="152">
        <v>39</v>
      </c>
      <c r="F27" s="152">
        <v>1</v>
      </c>
      <c r="G27" s="141"/>
      <c r="H27" s="152"/>
      <c r="I27" s="152"/>
      <c r="J27" s="143"/>
    </row>
    <row r="28" spans="1:10" x14ac:dyDescent="0.2">
      <c r="A28" s="139"/>
      <c r="B28" s="153" t="s">
        <v>247</v>
      </c>
      <c r="C28" s="152">
        <v>0</v>
      </c>
      <c r="D28" s="141"/>
      <c r="E28" s="152">
        <v>40</v>
      </c>
      <c r="F28" s="152">
        <v>1</v>
      </c>
      <c r="G28" s="141"/>
      <c r="H28" s="152"/>
      <c r="I28" s="152"/>
      <c r="J28" s="143"/>
    </row>
    <row r="29" spans="1:10" x14ac:dyDescent="0.2">
      <c r="A29" s="139"/>
      <c r="B29" s="152">
        <v>15</v>
      </c>
      <c r="C29" s="152">
        <v>0</v>
      </c>
      <c r="D29" s="141"/>
      <c r="E29" s="152">
        <v>41</v>
      </c>
      <c r="F29" s="152">
        <v>1</v>
      </c>
      <c r="G29" s="141"/>
      <c r="H29" s="152"/>
      <c r="I29" s="152"/>
      <c r="J29" s="143"/>
    </row>
    <row r="30" spans="1:10" x14ac:dyDescent="0.2">
      <c r="A30" s="139"/>
      <c r="B30" s="153">
        <v>16</v>
      </c>
      <c r="C30" s="152">
        <v>0</v>
      </c>
      <c r="D30" s="141"/>
      <c r="E30" s="152">
        <v>42</v>
      </c>
      <c r="F30" s="152">
        <v>1</v>
      </c>
      <c r="G30" s="141"/>
      <c r="H30" s="152"/>
      <c r="I30" s="152"/>
      <c r="J30" s="143"/>
    </row>
    <row r="31" spans="1:10" x14ac:dyDescent="0.2">
      <c r="A31" s="139"/>
      <c r="B31" s="153">
        <v>17</v>
      </c>
      <c r="C31" s="152">
        <v>0</v>
      </c>
      <c r="D31" s="141"/>
      <c r="E31" s="152">
        <v>43</v>
      </c>
      <c r="F31" s="152">
        <v>0</v>
      </c>
      <c r="G31" s="141"/>
      <c r="H31" s="152"/>
      <c r="I31" s="152"/>
      <c r="J31" s="143"/>
    </row>
    <row r="32" spans="1:10" x14ac:dyDescent="0.2">
      <c r="A32" s="139"/>
      <c r="B32" s="153">
        <v>18</v>
      </c>
      <c r="C32" s="152">
        <v>1</v>
      </c>
      <c r="D32" s="141"/>
      <c r="E32" s="152">
        <v>44</v>
      </c>
      <c r="F32" s="152">
        <v>0</v>
      </c>
      <c r="G32" s="141"/>
      <c r="H32" s="152"/>
      <c r="I32" s="152"/>
      <c r="J32" s="143"/>
    </row>
    <row r="33" spans="1:10" x14ac:dyDescent="0.2">
      <c r="A33" s="139"/>
      <c r="B33" s="153">
        <v>19</v>
      </c>
      <c r="C33" s="152">
        <v>0</v>
      </c>
      <c r="D33" s="141"/>
      <c r="E33" s="152">
        <f>+E32+1</f>
        <v>45</v>
      </c>
      <c r="F33" s="152">
        <v>0</v>
      </c>
      <c r="G33" s="141"/>
      <c r="H33" s="152"/>
      <c r="I33" s="152"/>
      <c r="J33" s="143"/>
    </row>
    <row r="34" spans="1:10" x14ac:dyDescent="0.2">
      <c r="A34" s="139"/>
      <c r="B34" s="153">
        <v>20</v>
      </c>
      <c r="C34" s="152">
        <v>0</v>
      </c>
      <c r="D34" s="141"/>
      <c r="E34" s="152">
        <f>+E33+1</f>
        <v>46</v>
      </c>
      <c r="F34" s="152">
        <v>0</v>
      </c>
      <c r="G34" s="141"/>
      <c r="H34" s="152"/>
      <c r="I34" s="152"/>
      <c r="J34" s="143"/>
    </row>
    <row r="35" spans="1:10" x14ac:dyDescent="0.2">
      <c r="A35" s="139"/>
      <c r="B35" s="153">
        <v>21</v>
      </c>
      <c r="C35" s="152">
        <v>0</v>
      </c>
      <c r="D35" s="141"/>
      <c r="E35" s="152">
        <f>+E34+1</f>
        <v>47</v>
      </c>
      <c r="F35" s="152">
        <v>0</v>
      </c>
      <c r="G35" s="141"/>
      <c r="H35" s="152"/>
      <c r="I35" s="152"/>
      <c r="J35" s="143"/>
    </row>
    <row r="36" spans="1:10" x14ac:dyDescent="0.2">
      <c r="A36" s="139"/>
      <c r="B36" s="153">
        <v>22</v>
      </c>
      <c r="C36" s="152">
        <v>0</v>
      </c>
      <c r="D36" s="141"/>
      <c r="E36" s="152">
        <f>+E35+1</f>
        <v>48</v>
      </c>
      <c r="F36" s="152">
        <v>0</v>
      </c>
      <c r="G36" s="141"/>
      <c r="H36" s="152"/>
      <c r="I36" s="152"/>
      <c r="J36" s="143"/>
    </row>
    <row r="37" spans="1:10" x14ac:dyDescent="0.2">
      <c r="A37" s="139"/>
      <c r="B37" s="153">
        <v>23</v>
      </c>
      <c r="C37" s="152">
        <v>1</v>
      </c>
      <c r="D37" s="141"/>
      <c r="E37" s="152">
        <f>+E36+1</f>
        <v>49</v>
      </c>
      <c r="F37" s="152">
        <v>0</v>
      </c>
      <c r="G37" s="141"/>
      <c r="H37" s="152"/>
      <c r="I37" s="152"/>
      <c r="J37" s="143"/>
    </row>
    <row r="38" spans="1:10" x14ac:dyDescent="0.2">
      <c r="A38" s="139"/>
      <c r="B38" s="153">
        <v>24</v>
      </c>
      <c r="C38" s="152">
        <v>1</v>
      </c>
      <c r="D38" s="141"/>
      <c r="E38" s="152">
        <v>50</v>
      </c>
      <c r="F38" s="152">
        <v>0</v>
      </c>
      <c r="G38" s="141"/>
      <c r="H38" s="152"/>
      <c r="I38" s="152"/>
      <c r="J38" s="143"/>
    </row>
    <row r="39" spans="1:10" x14ac:dyDescent="0.2">
      <c r="A39" s="139"/>
      <c r="B39" s="153">
        <v>25</v>
      </c>
      <c r="C39" s="152">
        <v>0</v>
      </c>
      <c r="D39" s="141"/>
      <c r="E39" s="152">
        <v>51</v>
      </c>
      <c r="F39" s="152">
        <v>0</v>
      </c>
      <c r="G39" s="141"/>
      <c r="H39" s="152"/>
      <c r="I39" s="152"/>
      <c r="J39" s="143"/>
    </row>
    <row r="40" spans="1:10" x14ac:dyDescent="0.2">
      <c r="A40" s="139"/>
      <c r="B40" s="153">
        <v>26</v>
      </c>
      <c r="C40" s="152">
        <v>0</v>
      </c>
      <c r="D40" s="141"/>
      <c r="E40" s="152">
        <v>52</v>
      </c>
      <c r="F40" s="152">
        <v>0</v>
      </c>
      <c r="G40" s="141"/>
      <c r="H40" s="141"/>
      <c r="I40" s="141"/>
      <c r="J40" s="143"/>
    </row>
    <row r="41" spans="1:10" x14ac:dyDescent="0.2">
      <c r="A41" s="139"/>
      <c r="D41" s="141"/>
      <c r="E41" s="141"/>
      <c r="F41" s="141"/>
      <c r="G41" s="141"/>
      <c r="H41" s="141"/>
      <c r="I41" s="141"/>
      <c r="J41" s="143"/>
    </row>
    <row r="42" spans="1:10" x14ac:dyDescent="0.2">
      <c r="A42" s="139"/>
      <c r="B42" s="141"/>
      <c r="C42" s="141"/>
      <c r="D42" s="141"/>
      <c r="E42" s="141"/>
      <c r="F42" s="141"/>
      <c r="G42" s="141"/>
      <c r="H42" s="141"/>
      <c r="I42" s="141"/>
      <c r="J42" s="143"/>
    </row>
    <row r="43" spans="1:10" x14ac:dyDescent="0.2">
      <c r="A43" s="139"/>
      <c r="B43" s="141"/>
      <c r="C43" s="141"/>
      <c r="D43" s="309" t="s">
        <v>148</v>
      </c>
      <c r="E43" s="309"/>
      <c r="F43" s="309"/>
      <c r="G43" s="309"/>
      <c r="H43" s="141"/>
      <c r="I43" s="141"/>
      <c r="J43" s="143"/>
    </row>
    <row r="44" spans="1:10" x14ac:dyDescent="0.2">
      <c r="A44" s="139"/>
      <c r="B44" s="141"/>
      <c r="C44" s="141"/>
      <c r="D44" s="141"/>
      <c r="E44" s="141"/>
      <c r="F44" s="141"/>
      <c r="G44" s="141"/>
      <c r="H44" s="141"/>
      <c r="I44" s="141"/>
      <c r="J44" s="143"/>
    </row>
    <row r="45" spans="1:10" x14ac:dyDescent="0.2">
      <c r="A45" s="139"/>
      <c r="B45" s="141"/>
      <c r="C45" s="141"/>
      <c r="D45" s="141"/>
      <c r="E45" s="141"/>
      <c r="F45" s="141"/>
      <c r="I45" s="141"/>
      <c r="J45" s="143"/>
    </row>
    <row r="46" spans="1:10" x14ac:dyDescent="0.2">
      <c r="A46" s="139"/>
      <c r="B46" s="141"/>
      <c r="C46" s="141"/>
      <c r="D46" s="141"/>
      <c r="E46" s="141"/>
      <c r="F46" s="141"/>
      <c r="G46" s="141"/>
      <c r="H46" s="141"/>
      <c r="I46" s="141"/>
      <c r="J46" s="143"/>
    </row>
    <row r="47" spans="1:10" x14ac:dyDescent="0.2">
      <c r="A47" s="144"/>
      <c r="B47" s="145"/>
      <c r="C47" s="145"/>
      <c r="D47" s="145"/>
      <c r="E47" s="145"/>
      <c r="F47" s="145"/>
      <c r="G47" s="145"/>
      <c r="H47" s="145"/>
      <c r="I47" s="145"/>
      <c r="J47" s="146"/>
    </row>
    <row r="48" spans="1:10" x14ac:dyDescent="0.2">
      <c r="A48" s="139" t="s">
        <v>134</v>
      </c>
      <c r="B48" s="141" t="s">
        <v>182</v>
      </c>
      <c r="C48" s="141"/>
      <c r="D48" s="141"/>
      <c r="E48" s="141"/>
      <c r="F48" s="141"/>
      <c r="G48" s="141"/>
      <c r="H48" s="141"/>
      <c r="I48" s="141"/>
      <c r="J48" s="143"/>
    </row>
    <row r="49" spans="1:10" x14ac:dyDescent="0.2">
      <c r="A49" s="139"/>
      <c r="B49" s="141"/>
      <c r="C49" s="141"/>
      <c r="D49" s="141"/>
      <c r="E49" s="141"/>
      <c r="F49" s="141"/>
      <c r="G49" s="141"/>
      <c r="H49" s="141"/>
      <c r="I49" s="141"/>
      <c r="J49" s="143"/>
    </row>
    <row r="50" spans="1:10" x14ac:dyDescent="0.2">
      <c r="A50" s="304" t="s">
        <v>133</v>
      </c>
      <c r="B50" s="310">
        <v>43769</v>
      </c>
      <c r="C50" s="310"/>
      <c r="D50" s="311"/>
      <c r="E50" s="311"/>
      <c r="F50" s="154"/>
      <c r="G50" s="289" t="s">
        <v>281</v>
      </c>
      <c r="H50" s="290"/>
      <c r="I50" s="290"/>
      <c r="J50" s="291"/>
    </row>
    <row r="51" spans="1:10" x14ac:dyDescent="0.2">
      <c r="A51" s="305" t="s">
        <v>131</v>
      </c>
      <c r="B51" s="306"/>
      <c r="C51" s="306"/>
      <c r="D51" s="306"/>
      <c r="E51" s="306"/>
      <c r="F51" s="306"/>
      <c r="G51" s="306"/>
      <c r="H51" s="306"/>
      <c r="I51" s="306"/>
      <c r="J51" s="307"/>
    </row>
    <row r="52" spans="1:10" x14ac:dyDescent="0.2">
      <c r="A52" s="139"/>
      <c r="B52" s="141"/>
      <c r="C52" s="141"/>
      <c r="D52" s="141"/>
      <c r="E52" s="141"/>
      <c r="F52" s="141"/>
      <c r="G52" s="141"/>
      <c r="H52" s="141"/>
      <c r="I52" s="141"/>
      <c r="J52" s="143"/>
    </row>
    <row r="53" spans="1:10" x14ac:dyDescent="0.2">
      <c r="A53" s="139" t="s">
        <v>79</v>
      </c>
      <c r="B53" s="141"/>
      <c r="C53" s="141"/>
      <c r="D53" s="141"/>
      <c r="E53" s="141"/>
      <c r="F53" s="141"/>
      <c r="G53" s="141"/>
      <c r="H53" s="141"/>
      <c r="I53" s="141"/>
      <c r="J53" s="143"/>
    </row>
    <row r="54" spans="1:10" x14ac:dyDescent="0.2">
      <c r="A54" s="144"/>
      <c r="B54" s="145"/>
      <c r="C54" s="145"/>
      <c r="D54" s="145"/>
      <c r="E54" s="145"/>
      <c r="F54" s="145"/>
      <c r="G54" s="145"/>
      <c r="H54" s="145"/>
      <c r="I54" s="145"/>
      <c r="J54" s="146"/>
    </row>
  </sheetData>
  <mergeCells count="6">
    <mergeCell ref="A51:J51"/>
    <mergeCell ref="H2:I2"/>
    <mergeCell ref="C7:H7"/>
    <mergeCell ref="D43:G43"/>
    <mergeCell ref="B50:C50"/>
    <mergeCell ref="D50:E50"/>
  </mergeCells>
  <printOptions horizontalCentered="1" verticalCentered="1"/>
  <pageMargins left="0.5" right="0.25" top="0.25" bottom="0.2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N54"/>
  <sheetViews>
    <sheetView zoomScaleNormal="100" zoomScaleSheetLayoutView="75" workbookViewId="0"/>
  </sheetViews>
  <sheetFormatPr defaultRowHeight="12.75" x14ac:dyDescent="0.2"/>
  <cols>
    <col min="1" max="1" width="9.28515625" style="5" customWidth="1"/>
    <col min="2" max="5" width="9.140625" style="4"/>
    <col min="6" max="6" width="4.42578125" style="4" customWidth="1"/>
    <col min="7" max="7" width="8.28515625" style="4" customWidth="1"/>
    <col min="8" max="8" width="9.140625" style="4"/>
    <col min="9" max="9" width="4.42578125" style="4" customWidth="1"/>
    <col min="10" max="16384" width="9.140625" style="4"/>
  </cols>
  <sheetData>
    <row r="1" spans="1:13" x14ac:dyDescent="0.2">
      <c r="A1" s="1"/>
      <c r="B1" s="2"/>
      <c r="C1" s="2"/>
      <c r="D1" s="2"/>
      <c r="E1" s="2"/>
      <c r="F1" s="2"/>
      <c r="G1" s="2"/>
      <c r="H1" s="2"/>
      <c r="I1" s="2"/>
      <c r="J1" s="2"/>
      <c r="K1" s="2"/>
      <c r="L1" s="3"/>
    </row>
    <row r="2" spans="1:13" x14ac:dyDescent="0.2">
      <c r="A2" s="5" t="s">
        <v>135</v>
      </c>
      <c r="B2" s="7">
        <f>+'Check Sheet p2'!B2</f>
        <v>19</v>
      </c>
      <c r="C2" s="6"/>
      <c r="D2" s="6"/>
      <c r="E2" s="6"/>
      <c r="F2" s="6"/>
      <c r="G2" s="6"/>
      <c r="H2" s="7">
        <v>1</v>
      </c>
      <c r="I2" s="9"/>
      <c r="J2" s="312" t="s">
        <v>136</v>
      </c>
      <c r="K2" s="312"/>
      <c r="L2" s="255">
        <f>1+'Item 240 p38'!P2</f>
        <v>39</v>
      </c>
    </row>
    <row r="3" spans="1:13" x14ac:dyDescent="0.2">
      <c r="B3" s="6"/>
      <c r="C3" s="6"/>
      <c r="D3" s="6"/>
      <c r="E3" s="6"/>
      <c r="F3" s="6"/>
      <c r="G3" s="6"/>
      <c r="H3" s="6"/>
      <c r="I3" s="6"/>
      <c r="J3" s="6"/>
      <c r="K3" s="6"/>
      <c r="L3" s="8"/>
    </row>
    <row r="4" spans="1:13" x14ac:dyDescent="0.2">
      <c r="A4" s="5" t="s">
        <v>41</v>
      </c>
      <c r="B4" s="6"/>
      <c r="C4" s="6"/>
      <c r="D4" s="6"/>
      <c r="E4" s="6"/>
      <c r="F4" s="6"/>
      <c r="G4" s="6"/>
      <c r="H4" s="6"/>
      <c r="I4" s="6"/>
      <c r="J4" s="6"/>
      <c r="K4" s="6"/>
      <c r="L4" s="8"/>
    </row>
    <row r="5" spans="1:13" x14ac:dyDescent="0.2">
      <c r="A5" s="13" t="s">
        <v>42</v>
      </c>
      <c r="B5" s="11"/>
      <c r="C5" s="11"/>
      <c r="D5" s="11"/>
      <c r="E5" s="11"/>
      <c r="F5" s="11"/>
      <c r="G5" s="11"/>
      <c r="H5" s="11"/>
      <c r="I5" s="11"/>
      <c r="J5" s="11"/>
      <c r="K5" s="11"/>
      <c r="L5" s="12"/>
    </row>
    <row r="6" spans="1:13" x14ac:dyDescent="0.2">
      <c r="B6" s="6"/>
      <c r="C6" s="6"/>
      <c r="D6" s="6"/>
      <c r="E6" s="6"/>
      <c r="F6" s="6"/>
      <c r="G6" s="6"/>
      <c r="H6" s="6"/>
      <c r="I6" s="6"/>
      <c r="J6" s="6"/>
      <c r="K6" s="6"/>
      <c r="L6" s="8"/>
    </row>
    <row r="7" spans="1:13" x14ac:dyDescent="0.2">
      <c r="A7" s="33"/>
      <c r="B7" s="317" t="s">
        <v>213</v>
      </c>
      <c r="C7" s="317"/>
      <c r="D7" s="317"/>
      <c r="E7" s="317"/>
      <c r="F7" s="317"/>
      <c r="G7" s="317"/>
      <c r="H7" s="317"/>
      <c r="I7" s="317"/>
      <c r="J7" s="317"/>
      <c r="K7" s="317"/>
      <c r="L7" s="25"/>
    </row>
    <row r="8" spans="1:13" x14ac:dyDescent="0.2">
      <c r="A8" s="351" t="s">
        <v>211</v>
      </c>
      <c r="B8" s="312"/>
      <c r="C8" s="312"/>
      <c r="D8" s="312"/>
      <c r="E8" s="312"/>
      <c r="F8" s="312"/>
      <c r="G8" s="312"/>
      <c r="H8" s="312"/>
      <c r="I8" s="312"/>
      <c r="J8" s="312"/>
      <c r="K8" s="312"/>
      <c r="L8" s="352"/>
    </row>
    <row r="9" spans="1:13" x14ac:dyDescent="0.2">
      <c r="A9" s="351" t="s">
        <v>212</v>
      </c>
      <c r="B9" s="312"/>
      <c r="C9" s="312"/>
      <c r="D9" s="312"/>
      <c r="E9" s="312"/>
      <c r="F9" s="312"/>
      <c r="G9" s="312"/>
      <c r="H9" s="312"/>
      <c r="I9" s="312"/>
      <c r="J9" s="312"/>
      <c r="K9" s="312"/>
      <c r="L9" s="352"/>
    </row>
    <row r="10" spans="1:13" x14ac:dyDescent="0.2">
      <c r="B10" s="6"/>
      <c r="C10" s="6"/>
      <c r="D10" s="6"/>
      <c r="E10" s="6"/>
      <c r="F10" s="6"/>
      <c r="G10" s="6"/>
      <c r="H10" s="6"/>
      <c r="I10" s="6"/>
      <c r="J10" s="6"/>
      <c r="K10" s="6"/>
      <c r="L10" s="8"/>
    </row>
    <row r="11" spans="1:13" x14ac:dyDescent="0.2">
      <c r="A11" s="5" t="s">
        <v>176</v>
      </c>
      <c r="B11" s="16"/>
      <c r="C11" s="462" t="s">
        <v>126</v>
      </c>
      <c r="D11" s="462"/>
      <c r="E11" s="462"/>
      <c r="F11" s="462"/>
      <c r="G11" s="462"/>
      <c r="H11" s="6"/>
      <c r="I11" s="6"/>
      <c r="J11" s="6"/>
      <c r="K11" s="6"/>
      <c r="L11" s="8"/>
    </row>
    <row r="12" spans="1:13" x14ac:dyDescent="0.2">
      <c r="B12" s="6"/>
      <c r="C12" s="8"/>
      <c r="D12" s="383" t="s">
        <v>150</v>
      </c>
      <c r="E12" s="383"/>
      <c r="F12" s="383"/>
      <c r="G12" s="383"/>
      <c r="H12" s="383"/>
      <c r="I12" s="383"/>
      <c r="J12" s="383"/>
      <c r="K12" s="384"/>
      <c r="L12" s="10"/>
    </row>
    <row r="13" spans="1:13" x14ac:dyDescent="0.2">
      <c r="A13" s="100"/>
      <c r="B13" s="97"/>
      <c r="C13" s="30"/>
      <c r="D13" s="383" t="s">
        <v>151</v>
      </c>
      <c r="E13" s="384"/>
      <c r="F13" s="57"/>
      <c r="G13" s="382" t="s">
        <v>152</v>
      </c>
      <c r="H13" s="384"/>
      <c r="I13" s="57"/>
      <c r="J13" s="382" t="s">
        <v>153</v>
      </c>
      <c r="K13" s="384"/>
      <c r="L13" s="10"/>
    </row>
    <row r="14" spans="1:13" x14ac:dyDescent="0.2">
      <c r="A14" s="101"/>
      <c r="B14" s="11"/>
      <c r="C14" s="12"/>
      <c r="D14" s="465"/>
      <c r="E14" s="466"/>
      <c r="F14" s="466"/>
      <c r="G14" s="466"/>
      <c r="H14" s="466"/>
      <c r="I14" s="466"/>
      <c r="J14" s="466"/>
      <c r="K14" s="467"/>
      <c r="L14" s="102"/>
    </row>
    <row r="15" spans="1:13" x14ac:dyDescent="0.2">
      <c r="A15" s="385" t="s">
        <v>242</v>
      </c>
      <c r="B15" s="386"/>
      <c r="C15" s="470"/>
      <c r="D15" s="463">
        <v>5.13</v>
      </c>
      <c r="E15" s="464"/>
      <c r="F15" s="300" t="s">
        <v>246</v>
      </c>
      <c r="G15" s="468">
        <v>6.64</v>
      </c>
      <c r="H15" s="469"/>
      <c r="I15" s="300" t="s">
        <v>246</v>
      </c>
      <c r="J15" s="468">
        <v>8.77</v>
      </c>
      <c r="K15" s="469"/>
      <c r="L15" s="165" t="s">
        <v>246</v>
      </c>
      <c r="M15" s="41"/>
    </row>
    <row r="16" spans="1:13" x14ac:dyDescent="0.2">
      <c r="A16" s="385" t="s">
        <v>154</v>
      </c>
      <c r="B16" s="386"/>
      <c r="C16" s="470"/>
      <c r="D16" s="443">
        <v>22.23</v>
      </c>
      <c r="E16" s="444"/>
      <c r="F16" s="166" t="s">
        <v>246</v>
      </c>
      <c r="G16" s="460">
        <v>28.76</v>
      </c>
      <c r="H16" s="461"/>
      <c r="I16" s="166" t="s">
        <v>246</v>
      </c>
      <c r="J16" s="460">
        <v>37.96</v>
      </c>
      <c r="K16" s="461"/>
      <c r="L16" s="165" t="s">
        <v>246</v>
      </c>
      <c r="M16" s="41"/>
    </row>
    <row r="17" spans="1:14" x14ac:dyDescent="0.2">
      <c r="A17" s="385" t="s">
        <v>237</v>
      </c>
      <c r="B17" s="386"/>
      <c r="C17" s="470"/>
      <c r="D17" s="445">
        <v>8.2899999999999991</v>
      </c>
      <c r="E17" s="446"/>
      <c r="F17" s="301" t="s">
        <v>246</v>
      </c>
      <c r="G17" s="458">
        <v>9.23</v>
      </c>
      <c r="H17" s="459"/>
      <c r="I17" s="301" t="s">
        <v>246</v>
      </c>
      <c r="J17" s="460">
        <v>11.12</v>
      </c>
      <c r="K17" s="461"/>
      <c r="L17" s="165" t="s">
        <v>246</v>
      </c>
      <c r="M17" s="272"/>
    </row>
    <row r="18" spans="1:14" x14ac:dyDescent="0.2">
      <c r="A18" s="452" t="s">
        <v>214</v>
      </c>
      <c r="B18" s="453"/>
      <c r="C18" s="453"/>
      <c r="D18" s="439">
        <v>30.34</v>
      </c>
      <c r="E18" s="440"/>
      <c r="F18" s="471"/>
      <c r="G18" s="439">
        <f>+D18</f>
        <v>30.34</v>
      </c>
      <c r="H18" s="440"/>
      <c r="I18" s="471"/>
      <c r="J18" s="439">
        <f>+D18</f>
        <v>30.34</v>
      </c>
      <c r="K18" s="450"/>
      <c r="L18" s="456"/>
      <c r="M18" s="41"/>
      <c r="N18" s="41"/>
    </row>
    <row r="19" spans="1:14" x14ac:dyDescent="0.2">
      <c r="A19" s="454"/>
      <c r="B19" s="455"/>
      <c r="C19" s="455"/>
      <c r="D19" s="441"/>
      <c r="E19" s="442"/>
      <c r="F19" s="457"/>
      <c r="G19" s="441"/>
      <c r="H19" s="442"/>
      <c r="I19" s="457"/>
      <c r="J19" s="441"/>
      <c r="K19" s="451"/>
      <c r="L19" s="457"/>
      <c r="M19" s="41"/>
      <c r="N19" s="41"/>
    </row>
    <row r="20" spans="1:14" x14ac:dyDescent="0.2">
      <c r="A20" s="36"/>
      <c r="B20" s="9"/>
      <c r="C20" s="19"/>
      <c r="D20" s="77"/>
      <c r="E20" s="77"/>
      <c r="F20" s="77"/>
      <c r="G20" s="77"/>
      <c r="H20" s="77"/>
      <c r="I20" s="77"/>
      <c r="J20" s="77"/>
      <c r="K20" s="77"/>
      <c r="L20" s="99"/>
      <c r="M20" s="41"/>
    </row>
    <row r="21" spans="1:14" x14ac:dyDescent="0.2">
      <c r="A21" s="36"/>
      <c r="B21" s="9"/>
      <c r="C21" s="19"/>
      <c r="D21" s="77"/>
      <c r="E21" s="77"/>
      <c r="F21" s="77"/>
      <c r="G21" s="77"/>
      <c r="H21" s="77"/>
      <c r="I21" s="77"/>
      <c r="J21" s="77"/>
      <c r="K21" s="77"/>
      <c r="L21" s="99"/>
    </row>
    <row r="22" spans="1:14" x14ac:dyDescent="0.2">
      <c r="A22" s="28" t="s">
        <v>83</v>
      </c>
      <c r="B22" s="322" t="s">
        <v>227</v>
      </c>
      <c r="C22" s="323"/>
      <c r="D22" s="323"/>
      <c r="E22" s="323"/>
      <c r="F22" s="323"/>
      <c r="G22" s="323"/>
      <c r="H22" s="323"/>
      <c r="I22" s="323"/>
      <c r="J22" s="323"/>
      <c r="K22" s="323"/>
      <c r="L22" s="325"/>
    </row>
    <row r="23" spans="1:14" x14ac:dyDescent="0.2">
      <c r="A23" s="28"/>
      <c r="B23" s="323"/>
      <c r="C23" s="323"/>
      <c r="D23" s="323"/>
      <c r="E23" s="323"/>
      <c r="F23" s="323"/>
      <c r="G23" s="323"/>
      <c r="H23" s="323"/>
      <c r="I23" s="323"/>
      <c r="J23" s="323"/>
      <c r="K23" s="323"/>
      <c r="L23" s="325"/>
    </row>
    <row r="24" spans="1:14" x14ac:dyDescent="0.2">
      <c r="A24" s="28"/>
      <c r="B24" s="323"/>
      <c r="C24" s="323"/>
      <c r="D24" s="323"/>
      <c r="E24" s="323"/>
      <c r="F24" s="323"/>
      <c r="G24" s="323"/>
      <c r="H24" s="323"/>
      <c r="I24" s="323"/>
      <c r="J24" s="323"/>
      <c r="K24" s="323"/>
      <c r="L24" s="325"/>
    </row>
    <row r="25" spans="1:14" x14ac:dyDescent="0.2">
      <c r="A25" s="28"/>
      <c r="B25" s="323"/>
      <c r="C25" s="323"/>
      <c r="D25" s="323"/>
      <c r="E25" s="323"/>
      <c r="F25" s="323"/>
      <c r="G25" s="323"/>
      <c r="H25" s="323"/>
      <c r="I25" s="323"/>
      <c r="J25" s="323"/>
      <c r="K25" s="323"/>
      <c r="L25" s="325"/>
    </row>
    <row r="26" spans="1:14" x14ac:dyDescent="0.2">
      <c r="L26" s="8"/>
    </row>
    <row r="27" spans="1:14" x14ac:dyDescent="0.2">
      <c r="A27" s="28" t="s">
        <v>84</v>
      </c>
      <c r="B27" s="447" t="s">
        <v>149</v>
      </c>
      <c r="C27" s="448"/>
      <c r="D27" s="448"/>
      <c r="E27" s="448"/>
      <c r="F27" s="448"/>
      <c r="G27" s="448"/>
      <c r="H27" s="448"/>
      <c r="I27" s="448"/>
      <c r="J27" s="448"/>
      <c r="K27" s="448"/>
      <c r="L27" s="449"/>
    </row>
    <row r="28" spans="1:14" x14ac:dyDescent="0.2">
      <c r="B28" s="448"/>
      <c r="C28" s="448"/>
      <c r="D28" s="448"/>
      <c r="E28" s="448"/>
      <c r="F28" s="448"/>
      <c r="G28" s="448"/>
      <c r="H28" s="448"/>
      <c r="I28" s="448"/>
      <c r="J28" s="448"/>
      <c r="K28" s="448"/>
      <c r="L28" s="449"/>
    </row>
    <row r="29" spans="1:14" x14ac:dyDescent="0.2">
      <c r="B29" s="6"/>
      <c r="C29" s="6"/>
      <c r="D29" s="6"/>
      <c r="E29" s="6"/>
      <c r="F29" s="6"/>
      <c r="G29" s="6"/>
      <c r="H29" s="6"/>
      <c r="I29" s="6"/>
      <c r="J29" s="6"/>
      <c r="K29" s="6"/>
      <c r="L29" s="8"/>
    </row>
    <row r="30" spans="1:14" x14ac:dyDescent="0.2">
      <c r="A30" s="5" t="s">
        <v>85</v>
      </c>
      <c r="B30" s="20" t="s">
        <v>228</v>
      </c>
      <c r="C30" s="6"/>
      <c r="D30" s="6"/>
      <c r="E30" s="6"/>
      <c r="F30" s="6"/>
      <c r="G30" s="6"/>
      <c r="H30" s="6"/>
      <c r="I30" s="6"/>
      <c r="J30" s="6"/>
      <c r="K30" s="6"/>
      <c r="L30" s="8"/>
    </row>
    <row r="31" spans="1:14" x14ac:dyDescent="0.2">
      <c r="A31" s="28"/>
      <c r="B31" s="20"/>
      <c r="C31" s="6"/>
      <c r="D31" s="6"/>
      <c r="E31" s="19"/>
      <c r="F31" s="19"/>
      <c r="G31" s="19"/>
      <c r="H31" s="19"/>
      <c r="I31" s="19"/>
      <c r="J31" s="19"/>
      <c r="K31" s="19"/>
      <c r="L31" s="25"/>
    </row>
    <row r="32" spans="1:14" x14ac:dyDescent="0.2">
      <c r="A32" s="28" t="s">
        <v>32</v>
      </c>
      <c r="B32" s="20" t="s">
        <v>230</v>
      </c>
      <c r="C32" s="6"/>
      <c r="D32" s="6"/>
      <c r="E32" s="6"/>
      <c r="F32" s="6"/>
      <c r="G32" s="6"/>
      <c r="H32" s="6"/>
      <c r="I32" s="6"/>
      <c r="J32" s="9"/>
      <c r="K32" s="9"/>
      <c r="L32" s="8"/>
    </row>
    <row r="33" spans="1:13" x14ac:dyDescent="0.2">
      <c r="A33" s="133"/>
      <c r="B33" s="21"/>
      <c r="C33" s="16"/>
      <c r="D33" s="16"/>
      <c r="E33" s="16"/>
      <c r="F33" s="16"/>
      <c r="G33" s="16"/>
      <c r="H33" s="16"/>
      <c r="I33" s="16"/>
      <c r="J33" s="22"/>
      <c r="K33" s="22"/>
      <c r="L33" s="37"/>
      <c r="M33" s="41"/>
    </row>
    <row r="34" spans="1:13" x14ac:dyDescent="0.2">
      <c r="A34" s="26"/>
      <c r="B34" s="118"/>
      <c r="C34" s="115"/>
      <c r="D34" s="362" t="s">
        <v>35</v>
      </c>
      <c r="E34" s="364"/>
      <c r="F34" s="97"/>
      <c r="G34" s="16"/>
      <c r="H34" s="118"/>
      <c r="I34" s="164"/>
      <c r="J34" s="119"/>
      <c r="K34" s="120" t="s">
        <v>35</v>
      </c>
      <c r="L34" s="121"/>
      <c r="M34" s="41"/>
    </row>
    <row r="35" spans="1:13" x14ac:dyDescent="0.2">
      <c r="A35" s="26"/>
      <c r="B35" s="359" t="s">
        <v>7</v>
      </c>
      <c r="C35" s="361"/>
      <c r="D35" s="359" t="s">
        <v>215</v>
      </c>
      <c r="E35" s="361"/>
      <c r="F35" s="97"/>
      <c r="G35" s="16"/>
      <c r="H35" s="359" t="s">
        <v>7</v>
      </c>
      <c r="I35" s="360"/>
      <c r="J35" s="360"/>
      <c r="K35" s="359" t="s">
        <v>215</v>
      </c>
      <c r="L35" s="361"/>
      <c r="M35" s="41"/>
    </row>
    <row r="36" spans="1:13" x14ac:dyDescent="0.2">
      <c r="A36" s="26"/>
      <c r="B36" s="62" t="s">
        <v>36</v>
      </c>
      <c r="C36" s="90"/>
      <c r="D36" s="54"/>
      <c r="E36" s="55" t="s">
        <v>248</v>
      </c>
      <c r="F36" s="169"/>
      <c r="G36" s="38"/>
      <c r="H36" s="216" t="s">
        <v>155</v>
      </c>
      <c r="I36" s="217"/>
      <c r="J36" s="90"/>
      <c r="K36" s="302">
        <v>9.9</v>
      </c>
      <c r="L36" s="163" t="s">
        <v>246</v>
      </c>
      <c r="M36" s="272"/>
    </row>
    <row r="37" spans="1:13" x14ac:dyDescent="0.2">
      <c r="A37" s="26"/>
      <c r="B37" s="62" t="s">
        <v>37</v>
      </c>
      <c r="C37" s="90"/>
      <c r="D37" s="54"/>
      <c r="E37" s="55" t="s">
        <v>248</v>
      </c>
      <c r="F37" s="163"/>
      <c r="G37" s="38"/>
      <c r="H37" s="216" t="s">
        <v>156</v>
      </c>
      <c r="I37" s="217"/>
      <c r="J37" s="90" t="s">
        <v>39</v>
      </c>
      <c r="K37" s="303">
        <v>7.08</v>
      </c>
      <c r="L37" s="163" t="s">
        <v>246</v>
      </c>
      <c r="M37" s="41"/>
    </row>
    <row r="38" spans="1:13" x14ac:dyDescent="0.2">
      <c r="A38" s="40"/>
      <c r="B38" s="62" t="s">
        <v>172</v>
      </c>
      <c r="C38" s="90"/>
      <c r="D38" s="54"/>
      <c r="E38" s="303">
        <v>7.08</v>
      </c>
      <c r="F38" s="163" t="s">
        <v>246</v>
      </c>
      <c r="G38" s="38"/>
      <c r="H38" s="216" t="s">
        <v>156</v>
      </c>
      <c r="I38" s="217"/>
      <c r="J38" s="90"/>
      <c r="K38" s="55">
        <v>9.89</v>
      </c>
      <c r="L38" s="163" t="s">
        <v>246</v>
      </c>
      <c r="M38" s="41"/>
    </row>
    <row r="39" spans="1:13" x14ac:dyDescent="0.2">
      <c r="A39" s="40"/>
      <c r="B39" s="62" t="s">
        <v>171</v>
      </c>
      <c r="C39" s="90"/>
      <c r="D39" s="54"/>
      <c r="E39" s="303">
        <v>8.02</v>
      </c>
      <c r="F39" s="163" t="s">
        <v>246</v>
      </c>
      <c r="G39" s="38"/>
      <c r="H39" s="216" t="s">
        <v>156</v>
      </c>
      <c r="I39" s="217"/>
      <c r="J39" s="90"/>
      <c r="K39" s="54"/>
      <c r="L39" s="74"/>
      <c r="M39" s="41"/>
    </row>
    <row r="40" spans="1:13" x14ac:dyDescent="0.2">
      <c r="A40" s="40"/>
      <c r="B40" s="16"/>
      <c r="C40" s="16"/>
      <c r="D40" s="16"/>
      <c r="E40" s="286"/>
      <c r="F40" s="286"/>
      <c r="G40" s="286"/>
      <c r="H40" s="286"/>
      <c r="I40" s="286"/>
      <c r="J40" s="286"/>
      <c r="K40" s="286"/>
      <c r="L40" s="37"/>
      <c r="M40" s="41"/>
    </row>
    <row r="41" spans="1:13" x14ac:dyDescent="0.2">
      <c r="A41" s="26"/>
      <c r="B41" s="21"/>
      <c r="C41" s="16"/>
      <c r="D41" s="16"/>
      <c r="E41" s="16"/>
      <c r="F41" s="16"/>
      <c r="G41" s="16"/>
      <c r="H41" s="16"/>
      <c r="I41" s="16"/>
      <c r="J41" s="16"/>
      <c r="K41" s="16"/>
      <c r="L41" s="37"/>
      <c r="M41" s="41"/>
    </row>
    <row r="42" spans="1:13" x14ac:dyDescent="0.2">
      <c r="B42" s="20"/>
      <c r="C42" s="6"/>
      <c r="D42" s="16"/>
      <c r="E42" s="16"/>
      <c r="F42" s="16"/>
      <c r="G42" s="16"/>
      <c r="H42" s="16"/>
      <c r="I42" s="16"/>
      <c r="J42" s="6"/>
      <c r="K42" s="6"/>
      <c r="L42" s="8"/>
    </row>
    <row r="43" spans="1:13" x14ac:dyDescent="0.2">
      <c r="A43" s="46" t="s">
        <v>119</v>
      </c>
      <c r="B43" s="6"/>
      <c r="C43" s="6"/>
      <c r="D43" s="16"/>
      <c r="E43" s="16"/>
      <c r="F43" s="16"/>
      <c r="G43" s="16"/>
      <c r="H43" s="16"/>
      <c r="I43" s="16"/>
      <c r="J43" s="6"/>
      <c r="K43" s="6"/>
      <c r="L43" s="8"/>
    </row>
    <row r="44" spans="1:13" x14ac:dyDescent="0.2">
      <c r="A44" s="28" t="s">
        <v>75</v>
      </c>
      <c r="B44" s="20"/>
      <c r="C44" s="6"/>
      <c r="D44" s="16"/>
      <c r="E44" s="47">
        <v>7.28</v>
      </c>
      <c r="F44" s="47"/>
      <c r="G44" s="16" t="s">
        <v>50</v>
      </c>
      <c r="H44" s="16"/>
      <c r="I44" s="16"/>
      <c r="J44" s="6"/>
      <c r="K44" s="6"/>
      <c r="L44" s="8"/>
    </row>
    <row r="45" spans="1:13" x14ac:dyDescent="0.2">
      <c r="A45" s="28" t="s">
        <v>76</v>
      </c>
      <c r="B45" s="20"/>
      <c r="C45" s="6"/>
      <c r="D45" s="16"/>
      <c r="E45" s="47">
        <v>7.28</v>
      </c>
      <c r="F45" s="47"/>
      <c r="G45" s="16" t="s">
        <v>50</v>
      </c>
      <c r="H45" s="16"/>
      <c r="I45" s="16"/>
      <c r="J45" s="6"/>
      <c r="K45" s="6"/>
      <c r="L45" s="8"/>
    </row>
    <row r="46" spans="1:13" x14ac:dyDescent="0.2">
      <c r="A46" s="5" t="s">
        <v>77</v>
      </c>
      <c r="B46" s="20"/>
      <c r="C46" s="6"/>
      <c r="D46" s="16"/>
      <c r="E46" s="47">
        <v>2</v>
      </c>
      <c r="F46" s="47"/>
      <c r="G46" s="16" t="s">
        <v>78</v>
      </c>
      <c r="H46" s="16"/>
      <c r="I46" s="16"/>
      <c r="J46" s="6"/>
      <c r="K46" s="6"/>
      <c r="L46" s="8"/>
    </row>
    <row r="47" spans="1:13" x14ac:dyDescent="0.2">
      <c r="A47" s="13"/>
      <c r="B47" s="11"/>
      <c r="C47" s="11"/>
      <c r="D47" s="87"/>
      <c r="E47" s="87"/>
      <c r="F47" s="87"/>
      <c r="G47" s="87"/>
      <c r="H47" s="87"/>
      <c r="I47" s="87"/>
      <c r="J47" s="11"/>
      <c r="K47" s="11"/>
      <c r="L47" s="12"/>
    </row>
    <row r="48" spans="1:13" x14ac:dyDescent="0.2">
      <c r="A48" s="5" t="s">
        <v>134</v>
      </c>
      <c r="B48" s="6" t="s">
        <v>182</v>
      </c>
      <c r="C48" s="6"/>
      <c r="D48" s="6"/>
      <c r="E48" s="6"/>
      <c r="F48" s="6"/>
      <c r="G48" s="6"/>
      <c r="H48" s="6"/>
      <c r="I48" s="6"/>
      <c r="J48" s="6"/>
      <c r="K48" s="6"/>
      <c r="L48" s="8"/>
    </row>
    <row r="49" spans="1:12" x14ac:dyDescent="0.2">
      <c r="B49" s="331"/>
      <c r="C49" s="332"/>
      <c r="D49" s="24"/>
      <c r="E49" s="24"/>
      <c r="F49" s="24"/>
      <c r="G49" s="6"/>
      <c r="H49" s="6"/>
      <c r="I49" s="6"/>
      <c r="J49" s="6"/>
      <c r="K49" s="6"/>
      <c r="L49" s="8"/>
    </row>
    <row r="50" spans="1:12" x14ac:dyDescent="0.2">
      <c r="A50" s="13" t="s">
        <v>133</v>
      </c>
      <c r="B50" s="327">
        <f>'Check Sheet p2'!B50:C50</f>
        <v>43769</v>
      </c>
      <c r="C50" s="327"/>
      <c r="D50" s="29"/>
      <c r="E50" s="29"/>
      <c r="F50" s="29"/>
      <c r="G50" s="11"/>
      <c r="H50" s="6" t="str">
        <f>'Check Sheet p2'!G50</f>
        <v>Effective Date: January 1, 2020</v>
      </c>
      <c r="I50" s="6"/>
      <c r="J50" s="6"/>
      <c r="K50" s="11"/>
      <c r="L50" s="12"/>
    </row>
    <row r="51" spans="1:12" x14ac:dyDescent="0.2">
      <c r="A51" s="313" t="s">
        <v>131</v>
      </c>
      <c r="B51" s="314"/>
      <c r="C51" s="314"/>
      <c r="D51" s="314"/>
      <c r="E51" s="314"/>
      <c r="F51" s="314"/>
      <c r="G51" s="314"/>
      <c r="H51" s="314"/>
      <c r="I51" s="314"/>
      <c r="J51" s="314"/>
      <c r="K51" s="314"/>
      <c r="L51" s="315"/>
    </row>
    <row r="52" spans="1:12" x14ac:dyDescent="0.2">
      <c r="B52" s="6"/>
      <c r="C52" s="6"/>
      <c r="D52" s="6"/>
      <c r="E52" s="6"/>
      <c r="F52" s="6"/>
      <c r="G52" s="6"/>
      <c r="H52" s="6"/>
      <c r="I52" s="6"/>
      <c r="J52" s="6"/>
      <c r="K52" s="6"/>
      <c r="L52" s="8"/>
    </row>
    <row r="53" spans="1:12" x14ac:dyDescent="0.2">
      <c r="A53" s="5" t="s">
        <v>79</v>
      </c>
      <c r="B53" s="6"/>
      <c r="C53" s="6"/>
      <c r="D53" s="6"/>
      <c r="E53" s="6"/>
      <c r="F53" s="6"/>
      <c r="G53" s="6"/>
      <c r="H53" s="6"/>
      <c r="I53" s="6"/>
      <c r="J53" s="6"/>
      <c r="K53" s="6"/>
      <c r="L53" s="8"/>
    </row>
    <row r="54" spans="1:12" x14ac:dyDescent="0.2">
      <c r="A54" s="13"/>
      <c r="B54" s="11"/>
      <c r="C54" s="11"/>
      <c r="D54" s="11"/>
      <c r="E54" s="11"/>
      <c r="F54" s="11"/>
      <c r="G54" s="11"/>
      <c r="H54" s="11"/>
      <c r="I54" s="11"/>
      <c r="J54" s="11"/>
      <c r="K54" s="11"/>
      <c r="L54" s="12"/>
    </row>
  </sheetData>
  <mergeCells count="39">
    <mergeCell ref="A15:C15"/>
    <mergeCell ref="A17:C17"/>
    <mergeCell ref="J15:K15"/>
    <mergeCell ref="J16:K16"/>
    <mergeCell ref="D18:E19"/>
    <mergeCell ref="F18:F19"/>
    <mergeCell ref="I18:I19"/>
    <mergeCell ref="J2:K2"/>
    <mergeCell ref="B7:K7"/>
    <mergeCell ref="A8:L8"/>
    <mergeCell ref="A9:L9"/>
    <mergeCell ref="G17:H17"/>
    <mergeCell ref="J17:K17"/>
    <mergeCell ref="G13:H13"/>
    <mergeCell ref="C11:G11"/>
    <mergeCell ref="D13:E13"/>
    <mergeCell ref="D15:E15"/>
    <mergeCell ref="D14:K14"/>
    <mergeCell ref="G15:H15"/>
    <mergeCell ref="G16:H16"/>
    <mergeCell ref="A16:C16"/>
    <mergeCell ref="J13:K13"/>
    <mergeCell ref="D12:K12"/>
    <mergeCell ref="B49:C49"/>
    <mergeCell ref="A51:L51"/>
    <mergeCell ref="G18:H19"/>
    <mergeCell ref="D16:E16"/>
    <mergeCell ref="D17:E17"/>
    <mergeCell ref="B50:C50"/>
    <mergeCell ref="B35:C35"/>
    <mergeCell ref="D35:E35"/>
    <mergeCell ref="H35:J35"/>
    <mergeCell ref="K35:L35"/>
    <mergeCell ref="B22:L25"/>
    <mergeCell ref="D34:E34"/>
    <mergeCell ref="B27:L28"/>
    <mergeCell ref="J18:K19"/>
    <mergeCell ref="A18:C19"/>
    <mergeCell ref="L18:L19"/>
  </mergeCells>
  <phoneticPr fontId="0" type="noConversion"/>
  <printOptions horizontalCentered="1" verticalCentered="1"/>
  <pageMargins left="0.75" right="0.75" top="0.47" bottom="0.56000000000000005" header="0.3" footer="0.5"/>
  <pageSetup scale="7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X57"/>
  <sheetViews>
    <sheetView zoomScaleNormal="100" zoomScaleSheetLayoutView="75" workbookViewId="0"/>
  </sheetViews>
  <sheetFormatPr defaultRowHeight="12.75" x14ac:dyDescent="0.2"/>
  <cols>
    <col min="1" max="1" width="9.140625" style="199"/>
    <col min="2" max="3" width="9.140625" style="4"/>
    <col min="4" max="4" width="7.85546875" style="4" customWidth="1"/>
    <col min="5" max="5" width="4.42578125" style="4" customWidth="1"/>
    <col min="6" max="6" width="9.5703125" style="4" customWidth="1"/>
    <col min="7" max="7" width="4.42578125" style="4" customWidth="1"/>
    <col min="8" max="8" width="9.5703125" style="4" customWidth="1"/>
    <col min="9" max="9" width="4.42578125" style="4" customWidth="1"/>
    <col min="10" max="10" width="9.5703125" style="4" customWidth="1"/>
    <col min="11" max="11" width="4.42578125" style="4" customWidth="1"/>
    <col min="12" max="12" width="9.5703125" style="4" customWidth="1"/>
    <col min="13" max="13" width="4.42578125" style="4" customWidth="1"/>
    <col min="14" max="14" width="9.5703125" style="4" customWidth="1"/>
    <col min="15" max="15" width="4.42578125" style="4" customWidth="1"/>
    <col min="16" max="16" width="9.5703125" style="4" customWidth="1"/>
    <col min="17" max="17" width="4.42578125" style="4" customWidth="1"/>
    <col min="18" max="16384" width="9.140625" style="4"/>
  </cols>
  <sheetData>
    <row r="1" spans="1:24" x14ac:dyDescent="0.2">
      <c r="A1" s="1"/>
      <c r="B1" s="2"/>
      <c r="C1" s="2"/>
      <c r="D1" s="2"/>
      <c r="E1" s="2"/>
      <c r="F1" s="2"/>
      <c r="G1" s="2"/>
      <c r="H1" s="2"/>
      <c r="I1" s="2"/>
      <c r="J1" s="2"/>
      <c r="K1" s="2"/>
      <c r="L1" s="2"/>
      <c r="M1" s="2"/>
      <c r="N1" s="2"/>
      <c r="O1" s="2"/>
      <c r="P1" s="2"/>
      <c r="Q1" s="3"/>
    </row>
    <row r="2" spans="1:24" x14ac:dyDescent="0.2">
      <c r="A2" s="199" t="s">
        <v>135</v>
      </c>
      <c r="B2" s="175">
        <v>19</v>
      </c>
      <c r="C2" s="188"/>
      <c r="D2" s="188"/>
      <c r="E2" s="188"/>
      <c r="F2" s="188"/>
      <c r="G2" s="188"/>
      <c r="H2" s="188"/>
      <c r="I2" s="188"/>
      <c r="J2" s="175">
        <v>1</v>
      </c>
      <c r="K2" s="177"/>
      <c r="L2" s="312" t="s">
        <v>136</v>
      </c>
      <c r="M2" s="312"/>
      <c r="N2" s="312"/>
      <c r="O2" s="177"/>
      <c r="P2" s="175">
        <f>1+'Item 240 p39'!L2</f>
        <v>40</v>
      </c>
      <c r="Q2" s="189"/>
    </row>
    <row r="3" spans="1:24" x14ac:dyDescent="0.2">
      <c r="B3" s="188"/>
      <c r="C3" s="188"/>
      <c r="D3" s="188"/>
      <c r="E3" s="188"/>
      <c r="F3" s="188"/>
      <c r="G3" s="188"/>
      <c r="H3" s="188"/>
      <c r="I3" s="188"/>
      <c r="J3" s="188"/>
      <c r="K3" s="188"/>
      <c r="L3" s="188"/>
      <c r="M3" s="188"/>
      <c r="N3" s="188"/>
      <c r="O3" s="188"/>
      <c r="P3" s="188"/>
      <c r="Q3" s="189"/>
    </row>
    <row r="4" spans="1:24" x14ac:dyDescent="0.2">
      <c r="A4" s="199" t="s">
        <v>41</v>
      </c>
      <c r="B4" s="188"/>
      <c r="C4" s="188"/>
      <c r="D4" s="188"/>
      <c r="E4" s="188"/>
      <c r="F4" s="188"/>
      <c r="G4" s="188"/>
      <c r="H4" s="188"/>
      <c r="I4" s="188"/>
      <c r="J4" s="188"/>
      <c r="K4" s="188"/>
      <c r="L4" s="188"/>
      <c r="M4" s="188"/>
      <c r="N4" s="188"/>
      <c r="O4" s="188"/>
      <c r="P4" s="188"/>
      <c r="Q4" s="189"/>
    </row>
    <row r="5" spans="1:24" x14ac:dyDescent="0.2">
      <c r="A5" s="13" t="s">
        <v>42</v>
      </c>
      <c r="B5" s="11"/>
      <c r="C5" s="11"/>
      <c r="D5" s="11"/>
      <c r="E5" s="11"/>
      <c r="F5" s="11"/>
      <c r="G5" s="11"/>
      <c r="H5" s="11"/>
      <c r="I5" s="11"/>
      <c r="J5" s="11"/>
      <c r="K5" s="11"/>
      <c r="L5" s="11"/>
      <c r="M5" s="11"/>
      <c r="N5" s="11"/>
      <c r="O5" s="11"/>
      <c r="P5" s="11"/>
      <c r="Q5" s="12"/>
    </row>
    <row r="6" spans="1:24" ht="6.6" customHeight="1" x14ac:dyDescent="0.2">
      <c r="B6" s="188"/>
      <c r="C6" s="188"/>
      <c r="D6" s="188"/>
      <c r="E6" s="188"/>
      <c r="F6" s="188"/>
      <c r="G6" s="188"/>
      <c r="H6" s="188"/>
      <c r="I6" s="188"/>
      <c r="J6" s="188"/>
      <c r="K6" s="188"/>
      <c r="L6" s="188"/>
      <c r="M6" s="188"/>
      <c r="N6" s="188"/>
      <c r="O6" s="188"/>
      <c r="P6" s="188"/>
      <c r="Q6" s="189"/>
    </row>
    <row r="7" spans="1:24" x14ac:dyDescent="0.2">
      <c r="A7" s="33"/>
      <c r="B7" s="316" t="s">
        <v>217</v>
      </c>
      <c r="C7" s="316"/>
      <c r="D7" s="316"/>
      <c r="E7" s="316"/>
      <c r="F7" s="316"/>
      <c r="G7" s="316"/>
      <c r="H7" s="316"/>
      <c r="I7" s="316"/>
      <c r="J7" s="316"/>
      <c r="K7" s="316"/>
      <c r="L7" s="316"/>
      <c r="M7" s="316"/>
      <c r="N7" s="316"/>
      <c r="O7" s="182"/>
      <c r="P7" s="182"/>
      <c r="Q7" s="202"/>
    </row>
    <row r="8" spans="1:24" x14ac:dyDescent="0.2">
      <c r="A8" s="472" t="s">
        <v>218</v>
      </c>
      <c r="B8" s="312"/>
      <c r="C8" s="312"/>
      <c r="D8" s="312"/>
      <c r="E8" s="312"/>
      <c r="F8" s="312"/>
      <c r="G8" s="312"/>
      <c r="H8" s="312"/>
      <c r="I8" s="312"/>
      <c r="J8" s="312"/>
      <c r="K8" s="312"/>
      <c r="L8" s="312"/>
      <c r="M8" s="312"/>
      <c r="N8" s="312"/>
      <c r="O8" s="312"/>
      <c r="P8" s="312"/>
      <c r="Q8" s="352"/>
    </row>
    <row r="9" spans="1:24" x14ac:dyDescent="0.2">
      <c r="A9" s="351" t="s">
        <v>212</v>
      </c>
      <c r="B9" s="312"/>
      <c r="C9" s="312"/>
      <c r="D9" s="312"/>
      <c r="E9" s="312"/>
      <c r="F9" s="312"/>
      <c r="G9" s="312"/>
      <c r="H9" s="312"/>
      <c r="I9" s="312"/>
      <c r="J9" s="312"/>
      <c r="K9" s="312"/>
      <c r="L9" s="312"/>
      <c r="M9" s="312"/>
      <c r="N9" s="312"/>
      <c r="O9" s="312"/>
      <c r="P9" s="312"/>
      <c r="Q9" s="352"/>
    </row>
    <row r="10" spans="1:24" x14ac:dyDescent="0.2">
      <c r="Q10" s="189"/>
    </row>
    <row r="11" spans="1:24" x14ac:dyDescent="0.2">
      <c r="A11" s="378" t="s">
        <v>63</v>
      </c>
      <c r="B11" s="462"/>
      <c r="C11" s="462"/>
      <c r="D11" s="188"/>
      <c r="E11" s="188"/>
      <c r="F11" s="188"/>
      <c r="G11" s="188"/>
      <c r="H11" s="188"/>
      <c r="I11" s="188"/>
      <c r="J11" s="188"/>
      <c r="K11" s="188"/>
      <c r="L11" s="188"/>
      <c r="M11" s="188"/>
      <c r="N11" s="188"/>
      <c r="O11" s="188"/>
      <c r="P11" s="188"/>
      <c r="Q11" s="189"/>
    </row>
    <row r="12" spans="1:24" x14ac:dyDescent="0.2">
      <c r="B12" s="188" t="s">
        <v>80</v>
      </c>
      <c r="C12" s="190"/>
      <c r="D12" s="204" t="s">
        <v>55</v>
      </c>
      <c r="E12" s="188"/>
      <c r="F12" s="188"/>
      <c r="G12" s="188"/>
      <c r="H12" s="188"/>
      <c r="I12" s="188"/>
      <c r="J12" s="188"/>
      <c r="K12" s="188"/>
      <c r="L12" s="188"/>
      <c r="M12" s="188"/>
      <c r="N12" s="188"/>
      <c r="O12" s="188"/>
      <c r="P12" s="188"/>
      <c r="Q12" s="189"/>
      <c r="R12" s="47"/>
      <c r="S12" s="47"/>
      <c r="T12" s="47"/>
    </row>
    <row r="13" spans="1:24" x14ac:dyDescent="0.2">
      <c r="A13" s="89"/>
      <c r="B13" s="56"/>
      <c r="C13" s="175"/>
      <c r="D13" s="382" t="s">
        <v>113</v>
      </c>
      <c r="E13" s="383"/>
      <c r="F13" s="383"/>
      <c r="G13" s="383"/>
      <c r="H13" s="383"/>
      <c r="I13" s="383"/>
      <c r="J13" s="383"/>
      <c r="K13" s="383"/>
      <c r="L13" s="383"/>
      <c r="M13" s="383"/>
      <c r="N13" s="383"/>
      <c r="O13" s="383"/>
      <c r="P13" s="383"/>
      <c r="Q13" s="384"/>
    </row>
    <row r="14" spans="1:24" x14ac:dyDescent="0.2">
      <c r="A14" s="79" t="s">
        <v>118</v>
      </c>
      <c r="B14" s="196"/>
      <c r="C14" s="197"/>
      <c r="D14" s="122" t="s">
        <v>65</v>
      </c>
      <c r="E14" s="122"/>
      <c r="F14" s="122" t="s">
        <v>67</v>
      </c>
      <c r="G14" s="122"/>
      <c r="H14" s="122" t="s">
        <v>69</v>
      </c>
      <c r="I14" s="122"/>
      <c r="J14" s="122" t="s">
        <v>71</v>
      </c>
      <c r="K14" s="122"/>
      <c r="L14" s="122" t="s">
        <v>73</v>
      </c>
      <c r="M14" s="122"/>
      <c r="N14" s="122" t="s">
        <v>74</v>
      </c>
      <c r="O14" s="122"/>
      <c r="P14" s="122" t="s">
        <v>66</v>
      </c>
      <c r="Q14" s="122"/>
      <c r="R14" s="41"/>
      <c r="S14" s="41"/>
      <c r="T14" s="41"/>
      <c r="U14" s="41"/>
      <c r="V14" s="41"/>
      <c r="W14" s="41"/>
    </row>
    <row r="15" spans="1:24" x14ac:dyDescent="0.2">
      <c r="A15" s="82" t="s">
        <v>232</v>
      </c>
      <c r="B15" s="184"/>
      <c r="C15" s="90"/>
      <c r="D15" s="81">
        <v>20.079999999999998</v>
      </c>
      <c r="E15" s="169" t="s">
        <v>246</v>
      </c>
      <c r="F15" s="81">
        <v>26.18</v>
      </c>
      <c r="G15" s="169" t="s">
        <v>246</v>
      </c>
      <c r="H15" s="81">
        <v>33.89</v>
      </c>
      <c r="I15" s="169" t="s">
        <v>246</v>
      </c>
      <c r="J15" s="81">
        <v>46.56</v>
      </c>
      <c r="K15" s="169" t="s">
        <v>246</v>
      </c>
      <c r="L15" s="81">
        <v>60.01</v>
      </c>
      <c r="M15" s="169" t="s">
        <v>246</v>
      </c>
      <c r="N15" s="81">
        <v>71.510000000000005</v>
      </c>
      <c r="O15" s="169" t="s">
        <v>246</v>
      </c>
      <c r="P15" s="81">
        <v>80.040000000000006</v>
      </c>
      <c r="Q15" s="169" t="s">
        <v>246</v>
      </c>
      <c r="R15" s="41"/>
      <c r="S15" s="91"/>
      <c r="T15" s="41"/>
      <c r="U15" s="41"/>
      <c r="V15" s="41"/>
      <c r="W15" s="41"/>
    </row>
    <row r="16" spans="1:24" x14ac:dyDescent="0.2">
      <c r="A16" s="82" t="s">
        <v>61</v>
      </c>
      <c r="B16" s="184"/>
      <c r="C16" s="78"/>
      <c r="D16" s="88">
        <f>D15*4.33</f>
        <v>86.946399999999997</v>
      </c>
      <c r="E16" s="169" t="s">
        <v>246</v>
      </c>
      <c r="F16" s="88">
        <f>F15*4.33</f>
        <v>113.35939999999999</v>
      </c>
      <c r="G16" s="169" t="s">
        <v>246</v>
      </c>
      <c r="H16" s="88">
        <f>H15*4.33</f>
        <v>146.74370000000002</v>
      </c>
      <c r="I16" s="169" t="s">
        <v>246</v>
      </c>
      <c r="J16" s="88">
        <f>J15*4.33</f>
        <v>201.60480000000001</v>
      </c>
      <c r="K16" s="169" t="s">
        <v>246</v>
      </c>
      <c r="L16" s="88">
        <f>L15*4.33</f>
        <v>259.8433</v>
      </c>
      <c r="M16" s="169" t="s">
        <v>246</v>
      </c>
      <c r="N16" s="88">
        <f>N15*4.33</f>
        <v>309.63830000000002</v>
      </c>
      <c r="O16" s="169" t="s">
        <v>246</v>
      </c>
      <c r="P16" s="88">
        <f>P15*4.33</f>
        <v>346.57320000000004</v>
      </c>
      <c r="Q16" s="169" t="s">
        <v>246</v>
      </c>
      <c r="U16" s="47"/>
      <c r="V16" s="47"/>
      <c r="W16" s="47"/>
      <c r="X16" s="77"/>
    </row>
    <row r="17" spans="1:23" x14ac:dyDescent="0.2">
      <c r="A17" s="92" t="s">
        <v>233</v>
      </c>
      <c r="B17" s="78"/>
      <c r="C17" s="90"/>
      <c r="D17" s="81">
        <v>20.079999999999998</v>
      </c>
      <c r="E17" s="169" t="s">
        <v>246</v>
      </c>
      <c r="F17" s="81">
        <v>26.18</v>
      </c>
      <c r="G17" s="169" t="s">
        <v>246</v>
      </c>
      <c r="H17" s="81">
        <v>33.89</v>
      </c>
      <c r="I17" s="169" t="s">
        <v>246</v>
      </c>
      <c r="J17" s="81">
        <v>46.56</v>
      </c>
      <c r="K17" s="169" t="s">
        <v>246</v>
      </c>
      <c r="L17" s="81">
        <v>60.01</v>
      </c>
      <c r="M17" s="169" t="s">
        <v>246</v>
      </c>
      <c r="N17" s="81">
        <v>71.510000000000005</v>
      </c>
      <c r="O17" s="169" t="s">
        <v>246</v>
      </c>
      <c r="P17" s="81">
        <v>80.040000000000006</v>
      </c>
      <c r="Q17" s="169" t="s">
        <v>246</v>
      </c>
      <c r="R17" s="41"/>
      <c r="S17" s="41"/>
      <c r="T17" s="41"/>
    </row>
    <row r="18" spans="1:23" x14ac:dyDescent="0.2">
      <c r="A18" s="82" t="s">
        <v>237</v>
      </c>
      <c r="B18" s="78"/>
      <c r="C18" s="90"/>
      <c r="D18" s="81">
        <v>22.54</v>
      </c>
      <c r="E18" s="169" t="s">
        <v>246</v>
      </c>
      <c r="F18" s="81">
        <v>28.64</v>
      </c>
      <c r="G18" s="169" t="s">
        <v>246</v>
      </c>
      <c r="H18" s="81">
        <v>36.31</v>
      </c>
      <c r="I18" s="169" t="s">
        <v>246</v>
      </c>
      <c r="J18" s="81">
        <v>49</v>
      </c>
      <c r="K18" s="169" t="s">
        <v>246</v>
      </c>
      <c r="L18" s="81">
        <v>62.45</v>
      </c>
      <c r="M18" s="169" t="s">
        <v>246</v>
      </c>
      <c r="N18" s="81">
        <v>73.95</v>
      </c>
      <c r="O18" s="169" t="s">
        <v>246</v>
      </c>
      <c r="P18" s="81">
        <v>82.46</v>
      </c>
      <c r="Q18" s="169" t="s">
        <v>246</v>
      </c>
      <c r="R18" s="41"/>
      <c r="S18" s="41"/>
      <c r="T18" s="41"/>
    </row>
    <row r="19" spans="1:23" x14ac:dyDescent="0.2">
      <c r="A19" s="93" t="s">
        <v>115</v>
      </c>
      <c r="B19" s="78"/>
      <c r="C19" s="90"/>
      <c r="D19" s="85"/>
      <c r="E19" s="85"/>
      <c r="F19" s="85"/>
      <c r="G19" s="85"/>
      <c r="H19" s="85"/>
      <c r="I19" s="85"/>
      <c r="J19" s="85"/>
      <c r="K19" s="85"/>
      <c r="L19" s="85"/>
      <c r="M19" s="85"/>
      <c r="N19" s="85"/>
      <c r="O19" s="85"/>
      <c r="P19" s="94"/>
      <c r="Q19" s="94"/>
      <c r="R19" s="41"/>
      <c r="S19" s="41"/>
      <c r="T19" s="41"/>
      <c r="U19" s="41"/>
      <c r="V19" s="41"/>
      <c r="W19" s="41"/>
    </row>
    <row r="20" spans="1:23" x14ac:dyDescent="0.2">
      <c r="A20" s="92" t="s">
        <v>224</v>
      </c>
      <c r="B20" s="78"/>
      <c r="C20" s="90"/>
      <c r="D20" s="81">
        <v>31.58</v>
      </c>
      <c r="E20" s="169" t="s">
        <v>246</v>
      </c>
      <c r="F20" s="81">
        <v>40.58</v>
      </c>
      <c r="G20" s="169" t="s">
        <v>246</v>
      </c>
      <c r="H20" s="81">
        <v>45.22</v>
      </c>
      <c r="I20" s="169" t="s">
        <v>246</v>
      </c>
      <c r="J20" s="81">
        <v>56.89</v>
      </c>
      <c r="K20" s="169" t="s">
        <v>246</v>
      </c>
      <c r="L20" s="81">
        <v>70.58</v>
      </c>
      <c r="M20" s="169" t="s">
        <v>246</v>
      </c>
      <c r="N20" s="81">
        <v>83.71</v>
      </c>
      <c r="O20" s="169" t="s">
        <v>246</v>
      </c>
      <c r="P20" s="81">
        <v>93.5</v>
      </c>
      <c r="Q20" s="169" t="s">
        <v>246</v>
      </c>
      <c r="R20" s="41"/>
      <c r="S20" s="41"/>
      <c r="T20" s="41"/>
      <c r="U20" s="41"/>
      <c r="V20" s="41"/>
      <c r="W20" s="41"/>
    </row>
    <row r="21" spans="1:23" x14ac:dyDescent="0.2">
      <c r="A21" s="95"/>
      <c r="B21" s="190"/>
      <c r="C21" s="190"/>
      <c r="D21" s="47"/>
      <c r="E21" s="47"/>
      <c r="F21" s="47"/>
      <c r="G21" s="47"/>
      <c r="H21" s="47"/>
      <c r="I21" s="47"/>
      <c r="J21" s="47"/>
      <c r="K21" s="47"/>
      <c r="L21" s="47"/>
      <c r="M21" s="47"/>
      <c r="N21" s="47"/>
      <c r="O21" s="47"/>
      <c r="P21" s="47"/>
      <c r="Q21" s="50"/>
      <c r="R21" s="41"/>
      <c r="S21" s="41"/>
      <c r="T21" s="41"/>
      <c r="U21" s="41"/>
      <c r="V21" s="41"/>
      <c r="W21" s="41"/>
    </row>
    <row r="22" spans="1:23" x14ac:dyDescent="0.2">
      <c r="A22" s="359" t="s">
        <v>62</v>
      </c>
      <c r="B22" s="360"/>
      <c r="C22" s="360"/>
      <c r="D22" s="190"/>
      <c r="E22" s="190"/>
      <c r="F22" s="190"/>
      <c r="G22" s="190"/>
      <c r="H22" s="190"/>
      <c r="I22" s="190"/>
      <c r="J22" s="190"/>
      <c r="K22" s="190"/>
      <c r="L22" s="190"/>
      <c r="M22" s="190"/>
      <c r="N22" s="190"/>
      <c r="O22" s="190"/>
      <c r="P22" s="190"/>
      <c r="Q22" s="191"/>
      <c r="R22" s="41"/>
      <c r="S22" s="41"/>
      <c r="T22" s="41"/>
      <c r="U22" s="41"/>
      <c r="V22" s="41"/>
      <c r="W22" s="41"/>
    </row>
    <row r="23" spans="1:23" x14ac:dyDescent="0.2">
      <c r="A23" s="172" t="s">
        <v>249</v>
      </c>
      <c r="B23" s="198"/>
      <c r="C23" s="198"/>
      <c r="D23" s="190"/>
      <c r="E23" s="190"/>
      <c r="F23" s="190"/>
      <c r="G23" s="190"/>
      <c r="H23" s="190"/>
      <c r="I23" s="190"/>
      <c r="J23" s="190"/>
      <c r="K23" s="190"/>
      <c r="L23" s="190"/>
      <c r="M23" s="190"/>
      <c r="N23" s="190"/>
      <c r="O23" s="190"/>
      <c r="P23" s="190"/>
      <c r="Q23" s="191"/>
      <c r="R23" s="41"/>
      <c r="S23" s="41"/>
      <c r="T23" s="41"/>
      <c r="U23" s="41"/>
      <c r="V23" s="41"/>
      <c r="W23" s="41"/>
    </row>
    <row r="24" spans="1:23" x14ac:dyDescent="0.2">
      <c r="A24" s="93"/>
      <c r="B24" s="78" t="s">
        <v>80</v>
      </c>
      <c r="C24" s="196"/>
      <c r="D24" s="473" t="s">
        <v>56</v>
      </c>
      <c r="E24" s="474"/>
      <c r="F24" s="475"/>
      <c r="G24" s="212"/>
      <c r="H24" s="22"/>
      <c r="I24" s="22"/>
      <c r="J24" s="473" t="s">
        <v>57</v>
      </c>
      <c r="K24" s="474"/>
      <c r="L24" s="475"/>
      <c r="M24" s="212"/>
      <c r="N24" s="22"/>
      <c r="O24" s="22"/>
      <c r="P24" s="22"/>
      <c r="Q24" s="27"/>
      <c r="R24" s="41"/>
      <c r="S24" s="41"/>
      <c r="T24" s="41"/>
    </row>
    <row r="25" spans="1:23" x14ac:dyDescent="0.2">
      <c r="A25" s="216" t="s">
        <v>113</v>
      </c>
      <c r="B25" s="215"/>
      <c r="C25" s="215"/>
      <c r="D25" s="93" t="s">
        <v>120</v>
      </c>
      <c r="E25" s="93"/>
      <c r="F25" s="123" t="s">
        <v>120</v>
      </c>
      <c r="G25" s="38"/>
      <c r="H25" s="22"/>
      <c r="I25" s="22"/>
      <c r="J25" s="93" t="s">
        <v>120</v>
      </c>
      <c r="K25" s="93"/>
      <c r="L25" s="123" t="s">
        <v>120</v>
      </c>
      <c r="M25" s="38"/>
      <c r="N25" s="22"/>
      <c r="O25" s="22"/>
      <c r="P25" s="22"/>
      <c r="Q25" s="27"/>
      <c r="R25" s="41"/>
      <c r="S25" s="41"/>
      <c r="T25" s="41"/>
    </row>
    <row r="26" spans="1:23" x14ac:dyDescent="0.2">
      <c r="A26" s="96" t="s">
        <v>118</v>
      </c>
      <c r="B26" s="78"/>
      <c r="C26" s="78"/>
      <c r="D26" s="54"/>
      <c r="E26" s="54"/>
      <c r="F26" s="74"/>
      <c r="G26" s="190"/>
      <c r="H26" s="190"/>
      <c r="I26" s="190"/>
      <c r="J26" s="54"/>
      <c r="K26" s="54"/>
      <c r="L26" s="74"/>
      <c r="M26" s="190"/>
      <c r="N26" s="190"/>
      <c r="O26" s="190"/>
      <c r="P26" s="190"/>
      <c r="Q26" s="191"/>
      <c r="R26" s="41"/>
      <c r="S26" s="41"/>
      <c r="T26" s="41"/>
    </row>
    <row r="27" spans="1:23" x14ac:dyDescent="0.2">
      <c r="A27" s="82" t="s">
        <v>58</v>
      </c>
      <c r="B27" s="184"/>
      <c r="C27" s="184"/>
      <c r="D27" s="214" t="s">
        <v>59</v>
      </c>
      <c r="E27" s="214"/>
      <c r="F27" s="186" t="s">
        <v>60</v>
      </c>
      <c r="G27" s="177"/>
      <c r="H27" s="190"/>
      <c r="I27" s="190"/>
      <c r="J27" s="214" t="s">
        <v>59</v>
      </c>
      <c r="K27" s="214"/>
      <c r="L27" s="186" t="s">
        <v>60</v>
      </c>
      <c r="M27" s="177"/>
      <c r="N27" s="188"/>
      <c r="O27" s="188"/>
      <c r="P27" s="188"/>
      <c r="Q27" s="189"/>
    </row>
    <row r="28" spans="1:23" x14ac:dyDescent="0.2">
      <c r="A28" s="82" t="s">
        <v>232</v>
      </c>
      <c r="B28" s="184"/>
      <c r="C28" s="184"/>
      <c r="D28" s="58" t="s">
        <v>248</v>
      </c>
      <c r="E28" s="168"/>
      <c r="F28" s="174" t="s">
        <v>248</v>
      </c>
      <c r="G28" s="167"/>
      <c r="H28" s="47"/>
      <c r="I28" s="47"/>
      <c r="J28" s="58" t="s">
        <v>248</v>
      </c>
      <c r="K28" s="168"/>
      <c r="L28" s="174" t="s">
        <v>248</v>
      </c>
      <c r="M28" s="167"/>
      <c r="N28" s="47"/>
      <c r="O28" s="47"/>
      <c r="P28" s="47"/>
      <c r="Q28" s="50"/>
    </row>
    <row r="29" spans="1:23" x14ac:dyDescent="0.2">
      <c r="A29" s="82" t="s">
        <v>233</v>
      </c>
      <c r="B29" s="184"/>
      <c r="C29" s="184"/>
      <c r="D29" s="58" t="s">
        <v>248</v>
      </c>
      <c r="E29" s="168"/>
      <c r="F29" s="174" t="s">
        <v>248</v>
      </c>
      <c r="G29" s="167"/>
      <c r="H29" s="47"/>
      <c r="I29" s="47"/>
      <c r="J29" s="58" t="s">
        <v>248</v>
      </c>
      <c r="K29" s="168"/>
      <c r="L29" s="174" t="s">
        <v>248</v>
      </c>
      <c r="M29" s="167"/>
      <c r="N29" s="47"/>
      <c r="O29" s="47"/>
      <c r="P29" s="47"/>
      <c r="Q29" s="50"/>
    </row>
    <row r="30" spans="1:23" x14ac:dyDescent="0.2">
      <c r="A30" s="82" t="s">
        <v>243</v>
      </c>
      <c r="B30" s="184"/>
      <c r="C30" s="184"/>
      <c r="D30" s="58" t="s">
        <v>248</v>
      </c>
      <c r="E30" s="168"/>
      <c r="F30" s="174" t="s">
        <v>248</v>
      </c>
      <c r="G30" s="167"/>
      <c r="H30" s="132"/>
      <c r="I30" s="132"/>
      <c r="J30" s="58" t="s">
        <v>248</v>
      </c>
      <c r="K30" s="168"/>
      <c r="L30" s="174" t="s">
        <v>248</v>
      </c>
      <c r="M30" s="167"/>
      <c r="N30" s="47"/>
      <c r="O30" s="47"/>
      <c r="P30" s="47"/>
      <c r="Q30" s="50"/>
    </row>
    <row r="31" spans="1:23" x14ac:dyDescent="0.2">
      <c r="A31" s="82" t="s">
        <v>61</v>
      </c>
      <c r="B31" s="184"/>
      <c r="C31" s="184"/>
      <c r="D31" s="58" t="s">
        <v>248</v>
      </c>
      <c r="E31" s="168"/>
      <c r="F31" s="174" t="s">
        <v>248</v>
      </c>
      <c r="G31" s="167"/>
      <c r="H31" s="47"/>
      <c r="I31" s="47"/>
      <c r="J31" s="58" t="s">
        <v>248</v>
      </c>
      <c r="K31" s="168"/>
      <c r="L31" s="174" t="s">
        <v>248</v>
      </c>
      <c r="M31" s="167"/>
      <c r="N31" s="47"/>
      <c r="O31" s="47"/>
      <c r="P31" s="47"/>
      <c r="Q31" s="50"/>
    </row>
    <row r="32" spans="1:23" ht="15" customHeight="1" x14ac:dyDescent="0.2">
      <c r="A32" s="128"/>
      <c r="B32" s="188"/>
      <c r="C32" s="188"/>
      <c r="D32" s="47"/>
      <c r="E32" s="47"/>
      <c r="F32" s="47"/>
      <c r="G32" s="47"/>
      <c r="H32" s="47"/>
      <c r="I32" s="47"/>
      <c r="J32" s="47"/>
      <c r="K32" s="47"/>
      <c r="L32" s="47"/>
      <c r="M32" s="47"/>
      <c r="N32" s="47"/>
      <c r="O32" s="47"/>
      <c r="P32" s="47"/>
      <c r="Q32" s="50"/>
    </row>
    <row r="33" spans="1:21" x14ac:dyDescent="0.2">
      <c r="A33" s="28" t="s">
        <v>83</v>
      </c>
      <c r="B33" s="322" t="s">
        <v>227</v>
      </c>
      <c r="C33" s="335"/>
      <c r="D33" s="335"/>
      <c r="E33" s="335"/>
      <c r="F33" s="335"/>
      <c r="G33" s="335"/>
      <c r="H33" s="335"/>
      <c r="I33" s="335"/>
      <c r="J33" s="335"/>
      <c r="K33" s="335"/>
      <c r="L33" s="335"/>
      <c r="M33" s="335"/>
      <c r="N33" s="335"/>
      <c r="O33" s="335"/>
      <c r="P33" s="335"/>
      <c r="Q33" s="336"/>
    </row>
    <row r="34" spans="1:21" x14ac:dyDescent="0.2">
      <c r="A34" s="28"/>
      <c r="B34" s="335"/>
      <c r="C34" s="335"/>
      <c r="D34" s="335"/>
      <c r="E34" s="335"/>
      <c r="F34" s="335"/>
      <c r="G34" s="335"/>
      <c r="H34" s="335"/>
      <c r="I34" s="335"/>
      <c r="J34" s="335"/>
      <c r="K34" s="335"/>
      <c r="L34" s="335"/>
      <c r="M34" s="335"/>
      <c r="N34" s="335"/>
      <c r="O34" s="335"/>
      <c r="P34" s="335"/>
      <c r="Q34" s="336"/>
    </row>
    <row r="35" spans="1:21" x14ac:dyDescent="0.2">
      <c r="A35" s="28"/>
      <c r="B35" s="335"/>
      <c r="C35" s="335"/>
      <c r="D35" s="335"/>
      <c r="E35" s="335"/>
      <c r="F35" s="335"/>
      <c r="G35" s="335"/>
      <c r="H35" s="335"/>
      <c r="I35" s="335"/>
      <c r="J35" s="335"/>
      <c r="K35" s="335"/>
      <c r="L35" s="335"/>
      <c r="M35" s="335"/>
      <c r="N35" s="335"/>
      <c r="O35" s="335"/>
      <c r="P35" s="335"/>
      <c r="Q35" s="336"/>
    </row>
    <row r="36" spans="1:21" x14ac:dyDescent="0.2">
      <c r="A36" s="28"/>
      <c r="B36" s="200"/>
      <c r="C36" s="188"/>
      <c r="D36" s="188"/>
      <c r="E36" s="188"/>
      <c r="F36" s="188"/>
      <c r="G36" s="188"/>
      <c r="H36" s="188"/>
      <c r="I36" s="188"/>
      <c r="J36" s="188"/>
      <c r="K36" s="188"/>
      <c r="L36" s="188"/>
      <c r="M36" s="188"/>
      <c r="N36" s="188"/>
      <c r="O36" s="188"/>
      <c r="P36" s="188"/>
      <c r="Q36" s="189"/>
    </row>
    <row r="37" spans="1:21" x14ac:dyDescent="0.2">
      <c r="A37" s="199" t="s">
        <v>84</v>
      </c>
      <c r="B37" s="21" t="s">
        <v>121</v>
      </c>
      <c r="C37" s="188"/>
      <c r="D37" s="188"/>
      <c r="E37" s="188"/>
      <c r="F37" s="188"/>
      <c r="G37" s="188"/>
      <c r="H37" s="188"/>
      <c r="I37" s="188"/>
      <c r="J37" s="188"/>
      <c r="K37" s="188"/>
      <c r="L37" s="188"/>
      <c r="M37" s="188"/>
      <c r="N37" s="188"/>
      <c r="O37" s="188"/>
      <c r="P37" s="188"/>
      <c r="Q37" s="189"/>
    </row>
    <row r="38" spans="1:21" x14ac:dyDescent="0.2">
      <c r="B38" s="188"/>
      <c r="C38" s="188"/>
      <c r="D38" s="188"/>
      <c r="E38" s="188"/>
      <c r="F38" s="188"/>
      <c r="G38" s="188"/>
      <c r="H38" s="188"/>
      <c r="I38" s="188"/>
      <c r="J38" s="188"/>
      <c r="K38" s="188"/>
      <c r="L38" s="188"/>
      <c r="M38" s="188"/>
      <c r="N38" s="188"/>
      <c r="O38" s="188"/>
      <c r="P38" s="188"/>
      <c r="Q38" s="189"/>
    </row>
    <row r="39" spans="1:21" x14ac:dyDescent="0.2">
      <c r="A39" s="28" t="s">
        <v>85</v>
      </c>
      <c r="B39" s="200" t="s">
        <v>228</v>
      </c>
      <c r="C39" s="188"/>
      <c r="D39" s="188"/>
      <c r="E39" s="188"/>
      <c r="F39" s="188"/>
      <c r="G39" s="188"/>
      <c r="H39" s="188"/>
      <c r="I39" s="188"/>
      <c r="J39" s="188"/>
      <c r="K39" s="188"/>
      <c r="L39" s="188"/>
      <c r="M39" s="188"/>
      <c r="N39" s="188"/>
      <c r="O39" s="188"/>
      <c r="P39" s="188"/>
      <c r="Q39" s="189"/>
    </row>
    <row r="40" spans="1:21" x14ac:dyDescent="0.2">
      <c r="A40" s="46"/>
      <c r="B40" s="200"/>
      <c r="C40" s="188"/>
      <c r="D40" s="188"/>
      <c r="E40" s="188"/>
      <c r="F40" s="188"/>
      <c r="G40" s="188"/>
      <c r="H40" s="188"/>
      <c r="I40" s="188"/>
      <c r="J40" s="188"/>
      <c r="K40" s="188"/>
      <c r="L40" s="188"/>
      <c r="M40" s="188"/>
      <c r="N40" s="188"/>
      <c r="O40" s="188"/>
      <c r="P40" s="188"/>
      <c r="Q40" s="189"/>
    </row>
    <row r="41" spans="1:21" x14ac:dyDescent="0.2">
      <c r="A41" s="28" t="s">
        <v>32</v>
      </c>
      <c r="B41" s="322" t="s">
        <v>216</v>
      </c>
      <c r="C41" s="335"/>
      <c r="D41" s="335"/>
      <c r="E41" s="335"/>
      <c r="F41" s="335"/>
      <c r="G41" s="335"/>
      <c r="H41" s="335"/>
      <c r="I41" s="335"/>
      <c r="J41" s="335"/>
      <c r="K41" s="335"/>
      <c r="L41" s="335"/>
      <c r="M41" s="335"/>
      <c r="N41" s="335"/>
      <c r="O41" s="335"/>
      <c r="P41" s="335"/>
      <c r="Q41" s="336"/>
    </row>
    <row r="42" spans="1:21" x14ac:dyDescent="0.2">
      <c r="A42" s="28"/>
      <c r="B42" s="200"/>
      <c r="C42" s="188"/>
      <c r="D42" s="188"/>
      <c r="E42" s="188"/>
      <c r="F42" s="188"/>
      <c r="G42" s="188"/>
      <c r="H42" s="188"/>
      <c r="I42" s="188"/>
      <c r="J42" s="188"/>
      <c r="K42" s="188"/>
      <c r="L42" s="188"/>
      <c r="M42" s="188"/>
      <c r="N42" s="188"/>
      <c r="O42" s="188"/>
      <c r="P42" s="188"/>
      <c r="Q42" s="189"/>
    </row>
    <row r="43" spans="1:21" x14ac:dyDescent="0.2">
      <c r="J43" s="190"/>
      <c r="K43" s="190"/>
      <c r="L43" s="190"/>
      <c r="M43" s="190"/>
      <c r="N43" s="190"/>
      <c r="O43" s="190"/>
      <c r="P43" s="190"/>
      <c r="Q43" s="191"/>
      <c r="R43" s="41"/>
      <c r="S43" s="41"/>
      <c r="T43" s="41"/>
      <c r="U43" s="41"/>
    </row>
    <row r="44" spans="1:21" x14ac:dyDescent="0.2">
      <c r="J44" s="190"/>
      <c r="K44" s="190"/>
      <c r="L44" s="190"/>
      <c r="M44" s="190"/>
      <c r="N44" s="190"/>
      <c r="O44" s="190"/>
      <c r="P44" s="190"/>
      <c r="Q44" s="191"/>
      <c r="R44" s="41"/>
      <c r="S44" s="41"/>
      <c r="T44" s="41"/>
      <c r="U44" s="41"/>
    </row>
    <row r="45" spans="1:21" x14ac:dyDescent="0.2">
      <c r="A45" s="46" t="s">
        <v>119</v>
      </c>
      <c r="B45" s="200"/>
      <c r="C45" s="188"/>
      <c r="D45" s="190"/>
      <c r="E45" s="190"/>
      <c r="F45" s="190"/>
      <c r="G45" s="190"/>
      <c r="H45" s="190"/>
      <c r="I45" s="190"/>
      <c r="J45" s="190"/>
      <c r="K45" s="190"/>
      <c r="L45" s="38"/>
      <c r="M45" s="38"/>
      <c r="N45" s="190"/>
      <c r="O45" s="190"/>
      <c r="P45" s="190"/>
      <c r="Q45" s="191"/>
      <c r="R45" s="41"/>
      <c r="S45" s="41"/>
      <c r="T45" s="41"/>
      <c r="U45" s="41"/>
    </row>
    <row r="46" spans="1:21" x14ac:dyDescent="0.2">
      <c r="A46" s="28" t="s">
        <v>122</v>
      </c>
      <c r="B46" s="200"/>
      <c r="C46" s="188"/>
      <c r="D46" s="190"/>
      <c r="E46" s="190"/>
      <c r="F46" s="47">
        <v>54.6</v>
      </c>
      <c r="G46" s="47"/>
      <c r="H46" s="190" t="s">
        <v>50</v>
      </c>
      <c r="I46" s="190"/>
      <c r="J46" s="190"/>
      <c r="K46" s="190"/>
      <c r="L46" s="38"/>
      <c r="M46" s="38"/>
      <c r="N46" s="190"/>
      <c r="O46" s="190"/>
      <c r="P46" s="190"/>
      <c r="Q46" s="191"/>
      <c r="R46" s="41"/>
      <c r="S46" s="41"/>
      <c r="T46" s="41"/>
      <c r="U46" s="41"/>
    </row>
    <row r="47" spans="1:21" x14ac:dyDescent="0.2">
      <c r="A47" s="28" t="s">
        <v>75</v>
      </c>
      <c r="B47" s="200"/>
      <c r="C47" s="188"/>
      <c r="D47" s="190"/>
      <c r="E47" s="190"/>
      <c r="F47" s="47">
        <v>7.28</v>
      </c>
      <c r="G47" s="47"/>
      <c r="H47" s="190" t="s">
        <v>50</v>
      </c>
      <c r="I47" s="190"/>
      <c r="J47" s="190"/>
      <c r="K47" s="190"/>
      <c r="L47" s="38"/>
      <c r="M47" s="38"/>
      <c r="N47" s="190"/>
      <c r="O47" s="190"/>
      <c r="P47" s="190"/>
      <c r="Q47" s="191"/>
      <c r="R47" s="41"/>
      <c r="S47" s="41"/>
      <c r="T47" s="41"/>
      <c r="U47" s="41"/>
    </row>
    <row r="48" spans="1:21" x14ac:dyDescent="0.2">
      <c r="A48" s="28" t="s">
        <v>76</v>
      </c>
      <c r="B48" s="200"/>
      <c r="C48" s="188"/>
      <c r="D48" s="190"/>
      <c r="E48" s="190"/>
      <c r="F48" s="47">
        <v>7.28</v>
      </c>
      <c r="G48" s="47"/>
      <c r="H48" s="190" t="s">
        <v>50</v>
      </c>
      <c r="I48" s="190"/>
      <c r="J48" s="190"/>
      <c r="K48" s="190"/>
      <c r="L48" s="38"/>
      <c r="M48" s="38"/>
      <c r="N48" s="190"/>
      <c r="O48" s="190"/>
      <c r="P48" s="190"/>
      <c r="Q48" s="191"/>
      <c r="R48" s="41"/>
      <c r="S48" s="41"/>
      <c r="T48" s="41"/>
      <c r="U48" s="41"/>
    </row>
    <row r="49" spans="1:21" x14ac:dyDescent="0.2">
      <c r="A49" s="199" t="s">
        <v>77</v>
      </c>
      <c r="B49" s="200"/>
      <c r="C49" s="188"/>
      <c r="D49" s="190"/>
      <c r="E49" s="190"/>
      <c r="F49" s="47">
        <v>2</v>
      </c>
      <c r="G49" s="47"/>
      <c r="H49" s="190" t="s">
        <v>78</v>
      </c>
      <c r="I49" s="190"/>
      <c r="J49" s="190"/>
      <c r="K49" s="190"/>
      <c r="L49" s="190"/>
      <c r="M49" s="190"/>
      <c r="N49" s="190"/>
      <c r="O49" s="190"/>
      <c r="P49" s="190"/>
      <c r="Q49" s="191"/>
      <c r="R49" s="41"/>
      <c r="S49" s="41"/>
      <c r="T49" s="41"/>
      <c r="U49" s="41"/>
    </row>
    <row r="50" spans="1:21" x14ac:dyDescent="0.2">
      <c r="A50" s="127"/>
      <c r="B50" s="269"/>
      <c r="C50" s="11"/>
      <c r="D50" s="87"/>
      <c r="E50" s="87"/>
      <c r="F50" s="126"/>
      <c r="G50" s="126"/>
      <c r="H50" s="87"/>
      <c r="I50" s="87"/>
      <c r="J50" s="87"/>
      <c r="K50" s="87"/>
      <c r="L50" s="87"/>
      <c r="M50" s="87"/>
      <c r="N50" s="87"/>
      <c r="O50" s="87"/>
      <c r="P50" s="87"/>
      <c r="Q50" s="52"/>
      <c r="R50" s="41"/>
      <c r="S50" s="41"/>
      <c r="T50" s="41"/>
      <c r="U50" s="41"/>
    </row>
    <row r="51" spans="1:21" x14ac:dyDescent="0.2">
      <c r="A51" s="199" t="s">
        <v>134</v>
      </c>
      <c r="B51" s="188" t="s">
        <v>182</v>
      </c>
      <c r="C51" s="193"/>
      <c r="D51" s="218"/>
      <c r="E51" s="218"/>
      <c r="F51" s="218"/>
      <c r="G51" s="218"/>
      <c r="H51" s="188"/>
      <c r="I51" s="188"/>
      <c r="J51" s="188"/>
      <c r="K51" s="188"/>
      <c r="L51" s="188"/>
      <c r="M51" s="188"/>
      <c r="N51" s="188"/>
      <c r="O51" s="188"/>
      <c r="P51" s="188"/>
      <c r="Q51" s="189"/>
    </row>
    <row r="52" spans="1:21" x14ac:dyDescent="0.2">
      <c r="B52" s="188"/>
      <c r="C52" s="188"/>
      <c r="D52" s="188"/>
      <c r="E52" s="188"/>
      <c r="F52" s="188"/>
      <c r="G52" s="188"/>
      <c r="H52" s="188"/>
      <c r="I52" s="188"/>
      <c r="J52" s="188"/>
      <c r="K52" s="188"/>
      <c r="L52" s="188"/>
      <c r="M52" s="188"/>
      <c r="N52" s="188"/>
      <c r="O52" s="188"/>
      <c r="P52" s="188"/>
      <c r="Q52" s="189"/>
    </row>
    <row r="53" spans="1:21" ht="12.75" customHeight="1" x14ac:dyDescent="0.2">
      <c r="A53" s="13" t="s">
        <v>138</v>
      </c>
      <c r="B53" s="327">
        <f>'Check Sheet p2'!B50:C50</f>
        <v>43769</v>
      </c>
      <c r="C53" s="327"/>
      <c r="D53" s="39"/>
      <c r="E53" s="39"/>
      <c r="F53" s="39"/>
      <c r="G53" s="39"/>
      <c r="H53" s="11"/>
      <c r="I53" s="188"/>
      <c r="J53" s="188" t="str">
        <f>'Check Sheet p2'!G50</f>
        <v>Effective Date: January 1, 2020</v>
      </c>
      <c r="K53" s="188"/>
      <c r="L53" s="188"/>
      <c r="M53" s="188"/>
      <c r="N53" s="11"/>
      <c r="O53" s="11"/>
      <c r="P53" s="11"/>
      <c r="Q53" s="12"/>
    </row>
    <row r="54" spans="1:21" x14ac:dyDescent="0.2">
      <c r="A54" s="313" t="s">
        <v>131</v>
      </c>
      <c r="B54" s="314"/>
      <c r="C54" s="314"/>
      <c r="D54" s="314"/>
      <c r="E54" s="314"/>
      <c r="F54" s="314"/>
      <c r="G54" s="314"/>
      <c r="H54" s="314"/>
      <c r="I54" s="314"/>
      <c r="J54" s="314"/>
      <c r="K54" s="314"/>
      <c r="L54" s="314"/>
      <c r="M54" s="314"/>
      <c r="N54" s="314"/>
      <c r="O54" s="314"/>
      <c r="P54" s="314"/>
      <c r="Q54" s="315"/>
    </row>
    <row r="55" spans="1:21" x14ac:dyDescent="0.2">
      <c r="B55" s="188"/>
      <c r="C55" s="188"/>
      <c r="D55" s="188"/>
      <c r="E55" s="188"/>
      <c r="F55" s="188"/>
      <c r="G55" s="188"/>
      <c r="H55" s="188"/>
      <c r="I55" s="188"/>
      <c r="J55" s="188"/>
      <c r="K55" s="188"/>
      <c r="L55" s="188"/>
      <c r="M55" s="188"/>
      <c r="N55" s="188"/>
      <c r="O55" s="188"/>
      <c r="P55" s="188"/>
      <c r="Q55" s="189"/>
    </row>
    <row r="56" spans="1:21" x14ac:dyDescent="0.2">
      <c r="A56" s="199" t="s">
        <v>79</v>
      </c>
      <c r="B56" s="188"/>
      <c r="C56" s="188"/>
      <c r="D56" s="188"/>
      <c r="E56" s="188"/>
      <c r="F56" s="188"/>
      <c r="G56" s="188"/>
      <c r="H56" s="188"/>
      <c r="I56" s="188"/>
      <c r="J56" s="188"/>
      <c r="K56" s="188"/>
      <c r="L56" s="188"/>
      <c r="M56" s="188"/>
      <c r="N56" s="188"/>
      <c r="O56" s="188"/>
      <c r="P56" s="188"/>
      <c r="Q56" s="189"/>
    </row>
    <row r="57" spans="1:21" x14ac:dyDescent="0.2">
      <c r="A57" s="13"/>
      <c r="B57" s="11"/>
      <c r="C57" s="11"/>
      <c r="D57" s="11"/>
      <c r="E57" s="11"/>
      <c r="F57" s="11"/>
      <c r="G57" s="11"/>
      <c r="H57" s="11"/>
      <c r="I57" s="11"/>
      <c r="J57" s="11"/>
      <c r="K57" s="11"/>
      <c r="L57" s="11"/>
      <c r="M57" s="11"/>
      <c r="N57" s="11"/>
      <c r="O57" s="11"/>
      <c r="P57" s="11"/>
      <c r="Q57" s="12"/>
    </row>
  </sheetData>
  <mergeCells count="13">
    <mergeCell ref="A22:C22"/>
    <mergeCell ref="B7:N7"/>
    <mergeCell ref="L2:N2"/>
    <mergeCell ref="A54:Q54"/>
    <mergeCell ref="A8:Q8"/>
    <mergeCell ref="A9:Q9"/>
    <mergeCell ref="D13:Q13"/>
    <mergeCell ref="A11:C11"/>
    <mergeCell ref="D24:F24"/>
    <mergeCell ref="J24:L24"/>
    <mergeCell ref="B33:Q35"/>
    <mergeCell ref="B41:Q41"/>
    <mergeCell ref="B53:C53"/>
  </mergeCells>
  <phoneticPr fontId="0" type="noConversion"/>
  <printOptions horizontalCentered="1" verticalCentered="1"/>
  <pageMargins left="0.5" right="0.25" top="0.25" bottom="0.25" header="0.5" footer="0.5"/>
  <pageSetup scale="8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R56"/>
  <sheetViews>
    <sheetView zoomScale="115" zoomScaleNormal="115" zoomScaleSheetLayoutView="75" workbookViewId="0"/>
  </sheetViews>
  <sheetFormatPr defaultRowHeight="12.75" x14ac:dyDescent="0.2"/>
  <cols>
    <col min="1" max="2" width="9.140625" style="4"/>
    <col min="3" max="3" width="19.28515625" style="4" customWidth="1"/>
    <col min="4" max="4" width="8.42578125" style="4" customWidth="1"/>
    <col min="5" max="5" width="4.42578125" style="4" customWidth="1"/>
    <col min="6" max="6" width="9.85546875" style="4" customWidth="1"/>
    <col min="7" max="7" width="4.42578125" style="4" customWidth="1"/>
    <col min="8" max="8" width="9.85546875" style="4" customWidth="1"/>
    <col min="9" max="9" width="4.42578125" style="4" customWidth="1"/>
    <col min="10" max="10" width="10.28515625" style="4" customWidth="1"/>
    <col min="11" max="11" width="4.42578125" style="4" customWidth="1"/>
    <col min="12" max="16384" width="9.140625" style="4"/>
  </cols>
  <sheetData>
    <row r="1" spans="1:18" x14ac:dyDescent="0.2">
      <c r="A1" s="1"/>
      <c r="B1" s="2"/>
      <c r="C1" s="2"/>
      <c r="D1" s="2"/>
      <c r="E1" s="2"/>
      <c r="F1" s="2"/>
      <c r="G1" s="2"/>
      <c r="H1" s="2"/>
      <c r="I1" s="2"/>
      <c r="J1" s="2"/>
      <c r="K1" s="3"/>
    </row>
    <row r="2" spans="1:18" x14ac:dyDescent="0.2">
      <c r="A2" s="199" t="s">
        <v>135</v>
      </c>
      <c r="B2" s="175">
        <f>+'Check Sheet p2'!B2</f>
        <v>19</v>
      </c>
      <c r="C2" s="188"/>
      <c r="D2" s="188"/>
      <c r="E2" s="188"/>
      <c r="F2" s="188"/>
      <c r="G2" s="188"/>
      <c r="H2" s="175">
        <v>1</v>
      </c>
      <c r="I2" s="312" t="s">
        <v>136</v>
      </c>
      <c r="J2" s="312"/>
      <c r="K2" s="213">
        <f>1+'Item 245 p40'!P2</f>
        <v>41</v>
      </c>
    </row>
    <row r="3" spans="1:18" x14ac:dyDescent="0.2">
      <c r="A3" s="199"/>
      <c r="B3" s="188"/>
      <c r="C3" s="188"/>
      <c r="D3" s="188"/>
      <c r="E3" s="188"/>
      <c r="F3" s="188"/>
      <c r="G3" s="188"/>
      <c r="H3" s="188"/>
      <c r="I3" s="188"/>
      <c r="J3" s="188"/>
      <c r="K3" s="189"/>
    </row>
    <row r="4" spans="1:18" x14ac:dyDescent="0.2">
      <c r="A4" s="199" t="s">
        <v>41</v>
      </c>
      <c r="B4" s="188"/>
      <c r="C4" s="188"/>
      <c r="D4" s="188"/>
      <c r="E4" s="188"/>
      <c r="F4" s="188"/>
      <c r="G4" s="188"/>
      <c r="H4" s="188"/>
      <c r="I4" s="188"/>
      <c r="J4" s="188"/>
      <c r="K4" s="189"/>
    </row>
    <row r="5" spans="1:18" x14ac:dyDescent="0.2">
      <c r="A5" s="13" t="s">
        <v>42</v>
      </c>
      <c r="B5" s="11"/>
      <c r="C5" s="11"/>
      <c r="D5" s="11"/>
      <c r="E5" s="11"/>
      <c r="F5" s="11"/>
      <c r="G5" s="11"/>
      <c r="H5" s="11"/>
      <c r="I5" s="11"/>
      <c r="J5" s="11"/>
      <c r="K5" s="12"/>
    </row>
    <row r="6" spans="1:18" x14ac:dyDescent="0.2">
      <c r="A6" s="199"/>
      <c r="B6" s="188"/>
      <c r="C6" s="188"/>
      <c r="D6" s="188"/>
      <c r="E6" s="188"/>
      <c r="F6" s="188"/>
      <c r="G6" s="188"/>
      <c r="H6" s="188"/>
      <c r="I6" s="188"/>
      <c r="J6" s="188"/>
      <c r="K6" s="189"/>
    </row>
    <row r="7" spans="1:18" x14ac:dyDescent="0.2">
      <c r="A7" s="33"/>
      <c r="B7" s="316" t="s">
        <v>219</v>
      </c>
      <c r="C7" s="316"/>
      <c r="D7" s="316"/>
      <c r="E7" s="316"/>
      <c r="F7" s="316"/>
      <c r="G7" s="316"/>
      <c r="H7" s="316"/>
      <c r="I7" s="316"/>
      <c r="J7" s="316"/>
      <c r="K7" s="202"/>
    </row>
    <row r="8" spans="1:18" x14ac:dyDescent="0.2">
      <c r="A8" s="472" t="s">
        <v>220</v>
      </c>
      <c r="B8" s="312"/>
      <c r="C8" s="312"/>
      <c r="D8" s="312"/>
      <c r="E8" s="312"/>
      <c r="F8" s="312"/>
      <c r="G8" s="312"/>
      <c r="H8" s="312"/>
      <c r="I8" s="312"/>
      <c r="J8" s="312"/>
      <c r="K8" s="352"/>
    </row>
    <row r="9" spans="1:18" x14ac:dyDescent="0.2">
      <c r="A9" s="351" t="s">
        <v>212</v>
      </c>
      <c r="B9" s="312"/>
      <c r="C9" s="312"/>
      <c r="D9" s="312"/>
      <c r="E9" s="312"/>
      <c r="F9" s="312"/>
      <c r="G9" s="312"/>
      <c r="H9" s="312"/>
      <c r="I9" s="312"/>
      <c r="J9" s="312"/>
      <c r="K9" s="352"/>
    </row>
    <row r="10" spans="1:18" x14ac:dyDescent="0.2">
      <c r="A10" s="199"/>
      <c r="B10" s="188"/>
      <c r="C10" s="188"/>
      <c r="D10" s="188"/>
      <c r="E10" s="188"/>
      <c r="F10" s="188"/>
      <c r="G10" s="188"/>
      <c r="H10" s="188"/>
      <c r="I10" s="188"/>
      <c r="J10" s="188"/>
      <c r="K10" s="189"/>
    </row>
    <row r="11" spans="1:18" x14ac:dyDescent="0.2">
      <c r="A11" s="199" t="s">
        <v>80</v>
      </c>
      <c r="B11" s="190"/>
      <c r="C11" s="204" t="s">
        <v>55</v>
      </c>
      <c r="D11" s="188"/>
      <c r="E11" s="188"/>
      <c r="F11" s="188"/>
      <c r="G11" s="188"/>
      <c r="H11" s="188"/>
      <c r="I11" s="188"/>
      <c r="J11" s="188"/>
      <c r="K11" s="189"/>
      <c r="L11" s="41"/>
      <c r="M11" s="41"/>
      <c r="N11" s="41"/>
      <c r="O11" s="41"/>
      <c r="P11" s="41"/>
      <c r="Q11" s="41"/>
    </row>
    <row r="12" spans="1:18" x14ac:dyDescent="0.2">
      <c r="A12" s="199"/>
      <c r="B12" s="188"/>
      <c r="C12" s="188"/>
      <c r="D12" s="188"/>
      <c r="E12" s="188"/>
      <c r="F12" s="188"/>
      <c r="G12" s="188"/>
      <c r="H12" s="188"/>
      <c r="I12" s="188"/>
      <c r="J12" s="188"/>
      <c r="K12" s="189"/>
      <c r="L12" s="41"/>
      <c r="M12" s="41"/>
      <c r="N12" s="41"/>
      <c r="O12" s="41"/>
      <c r="P12" s="41"/>
      <c r="Q12" s="41"/>
    </row>
    <row r="13" spans="1:18" x14ac:dyDescent="0.2">
      <c r="A13" s="199"/>
      <c r="B13" s="22"/>
      <c r="C13" s="177"/>
      <c r="D13" s="382" t="s">
        <v>113</v>
      </c>
      <c r="E13" s="383"/>
      <c r="F13" s="383"/>
      <c r="G13" s="383"/>
      <c r="H13" s="383"/>
      <c r="I13" s="383"/>
      <c r="J13" s="383"/>
      <c r="K13" s="384"/>
      <c r="L13" s="41"/>
      <c r="M13" s="41"/>
      <c r="N13" s="41"/>
      <c r="O13" s="41"/>
      <c r="P13" s="41"/>
      <c r="Q13" s="41"/>
    </row>
    <row r="14" spans="1:18" x14ac:dyDescent="0.2">
      <c r="A14" s="79" t="s">
        <v>118</v>
      </c>
      <c r="B14" s="196"/>
      <c r="C14" s="195"/>
      <c r="D14" s="117" t="s">
        <v>69</v>
      </c>
      <c r="E14" s="117"/>
      <c r="F14" s="117" t="s">
        <v>71</v>
      </c>
      <c r="G14" s="117"/>
      <c r="H14" s="117" t="s">
        <v>73</v>
      </c>
      <c r="I14" s="117"/>
      <c r="J14" s="117" t="s">
        <v>74</v>
      </c>
      <c r="K14" s="117"/>
      <c r="L14" s="41"/>
      <c r="M14" s="41"/>
      <c r="N14" s="41"/>
      <c r="O14" s="41"/>
      <c r="P14" s="41"/>
      <c r="Q14" s="41"/>
    </row>
    <row r="15" spans="1:18" x14ac:dyDescent="0.2">
      <c r="A15" s="82" t="s">
        <v>43</v>
      </c>
      <c r="B15" s="184"/>
      <c r="C15" s="185"/>
      <c r="D15" s="81">
        <v>0</v>
      </c>
      <c r="E15" s="81"/>
      <c r="F15" s="81">
        <v>0</v>
      </c>
      <c r="G15" s="81"/>
      <c r="H15" s="81">
        <v>0</v>
      </c>
      <c r="I15" s="81"/>
      <c r="J15" s="81">
        <v>0</v>
      </c>
      <c r="K15" s="81"/>
      <c r="L15" s="41"/>
      <c r="M15" s="41"/>
      <c r="N15" s="41"/>
      <c r="O15" s="41"/>
      <c r="P15" s="41"/>
      <c r="Q15" s="41"/>
      <c r="R15" s="41"/>
    </row>
    <row r="16" spans="1:18" x14ac:dyDescent="0.2">
      <c r="A16" s="476" t="s">
        <v>232</v>
      </c>
      <c r="B16" s="477"/>
      <c r="C16" s="478"/>
      <c r="D16" s="88">
        <v>68.099999999999994</v>
      </c>
      <c r="E16" s="162" t="s">
        <v>246</v>
      </c>
      <c r="F16" s="88">
        <v>89.45</v>
      </c>
      <c r="G16" s="162" t="s">
        <v>246</v>
      </c>
      <c r="H16" s="88">
        <v>115.33</v>
      </c>
      <c r="I16" s="162" t="s">
        <v>246</v>
      </c>
      <c r="J16" s="88">
        <v>134.1</v>
      </c>
      <c r="K16" s="162" t="s">
        <v>246</v>
      </c>
      <c r="L16" s="41"/>
      <c r="M16" s="41"/>
      <c r="O16" s="41"/>
      <c r="P16" s="41"/>
      <c r="Q16" s="41"/>
      <c r="R16" s="41"/>
    </row>
    <row r="17" spans="1:18" x14ac:dyDescent="0.2">
      <c r="A17" s="82" t="s">
        <v>3</v>
      </c>
      <c r="B17" s="184"/>
      <c r="C17" s="185"/>
      <c r="D17" s="81">
        <f>+D18*4.33+(D16-D18)</f>
        <v>242.32560000000001</v>
      </c>
      <c r="E17" s="162" t="s">
        <v>246</v>
      </c>
      <c r="F17" s="81">
        <f>+F18*4.33+(F16-F18)</f>
        <v>334.83769999999998</v>
      </c>
      <c r="G17" s="162" t="s">
        <v>246</v>
      </c>
      <c r="H17" s="81">
        <f>+H18*4.33+(H16-H18)</f>
        <v>446.83150000000001</v>
      </c>
      <c r="I17" s="162" t="s">
        <v>246</v>
      </c>
      <c r="J17" s="81">
        <f>+J18*4.33+(J16-J18)</f>
        <v>528.23879999999997</v>
      </c>
      <c r="K17" s="162" t="s">
        <v>246</v>
      </c>
      <c r="L17" s="41"/>
    </row>
    <row r="18" spans="1:18" x14ac:dyDescent="0.2">
      <c r="A18" s="82" t="s">
        <v>233</v>
      </c>
      <c r="B18" s="184"/>
      <c r="C18" s="185"/>
      <c r="D18" s="81">
        <v>52.32</v>
      </c>
      <c r="E18" s="162" t="s">
        <v>246</v>
      </c>
      <c r="F18" s="81">
        <v>73.69</v>
      </c>
      <c r="G18" s="162" t="s">
        <v>246</v>
      </c>
      <c r="H18" s="81">
        <v>99.55</v>
      </c>
      <c r="I18" s="162" t="s">
        <v>246</v>
      </c>
      <c r="J18" s="81">
        <v>118.36</v>
      </c>
      <c r="K18" s="162" t="s">
        <v>246</v>
      </c>
      <c r="L18" s="41"/>
      <c r="M18" s="41"/>
      <c r="N18" s="41"/>
      <c r="O18" s="41"/>
      <c r="P18" s="41"/>
      <c r="Q18" s="41"/>
      <c r="R18" s="41"/>
    </row>
    <row r="19" spans="1:18" x14ac:dyDescent="0.2">
      <c r="A19" s="82" t="s">
        <v>237</v>
      </c>
      <c r="B19" s="48"/>
      <c r="C19" s="83"/>
      <c r="D19" s="81">
        <v>60.83</v>
      </c>
      <c r="E19" s="162" t="s">
        <v>246</v>
      </c>
      <c r="F19" s="81">
        <v>82.16</v>
      </c>
      <c r="G19" s="162" t="s">
        <v>246</v>
      </c>
      <c r="H19" s="81">
        <v>108.04</v>
      </c>
      <c r="I19" s="162" t="s">
        <v>246</v>
      </c>
      <c r="J19" s="81">
        <v>126.85</v>
      </c>
      <c r="K19" s="162" t="s">
        <v>246</v>
      </c>
      <c r="L19" s="41"/>
      <c r="M19" s="41"/>
      <c r="N19" s="41"/>
      <c r="O19" s="41"/>
      <c r="P19" s="41"/>
      <c r="Q19" s="41"/>
      <c r="R19" s="41"/>
    </row>
    <row r="20" spans="1:18" x14ac:dyDescent="0.2">
      <c r="A20" s="84" t="s">
        <v>115</v>
      </c>
      <c r="B20" s="184"/>
      <c r="C20" s="185"/>
      <c r="D20" s="286"/>
      <c r="E20" s="286"/>
      <c r="F20" s="286"/>
      <c r="G20" s="286"/>
      <c r="H20" s="286"/>
      <c r="I20" s="286"/>
      <c r="J20" s="286"/>
      <c r="K20" s="210"/>
      <c r="L20" s="41"/>
      <c r="M20" s="41"/>
      <c r="N20" s="41"/>
      <c r="O20" s="41"/>
      <c r="P20" s="41"/>
      <c r="Q20" s="41"/>
      <c r="R20" s="41"/>
    </row>
    <row r="21" spans="1:18" x14ac:dyDescent="0.2">
      <c r="A21" s="82" t="s">
        <v>81</v>
      </c>
      <c r="B21" s="184"/>
      <c r="C21" s="185"/>
      <c r="D21" s="86">
        <v>0</v>
      </c>
      <c r="E21" s="81"/>
      <c r="F21" s="81">
        <v>0</v>
      </c>
      <c r="G21" s="81"/>
      <c r="H21" s="81">
        <v>0</v>
      </c>
      <c r="I21" s="81"/>
      <c r="J21" s="81">
        <v>0</v>
      </c>
      <c r="K21" s="81"/>
      <c r="L21" s="41"/>
      <c r="M21" s="41"/>
      <c r="N21" s="41"/>
      <c r="O21" s="41"/>
      <c r="P21" s="41"/>
      <c r="Q21" s="41"/>
      <c r="R21" s="41"/>
    </row>
    <row r="22" spans="1:18" x14ac:dyDescent="0.2">
      <c r="A22" s="82" t="s">
        <v>224</v>
      </c>
      <c r="B22" s="184"/>
      <c r="C22" s="185"/>
      <c r="D22" s="86">
        <v>0</v>
      </c>
      <c r="E22" s="81"/>
      <c r="F22" s="81">
        <v>0</v>
      </c>
      <c r="G22" s="81"/>
      <c r="H22" s="81">
        <v>0</v>
      </c>
      <c r="I22" s="81"/>
      <c r="J22" s="81">
        <v>0</v>
      </c>
      <c r="K22" s="81"/>
      <c r="L22" s="41"/>
      <c r="M22" s="41"/>
      <c r="N22" s="41"/>
      <c r="O22" s="41"/>
      <c r="P22" s="41"/>
      <c r="Q22" s="41"/>
      <c r="R22" s="41"/>
    </row>
    <row r="23" spans="1:18" x14ac:dyDescent="0.2">
      <c r="A23" s="82" t="s">
        <v>116</v>
      </c>
      <c r="B23" s="184"/>
      <c r="C23" s="185"/>
      <c r="D23" s="86">
        <v>0</v>
      </c>
      <c r="E23" s="86"/>
      <c r="F23" s="86">
        <v>0</v>
      </c>
      <c r="G23" s="86"/>
      <c r="H23" s="86">
        <v>0</v>
      </c>
      <c r="I23" s="86"/>
      <c r="J23" s="86">
        <v>0</v>
      </c>
      <c r="K23" s="86"/>
    </row>
    <row r="24" spans="1:18" x14ac:dyDescent="0.2">
      <c r="A24" s="82" t="s">
        <v>117</v>
      </c>
      <c r="B24" s="184"/>
      <c r="C24" s="185"/>
      <c r="D24" s="86">
        <v>0</v>
      </c>
      <c r="E24" s="86"/>
      <c r="F24" s="86">
        <v>0</v>
      </c>
      <c r="G24" s="86"/>
      <c r="H24" s="86">
        <v>0</v>
      </c>
      <c r="I24" s="86"/>
      <c r="J24" s="86">
        <v>0</v>
      </c>
      <c r="K24" s="86"/>
    </row>
    <row r="25" spans="1:18" x14ac:dyDescent="0.2">
      <c r="A25" s="1"/>
      <c r="B25" s="188"/>
      <c r="C25" s="188"/>
      <c r="D25" s="188"/>
      <c r="E25" s="188"/>
      <c r="F25" s="188"/>
      <c r="G25" s="188"/>
      <c r="H25" s="188"/>
      <c r="I25" s="188"/>
      <c r="J25" s="188"/>
      <c r="K25" s="189"/>
    </row>
    <row r="26" spans="1:18" x14ac:dyDescent="0.2">
      <c r="A26" s="199"/>
      <c r="B26" s="188"/>
      <c r="C26" s="188"/>
      <c r="D26" s="188"/>
      <c r="E26" s="188"/>
      <c r="F26" s="188"/>
      <c r="G26" s="188"/>
      <c r="H26" s="188"/>
      <c r="I26" s="188"/>
      <c r="J26" s="188"/>
      <c r="K26" s="189"/>
    </row>
    <row r="27" spans="1:18" x14ac:dyDescent="0.2">
      <c r="A27" s="28" t="s">
        <v>83</v>
      </c>
      <c r="B27" s="322" t="s">
        <v>227</v>
      </c>
      <c r="C27" s="335"/>
      <c r="D27" s="335"/>
      <c r="E27" s="335"/>
      <c r="F27" s="335"/>
      <c r="G27" s="335"/>
      <c r="H27" s="335"/>
      <c r="I27" s="335"/>
      <c r="J27" s="335"/>
      <c r="K27" s="336"/>
    </row>
    <row r="28" spans="1:18" x14ac:dyDescent="0.2">
      <c r="A28" s="28"/>
      <c r="B28" s="335"/>
      <c r="C28" s="335"/>
      <c r="D28" s="335"/>
      <c r="E28" s="335"/>
      <c r="F28" s="335"/>
      <c r="G28" s="335"/>
      <c r="H28" s="335"/>
      <c r="I28" s="335"/>
      <c r="J28" s="335"/>
      <c r="K28" s="336"/>
    </row>
    <row r="29" spans="1:18" x14ac:dyDescent="0.2">
      <c r="A29" s="28"/>
      <c r="B29" s="335"/>
      <c r="C29" s="335"/>
      <c r="D29" s="335"/>
      <c r="E29" s="335"/>
      <c r="F29" s="335"/>
      <c r="G29" s="335"/>
      <c r="H29" s="335"/>
      <c r="I29" s="335"/>
      <c r="J29" s="335"/>
      <c r="K29" s="336"/>
    </row>
    <row r="30" spans="1:18" x14ac:dyDescent="0.2">
      <c r="A30" s="28"/>
      <c r="B30" s="335"/>
      <c r="C30" s="335"/>
      <c r="D30" s="335"/>
      <c r="E30" s="335"/>
      <c r="F30" s="335"/>
      <c r="G30" s="335"/>
      <c r="H30" s="335"/>
      <c r="I30" s="335"/>
      <c r="J30" s="335"/>
      <c r="K30" s="336"/>
    </row>
    <row r="31" spans="1:18" x14ac:dyDescent="0.2">
      <c r="A31" s="28"/>
      <c r="B31" s="200"/>
      <c r="C31" s="188"/>
      <c r="D31" s="188"/>
      <c r="E31" s="188"/>
      <c r="F31" s="188"/>
      <c r="G31" s="188"/>
      <c r="H31" s="188"/>
      <c r="I31" s="188"/>
      <c r="J31" s="188"/>
      <c r="K31" s="189"/>
    </row>
    <row r="32" spans="1:18" x14ac:dyDescent="0.2">
      <c r="A32" s="23" t="s">
        <v>84</v>
      </c>
      <c r="B32" s="322" t="s">
        <v>229</v>
      </c>
      <c r="C32" s="335"/>
      <c r="D32" s="335"/>
      <c r="E32" s="335"/>
      <c r="F32" s="335"/>
      <c r="G32" s="335"/>
      <c r="H32" s="335"/>
      <c r="I32" s="335"/>
      <c r="J32" s="335"/>
      <c r="K32" s="336"/>
    </row>
    <row r="33" spans="1:14" x14ac:dyDescent="0.2">
      <c r="A33" s="28"/>
      <c r="B33" s="335"/>
      <c r="C33" s="335"/>
      <c r="D33" s="335"/>
      <c r="E33" s="335"/>
      <c r="F33" s="335"/>
      <c r="G33" s="335"/>
      <c r="H33" s="335"/>
      <c r="I33" s="335"/>
      <c r="J33" s="335"/>
      <c r="K33" s="336"/>
    </row>
    <row r="34" spans="1:14" x14ac:dyDescent="0.2">
      <c r="A34" s="46"/>
      <c r="B34" s="200"/>
      <c r="C34" s="188"/>
      <c r="D34" s="188"/>
      <c r="E34" s="188"/>
      <c r="F34" s="188"/>
      <c r="G34" s="188"/>
      <c r="H34" s="188"/>
      <c r="I34" s="188"/>
      <c r="J34" s="188"/>
      <c r="K34" s="189"/>
    </row>
    <row r="35" spans="1:14" x14ac:dyDescent="0.2">
      <c r="A35" s="28" t="s">
        <v>85</v>
      </c>
      <c r="B35" s="200" t="s">
        <v>127</v>
      </c>
      <c r="C35" s="188"/>
      <c r="D35" s="188"/>
      <c r="E35" s="188"/>
      <c r="F35" s="188"/>
      <c r="G35" s="188"/>
      <c r="H35" s="188"/>
      <c r="I35" s="188"/>
      <c r="J35" s="188"/>
      <c r="K35" s="189"/>
    </row>
    <row r="36" spans="1:14" x14ac:dyDescent="0.2">
      <c r="A36" s="199"/>
      <c r="B36" s="188"/>
      <c r="C36" s="188"/>
      <c r="D36" s="188"/>
      <c r="E36" s="188"/>
      <c r="F36" s="188"/>
      <c r="G36" s="188"/>
      <c r="H36" s="188"/>
      <c r="I36" s="188"/>
      <c r="J36" s="188"/>
      <c r="K36" s="189"/>
    </row>
    <row r="37" spans="1:14" x14ac:dyDescent="0.2">
      <c r="A37" s="199" t="s">
        <v>32</v>
      </c>
      <c r="B37" s="200" t="s">
        <v>228</v>
      </c>
      <c r="C37" s="188"/>
      <c r="D37" s="188"/>
      <c r="E37" s="188"/>
      <c r="F37" s="188"/>
      <c r="G37" s="188"/>
      <c r="H37" s="188"/>
      <c r="I37" s="188"/>
      <c r="J37" s="188"/>
      <c r="K37" s="189"/>
    </row>
    <row r="38" spans="1:14" x14ac:dyDescent="0.2">
      <c r="A38" s="199"/>
      <c r="B38" s="188"/>
      <c r="C38" s="188"/>
      <c r="D38" s="188"/>
      <c r="E38" s="188"/>
      <c r="F38" s="188"/>
      <c r="G38" s="188"/>
      <c r="H38" s="188"/>
      <c r="I38" s="188"/>
      <c r="J38" s="188"/>
      <c r="K38" s="189"/>
    </row>
    <row r="39" spans="1:14" x14ac:dyDescent="0.2">
      <c r="A39" s="199" t="s">
        <v>33</v>
      </c>
      <c r="B39" s="200" t="s">
        <v>216</v>
      </c>
      <c r="C39" s="188"/>
      <c r="D39" s="188"/>
      <c r="E39" s="188"/>
      <c r="F39" s="188"/>
      <c r="G39" s="188"/>
      <c r="H39" s="188"/>
      <c r="I39" s="188"/>
      <c r="J39" s="188"/>
      <c r="K39" s="189"/>
    </row>
    <row r="40" spans="1:14" x14ac:dyDescent="0.2">
      <c r="A40" s="199"/>
      <c r="B40" s="188"/>
      <c r="C40" s="188"/>
      <c r="D40" s="188"/>
      <c r="E40" s="188"/>
      <c r="F40" s="188"/>
      <c r="G40" s="188"/>
      <c r="H40" s="188"/>
      <c r="I40" s="188"/>
      <c r="J40" s="188"/>
      <c r="K40" s="189"/>
    </row>
    <row r="41" spans="1:14" x14ac:dyDescent="0.2">
      <c r="A41" s="199"/>
      <c r="C41" s="188"/>
      <c r="D41" s="190"/>
      <c r="E41" s="190"/>
      <c r="F41" s="190"/>
      <c r="G41" s="190"/>
      <c r="H41" s="190"/>
      <c r="I41" s="190"/>
      <c r="J41" s="190"/>
      <c r="K41" s="191"/>
      <c r="L41" s="41"/>
      <c r="M41" s="41"/>
      <c r="N41" s="41"/>
    </row>
    <row r="42" spans="1:14" x14ac:dyDescent="0.2">
      <c r="A42" s="199"/>
      <c r="H42" s="190"/>
      <c r="I42" s="190"/>
      <c r="J42" s="190"/>
      <c r="K42" s="191"/>
      <c r="L42" s="41"/>
      <c r="M42" s="41"/>
      <c r="N42" s="41"/>
    </row>
    <row r="43" spans="1:14" x14ac:dyDescent="0.2">
      <c r="A43" s="46" t="s">
        <v>119</v>
      </c>
      <c r="B43" s="200"/>
      <c r="C43" s="188"/>
      <c r="D43" s="190"/>
      <c r="E43" s="190"/>
      <c r="F43" s="190"/>
      <c r="G43" s="190"/>
      <c r="H43" s="190"/>
      <c r="I43" s="190"/>
      <c r="J43" s="190"/>
      <c r="K43" s="191"/>
      <c r="L43" s="41"/>
      <c r="M43" s="41"/>
      <c r="N43" s="41"/>
    </row>
    <row r="44" spans="1:14" x14ac:dyDescent="0.2">
      <c r="A44" s="28" t="s">
        <v>122</v>
      </c>
      <c r="B44" s="200"/>
      <c r="C44" s="188"/>
      <c r="D44" s="47">
        <v>54.6</v>
      </c>
      <c r="F44" s="190" t="s">
        <v>50</v>
      </c>
      <c r="G44" s="190"/>
      <c r="H44" s="190"/>
      <c r="I44" s="190"/>
      <c r="J44" s="190"/>
      <c r="K44" s="191"/>
      <c r="L44" s="41"/>
      <c r="M44" s="41"/>
      <c r="N44" s="41"/>
    </row>
    <row r="45" spans="1:14" x14ac:dyDescent="0.2">
      <c r="A45" s="28" t="s">
        <v>75</v>
      </c>
      <c r="B45" s="200"/>
      <c r="C45" s="188"/>
      <c r="D45" s="47">
        <v>7.28</v>
      </c>
      <c r="F45" s="190" t="s">
        <v>50</v>
      </c>
      <c r="G45" s="190"/>
      <c r="H45" s="190"/>
      <c r="I45" s="190"/>
      <c r="J45" s="190"/>
      <c r="K45" s="191"/>
      <c r="L45" s="41"/>
      <c r="M45" s="41"/>
      <c r="N45" s="41"/>
    </row>
    <row r="46" spans="1:14" x14ac:dyDescent="0.2">
      <c r="A46" s="28" t="s">
        <v>76</v>
      </c>
      <c r="B46" s="200"/>
      <c r="C46" s="188"/>
      <c r="D46" s="47">
        <v>7.28</v>
      </c>
      <c r="F46" s="190" t="s">
        <v>50</v>
      </c>
      <c r="G46" s="190"/>
      <c r="H46" s="190"/>
      <c r="I46" s="190"/>
      <c r="J46" s="190"/>
      <c r="K46" s="191"/>
      <c r="L46" s="41"/>
      <c r="M46" s="41"/>
      <c r="N46" s="41"/>
    </row>
    <row r="47" spans="1:14" x14ac:dyDescent="0.2">
      <c r="A47" s="199" t="s">
        <v>77</v>
      </c>
      <c r="B47" s="200"/>
      <c r="C47" s="188"/>
      <c r="D47" s="47">
        <v>2</v>
      </c>
      <c r="F47" s="190" t="s">
        <v>78</v>
      </c>
      <c r="G47" s="190"/>
      <c r="H47" s="190"/>
      <c r="I47" s="190"/>
      <c r="J47" s="190"/>
      <c r="K47" s="191"/>
      <c r="L47" s="41"/>
      <c r="M47" s="41"/>
      <c r="N47" s="41"/>
    </row>
    <row r="48" spans="1:14" x14ac:dyDescent="0.2">
      <c r="A48" s="199"/>
      <c r="B48" s="200"/>
      <c r="C48" s="188"/>
      <c r="D48" s="190"/>
      <c r="E48" s="47"/>
      <c r="F48" s="190"/>
      <c r="G48" s="190"/>
      <c r="H48" s="190"/>
      <c r="I48" s="190"/>
      <c r="J48" s="190"/>
      <c r="K48" s="191"/>
      <c r="L48" s="41"/>
      <c r="M48" s="41"/>
      <c r="N48" s="41"/>
    </row>
    <row r="49" spans="1:14" x14ac:dyDescent="0.2">
      <c r="A49" s="13"/>
      <c r="B49" s="298"/>
      <c r="C49" s="11"/>
      <c r="D49" s="190"/>
      <c r="E49" s="47"/>
      <c r="F49" s="190"/>
      <c r="G49" s="190"/>
      <c r="H49" s="190"/>
      <c r="I49" s="190"/>
      <c r="J49" s="190"/>
      <c r="K49" s="52"/>
      <c r="L49" s="41"/>
      <c r="M49" s="41"/>
      <c r="N49" s="41"/>
    </row>
    <row r="50" spans="1:14" x14ac:dyDescent="0.2">
      <c r="A50" s="267" t="s">
        <v>134</v>
      </c>
      <c r="B50" s="266" t="s">
        <v>182</v>
      </c>
      <c r="C50" s="266"/>
      <c r="D50" s="129"/>
      <c r="E50" s="129"/>
      <c r="F50" s="129"/>
      <c r="G50" s="129"/>
      <c r="H50" s="129"/>
      <c r="I50" s="129"/>
      <c r="J50" s="129"/>
      <c r="K50" s="49"/>
      <c r="L50" s="41"/>
      <c r="M50" s="41"/>
      <c r="N50" s="41"/>
    </row>
    <row r="51" spans="1:14" x14ac:dyDescent="0.2">
      <c r="A51" s="199"/>
      <c r="B51" s="331"/>
      <c r="C51" s="332"/>
      <c r="D51" s="218"/>
      <c r="E51" s="218"/>
      <c r="F51" s="188"/>
      <c r="G51" s="188"/>
      <c r="H51" s="188"/>
      <c r="I51" s="188"/>
      <c r="J51" s="188"/>
      <c r="K51" s="189"/>
    </row>
    <row r="52" spans="1:14" x14ac:dyDescent="0.2">
      <c r="A52" s="13" t="s">
        <v>138</v>
      </c>
      <c r="B52" s="327">
        <f>'Check Sheet p2'!B50:C50</f>
        <v>43769</v>
      </c>
      <c r="C52" s="327"/>
      <c r="D52" s="14"/>
      <c r="E52" s="14"/>
      <c r="F52" s="11"/>
      <c r="G52" s="188"/>
      <c r="H52" s="188" t="str">
        <f>'Check Sheet p2'!G50</f>
        <v>Effective Date: January 1, 2020</v>
      </c>
      <c r="I52" s="188"/>
      <c r="J52" s="11"/>
      <c r="K52" s="12"/>
    </row>
    <row r="53" spans="1:14" x14ac:dyDescent="0.2">
      <c r="A53" s="313" t="s">
        <v>131</v>
      </c>
      <c r="B53" s="314"/>
      <c r="C53" s="314"/>
      <c r="D53" s="314"/>
      <c r="E53" s="314"/>
      <c r="F53" s="314"/>
      <c r="G53" s="314"/>
      <c r="H53" s="314"/>
      <c r="I53" s="314"/>
      <c r="J53" s="314"/>
      <c r="K53" s="315"/>
    </row>
    <row r="54" spans="1:14" x14ac:dyDescent="0.2">
      <c r="A54" s="199"/>
      <c r="B54" s="188"/>
      <c r="C54" s="188"/>
      <c r="D54" s="188"/>
      <c r="E54" s="188"/>
      <c r="F54" s="188"/>
      <c r="G54" s="188"/>
      <c r="H54" s="188"/>
      <c r="I54" s="188"/>
      <c r="J54" s="188"/>
      <c r="K54" s="189"/>
    </row>
    <row r="55" spans="1:14" x14ac:dyDescent="0.2">
      <c r="A55" s="199" t="s">
        <v>79</v>
      </c>
      <c r="B55" s="188"/>
      <c r="C55" s="188"/>
      <c r="D55" s="188"/>
      <c r="E55" s="188"/>
      <c r="F55" s="188"/>
      <c r="G55" s="188"/>
      <c r="H55" s="188"/>
      <c r="I55" s="188"/>
      <c r="J55" s="188"/>
      <c r="K55" s="189"/>
    </row>
    <row r="56" spans="1:14" x14ac:dyDescent="0.2">
      <c r="A56" s="13"/>
      <c r="B56" s="11"/>
      <c r="C56" s="11"/>
      <c r="D56" s="11"/>
      <c r="E56" s="11"/>
      <c r="F56" s="11"/>
      <c r="G56" s="11"/>
      <c r="H56" s="11"/>
      <c r="I56" s="11"/>
      <c r="J56" s="11"/>
      <c r="K56" s="12"/>
    </row>
  </sheetData>
  <mergeCells count="11">
    <mergeCell ref="A53:K53"/>
    <mergeCell ref="A8:K8"/>
    <mergeCell ref="A9:K9"/>
    <mergeCell ref="D13:K13"/>
    <mergeCell ref="A16:C16"/>
    <mergeCell ref="I2:J2"/>
    <mergeCell ref="B7:J7"/>
    <mergeCell ref="B51:C51"/>
    <mergeCell ref="B52:C52"/>
    <mergeCell ref="B27:K30"/>
    <mergeCell ref="B32:K33"/>
  </mergeCells>
  <phoneticPr fontId="0" type="noConversion"/>
  <printOptions horizontalCentered="1" verticalCentered="1"/>
  <pageMargins left="0.5" right="0.25" top="0.25" bottom="0.25"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P54"/>
  <sheetViews>
    <sheetView zoomScaleNormal="100" zoomScaleSheetLayoutView="75" workbookViewId="0"/>
  </sheetViews>
  <sheetFormatPr defaultRowHeight="12.75" x14ac:dyDescent="0.2"/>
  <cols>
    <col min="1" max="2" width="9.140625" style="4"/>
    <col min="3" max="3" width="22.140625" style="4" customWidth="1"/>
    <col min="4" max="4" width="9.140625" style="4"/>
    <col min="5" max="5" width="4.42578125" style="4" customWidth="1"/>
    <col min="6" max="6" width="9.7109375" style="4" customWidth="1"/>
    <col min="7" max="7" width="4.42578125" style="4" customWidth="1"/>
    <col min="8" max="8" width="9.5703125" style="4" customWidth="1"/>
    <col min="9" max="9" width="4.42578125" style="4" customWidth="1"/>
    <col min="10" max="10" width="10.28515625" style="4" customWidth="1"/>
    <col min="11" max="11" width="4.42578125" style="4" customWidth="1"/>
    <col min="12" max="16384" width="9.140625" style="4"/>
  </cols>
  <sheetData>
    <row r="1" spans="1:16" x14ac:dyDescent="0.2">
      <c r="A1" s="1"/>
      <c r="B1" s="2"/>
      <c r="C1" s="2"/>
      <c r="D1" s="2"/>
      <c r="E1" s="2"/>
      <c r="F1" s="2"/>
      <c r="G1" s="2"/>
      <c r="H1" s="2"/>
      <c r="I1" s="2"/>
      <c r="J1" s="2"/>
      <c r="K1" s="3"/>
    </row>
    <row r="2" spans="1:16" x14ac:dyDescent="0.2">
      <c r="A2" s="199" t="s">
        <v>135</v>
      </c>
      <c r="B2" s="175">
        <f>+'Check Sheet p2'!B2</f>
        <v>19</v>
      </c>
      <c r="C2" s="188"/>
      <c r="D2" s="188"/>
      <c r="E2" s="188"/>
      <c r="F2" s="188"/>
      <c r="G2" s="188"/>
      <c r="H2" s="175">
        <v>1</v>
      </c>
      <c r="I2" s="312" t="s">
        <v>136</v>
      </c>
      <c r="J2" s="312"/>
      <c r="K2" s="213">
        <f>1+'Item 250 p41'!K2</f>
        <v>42</v>
      </c>
    </row>
    <row r="3" spans="1:16" x14ac:dyDescent="0.2">
      <c r="A3" s="199"/>
      <c r="B3" s="188"/>
      <c r="C3" s="188"/>
      <c r="D3" s="188"/>
      <c r="E3" s="188"/>
      <c r="F3" s="188"/>
      <c r="G3" s="188"/>
      <c r="H3" s="188"/>
      <c r="I3" s="188"/>
      <c r="J3" s="188"/>
      <c r="K3" s="189"/>
    </row>
    <row r="4" spans="1:16" x14ac:dyDescent="0.2">
      <c r="A4" s="199" t="s">
        <v>41</v>
      </c>
      <c r="B4" s="188"/>
      <c r="C4" s="188"/>
      <c r="D4" s="188"/>
      <c r="E4" s="188"/>
      <c r="F4" s="188"/>
      <c r="G4" s="188"/>
      <c r="H4" s="188"/>
      <c r="I4" s="188"/>
      <c r="J4" s="188"/>
      <c r="K4" s="189"/>
    </row>
    <row r="5" spans="1:16" x14ac:dyDescent="0.2">
      <c r="A5" s="13" t="s">
        <v>42</v>
      </c>
      <c r="B5" s="11"/>
      <c r="C5" s="11"/>
      <c r="D5" s="11"/>
      <c r="E5" s="11"/>
      <c r="F5" s="11"/>
      <c r="G5" s="11"/>
      <c r="H5" s="11"/>
      <c r="I5" s="11"/>
      <c r="J5" s="11"/>
      <c r="K5" s="12"/>
    </row>
    <row r="6" spans="1:16" x14ac:dyDescent="0.2">
      <c r="A6" s="199"/>
      <c r="B6" s="188"/>
      <c r="C6" s="188"/>
      <c r="D6" s="188"/>
      <c r="E6" s="188"/>
      <c r="F6" s="188"/>
      <c r="G6" s="188"/>
      <c r="H6" s="188"/>
      <c r="I6" s="188"/>
      <c r="J6" s="188"/>
      <c r="K6" s="189"/>
    </row>
    <row r="7" spans="1:16" x14ac:dyDescent="0.2">
      <c r="A7" s="33"/>
      <c r="B7" s="316" t="s">
        <v>223</v>
      </c>
      <c r="C7" s="316"/>
      <c r="D7" s="316"/>
      <c r="E7" s="316"/>
      <c r="F7" s="316"/>
      <c r="G7" s="316"/>
      <c r="H7" s="316"/>
      <c r="I7" s="316"/>
      <c r="J7" s="316"/>
      <c r="K7" s="202"/>
    </row>
    <row r="8" spans="1:16" x14ac:dyDescent="0.2">
      <c r="A8" s="472" t="s">
        <v>221</v>
      </c>
      <c r="B8" s="312"/>
      <c r="C8" s="312"/>
      <c r="D8" s="312"/>
      <c r="E8" s="312"/>
      <c r="F8" s="312"/>
      <c r="G8" s="312"/>
      <c r="H8" s="312"/>
      <c r="I8" s="312"/>
      <c r="J8" s="312"/>
      <c r="K8" s="352"/>
    </row>
    <row r="9" spans="1:16" x14ac:dyDescent="0.2">
      <c r="A9" s="351" t="s">
        <v>212</v>
      </c>
      <c r="B9" s="312"/>
      <c r="C9" s="312"/>
      <c r="D9" s="312"/>
      <c r="E9" s="312"/>
      <c r="F9" s="312"/>
      <c r="G9" s="312"/>
      <c r="H9" s="312"/>
      <c r="I9" s="312"/>
      <c r="J9" s="312"/>
      <c r="K9" s="352"/>
    </row>
    <row r="10" spans="1:16" x14ac:dyDescent="0.2">
      <c r="A10" s="199"/>
      <c r="B10" s="188"/>
      <c r="C10" s="188"/>
      <c r="D10" s="188"/>
      <c r="E10" s="188"/>
      <c r="F10" s="188"/>
      <c r="G10" s="188"/>
      <c r="H10" s="188"/>
      <c r="I10" s="188"/>
      <c r="J10" s="188"/>
      <c r="K10" s="189"/>
      <c r="L10" s="41"/>
      <c r="M10" s="41"/>
      <c r="N10" s="41"/>
      <c r="O10" s="41"/>
      <c r="P10" s="41"/>
    </row>
    <row r="11" spans="1:16" x14ac:dyDescent="0.2">
      <c r="A11" s="199" t="s">
        <v>80</v>
      </c>
      <c r="B11" s="190"/>
      <c r="C11" s="204" t="s">
        <v>55</v>
      </c>
      <c r="D11" s="188"/>
      <c r="E11" s="188"/>
      <c r="F11" s="188"/>
      <c r="G11" s="188"/>
      <c r="H11" s="188"/>
      <c r="I11" s="188"/>
      <c r="J11" s="188"/>
      <c r="K11" s="189"/>
      <c r="L11" s="41"/>
      <c r="M11" s="41"/>
      <c r="N11" s="41"/>
      <c r="O11" s="41"/>
      <c r="P11" s="41"/>
    </row>
    <row r="12" spans="1:16" x14ac:dyDescent="0.2">
      <c r="A12" s="199"/>
      <c r="B12" s="188"/>
      <c r="C12" s="188"/>
      <c r="D12" s="190"/>
      <c r="E12" s="190"/>
      <c r="F12" s="190"/>
      <c r="G12" s="190"/>
      <c r="H12" s="190"/>
      <c r="I12" s="190"/>
      <c r="J12" s="190"/>
      <c r="K12" s="191"/>
      <c r="L12" s="41"/>
      <c r="M12" s="41"/>
      <c r="N12" s="41"/>
      <c r="O12" s="41"/>
      <c r="P12" s="41"/>
    </row>
    <row r="13" spans="1:16" x14ac:dyDescent="0.2">
      <c r="A13" s="199"/>
      <c r="B13" s="22"/>
      <c r="C13" s="177"/>
      <c r="D13" s="473" t="s">
        <v>113</v>
      </c>
      <c r="E13" s="474"/>
      <c r="F13" s="474"/>
      <c r="G13" s="474"/>
      <c r="H13" s="474"/>
      <c r="I13" s="474"/>
      <c r="J13" s="474"/>
      <c r="K13" s="475"/>
      <c r="L13" s="41"/>
      <c r="M13" s="41"/>
      <c r="N13" s="41"/>
      <c r="O13" s="41"/>
      <c r="P13" s="41"/>
    </row>
    <row r="14" spans="1:16" x14ac:dyDescent="0.2">
      <c r="A14" s="79" t="s">
        <v>118</v>
      </c>
      <c r="B14" s="196"/>
      <c r="C14" s="195"/>
      <c r="D14" s="122" t="s">
        <v>69</v>
      </c>
      <c r="E14" s="122"/>
      <c r="F14" s="122" t="s">
        <v>71</v>
      </c>
      <c r="G14" s="122"/>
      <c r="H14" s="122" t="s">
        <v>73</v>
      </c>
      <c r="I14" s="122"/>
      <c r="J14" s="122" t="s">
        <v>74</v>
      </c>
      <c r="K14" s="122"/>
      <c r="L14" s="41"/>
      <c r="M14" s="41"/>
      <c r="N14" s="41"/>
      <c r="O14" s="41"/>
      <c r="P14" s="41"/>
    </row>
    <row r="15" spans="1:16" x14ac:dyDescent="0.2">
      <c r="A15" s="80" t="s">
        <v>225</v>
      </c>
      <c r="B15" s="184"/>
      <c r="C15" s="185"/>
      <c r="D15" s="81">
        <f>+'Item 250 p41'!D18</f>
        <v>52.32</v>
      </c>
      <c r="E15" s="169" t="s">
        <v>246</v>
      </c>
      <c r="F15" s="81">
        <f>+'Item 250 p41'!F18</f>
        <v>73.69</v>
      </c>
      <c r="G15" s="169" t="s">
        <v>246</v>
      </c>
      <c r="H15" s="81">
        <f>+'Item 250 p41'!H18</f>
        <v>99.55</v>
      </c>
      <c r="I15" s="169" t="s">
        <v>246</v>
      </c>
      <c r="J15" s="81">
        <f>+'Item 250 p41'!J18</f>
        <v>118.36</v>
      </c>
      <c r="K15" s="169" t="s">
        <v>246</v>
      </c>
      <c r="M15" s="41"/>
      <c r="N15" s="41"/>
      <c r="O15" s="41"/>
      <c r="P15" s="41"/>
    </row>
    <row r="16" spans="1:16" x14ac:dyDescent="0.2">
      <c r="A16" s="82" t="s">
        <v>4</v>
      </c>
      <c r="B16" s="184"/>
      <c r="C16" s="185"/>
      <c r="D16" s="81">
        <f>+D15*4.33</f>
        <v>226.54560000000001</v>
      </c>
      <c r="E16" s="169" t="s">
        <v>246</v>
      </c>
      <c r="F16" s="81">
        <f>+F15*4.33</f>
        <v>319.07769999999999</v>
      </c>
      <c r="G16" s="169" t="s">
        <v>246</v>
      </c>
      <c r="H16" s="81">
        <f>+H15*4.33</f>
        <v>431.05149999999998</v>
      </c>
      <c r="I16" s="169" t="s">
        <v>246</v>
      </c>
      <c r="J16" s="81">
        <f>+J15*4.33</f>
        <v>512.49879999999996</v>
      </c>
      <c r="K16" s="169" t="s">
        <v>246</v>
      </c>
      <c r="L16" s="41"/>
      <c r="M16" s="41"/>
      <c r="N16" s="41"/>
      <c r="O16" s="41"/>
      <c r="P16" s="41"/>
    </row>
    <row r="17" spans="1:16" x14ac:dyDescent="0.2">
      <c r="A17" s="82" t="s">
        <v>237</v>
      </c>
      <c r="B17" s="48"/>
      <c r="C17" s="83"/>
      <c r="D17" s="81">
        <f>+'Item 250 p41'!D19</f>
        <v>60.83</v>
      </c>
      <c r="E17" s="169" t="s">
        <v>246</v>
      </c>
      <c r="F17" s="81">
        <f>+'Item 250 p41'!F19</f>
        <v>82.16</v>
      </c>
      <c r="G17" s="169" t="s">
        <v>246</v>
      </c>
      <c r="H17" s="81">
        <f>+'Item 250 p41'!H19</f>
        <v>108.04</v>
      </c>
      <c r="I17" s="169" t="s">
        <v>246</v>
      </c>
      <c r="J17" s="81">
        <f>+'Item 250 p41'!J19</f>
        <v>126.85</v>
      </c>
      <c r="K17" s="169" t="s">
        <v>246</v>
      </c>
      <c r="L17" s="41"/>
      <c r="M17" s="41"/>
      <c r="N17" s="41"/>
      <c r="O17" s="41"/>
      <c r="P17" s="41"/>
    </row>
    <row r="18" spans="1:16" x14ac:dyDescent="0.2">
      <c r="A18" s="84" t="s">
        <v>115</v>
      </c>
      <c r="B18" s="184"/>
      <c r="C18" s="185"/>
      <c r="D18" s="85"/>
      <c r="E18" s="277"/>
      <c r="F18" s="85"/>
      <c r="G18" s="285"/>
      <c r="H18" s="85"/>
      <c r="I18" s="285"/>
      <c r="J18" s="85"/>
      <c r="K18" s="90"/>
      <c r="L18" s="41"/>
      <c r="M18" s="41"/>
      <c r="N18" s="41"/>
      <c r="O18" s="41"/>
      <c r="P18" s="41"/>
    </row>
    <row r="19" spans="1:16" x14ac:dyDescent="0.2">
      <c r="A19" s="82" t="s">
        <v>224</v>
      </c>
      <c r="B19" s="184"/>
      <c r="C19" s="90"/>
      <c r="D19" s="81">
        <v>64.900000000000006</v>
      </c>
      <c r="E19" s="169" t="s">
        <v>246</v>
      </c>
      <c r="F19" s="81">
        <v>85.82</v>
      </c>
      <c r="G19" s="169" t="s">
        <v>246</v>
      </c>
      <c r="H19" s="81">
        <v>111.68</v>
      </c>
      <c r="I19" s="169" t="s">
        <v>246</v>
      </c>
      <c r="J19" s="81">
        <v>130.49</v>
      </c>
      <c r="K19" s="169" t="s">
        <v>246</v>
      </c>
      <c r="L19" s="41"/>
      <c r="M19" s="41"/>
      <c r="N19" s="41"/>
      <c r="O19" s="41"/>
      <c r="P19" s="41"/>
    </row>
    <row r="20" spans="1:16" x14ac:dyDescent="0.2">
      <c r="A20" s="1"/>
      <c r="B20" s="188"/>
      <c r="C20" s="286"/>
      <c r="D20" s="286"/>
      <c r="E20" s="167"/>
      <c r="F20" s="286"/>
      <c r="G20" s="286"/>
      <c r="H20" s="286"/>
      <c r="I20" s="286"/>
      <c r="J20" s="286"/>
      <c r="K20" s="287"/>
      <c r="L20" s="41"/>
      <c r="M20" s="41"/>
      <c r="N20" s="41"/>
      <c r="O20" s="41"/>
      <c r="P20" s="41"/>
    </row>
    <row r="21" spans="1:16" x14ac:dyDescent="0.2">
      <c r="A21" s="199"/>
      <c r="B21" s="188"/>
      <c r="C21" s="286"/>
      <c r="D21" s="286"/>
      <c r="E21" s="167"/>
      <c r="F21" s="286"/>
      <c r="G21" s="286"/>
      <c r="H21" s="286"/>
      <c r="I21" s="286"/>
      <c r="J21" s="286"/>
      <c r="K21" s="287"/>
      <c r="L21" s="41"/>
      <c r="M21" s="41"/>
      <c r="N21" s="41"/>
      <c r="O21" s="41"/>
      <c r="P21" s="41"/>
    </row>
    <row r="22" spans="1:16" x14ac:dyDescent="0.2">
      <c r="A22" s="28" t="s">
        <v>83</v>
      </c>
      <c r="B22" s="322" t="s">
        <v>222</v>
      </c>
      <c r="C22" s="335"/>
      <c r="D22" s="335"/>
      <c r="E22" s="335"/>
      <c r="F22" s="335"/>
      <c r="G22" s="335"/>
      <c r="H22" s="335"/>
      <c r="I22" s="335"/>
      <c r="J22" s="335"/>
      <c r="K22" s="336"/>
      <c r="L22" s="41"/>
      <c r="M22" s="41"/>
      <c r="N22" s="41"/>
      <c r="O22" s="41"/>
      <c r="P22" s="41"/>
    </row>
    <row r="23" spans="1:16" x14ac:dyDescent="0.2">
      <c r="A23" s="28"/>
      <c r="B23" s="335"/>
      <c r="C23" s="335"/>
      <c r="D23" s="335"/>
      <c r="E23" s="335"/>
      <c r="F23" s="335"/>
      <c r="G23" s="335"/>
      <c r="H23" s="335"/>
      <c r="I23" s="335"/>
      <c r="J23" s="335"/>
      <c r="K23" s="336"/>
      <c r="L23" s="41"/>
      <c r="M23" s="41"/>
      <c r="N23" s="41"/>
      <c r="O23" s="41"/>
      <c r="P23" s="41"/>
    </row>
    <row r="24" spans="1:16" x14ac:dyDescent="0.2">
      <c r="A24" s="28"/>
      <c r="B24" s="335"/>
      <c r="C24" s="335"/>
      <c r="D24" s="335"/>
      <c r="E24" s="335"/>
      <c r="F24" s="335"/>
      <c r="G24" s="335"/>
      <c r="H24" s="335"/>
      <c r="I24" s="335"/>
      <c r="J24" s="335"/>
      <c r="K24" s="336"/>
    </row>
    <row r="25" spans="1:16" x14ac:dyDescent="0.2">
      <c r="A25" s="28"/>
      <c r="B25" s="335"/>
      <c r="C25" s="335"/>
      <c r="D25" s="335"/>
      <c r="E25" s="335"/>
      <c r="F25" s="335"/>
      <c r="G25" s="335"/>
      <c r="H25" s="335"/>
      <c r="I25" s="335"/>
      <c r="J25" s="335"/>
      <c r="K25" s="336"/>
    </row>
    <row r="26" spans="1:16" x14ac:dyDescent="0.2">
      <c r="A26" s="28"/>
      <c r="B26" s="200"/>
      <c r="C26" s="188"/>
      <c r="D26" s="188"/>
      <c r="E26" s="188"/>
      <c r="F26" s="188"/>
      <c r="G26" s="188"/>
      <c r="H26" s="188"/>
      <c r="I26" s="188"/>
      <c r="J26" s="188"/>
      <c r="K26" s="189"/>
    </row>
    <row r="27" spans="1:16" x14ac:dyDescent="0.2">
      <c r="A27" s="28" t="s">
        <v>84</v>
      </c>
      <c r="B27" s="200" t="s">
        <v>228</v>
      </c>
      <c r="C27" s="201"/>
      <c r="D27" s="201"/>
      <c r="E27" s="201"/>
      <c r="F27" s="201"/>
      <c r="G27" s="201"/>
      <c r="H27" s="201"/>
      <c r="I27" s="201"/>
      <c r="J27" s="201"/>
      <c r="K27" s="202"/>
    </row>
    <row r="28" spans="1:16" x14ac:dyDescent="0.2">
      <c r="A28" s="46"/>
      <c r="C28" s="188"/>
      <c r="D28" s="188"/>
      <c r="E28" s="188"/>
      <c r="F28" s="188"/>
      <c r="G28" s="188"/>
      <c r="H28" s="188"/>
      <c r="I28" s="188"/>
      <c r="J28" s="188"/>
      <c r="K28" s="189"/>
    </row>
    <row r="29" spans="1:16" x14ac:dyDescent="0.2">
      <c r="A29" s="28" t="s">
        <v>85</v>
      </c>
      <c r="B29" s="340" t="s">
        <v>216</v>
      </c>
      <c r="C29" s="340"/>
      <c r="D29" s="340"/>
      <c r="E29" s="340"/>
      <c r="F29" s="340"/>
      <c r="G29" s="340"/>
      <c r="H29" s="340"/>
      <c r="I29" s="340"/>
      <c r="J29" s="340"/>
      <c r="K29" s="479"/>
    </row>
    <row r="30" spans="1:16" x14ac:dyDescent="0.2">
      <c r="A30" s="199"/>
      <c r="B30" s="200"/>
      <c r="C30" s="188"/>
      <c r="D30" s="188"/>
      <c r="E30" s="188"/>
      <c r="F30" s="188"/>
      <c r="G30" s="188"/>
      <c r="H30" s="188"/>
      <c r="I30" s="188"/>
      <c r="J30" s="188"/>
      <c r="K30" s="189"/>
    </row>
    <row r="31" spans="1:16" x14ac:dyDescent="0.2">
      <c r="A31" s="199"/>
      <c r="J31" s="188"/>
      <c r="K31" s="189"/>
    </row>
    <row r="32" spans="1:16" x14ac:dyDescent="0.2">
      <c r="A32" s="199"/>
      <c r="J32" s="188"/>
      <c r="K32" s="189"/>
    </row>
    <row r="33" spans="1:11" x14ac:dyDescent="0.2">
      <c r="A33" s="199"/>
      <c r="J33" s="188"/>
      <c r="K33" s="189"/>
    </row>
    <row r="34" spans="1:11" x14ac:dyDescent="0.2">
      <c r="A34" s="199"/>
      <c r="J34" s="188"/>
      <c r="K34" s="189"/>
    </row>
    <row r="35" spans="1:11" x14ac:dyDescent="0.2">
      <c r="A35" s="199"/>
      <c r="J35" s="188"/>
      <c r="K35" s="189"/>
    </row>
    <row r="36" spans="1:11" x14ac:dyDescent="0.2">
      <c r="A36" s="199"/>
      <c r="J36" s="188"/>
      <c r="K36" s="189"/>
    </row>
    <row r="37" spans="1:11" x14ac:dyDescent="0.2">
      <c r="A37" s="199"/>
      <c r="J37" s="188"/>
      <c r="K37" s="189"/>
    </row>
    <row r="38" spans="1:11" x14ac:dyDescent="0.2">
      <c r="A38" s="199"/>
      <c r="J38" s="188"/>
      <c r="K38" s="189"/>
    </row>
    <row r="39" spans="1:11" x14ac:dyDescent="0.2">
      <c r="A39" s="199"/>
      <c r="J39" s="188"/>
      <c r="K39" s="189"/>
    </row>
    <row r="40" spans="1:11" x14ac:dyDescent="0.2">
      <c r="A40" s="199"/>
      <c r="B40" s="188"/>
      <c r="C40" s="188"/>
      <c r="D40" s="188"/>
      <c r="E40" s="188"/>
      <c r="F40" s="188"/>
      <c r="G40" s="188"/>
      <c r="H40" s="188"/>
      <c r="I40" s="188"/>
      <c r="J40" s="188"/>
      <c r="K40" s="189"/>
    </row>
    <row r="41" spans="1:11" x14ac:dyDescent="0.2">
      <c r="A41" s="199"/>
      <c r="B41" s="188"/>
      <c r="C41" s="188"/>
      <c r="D41" s="188"/>
      <c r="E41" s="188"/>
      <c r="F41" s="188"/>
      <c r="G41" s="188"/>
      <c r="H41" s="188"/>
      <c r="I41" s="188"/>
      <c r="J41" s="188"/>
      <c r="K41" s="189"/>
    </row>
    <row r="42" spans="1:11" x14ac:dyDescent="0.2">
      <c r="A42" s="46" t="s">
        <v>119</v>
      </c>
      <c r="B42" s="200"/>
      <c r="C42" s="188"/>
      <c r="D42" s="188"/>
      <c r="E42" s="188"/>
      <c r="F42" s="188"/>
      <c r="G42" s="188"/>
      <c r="H42" s="188"/>
      <c r="I42" s="188"/>
      <c r="J42" s="188"/>
      <c r="K42" s="189"/>
    </row>
    <row r="43" spans="1:11" x14ac:dyDescent="0.2">
      <c r="A43" s="28" t="s">
        <v>122</v>
      </c>
      <c r="B43" s="200"/>
      <c r="C43" s="188"/>
      <c r="D43" s="47">
        <f>+'Item 250 p41'!D44</f>
        <v>54.6</v>
      </c>
      <c r="F43" s="188" t="s">
        <v>50</v>
      </c>
      <c r="G43" s="188"/>
      <c r="H43" s="188"/>
      <c r="I43" s="204"/>
      <c r="J43" s="188"/>
      <c r="K43" s="189"/>
    </row>
    <row r="44" spans="1:11" x14ac:dyDescent="0.2">
      <c r="A44" s="28" t="s">
        <v>75</v>
      </c>
      <c r="B44" s="200"/>
      <c r="C44" s="188"/>
      <c r="D44" s="47">
        <f>+'Item 250 p41'!D45</f>
        <v>7.28</v>
      </c>
      <c r="F44" s="188" t="s">
        <v>50</v>
      </c>
      <c r="G44" s="188"/>
      <c r="H44" s="188"/>
      <c r="I44" s="204"/>
      <c r="J44" s="188"/>
      <c r="K44" s="189"/>
    </row>
    <row r="45" spans="1:11" x14ac:dyDescent="0.2">
      <c r="A45" s="28" t="s">
        <v>76</v>
      </c>
      <c r="B45" s="200"/>
      <c r="C45" s="188"/>
      <c r="D45" s="47">
        <f>+'Item 250 p41'!D46</f>
        <v>7.28</v>
      </c>
      <c r="F45" s="188" t="s">
        <v>50</v>
      </c>
      <c r="G45" s="188"/>
      <c r="H45" s="188"/>
      <c r="I45" s="204"/>
      <c r="J45" s="188"/>
      <c r="K45" s="189"/>
    </row>
    <row r="46" spans="1:11" x14ac:dyDescent="0.2">
      <c r="A46" s="199" t="s">
        <v>77</v>
      </c>
      <c r="B46" s="200"/>
      <c r="C46" s="188"/>
      <c r="D46" s="47">
        <f>+'Item 250 p41'!D47</f>
        <v>2</v>
      </c>
      <c r="F46" s="188" t="s">
        <v>78</v>
      </c>
      <c r="G46" s="188"/>
      <c r="H46" s="188"/>
      <c r="I46" s="204"/>
      <c r="J46" s="188"/>
      <c r="K46" s="189"/>
    </row>
    <row r="47" spans="1:11" x14ac:dyDescent="0.2">
      <c r="A47" s="13"/>
      <c r="B47" s="11"/>
      <c r="C47" s="11"/>
      <c r="D47" s="11"/>
      <c r="E47" s="11"/>
      <c r="F47" s="11"/>
      <c r="G47" s="11"/>
      <c r="H47" s="11"/>
      <c r="I47" s="11"/>
      <c r="J47" s="11"/>
      <c r="K47" s="12"/>
    </row>
    <row r="48" spans="1:11" x14ac:dyDescent="0.2">
      <c r="A48" s="199" t="s">
        <v>134</v>
      </c>
      <c r="B48" s="188" t="s">
        <v>182</v>
      </c>
      <c r="C48" s="188"/>
      <c r="D48" s="188"/>
      <c r="E48" s="188"/>
      <c r="F48" s="188"/>
      <c r="G48" s="188"/>
      <c r="H48" s="188"/>
      <c r="I48" s="188"/>
      <c r="J48" s="188"/>
      <c r="K48" s="189"/>
    </row>
    <row r="49" spans="1:11" x14ac:dyDescent="0.2">
      <c r="A49" s="199"/>
      <c r="B49" s="331"/>
      <c r="C49" s="332"/>
      <c r="D49" s="218"/>
      <c r="E49" s="218"/>
      <c r="F49" s="188"/>
      <c r="G49" s="188"/>
      <c r="H49" s="188"/>
      <c r="I49" s="188"/>
      <c r="J49" s="188"/>
      <c r="K49" s="189"/>
    </row>
    <row r="50" spans="1:11" x14ac:dyDescent="0.2">
      <c r="A50" s="13" t="s">
        <v>133</v>
      </c>
      <c r="B50" s="327">
        <f>'Check Sheet p2'!B50:C50</f>
        <v>43769</v>
      </c>
      <c r="C50" s="327"/>
      <c r="D50" s="181"/>
      <c r="E50" s="181"/>
      <c r="F50" s="11"/>
      <c r="G50" s="188"/>
      <c r="H50" s="188" t="str">
        <f>'Check Sheet p2'!G50</f>
        <v>Effective Date: January 1, 2020</v>
      </c>
      <c r="I50" s="188"/>
      <c r="J50" s="11"/>
      <c r="K50" s="12"/>
    </row>
    <row r="51" spans="1:11" x14ac:dyDescent="0.2">
      <c r="A51" s="313" t="s">
        <v>131</v>
      </c>
      <c r="B51" s="314"/>
      <c r="C51" s="314"/>
      <c r="D51" s="314"/>
      <c r="E51" s="314"/>
      <c r="F51" s="314"/>
      <c r="G51" s="314"/>
      <c r="H51" s="314"/>
      <c r="I51" s="314"/>
      <c r="J51" s="314"/>
      <c r="K51" s="315"/>
    </row>
    <row r="52" spans="1:11" x14ac:dyDescent="0.2">
      <c r="A52" s="199"/>
      <c r="B52" s="188"/>
      <c r="C52" s="188"/>
      <c r="D52" s="188"/>
      <c r="E52" s="188"/>
      <c r="F52" s="188"/>
      <c r="G52" s="188"/>
      <c r="H52" s="188"/>
      <c r="I52" s="188"/>
      <c r="J52" s="188"/>
      <c r="K52" s="189"/>
    </row>
    <row r="53" spans="1:11" x14ac:dyDescent="0.2">
      <c r="A53" s="199" t="s">
        <v>79</v>
      </c>
      <c r="B53" s="188"/>
      <c r="C53" s="188"/>
      <c r="D53" s="188"/>
      <c r="E53" s="188"/>
      <c r="F53" s="188"/>
      <c r="G53" s="188"/>
      <c r="H53" s="188"/>
      <c r="I53" s="188"/>
      <c r="J53" s="188"/>
      <c r="K53" s="189"/>
    </row>
    <row r="54" spans="1:11" x14ac:dyDescent="0.2">
      <c r="A54" s="13"/>
      <c r="B54" s="11"/>
      <c r="C54" s="11"/>
      <c r="D54" s="11"/>
      <c r="E54" s="11"/>
      <c r="F54" s="11"/>
      <c r="G54" s="11"/>
      <c r="H54" s="11"/>
      <c r="I54" s="11"/>
      <c r="J54" s="11"/>
      <c r="K54" s="12"/>
    </row>
  </sheetData>
  <mergeCells count="10">
    <mergeCell ref="B50:C50"/>
    <mergeCell ref="I2:J2"/>
    <mergeCell ref="A51:K51"/>
    <mergeCell ref="A8:K8"/>
    <mergeCell ref="A9:K9"/>
    <mergeCell ref="D13:K13"/>
    <mergeCell ref="B7:J7"/>
    <mergeCell ref="B49:C49"/>
    <mergeCell ref="B29:K29"/>
    <mergeCell ref="B22:K25"/>
  </mergeCells>
  <phoneticPr fontId="0" type="noConversion"/>
  <printOptions horizontalCentered="1" verticalCentered="1"/>
  <pageMargins left="0.5" right="0.25" top="0.25" bottom="0.2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4"/>
  <sheetViews>
    <sheetView zoomScaleNormal="100" zoomScaleSheetLayoutView="75" workbookViewId="0"/>
  </sheetViews>
  <sheetFormatPr defaultRowHeight="12.75" x14ac:dyDescent="0.2"/>
  <cols>
    <col min="1" max="2" width="9.140625" style="4"/>
    <col min="3" max="3" width="9.7109375" style="4" bestFit="1" customWidth="1"/>
    <col min="4" max="4" width="9.140625" style="4"/>
    <col min="5" max="5" width="11.28515625" style="4" customWidth="1"/>
    <col min="6" max="6" width="7" style="4" customWidth="1"/>
    <col min="7" max="16384" width="9.140625" style="4"/>
  </cols>
  <sheetData>
    <row r="1" spans="1:10" x14ac:dyDescent="0.2">
      <c r="A1" s="1"/>
      <c r="B1" s="2"/>
      <c r="C1" s="2"/>
      <c r="D1" s="2"/>
      <c r="E1" s="2"/>
      <c r="F1" s="2"/>
      <c r="G1" s="2"/>
      <c r="H1" s="2"/>
      <c r="I1" s="2"/>
      <c r="J1" s="3"/>
    </row>
    <row r="2" spans="1:10" x14ac:dyDescent="0.2">
      <c r="A2" s="5" t="s">
        <v>135</v>
      </c>
      <c r="B2" s="7">
        <v>19</v>
      </c>
      <c r="C2" s="6"/>
      <c r="D2" s="6"/>
      <c r="E2" s="6"/>
      <c r="F2" s="6"/>
      <c r="G2" s="7">
        <v>1</v>
      </c>
      <c r="H2" s="312" t="s">
        <v>136</v>
      </c>
      <c r="I2" s="312"/>
      <c r="J2" s="15">
        <v>18</v>
      </c>
    </row>
    <row r="3" spans="1:10" x14ac:dyDescent="0.2">
      <c r="A3" s="5"/>
      <c r="B3" s="6"/>
      <c r="C3" s="6"/>
      <c r="D3" s="6"/>
      <c r="E3" s="6"/>
      <c r="F3" s="6"/>
      <c r="G3" s="6"/>
      <c r="H3" s="6"/>
      <c r="I3" s="6"/>
      <c r="J3" s="8"/>
    </row>
    <row r="4" spans="1:10" x14ac:dyDescent="0.2">
      <c r="A4" s="5" t="s">
        <v>41</v>
      </c>
      <c r="B4" s="6"/>
      <c r="C4" s="6"/>
      <c r="D4" s="6"/>
      <c r="E4" s="6"/>
      <c r="F4" s="6"/>
      <c r="G4" s="6"/>
      <c r="H4" s="6"/>
      <c r="I4" s="6"/>
      <c r="J4" s="8"/>
    </row>
    <row r="5" spans="1:10" x14ac:dyDescent="0.2">
      <c r="A5" s="13" t="s">
        <v>42</v>
      </c>
      <c r="B5" s="11"/>
      <c r="C5" s="11"/>
      <c r="D5" s="11"/>
      <c r="E5" s="11"/>
      <c r="F5" s="11"/>
      <c r="G5" s="11"/>
      <c r="H5" s="11"/>
      <c r="I5" s="11"/>
      <c r="J5" s="12"/>
    </row>
    <row r="6" spans="1:10" x14ac:dyDescent="0.2">
      <c r="A6" s="5"/>
      <c r="B6" s="6"/>
      <c r="C6" s="6"/>
      <c r="D6" s="6"/>
      <c r="E6" s="6"/>
      <c r="F6" s="6"/>
      <c r="G6" s="6"/>
      <c r="H6" s="6"/>
      <c r="I6" s="6"/>
      <c r="J6" s="8"/>
    </row>
    <row r="7" spans="1:10" x14ac:dyDescent="0.2">
      <c r="A7" s="33"/>
      <c r="B7" s="316" t="s">
        <v>183</v>
      </c>
      <c r="C7" s="316"/>
      <c r="D7" s="316"/>
      <c r="E7" s="316"/>
      <c r="F7" s="316"/>
      <c r="G7" s="316"/>
      <c r="H7" s="316"/>
      <c r="I7" s="316"/>
      <c r="J7" s="10"/>
    </row>
    <row r="8" spans="1:10" x14ac:dyDescent="0.2">
      <c r="A8" s="5"/>
      <c r="B8" s="6"/>
      <c r="C8" s="6"/>
      <c r="D8" s="6"/>
      <c r="E8" s="6"/>
      <c r="F8" s="6"/>
      <c r="G8" s="6"/>
      <c r="H8" s="6"/>
      <c r="I8" s="6"/>
      <c r="J8" s="8"/>
    </row>
    <row r="9" spans="1:10" x14ac:dyDescent="0.2">
      <c r="A9" s="318" t="s">
        <v>234</v>
      </c>
      <c r="B9" s="319"/>
      <c r="C9" s="319"/>
      <c r="D9" s="319"/>
      <c r="E9" s="319"/>
      <c r="F9" s="319"/>
      <c r="G9" s="319"/>
      <c r="H9" s="319"/>
      <c r="I9" s="319"/>
      <c r="J9" s="320"/>
    </row>
    <row r="10" spans="1:10" x14ac:dyDescent="0.2">
      <c r="A10" s="321"/>
      <c r="B10" s="319"/>
      <c r="C10" s="319"/>
      <c r="D10" s="319"/>
      <c r="E10" s="319"/>
      <c r="F10" s="319"/>
      <c r="G10" s="319"/>
      <c r="H10" s="319"/>
      <c r="I10" s="319"/>
      <c r="J10" s="320"/>
    </row>
    <row r="11" spans="1:10" x14ac:dyDescent="0.2">
      <c r="A11" s="5"/>
      <c r="B11" s="16"/>
      <c r="C11" s="6"/>
      <c r="D11" s="6"/>
      <c r="E11" s="6"/>
      <c r="F11" s="6"/>
      <c r="G11" s="6"/>
      <c r="H11" s="6"/>
      <c r="I11" s="6"/>
      <c r="J11" s="8"/>
    </row>
    <row r="12" spans="1:10" x14ac:dyDescent="0.2">
      <c r="A12" s="5"/>
      <c r="B12" s="322" t="s">
        <v>185</v>
      </c>
      <c r="C12" s="322"/>
      <c r="D12" s="322"/>
      <c r="E12" s="322"/>
      <c r="F12" s="322"/>
      <c r="G12" s="322"/>
      <c r="H12" s="322"/>
      <c r="I12" s="322"/>
      <c r="J12" s="8"/>
    </row>
    <row r="13" spans="1:10" x14ac:dyDescent="0.2">
      <c r="A13" s="5"/>
      <c r="B13" s="323"/>
      <c r="C13" s="323"/>
      <c r="D13" s="323"/>
      <c r="E13" s="323"/>
      <c r="F13" s="323"/>
      <c r="G13" s="323"/>
      <c r="H13" s="323"/>
      <c r="I13" s="323"/>
      <c r="J13" s="8"/>
    </row>
    <row r="14" spans="1:10" x14ac:dyDescent="0.2">
      <c r="A14" s="5"/>
      <c r="B14" s="323"/>
      <c r="C14" s="323"/>
      <c r="D14" s="323"/>
      <c r="E14" s="323"/>
      <c r="F14" s="323"/>
      <c r="G14" s="323"/>
      <c r="H14" s="323"/>
      <c r="I14" s="323"/>
      <c r="J14" s="8"/>
    </row>
    <row r="15" spans="1:10" x14ac:dyDescent="0.2">
      <c r="A15" s="5"/>
      <c r="B15" s="6"/>
      <c r="C15" s="6"/>
      <c r="D15" s="6"/>
      <c r="E15" s="6"/>
      <c r="F15" s="6"/>
      <c r="G15" s="6"/>
      <c r="H15" s="6"/>
      <c r="I15" s="6"/>
      <c r="J15" s="8"/>
    </row>
    <row r="16" spans="1:10" x14ac:dyDescent="0.2">
      <c r="A16" s="5"/>
      <c r="B16" s="6"/>
      <c r="C16" s="6"/>
      <c r="E16" s="299">
        <v>7.39</v>
      </c>
      <c r="F16" s="38" t="s">
        <v>246</v>
      </c>
      <c r="G16" s="16" t="s">
        <v>178</v>
      </c>
      <c r="H16" s="6"/>
      <c r="I16" s="6"/>
      <c r="J16" s="8"/>
    </row>
    <row r="17" spans="1:10" x14ac:dyDescent="0.2">
      <c r="A17" s="5"/>
      <c r="B17" s="6"/>
      <c r="C17" s="6"/>
      <c r="D17" s="6"/>
      <c r="E17" s="6"/>
      <c r="F17" s="6"/>
      <c r="G17" s="6"/>
      <c r="H17" s="6"/>
      <c r="I17" s="6"/>
      <c r="J17" s="8"/>
    </row>
    <row r="18" spans="1:10" ht="13.5" x14ac:dyDescent="0.25">
      <c r="A18" s="43" t="s">
        <v>184</v>
      </c>
      <c r="B18" s="44"/>
      <c r="C18" s="44"/>
      <c r="D18" s="44"/>
      <c r="E18" s="44"/>
      <c r="F18" s="44"/>
      <c r="G18" s="44"/>
      <c r="H18" s="44"/>
      <c r="I18" s="44"/>
      <c r="J18" s="45"/>
    </row>
    <row r="19" spans="1:10" x14ac:dyDescent="0.2">
      <c r="A19" s="5"/>
      <c r="B19" s="6"/>
      <c r="C19" s="6"/>
      <c r="D19" s="6"/>
      <c r="E19" s="6"/>
      <c r="F19" s="6"/>
      <c r="G19" s="6"/>
      <c r="H19" s="6"/>
      <c r="I19" s="6"/>
      <c r="J19" s="8"/>
    </row>
    <row r="20" spans="1:10" x14ac:dyDescent="0.2">
      <c r="A20" s="33"/>
      <c r="B20" s="317" t="s">
        <v>186</v>
      </c>
      <c r="C20" s="317"/>
      <c r="D20" s="317"/>
      <c r="E20" s="317"/>
      <c r="F20" s="317"/>
      <c r="G20" s="317"/>
      <c r="H20" s="317"/>
      <c r="I20" s="317"/>
      <c r="J20" s="25"/>
    </row>
    <row r="21" spans="1:10" x14ac:dyDescent="0.2">
      <c r="A21" s="5"/>
      <c r="B21" s="6"/>
      <c r="C21" s="6"/>
      <c r="D21" s="6"/>
      <c r="E21" s="6"/>
      <c r="F21" s="6"/>
      <c r="G21" s="6"/>
      <c r="H21" s="6"/>
      <c r="I21" s="6"/>
      <c r="J21" s="8"/>
    </row>
    <row r="22" spans="1:10" x14ac:dyDescent="0.2">
      <c r="A22" s="324" t="s">
        <v>187</v>
      </c>
      <c r="B22" s="323"/>
      <c r="C22" s="323"/>
      <c r="D22" s="323"/>
      <c r="E22" s="323"/>
      <c r="F22" s="323"/>
      <c r="G22" s="323"/>
      <c r="H22" s="323"/>
      <c r="I22" s="323"/>
      <c r="J22" s="325"/>
    </row>
    <row r="23" spans="1:10" x14ac:dyDescent="0.2">
      <c r="A23" s="326"/>
      <c r="B23" s="323"/>
      <c r="C23" s="323"/>
      <c r="D23" s="323"/>
      <c r="E23" s="323"/>
      <c r="F23" s="323"/>
      <c r="G23" s="323"/>
      <c r="H23" s="323"/>
      <c r="I23" s="323"/>
      <c r="J23" s="325"/>
    </row>
    <row r="24" spans="1:10" x14ac:dyDescent="0.2">
      <c r="A24" s="5"/>
      <c r="B24" s="6"/>
      <c r="C24" s="6"/>
      <c r="D24" s="6"/>
      <c r="E24" s="6"/>
      <c r="F24" s="6"/>
      <c r="G24" s="6"/>
      <c r="H24" s="6"/>
      <c r="I24" s="6"/>
      <c r="J24" s="8"/>
    </row>
    <row r="25" spans="1:10" x14ac:dyDescent="0.2">
      <c r="A25" s="5"/>
      <c r="B25" s="6" t="s">
        <v>188</v>
      </c>
      <c r="C25" s="6"/>
      <c r="D25" s="6"/>
      <c r="E25" s="6"/>
      <c r="F25" s="6" t="s">
        <v>157</v>
      </c>
      <c r="G25" s="6"/>
      <c r="H25" s="6"/>
      <c r="I25" s="6"/>
      <c r="J25" s="8"/>
    </row>
    <row r="26" spans="1:10" x14ac:dyDescent="0.2">
      <c r="A26" s="5"/>
      <c r="B26" s="6" t="s">
        <v>189</v>
      </c>
      <c r="C26" s="6"/>
      <c r="D26" s="6"/>
      <c r="E26" s="6"/>
      <c r="F26" s="6" t="s">
        <v>190</v>
      </c>
      <c r="G26" s="6"/>
      <c r="H26" s="6"/>
      <c r="I26" s="6"/>
      <c r="J26" s="8"/>
    </row>
    <row r="27" spans="1:10" x14ac:dyDescent="0.2">
      <c r="A27" s="5"/>
      <c r="B27" s="6" t="s">
        <v>158</v>
      </c>
      <c r="C27" s="6"/>
      <c r="D27" s="6"/>
      <c r="E27" s="6"/>
      <c r="F27" s="6" t="s">
        <v>159</v>
      </c>
      <c r="G27" s="6"/>
      <c r="H27" s="6"/>
      <c r="I27" s="6"/>
      <c r="J27" s="8"/>
    </row>
    <row r="28" spans="1:10" x14ac:dyDescent="0.2">
      <c r="A28" s="5"/>
      <c r="B28" s="6" t="s">
        <v>160</v>
      </c>
      <c r="C28" s="6"/>
      <c r="D28" s="6"/>
      <c r="E28" s="6"/>
      <c r="F28" s="16" t="s">
        <v>161</v>
      </c>
      <c r="G28" s="6"/>
      <c r="H28" s="6"/>
      <c r="I28" s="6"/>
      <c r="J28" s="8"/>
    </row>
    <row r="29" spans="1:10" x14ac:dyDescent="0.2">
      <c r="A29" s="5"/>
      <c r="B29" s="6"/>
      <c r="C29" s="6"/>
      <c r="D29" s="6"/>
      <c r="E29" s="6"/>
      <c r="F29" s="6"/>
      <c r="G29" s="6"/>
      <c r="H29" s="6"/>
      <c r="I29" s="6"/>
      <c r="J29" s="8"/>
    </row>
    <row r="30" spans="1:10" x14ac:dyDescent="0.2">
      <c r="A30" s="5"/>
      <c r="B30" s="6"/>
      <c r="C30" s="6"/>
      <c r="D30" s="6"/>
      <c r="E30" s="6"/>
      <c r="F30" s="6"/>
      <c r="G30" s="6"/>
      <c r="H30" s="6"/>
      <c r="I30" s="6"/>
      <c r="J30" s="8"/>
    </row>
    <row r="31" spans="1:10" x14ac:dyDescent="0.2">
      <c r="A31" s="324" t="s">
        <v>191</v>
      </c>
      <c r="B31" s="323"/>
      <c r="C31" s="323"/>
      <c r="D31" s="323"/>
      <c r="E31" s="323"/>
      <c r="F31" s="323"/>
      <c r="G31" s="323"/>
      <c r="H31" s="323"/>
      <c r="I31" s="323"/>
      <c r="J31" s="325"/>
    </row>
    <row r="32" spans="1:10" x14ac:dyDescent="0.2">
      <c r="A32" s="326"/>
      <c r="B32" s="323"/>
      <c r="C32" s="323"/>
      <c r="D32" s="323"/>
      <c r="E32" s="323"/>
      <c r="F32" s="323"/>
      <c r="G32" s="323"/>
      <c r="H32" s="323"/>
      <c r="I32" s="323"/>
      <c r="J32" s="325"/>
    </row>
    <row r="33" spans="1:10" x14ac:dyDescent="0.2">
      <c r="A33" s="46"/>
      <c r="B33" s="6"/>
      <c r="C33" s="6"/>
      <c r="D33" s="16"/>
      <c r="E33" s="16"/>
      <c r="F33" s="16"/>
      <c r="G33" s="16"/>
      <c r="H33" s="6"/>
      <c r="I33" s="6"/>
      <c r="J33" s="8"/>
    </row>
    <row r="34" spans="1:10" x14ac:dyDescent="0.2">
      <c r="A34" s="5"/>
      <c r="B34" s="6"/>
      <c r="C34" s="6" t="s">
        <v>5</v>
      </c>
      <c r="D34" s="16"/>
      <c r="E34" s="47">
        <v>157.72</v>
      </c>
      <c r="F34" s="16"/>
      <c r="G34" s="47"/>
      <c r="H34" s="6"/>
      <c r="I34" s="6"/>
      <c r="J34" s="8"/>
    </row>
    <row r="35" spans="1:10" x14ac:dyDescent="0.2">
      <c r="A35" s="28"/>
      <c r="B35" s="6"/>
      <c r="C35" s="6" t="s">
        <v>6</v>
      </c>
      <c r="D35" s="16"/>
      <c r="E35" s="47">
        <v>78.87</v>
      </c>
      <c r="F35" s="16"/>
      <c r="G35" s="47"/>
      <c r="H35" s="6"/>
      <c r="I35" s="6"/>
      <c r="J35" s="8"/>
    </row>
    <row r="36" spans="1:10" x14ac:dyDescent="0.2">
      <c r="A36" s="5"/>
      <c r="B36" s="6"/>
      <c r="C36" s="6"/>
      <c r="D36" s="16"/>
      <c r="E36" s="16"/>
      <c r="F36" s="16"/>
      <c r="G36" s="6"/>
      <c r="H36" s="6"/>
      <c r="I36" s="6"/>
      <c r="J36" s="8"/>
    </row>
    <row r="37" spans="1:10" x14ac:dyDescent="0.2">
      <c r="A37" s="5"/>
      <c r="B37" s="6"/>
      <c r="C37" s="6"/>
      <c r="D37" s="16"/>
      <c r="E37" s="16"/>
      <c r="F37" s="16"/>
      <c r="G37" s="6"/>
      <c r="H37" s="6"/>
      <c r="I37" s="6"/>
      <c r="J37" s="8"/>
    </row>
    <row r="38" spans="1:10" x14ac:dyDescent="0.2">
      <c r="A38" s="5"/>
      <c r="B38" s="6"/>
      <c r="C38" s="6"/>
      <c r="D38" s="6"/>
      <c r="E38" s="6"/>
      <c r="F38" s="6"/>
      <c r="G38" s="6"/>
      <c r="H38" s="6"/>
      <c r="I38" s="6"/>
      <c r="J38" s="8"/>
    </row>
    <row r="39" spans="1:10" x14ac:dyDescent="0.2">
      <c r="A39" s="5"/>
      <c r="B39" s="6"/>
      <c r="C39" s="6"/>
      <c r="D39" s="6"/>
      <c r="E39" s="6"/>
      <c r="F39" s="6"/>
      <c r="G39" s="6"/>
      <c r="H39" s="6"/>
      <c r="I39" s="6"/>
      <c r="J39" s="8"/>
    </row>
    <row r="40" spans="1:10" x14ac:dyDescent="0.2">
      <c r="A40" s="324" t="s">
        <v>192</v>
      </c>
      <c r="B40" s="323"/>
      <c r="C40" s="323"/>
      <c r="D40" s="323"/>
      <c r="E40" s="323"/>
      <c r="F40" s="323"/>
      <c r="G40" s="323"/>
      <c r="H40" s="323"/>
      <c r="I40" s="323"/>
      <c r="J40" s="325"/>
    </row>
    <row r="41" spans="1:10" x14ac:dyDescent="0.2">
      <c r="A41" s="326"/>
      <c r="B41" s="323"/>
      <c r="C41" s="323"/>
      <c r="D41" s="323"/>
      <c r="E41" s="323"/>
      <c r="F41" s="323"/>
      <c r="G41" s="323"/>
      <c r="H41" s="323"/>
      <c r="I41" s="323"/>
      <c r="J41" s="325"/>
    </row>
    <row r="42" spans="1:10" x14ac:dyDescent="0.2">
      <c r="A42" s="5"/>
      <c r="B42" s="6"/>
      <c r="C42" s="6"/>
      <c r="D42" s="6"/>
      <c r="E42" s="6"/>
      <c r="F42" s="6"/>
      <c r="G42" s="6"/>
      <c r="H42" s="6"/>
      <c r="I42" s="6"/>
      <c r="J42" s="8"/>
    </row>
    <row r="43" spans="1:10" x14ac:dyDescent="0.2">
      <c r="A43" s="5"/>
      <c r="B43" s="6"/>
      <c r="C43" s="6"/>
      <c r="D43" s="6"/>
      <c r="E43" s="6"/>
      <c r="F43" s="6"/>
      <c r="G43" s="6"/>
      <c r="H43" s="6"/>
      <c r="I43" s="6"/>
      <c r="J43" s="8"/>
    </row>
    <row r="44" spans="1:10" x14ac:dyDescent="0.2">
      <c r="A44" s="5"/>
      <c r="B44" s="6"/>
      <c r="C44" s="6"/>
      <c r="D44" s="6"/>
      <c r="E44" s="6"/>
      <c r="F44" s="6"/>
      <c r="G44" s="6"/>
      <c r="H44" s="6"/>
      <c r="I44" s="6"/>
      <c r="J44" s="8"/>
    </row>
    <row r="45" spans="1:10" x14ac:dyDescent="0.2">
      <c r="A45" s="5"/>
      <c r="B45" s="6"/>
      <c r="C45" s="6"/>
      <c r="D45" s="6"/>
      <c r="E45" s="6"/>
      <c r="F45" s="6"/>
      <c r="G45" s="6"/>
      <c r="H45" s="6"/>
      <c r="I45" s="6"/>
      <c r="J45" s="8"/>
    </row>
    <row r="46" spans="1:10" x14ac:dyDescent="0.2">
      <c r="A46" s="5"/>
      <c r="B46" s="6"/>
      <c r="C46" s="6"/>
      <c r="D46" s="6"/>
      <c r="E46" s="6"/>
      <c r="F46" s="6"/>
      <c r="G46" s="6"/>
      <c r="H46" s="6"/>
      <c r="I46" s="6"/>
      <c r="J46" s="8"/>
    </row>
    <row r="47" spans="1:10" x14ac:dyDescent="0.2">
      <c r="A47" s="13"/>
      <c r="B47" s="11"/>
      <c r="C47" s="11"/>
      <c r="D47" s="11"/>
      <c r="E47" s="11"/>
      <c r="F47" s="11"/>
      <c r="G47" s="11"/>
      <c r="H47" s="11"/>
      <c r="I47" s="11"/>
      <c r="J47" s="12"/>
    </row>
    <row r="48" spans="1:10" x14ac:dyDescent="0.2">
      <c r="A48" s="5" t="s">
        <v>134</v>
      </c>
      <c r="B48" s="6" t="s">
        <v>182</v>
      </c>
      <c r="C48" s="6"/>
      <c r="D48" s="6"/>
      <c r="E48" s="6"/>
      <c r="F48" s="6"/>
      <c r="G48" s="6"/>
      <c r="H48" s="6"/>
      <c r="I48" s="6"/>
      <c r="J48" s="8"/>
    </row>
    <row r="49" spans="1:10" x14ac:dyDescent="0.2">
      <c r="A49" s="5"/>
      <c r="B49" s="6"/>
      <c r="C49" s="6"/>
      <c r="D49" s="6"/>
      <c r="E49" s="6"/>
      <c r="F49" s="6"/>
      <c r="G49" s="6"/>
      <c r="H49" s="6"/>
      <c r="I49" s="6"/>
      <c r="J49" s="8"/>
    </row>
    <row r="50" spans="1:10" x14ac:dyDescent="0.2">
      <c r="A50" s="5" t="s">
        <v>133</v>
      </c>
      <c r="B50" s="327">
        <f>'Check Sheet p2'!B50:C50</f>
        <v>43769</v>
      </c>
      <c r="C50" s="327"/>
      <c r="D50" s="29"/>
      <c r="E50" s="29"/>
      <c r="F50" s="6"/>
      <c r="G50" s="145" t="str">
        <f>'Check Sheet p2'!G50</f>
        <v>Effective Date: January 1, 2020</v>
      </c>
      <c r="H50" s="6"/>
      <c r="I50" s="6"/>
      <c r="J50" s="8"/>
    </row>
    <row r="51" spans="1:10" x14ac:dyDescent="0.2">
      <c r="A51" s="313" t="s">
        <v>131</v>
      </c>
      <c r="B51" s="314"/>
      <c r="C51" s="314"/>
      <c r="D51" s="314"/>
      <c r="E51" s="314"/>
      <c r="F51" s="314"/>
      <c r="G51" s="314"/>
      <c r="H51" s="314"/>
      <c r="I51" s="314"/>
      <c r="J51" s="315"/>
    </row>
    <row r="52" spans="1:10" x14ac:dyDescent="0.2">
      <c r="A52" s="5"/>
      <c r="B52" s="6"/>
      <c r="C52" s="6"/>
      <c r="D52" s="6"/>
      <c r="E52" s="6"/>
      <c r="F52" s="6"/>
      <c r="G52" s="6"/>
      <c r="H52" s="6"/>
      <c r="I52" s="6"/>
      <c r="J52" s="8"/>
    </row>
    <row r="53" spans="1:10" x14ac:dyDescent="0.2">
      <c r="A53" s="5" t="s">
        <v>79</v>
      </c>
      <c r="B53" s="6"/>
      <c r="C53" s="6"/>
      <c r="D53" s="6"/>
      <c r="E53" s="6"/>
      <c r="F53" s="6"/>
      <c r="G53" s="6"/>
      <c r="H53" s="6"/>
      <c r="I53" s="6"/>
      <c r="J53" s="8"/>
    </row>
    <row r="54" spans="1:10" x14ac:dyDescent="0.2">
      <c r="A54" s="13"/>
      <c r="B54" s="11"/>
      <c r="C54" s="11"/>
      <c r="D54" s="11"/>
      <c r="E54" s="11"/>
      <c r="F54" s="11"/>
      <c r="G54" s="11"/>
      <c r="H54" s="11"/>
      <c r="I54" s="11"/>
      <c r="J54" s="12"/>
    </row>
  </sheetData>
  <mergeCells count="10">
    <mergeCell ref="H2:I2"/>
    <mergeCell ref="A51:J51"/>
    <mergeCell ref="B7:I7"/>
    <mergeCell ref="B20:I20"/>
    <mergeCell ref="A9:J10"/>
    <mergeCell ref="B12:I14"/>
    <mergeCell ref="A22:J23"/>
    <mergeCell ref="B50:C50"/>
    <mergeCell ref="A31:J32"/>
    <mergeCell ref="A40:J41"/>
  </mergeCells>
  <phoneticPr fontId="0" type="noConversion"/>
  <printOptions horizontalCentered="1" verticalCentered="1"/>
  <pageMargins left="0.5" right="0.25" top="0.25" bottom="0.2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N54"/>
  <sheetViews>
    <sheetView zoomScale="85" zoomScaleNormal="85" zoomScaleSheetLayoutView="75" workbookViewId="0"/>
  </sheetViews>
  <sheetFormatPr defaultRowHeight="12.75" x14ac:dyDescent="0.2"/>
  <cols>
    <col min="1" max="1" width="12" style="5" customWidth="1"/>
    <col min="2" max="2" width="9.42578125" style="4" customWidth="1"/>
    <col min="3" max="3" width="9.7109375" style="4" bestFit="1" customWidth="1"/>
    <col min="4" max="4" width="4.5703125" style="4" bestFit="1" customWidth="1"/>
    <col min="5" max="6" width="9.140625" style="4"/>
    <col min="7" max="7" width="2" style="4" customWidth="1"/>
    <col min="8" max="8" width="10.5703125" style="4" customWidth="1"/>
    <col min="9" max="10" width="9.140625" style="4"/>
    <col min="11" max="11" width="4.5703125" style="4" bestFit="1" customWidth="1"/>
    <col min="12" max="16384" width="9.140625" style="4"/>
  </cols>
  <sheetData>
    <row r="1" spans="1:13" x14ac:dyDescent="0.2">
      <c r="A1" s="1"/>
      <c r="B1" s="2"/>
      <c r="C1" s="2"/>
      <c r="D1" s="2"/>
      <c r="E1" s="2"/>
      <c r="F1" s="2"/>
      <c r="G1" s="2"/>
      <c r="H1" s="2"/>
      <c r="I1" s="2"/>
      <c r="J1" s="2"/>
      <c r="K1" s="2"/>
      <c r="L1" s="2"/>
      <c r="M1" s="3"/>
    </row>
    <row r="2" spans="1:13" x14ac:dyDescent="0.2">
      <c r="A2" s="5" t="s">
        <v>135</v>
      </c>
      <c r="B2" s="7">
        <f>+'Check Sheet p2'!B2</f>
        <v>19</v>
      </c>
      <c r="C2" s="6"/>
      <c r="D2" s="6"/>
      <c r="E2" s="6"/>
      <c r="F2" s="6"/>
      <c r="G2" s="6"/>
      <c r="H2" s="9"/>
      <c r="I2" s="7">
        <v>1</v>
      </c>
      <c r="J2" s="312" t="s">
        <v>136</v>
      </c>
      <c r="K2" s="312"/>
      <c r="L2" s="312"/>
      <c r="M2" s="15">
        <v>23</v>
      </c>
    </row>
    <row r="3" spans="1:13" x14ac:dyDescent="0.2">
      <c r="B3" s="35"/>
      <c r="C3" s="6"/>
      <c r="D3" s="6"/>
      <c r="E3" s="6"/>
      <c r="F3" s="6"/>
      <c r="G3" s="6"/>
      <c r="H3" s="6"/>
      <c r="I3" s="6"/>
      <c r="J3" s="6"/>
      <c r="K3" s="6"/>
      <c r="L3" s="9"/>
      <c r="M3" s="8"/>
    </row>
    <row r="4" spans="1:13" x14ac:dyDescent="0.2">
      <c r="A4" s="5" t="s">
        <v>41</v>
      </c>
      <c r="B4" s="6"/>
      <c r="C4" s="6"/>
      <c r="D4" s="6"/>
      <c r="E4" s="6"/>
      <c r="F4" s="6"/>
      <c r="G4" s="6"/>
      <c r="H4" s="6"/>
      <c r="I4" s="6"/>
      <c r="J4" s="6"/>
      <c r="K4" s="6"/>
      <c r="L4" s="6"/>
      <c r="M4" s="8"/>
    </row>
    <row r="5" spans="1:13" x14ac:dyDescent="0.2">
      <c r="A5" s="13" t="s">
        <v>42</v>
      </c>
      <c r="B5" s="11"/>
      <c r="C5" s="11"/>
      <c r="D5" s="11"/>
      <c r="E5" s="11"/>
      <c r="F5" s="11"/>
      <c r="G5" s="11"/>
      <c r="H5" s="11"/>
      <c r="I5" s="11"/>
      <c r="J5" s="11"/>
      <c r="K5" s="11"/>
      <c r="L5" s="11"/>
      <c r="M5" s="12"/>
    </row>
    <row r="6" spans="1:13" x14ac:dyDescent="0.2">
      <c r="A6" s="33"/>
      <c r="B6" s="317" t="s">
        <v>226</v>
      </c>
      <c r="C6" s="317"/>
      <c r="D6" s="317"/>
      <c r="E6" s="317"/>
      <c r="F6" s="317"/>
      <c r="G6" s="317"/>
      <c r="H6" s="317"/>
      <c r="I6" s="317"/>
      <c r="J6" s="317"/>
      <c r="K6" s="317"/>
      <c r="L6" s="317"/>
      <c r="M6" s="25"/>
    </row>
    <row r="7" spans="1:13" x14ac:dyDescent="0.2">
      <c r="A7" s="28" t="s">
        <v>23</v>
      </c>
      <c r="B7" s="19"/>
      <c r="C7" s="19"/>
      <c r="D7" s="19"/>
      <c r="E7" s="19"/>
      <c r="F7" s="19"/>
      <c r="G7" s="19"/>
      <c r="H7" s="19"/>
      <c r="I7" s="19"/>
      <c r="J7" s="19"/>
      <c r="K7" s="19"/>
      <c r="L7" s="19"/>
      <c r="M7" s="25"/>
    </row>
    <row r="8" spans="1:13" x14ac:dyDescent="0.2">
      <c r="B8" s="6"/>
      <c r="C8" s="6"/>
      <c r="D8" s="6"/>
      <c r="E8" s="6"/>
      <c r="F8" s="6"/>
      <c r="G8" s="6"/>
      <c r="H8" s="6"/>
      <c r="I8" s="6"/>
      <c r="J8" s="6"/>
      <c r="K8" s="6"/>
      <c r="L8" s="6"/>
      <c r="M8" s="8"/>
    </row>
    <row r="9" spans="1:13" x14ac:dyDescent="0.2">
      <c r="A9" s="112" t="s">
        <v>193</v>
      </c>
      <c r="B9" s="322" t="s">
        <v>194</v>
      </c>
      <c r="C9" s="323"/>
      <c r="D9" s="323"/>
      <c r="E9" s="323"/>
      <c r="F9" s="323"/>
      <c r="G9" s="323"/>
      <c r="H9" s="323"/>
      <c r="I9" s="323"/>
      <c r="J9" s="323"/>
      <c r="K9" s="323"/>
      <c r="L9" s="323"/>
      <c r="M9" s="325"/>
    </row>
    <row r="10" spans="1:13" x14ac:dyDescent="0.2">
      <c r="A10" s="59"/>
      <c r="B10" s="323"/>
      <c r="C10" s="323"/>
      <c r="D10" s="323"/>
      <c r="E10" s="323"/>
      <c r="F10" s="323"/>
      <c r="G10" s="323"/>
      <c r="H10" s="323"/>
      <c r="I10" s="323"/>
      <c r="J10" s="323"/>
      <c r="K10" s="323"/>
      <c r="L10" s="323"/>
      <c r="M10" s="325"/>
    </row>
    <row r="11" spans="1:13" x14ac:dyDescent="0.2">
      <c r="A11" s="59"/>
      <c r="B11" s="323"/>
      <c r="C11" s="323"/>
      <c r="D11" s="323"/>
      <c r="E11" s="323"/>
      <c r="F11" s="323"/>
      <c r="G11" s="323"/>
      <c r="H11" s="323"/>
      <c r="I11" s="323"/>
      <c r="J11" s="323"/>
      <c r="K11" s="323"/>
      <c r="L11" s="323"/>
      <c r="M11" s="325"/>
    </row>
    <row r="12" spans="1:13" x14ac:dyDescent="0.2">
      <c r="A12" s="112" t="s">
        <v>195</v>
      </c>
      <c r="B12" s="333" t="s">
        <v>196</v>
      </c>
      <c r="C12" s="333"/>
      <c r="D12" s="333"/>
      <c r="E12" s="333"/>
      <c r="F12" s="333"/>
      <c r="G12" s="333"/>
      <c r="H12" s="333"/>
      <c r="I12" s="333"/>
      <c r="J12" s="333"/>
      <c r="K12" s="333"/>
      <c r="L12" s="333"/>
      <c r="M12" s="334"/>
    </row>
    <row r="13" spans="1:13" x14ac:dyDescent="0.2">
      <c r="A13" s="60"/>
      <c r="B13" s="333"/>
      <c r="C13" s="333"/>
      <c r="D13" s="333"/>
      <c r="E13" s="333"/>
      <c r="F13" s="333"/>
      <c r="G13" s="333"/>
      <c r="H13" s="333"/>
      <c r="I13" s="333"/>
      <c r="J13" s="333"/>
      <c r="K13" s="333"/>
      <c r="L13" s="333"/>
      <c r="M13" s="334"/>
    </row>
    <row r="14" spans="1:13" x14ac:dyDescent="0.2">
      <c r="A14" s="69"/>
      <c r="B14" s="333"/>
      <c r="C14" s="333"/>
      <c r="D14" s="333"/>
      <c r="E14" s="333"/>
      <c r="F14" s="333"/>
      <c r="G14" s="333"/>
      <c r="H14" s="333"/>
      <c r="I14" s="333"/>
      <c r="J14" s="333"/>
      <c r="K14" s="333"/>
      <c r="L14" s="333"/>
      <c r="M14" s="334"/>
    </row>
    <row r="15" spans="1:13" x14ac:dyDescent="0.2">
      <c r="A15" s="69"/>
      <c r="B15" s="333"/>
      <c r="C15" s="333"/>
      <c r="D15" s="333"/>
      <c r="E15" s="333"/>
      <c r="F15" s="333"/>
      <c r="G15" s="333"/>
      <c r="H15" s="333"/>
      <c r="I15" s="333"/>
      <c r="J15" s="333"/>
      <c r="K15" s="333"/>
      <c r="L15" s="333"/>
      <c r="M15" s="334"/>
    </row>
    <row r="16" spans="1:13" x14ac:dyDescent="0.2">
      <c r="A16" s="28"/>
      <c r="B16" s="6"/>
      <c r="C16" s="6"/>
      <c r="D16" s="6"/>
      <c r="E16" s="6"/>
      <c r="F16" s="6"/>
      <c r="G16" s="6"/>
      <c r="H16" s="6"/>
      <c r="I16" s="6"/>
      <c r="J16" s="6"/>
      <c r="K16" s="6"/>
      <c r="L16" s="6"/>
      <c r="M16" s="8"/>
    </row>
    <row r="17" spans="1:14" x14ac:dyDescent="0.2">
      <c r="A17" s="328" t="s">
        <v>276</v>
      </c>
      <c r="B17" s="329"/>
      <c r="C17" s="329"/>
      <c r="D17" s="329"/>
      <c r="E17" s="329"/>
      <c r="F17" s="329"/>
      <c r="G17" s="329"/>
      <c r="H17" s="329"/>
      <c r="I17" s="329"/>
      <c r="J17" s="329"/>
      <c r="K17" s="329"/>
      <c r="L17" s="329"/>
      <c r="M17" s="330"/>
      <c r="N17" s="41"/>
    </row>
    <row r="18" spans="1:14" x14ac:dyDescent="0.2">
      <c r="A18" s="31"/>
      <c r="B18" s="19"/>
      <c r="C18" s="19"/>
      <c r="D18" s="19"/>
      <c r="E18" s="19"/>
      <c r="F18" s="19"/>
      <c r="G18" s="19"/>
      <c r="H18" s="19"/>
      <c r="I18" s="19"/>
      <c r="J18" s="19"/>
      <c r="K18" s="19"/>
      <c r="L18" s="19"/>
      <c r="M18" s="25"/>
    </row>
    <row r="19" spans="1:14" x14ac:dyDescent="0.2">
      <c r="A19" s="71" t="s">
        <v>24</v>
      </c>
      <c r="B19" s="71" t="s">
        <v>27</v>
      </c>
      <c r="C19" s="71" t="s">
        <v>28</v>
      </c>
      <c r="D19" s="71"/>
      <c r="E19" s="71" t="s">
        <v>29</v>
      </c>
      <c r="F19" s="71" t="s">
        <v>30</v>
      </c>
      <c r="G19" s="61"/>
      <c r="H19" s="71" t="s">
        <v>24</v>
      </c>
      <c r="I19" s="71" t="s">
        <v>27</v>
      </c>
      <c r="J19" s="71" t="s">
        <v>28</v>
      </c>
      <c r="K19" s="71"/>
      <c r="L19" s="71" t="s">
        <v>29</v>
      </c>
      <c r="M19" s="71" t="s">
        <v>30</v>
      </c>
    </row>
    <row r="20" spans="1:14" x14ac:dyDescent="0.2">
      <c r="A20" s="72" t="s">
        <v>25</v>
      </c>
      <c r="B20" s="72" t="s">
        <v>132</v>
      </c>
      <c r="C20" s="72" t="s">
        <v>11</v>
      </c>
      <c r="D20" s="72"/>
      <c r="E20" s="72" t="s">
        <v>11</v>
      </c>
      <c r="F20" s="72" t="s">
        <v>11</v>
      </c>
      <c r="G20" s="61"/>
      <c r="H20" s="72" t="s">
        <v>25</v>
      </c>
      <c r="I20" s="72" t="s">
        <v>132</v>
      </c>
      <c r="J20" s="72" t="s">
        <v>11</v>
      </c>
      <c r="K20" s="72"/>
      <c r="L20" s="72" t="s">
        <v>11</v>
      </c>
      <c r="M20" s="72" t="s">
        <v>11</v>
      </c>
    </row>
    <row r="21" spans="1:14" x14ac:dyDescent="0.2">
      <c r="A21" s="73" t="s">
        <v>26</v>
      </c>
      <c r="B21" s="73" t="s">
        <v>11</v>
      </c>
      <c r="C21" s="73" t="s">
        <v>10</v>
      </c>
      <c r="D21" s="73"/>
      <c r="E21" s="73" t="s">
        <v>10</v>
      </c>
      <c r="F21" s="73" t="s">
        <v>10</v>
      </c>
      <c r="G21" s="61"/>
      <c r="H21" s="73" t="s">
        <v>26</v>
      </c>
      <c r="I21" s="73" t="s">
        <v>11</v>
      </c>
      <c r="J21" s="73" t="s">
        <v>10</v>
      </c>
      <c r="K21" s="73"/>
      <c r="L21" s="73" t="s">
        <v>10</v>
      </c>
      <c r="M21" s="73" t="s">
        <v>10</v>
      </c>
    </row>
    <row r="22" spans="1:14" x14ac:dyDescent="0.2">
      <c r="A22" s="53" t="s">
        <v>124</v>
      </c>
      <c r="B22" s="170"/>
      <c r="C22" s="170"/>
      <c r="D22" s="160"/>
      <c r="E22" s="63">
        <v>0</v>
      </c>
      <c r="F22" s="63">
        <v>0</v>
      </c>
      <c r="G22" s="6"/>
      <c r="H22" s="157" t="s">
        <v>123</v>
      </c>
      <c r="I22" s="158"/>
      <c r="J22" s="64"/>
      <c r="K22" s="160"/>
      <c r="L22" s="159"/>
      <c r="M22" s="17"/>
    </row>
    <row r="23" spans="1:14" x14ac:dyDescent="0.2">
      <c r="A23" s="32" t="s">
        <v>12</v>
      </c>
      <c r="B23" s="170"/>
      <c r="C23" s="170"/>
      <c r="D23" s="160"/>
      <c r="E23" s="63">
        <v>0</v>
      </c>
      <c r="F23" s="63">
        <v>0</v>
      </c>
      <c r="G23" s="6"/>
      <c r="H23" s="18" t="s">
        <v>162</v>
      </c>
      <c r="I23" s="32" t="s">
        <v>13</v>
      </c>
      <c r="J23" s="279">
        <v>17.52</v>
      </c>
      <c r="K23" s="280" t="s">
        <v>246</v>
      </c>
      <c r="L23" s="63">
        <v>0</v>
      </c>
      <c r="M23" s="63">
        <v>0</v>
      </c>
    </row>
    <row r="24" spans="1:14" x14ac:dyDescent="0.2">
      <c r="A24" s="32" t="s">
        <v>14</v>
      </c>
      <c r="B24" s="170"/>
      <c r="C24" s="170"/>
      <c r="D24" s="160"/>
      <c r="E24" s="63">
        <v>0</v>
      </c>
      <c r="F24" s="63">
        <v>0</v>
      </c>
      <c r="G24" s="6"/>
      <c r="H24" s="18" t="s">
        <v>64</v>
      </c>
      <c r="I24" s="32" t="s">
        <v>13</v>
      </c>
      <c r="J24" s="279">
        <v>21.71</v>
      </c>
      <c r="K24" s="160" t="s">
        <v>246</v>
      </c>
      <c r="L24" s="63">
        <v>0</v>
      </c>
      <c r="M24" s="63">
        <v>0</v>
      </c>
    </row>
    <row r="25" spans="1:14" x14ac:dyDescent="0.2">
      <c r="A25" s="32" t="s">
        <v>15</v>
      </c>
      <c r="B25" s="170"/>
      <c r="C25" s="170"/>
      <c r="D25" s="160"/>
      <c r="E25" s="63">
        <v>0</v>
      </c>
      <c r="F25" s="63">
        <v>0</v>
      </c>
      <c r="G25" s="6"/>
      <c r="H25" s="18" t="s">
        <v>17</v>
      </c>
      <c r="I25" s="32" t="s">
        <v>13</v>
      </c>
      <c r="J25" s="279">
        <v>26</v>
      </c>
      <c r="K25" s="160" t="s">
        <v>246</v>
      </c>
      <c r="L25" s="63">
        <v>0</v>
      </c>
      <c r="M25" s="63">
        <v>0</v>
      </c>
    </row>
    <row r="26" spans="1:14" x14ac:dyDescent="0.2">
      <c r="A26" s="32" t="s">
        <v>16</v>
      </c>
      <c r="B26" s="170"/>
      <c r="C26" s="170"/>
      <c r="D26" s="160"/>
      <c r="E26" s="63">
        <v>0</v>
      </c>
      <c r="F26" s="63">
        <v>0</v>
      </c>
      <c r="G26" s="6"/>
      <c r="H26" s="18"/>
      <c r="I26" s="17"/>
      <c r="J26" s="17"/>
      <c r="K26" s="74"/>
      <c r="L26" s="17"/>
      <c r="M26" s="17"/>
    </row>
    <row r="27" spans="1:14" x14ac:dyDescent="0.2">
      <c r="A27" s="32" t="s">
        <v>18</v>
      </c>
      <c r="B27" s="170"/>
      <c r="C27" s="170"/>
      <c r="D27" s="160"/>
      <c r="E27" s="63">
        <v>0</v>
      </c>
      <c r="F27" s="63">
        <v>0</v>
      </c>
      <c r="G27" s="6"/>
      <c r="H27" s="18"/>
      <c r="I27" s="17"/>
      <c r="J27" s="17"/>
      <c r="K27" s="17"/>
      <c r="L27" s="17"/>
      <c r="M27" s="17"/>
    </row>
    <row r="28" spans="1:14" x14ac:dyDescent="0.2">
      <c r="A28" s="32" t="s">
        <v>19</v>
      </c>
      <c r="B28" s="170"/>
      <c r="C28" s="170"/>
      <c r="D28" s="160"/>
      <c r="E28" s="63">
        <v>0</v>
      </c>
      <c r="F28" s="63">
        <v>0</v>
      </c>
      <c r="G28" s="19"/>
      <c r="H28" s="70"/>
      <c r="I28" s="65"/>
      <c r="J28" s="65"/>
      <c r="K28" s="65"/>
      <c r="L28" s="65"/>
      <c r="M28" s="65"/>
    </row>
    <row r="29" spans="1:14" x14ac:dyDescent="0.2">
      <c r="A29" s="17"/>
      <c r="B29" s="17"/>
      <c r="C29" s="17"/>
      <c r="D29" s="17"/>
      <c r="E29" s="63"/>
      <c r="F29" s="17"/>
      <c r="G29" s="6"/>
      <c r="H29" s="18"/>
      <c r="I29" s="17"/>
      <c r="J29" s="17"/>
      <c r="K29" s="17"/>
      <c r="L29" s="17"/>
      <c r="M29" s="17"/>
    </row>
    <row r="30" spans="1:14" x14ac:dyDescent="0.2">
      <c r="A30" s="17"/>
      <c r="B30" s="17"/>
      <c r="C30" s="17"/>
      <c r="D30" s="17"/>
      <c r="E30" s="17"/>
      <c r="F30" s="17"/>
      <c r="G30" s="6"/>
      <c r="H30" s="18"/>
      <c r="I30" s="17"/>
      <c r="J30" s="17"/>
      <c r="K30" s="17"/>
      <c r="L30" s="17"/>
      <c r="M30" s="17"/>
    </row>
    <row r="31" spans="1:14" x14ac:dyDescent="0.2">
      <c r="A31" s="17"/>
      <c r="B31" s="17"/>
      <c r="C31" s="17"/>
      <c r="D31" s="17"/>
      <c r="E31" s="17"/>
      <c r="F31" s="17"/>
      <c r="G31" s="6"/>
      <c r="H31" s="18"/>
      <c r="I31" s="17"/>
      <c r="J31" s="17"/>
      <c r="K31" s="17"/>
      <c r="L31" s="17"/>
      <c r="M31" s="17"/>
    </row>
    <row r="32" spans="1:14" x14ac:dyDescent="0.2">
      <c r="A32" s="66" t="s">
        <v>128</v>
      </c>
      <c r="B32" s="6"/>
      <c r="C32" s="6"/>
      <c r="D32" s="6"/>
      <c r="E32" s="6"/>
      <c r="F32" s="6"/>
      <c r="G32" s="6"/>
      <c r="H32" s="6"/>
      <c r="I32" s="6"/>
      <c r="J32" s="6"/>
      <c r="K32" s="6"/>
      <c r="L32" s="6"/>
      <c r="M32" s="8"/>
    </row>
    <row r="33" spans="1:13" x14ac:dyDescent="0.2">
      <c r="B33" s="6"/>
      <c r="C33" s="67" t="s">
        <v>197</v>
      </c>
      <c r="D33" s="67"/>
      <c r="E33" s="6"/>
      <c r="F33" s="6"/>
      <c r="G33" s="6"/>
      <c r="H33" s="6"/>
      <c r="I33" s="6"/>
      <c r="J33" s="6"/>
      <c r="K33" s="6"/>
      <c r="L33" s="6"/>
      <c r="M33" s="8"/>
    </row>
    <row r="34" spans="1:13" x14ac:dyDescent="0.2">
      <c r="B34" s="6"/>
      <c r="C34" s="6"/>
      <c r="D34" s="6"/>
      <c r="E34" s="6"/>
      <c r="F34" s="6"/>
      <c r="G34" s="6"/>
      <c r="H34" s="6"/>
      <c r="I34" s="6"/>
      <c r="J34" s="6"/>
      <c r="K34" s="6"/>
      <c r="L34" s="6"/>
      <c r="M34" s="8"/>
    </row>
    <row r="35" spans="1:13" x14ac:dyDescent="0.2">
      <c r="B35" s="6"/>
      <c r="C35" s="6"/>
      <c r="D35" s="6"/>
      <c r="E35" s="6"/>
      <c r="F35" s="6"/>
      <c r="G35" s="6"/>
      <c r="H35" s="6"/>
      <c r="I35" s="6"/>
      <c r="J35" s="6"/>
      <c r="K35" s="6"/>
      <c r="L35" s="6"/>
      <c r="M35" s="8"/>
    </row>
    <row r="36" spans="1:13" x14ac:dyDescent="0.2">
      <c r="A36" s="5" t="s">
        <v>20</v>
      </c>
      <c r="B36" s="6"/>
      <c r="C36" s="6"/>
      <c r="D36" s="6"/>
      <c r="E36" s="6"/>
      <c r="F36" s="6"/>
      <c r="G36" s="6"/>
      <c r="H36" s="6"/>
      <c r="I36" s="6"/>
      <c r="J36" s="6"/>
      <c r="K36" s="6"/>
      <c r="L36" s="6"/>
      <c r="M36" s="8"/>
    </row>
    <row r="37" spans="1:13" x14ac:dyDescent="0.2">
      <c r="A37" s="23" t="s">
        <v>21</v>
      </c>
      <c r="B37" s="6"/>
      <c r="C37" s="6"/>
      <c r="D37" s="6"/>
      <c r="E37" s="6"/>
      <c r="F37" s="6"/>
      <c r="G37" s="6"/>
      <c r="H37" s="6"/>
      <c r="I37" s="6"/>
      <c r="J37" s="6"/>
      <c r="K37" s="6"/>
      <c r="L37" s="6"/>
      <c r="M37" s="8"/>
    </row>
    <row r="38" spans="1:13" x14ac:dyDescent="0.2">
      <c r="A38" s="5" t="s">
        <v>44</v>
      </c>
      <c r="B38" s="6"/>
      <c r="C38" s="6"/>
      <c r="D38" s="6"/>
      <c r="E38" s="6"/>
      <c r="F38" s="6"/>
      <c r="G38" s="6"/>
      <c r="H38" s="6"/>
      <c r="I38" s="6"/>
      <c r="J38" s="6"/>
      <c r="K38" s="6"/>
      <c r="L38" s="6"/>
      <c r="M38" s="8"/>
    </row>
    <row r="39" spans="1:13" x14ac:dyDescent="0.2">
      <c r="B39" s="6"/>
      <c r="C39" s="6"/>
      <c r="D39" s="6"/>
      <c r="E39" s="6"/>
      <c r="F39" s="6"/>
      <c r="G39" s="6"/>
      <c r="H39" s="6"/>
      <c r="I39" s="6"/>
      <c r="J39" s="6"/>
      <c r="K39" s="6"/>
      <c r="L39" s="6"/>
      <c r="M39" s="8"/>
    </row>
    <row r="40" spans="1:13" x14ac:dyDescent="0.2">
      <c r="B40" s="6"/>
      <c r="C40" s="6"/>
      <c r="D40" s="6"/>
      <c r="E40" s="19"/>
      <c r="F40" s="19"/>
      <c r="G40" s="19"/>
      <c r="H40" s="19"/>
      <c r="I40" s="19"/>
      <c r="J40" s="6"/>
      <c r="K40" s="6"/>
      <c r="L40" s="6"/>
      <c r="M40" s="8"/>
    </row>
    <row r="41" spans="1:13" x14ac:dyDescent="0.2">
      <c r="B41" s="6"/>
      <c r="C41" s="6"/>
      <c r="D41" s="6"/>
      <c r="E41" s="6"/>
      <c r="F41" s="6"/>
      <c r="G41" s="6"/>
      <c r="H41" s="6"/>
      <c r="I41" s="6"/>
      <c r="J41" s="6"/>
      <c r="K41" s="6"/>
      <c r="L41" s="6"/>
      <c r="M41" s="8"/>
    </row>
    <row r="42" spans="1:13" x14ac:dyDescent="0.2">
      <c r="B42" s="6"/>
      <c r="C42" s="6"/>
      <c r="D42" s="6"/>
      <c r="E42" s="6"/>
      <c r="F42" s="6"/>
      <c r="G42" s="6"/>
      <c r="H42" s="6"/>
      <c r="I42" s="6"/>
      <c r="J42" s="6"/>
      <c r="K42" s="6"/>
      <c r="L42" s="6"/>
      <c r="M42" s="8"/>
    </row>
    <row r="43" spans="1:13" x14ac:dyDescent="0.2">
      <c r="B43" s="6"/>
      <c r="C43" s="6"/>
      <c r="D43" s="6"/>
      <c r="E43" s="6"/>
      <c r="F43" s="6"/>
      <c r="G43" s="6"/>
      <c r="H43" s="6"/>
      <c r="I43" s="6"/>
      <c r="J43" s="6"/>
      <c r="K43" s="6"/>
      <c r="L43" s="6"/>
      <c r="M43" s="68" t="s">
        <v>22</v>
      </c>
    </row>
    <row r="44" spans="1:13" x14ac:dyDescent="0.2">
      <c r="B44" s="6"/>
      <c r="C44" s="6"/>
      <c r="D44" s="6"/>
      <c r="E44" s="6"/>
      <c r="F44" s="6"/>
      <c r="G44" s="6"/>
      <c r="H44" s="6"/>
      <c r="I44" s="6"/>
      <c r="J44" s="6"/>
      <c r="K44" s="6"/>
      <c r="L44" s="6"/>
      <c r="M44" s="68"/>
    </row>
    <row r="45" spans="1:13" x14ac:dyDescent="0.2">
      <c r="B45" s="6"/>
      <c r="C45" s="6"/>
      <c r="D45" s="6"/>
      <c r="E45" s="6"/>
      <c r="F45" s="6"/>
      <c r="G45" s="6"/>
      <c r="H45" s="6"/>
      <c r="I45" s="6"/>
      <c r="J45" s="6"/>
      <c r="K45" s="6"/>
      <c r="L45" s="6"/>
      <c r="M45" s="68"/>
    </row>
    <row r="46" spans="1:13" x14ac:dyDescent="0.2">
      <c r="B46" s="6"/>
      <c r="C46" s="6"/>
      <c r="D46" s="6"/>
      <c r="E46" s="6"/>
      <c r="F46" s="6"/>
      <c r="G46" s="6"/>
      <c r="H46" s="6"/>
      <c r="I46" s="6"/>
      <c r="J46" s="6"/>
      <c r="K46" s="6"/>
      <c r="L46" s="6"/>
      <c r="M46" s="8"/>
    </row>
    <row r="47" spans="1:13" x14ac:dyDescent="0.2">
      <c r="A47" s="13"/>
      <c r="B47" s="11"/>
      <c r="C47" s="11"/>
      <c r="D47" s="11"/>
      <c r="E47" s="11"/>
      <c r="F47" s="11"/>
      <c r="G47" s="11"/>
      <c r="H47" s="11"/>
      <c r="I47" s="11"/>
      <c r="J47" s="11"/>
      <c r="K47" s="11"/>
      <c r="L47" s="11"/>
      <c r="M47" s="12"/>
    </row>
    <row r="48" spans="1:13" x14ac:dyDescent="0.2">
      <c r="A48" s="5" t="s">
        <v>134</v>
      </c>
      <c r="B48" s="6" t="s">
        <v>182</v>
      </c>
      <c r="C48" s="6"/>
      <c r="D48" s="6"/>
      <c r="E48" s="6"/>
      <c r="F48" s="6"/>
      <c r="G48" s="6"/>
      <c r="H48" s="6"/>
      <c r="I48" s="6"/>
      <c r="J48" s="6"/>
      <c r="K48" s="6"/>
      <c r="L48" s="6"/>
      <c r="M48" s="8"/>
    </row>
    <row r="49" spans="1:13" x14ac:dyDescent="0.2">
      <c r="B49" s="331"/>
      <c r="C49" s="332"/>
      <c r="D49" s="156"/>
      <c r="E49" s="24"/>
      <c r="F49" s="24"/>
      <c r="G49" s="6"/>
      <c r="H49" s="6"/>
      <c r="I49" s="6"/>
      <c r="J49" s="6"/>
      <c r="K49" s="6"/>
      <c r="L49" s="6"/>
      <c r="M49" s="8"/>
    </row>
    <row r="50" spans="1:13" x14ac:dyDescent="0.2">
      <c r="A50" s="13" t="s">
        <v>133</v>
      </c>
      <c r="B50" s="327">
        <f>'Check Sheet p2'!B50:C50</f>
        <v>43769</v>
      </c>
      <c r="C50" s="327"/>
      <c r="D50" s="155"/>
      <c r="E50" s="29"/>
      <c r="F50" s="29"/>
      <c r="H50" s="145" t="str">
        <f>'Check Sheet p2'!G50</f>
        <v>Effective Date: January 1, 2020</v>
      </c>
      <c r="I50" s="11"/>
      <c r="J50" s="11"/>
      <c r="K50" s="11"/>
      <c r="L50" s="11"/>
      <c r="M50" s="12"/>
    </row>
    <row r="51" spans="1:13" x14ac:dyDescent="0.2">
      <c r="A51" s="313" t="s">
        <v>131</v>
      </c>
      <c r="B51" s="314"/>
      <c r="C51" s="314"/>
      <c r="D51" s="314"/>
      <c r="E51" s="314"/>
      <c r="F51" s="314"/>
      <c r="G51" s="314"/>
      <c r="H51" s="314"/>
      <c r="I51" s="314"/>
      <c r="J51" s="314"/>
      <c r="K51" s="314"/>
      <c r="L51" s="314"/>
      <c r="M51" s="315"/>
    </row>
    <row r="52" spans="1:13" x14ac:dyDescent="0.2">
      <c r="B52" s="6"/>
      <c r="C52" s="6"/>
      <c r="D52" s="6"/>
      <c r="E52" s="6"/>
      <c r="F52" s="6"/>
      <c r="G52" s="6"/>
      <c r="H52" s="6"/>
      <c r="I52" s="6"/>
      <c r="J52" s="6"/>
      <c r="K52" s="6"/>
      <c r="L52" s="6"/>
      <c r="M52" s="8"/>
    </row>
    <row r="53" spans="1:13" x14ac:dyDescent="0.2">
      <c r="A53" s="5" t="s">
        <v>137</v>
      </c>
      <c r="B53" s="6"/>
      <c r="C53" s="6"/>
      <c r="D53" s="6"/>
      <c r="E53" s="6"/>
      <c r="F53" s="6"/>
      <c r="G53" s="6"/>
      <c r="H53" s="6"/>
      <c r="I53" s="6"/>
      <c r="J53" s="6"/>
      <c r="K53" s="6"/>
      <c r="L53" s="6"/>
      <c r="M53" s="8"/>
    </row>
    <row r="54" spans="1:13" x14ac:dyDescent="0.2">
      <c r="A54" s="13"/>
      <c r="B54" s="11"/>
      <c r="C54" s="11"/>
      <c r="D54" s="11"/>
      <c r="E54" s="11"/>
      <c r="F54" s="11"/>
      <c r="G54" s="11"/>
      <c r="H54" s="11"/>
      <c r="I54" s="11"/>
      <c r="J54" s="11"/>
      <c r="K54" s="11"/>
      <c r="L54" s="11"/>
      <c r="M54" s="12"/>
    </row>
  </sheetData>
  <mergeCells count="8">
    <mergeCell ref="A17:M17"/>
    <mergeCell ref="B50:C50"/>
    <mergeCell ref="J2:L2"/>
    <mergeCell ref="A51:M51"/>
    <mergeCell ref="B6:L6"/>
    <mergeCell ref="B49:C49"/>
    <mergeCell ref="B9:M11"/>
    <mergeCell ref="B12:M15"/>
  </mergeCells>
  <phoneticPr fontId="0" type="noConversion"/>
  <printOptions horizontalCentered="1" verticalCentered="1"/>
  <pageMargins left="0.5" right="0.25" top="0.25" bottom="0.25" header="0.5" footer="0.5"/>
  <pageSetup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M65"/>
  <sheetViews>
    <sheetView zoomScale="115" zoomScaleNormal="115" zoomScaleSheetLayoutView="75" workbookViewId="0"/>
  </sheetViews>
  <sheetFormatPr defaultRowHeight="12.75" x14ac:dyDescent="0.2"/>
  <cols>
    <col min="1" max="1" width="10.140625" style="4" customWidth="1"/>
    <col min="2" max="2" width="9.140625" style="4"/>
    <col min="3" max="3" width="9.7109375" style="4" bestFit="1" customWidth="1"/>
    <col min="4" max="9" width="9.140625" style="4"/>
    <col min="10" max="10" width="9.85546875" style="4" customWidth="1"/>
    <col min="11" max="16384" width="9.140625" style="4"/>
  </cols>
  <sheetData>
    <row r="1" spans="1:10" x14ac:dyDescent="0.2">
      <c r="A1" s="1"/>
      <c r="B1" s="2"/>
      <c r="C1" s="2"/>
      <c r="D1" s="2"/>
      <c r="E1" s="2"/>
      <c r="F1" s="2"/>
      <c r="G1" s="2"/>
      <c r="H1" s="2"/>
      <c r="I1" s="2"/>
      <c r="J1" s="3"/>
    </row>
    <row r="2" spans="1:10" x14ac:dyDescent="0.2">
      <c r="A2" s="199" t="s">
        <v>135</v>
      </c>
      <c r="B2" s="175">
        <f>+'Check Sheet p2'!B2</f>
        <v>19</v>
      </c>
      <c r="C2" s="188"/>
      <c r="D2" s="188"/>
      <c r="E2" s="188"/>
      <c r="F2" s="188"/>
      <c r="G2" s="175">
        <v>1</v>
      </c>
      <c r="H2" s="312" t="s">
        <v>136</v>
      </c>
      <c r="I2" s="312"/>
      <c r="J2" s="213">
        <f>1+'Item 100, page 23'!M2</f>
        <v>24</v>
      </c>
    </row>
    <row r="3" spans="1:10" x14ac:dyDescent="0.2">
      <c r="A3" s="199"/>
      <c r="B3" s="188"/>
      <c r="C3" s="188"/>
      <c r="D3" s="188"/>
      <c r="E3" s="188"/>
      <c r="F3" s="188"/>
      <c r="G3" s="188"/>
      <c r="H3" s="188"/>
      <c r="I3" s="188"/>
      <c r="J3" s="189"/>
    </row>
    <row r="4" spans="1:10" x14ac:dyDescent="0.2">
      <c r="A4" s="199" t="s">
        <v>41</v>
      </c>
      <c r="B4" s="188"/>
      <c r="C4" s="188"/>
      <c r="D4" s="188"/>
      <c r="E4" s="188"/>
      <c r="F4" s="188"/>
      <c r="G4" s="188"/>
      <c r="H4" s="188"/>
      <c r="I4" s="188"/>
      <c r="J4" s="189"/>
    </row>
    <row r="5" spans="1:10" x14ac:dyDescent="0.2">
      <c r="A5" s="13" t="s">
        <v>42</v>
      </c>
      <c r="B5" s="11"/>
      <c r="C5" s="11"/>
      <c r="D5" s="11"/>
      <c r="E5" s="11"/>
      <c r="F5" s="11"/>
      <c r="G5" s="11"/>
      <c r="H5" s="11"/>
      <c r="I5" s="11"/>
      <c r="J5" s="12"/>
    </row>
    <row r="6" spans="1:10" x14ac:dyDescent="0.2">
      <c r="A6" s="199"/>
      <c r="B6" s="188"/>
      <c r="C6" s="188"/>
      <c r="D6" s="188"/>
      <c r="E6" s="188"/>
      <c r="F6" s="188"/>
      <c r="G6" s="188"/>
      <c r="H6" s="188"/>
      <c r="I6" s="188"/>
      <c r="J6" s="189"/>
    </row>
    <row r="7" spans="1:10" x14ac:dyDescent="0.2">
      <c r="A7" s="33"/>
      <c r="B7" s="317" t="s">
        <v>226</v>
      </c>
      <c r="C7" s="317"/>
      <c r="D7" s="317"/>
      <c r="E7" s="317"/>
      <c r="F7" s="317"/>
      <c r="G7" s="317"/>
      <c r="H7" s="317"/>
      <c r="I7" s="317"/>
      <c r="J7" s="345"/>
    </row>
    <row r="8" spans="1:10" x14ac:dyDescent="0.2">
      <c r="A8" s="199"/>
      <c r="B8" s="188"/>
      <c r="C8" s="188"/>
      <c r="D8" s="188"/>
      <c r="E8" s="188"/>
      <c r="F8" s="188"/>
      <c r="G8" s="188"/>
      <c r="H8" s="188"/>
      <c r="I8" s="188"/>
      <c r="J8" s="189"/>
    </row>
    <row r="9" spans="1:10" x14ac:dyDescent="0.2">
      <c r="A9" s="187" t="s">
        <v>32</v>
      </c>
      <c r="B9" s="333" t="s">
        <v>244</v>
      </c>
      <c r="C9" s="335"/>
      <c r="D9" s="335"/>
      <c r="E9" s="335"/>
      <c r="F9" s="335"/>
      <c r="G9" s="335"/>
      <c r="H9" s="335"/>
      <c r="I9" s="335"/>
      <c r="J9" s="336"/>
    </row>
    <row r="10" spans="1:10" x14ac:dyDescent="0.2">
      <c r="A10" s="187"/>
      <c r="B10" s="335"/>
      <c r="C10" s="335"/>
      <c r="D10" s="335"/>
      <c r="E10" s="335"/>
      <c r="F10" s="335"/>
      <c r="G10" s="335"/>
      <c r="H10" s="335"/>
      <c r="I10" s="335"/>
      <c r="J10" s="336"/>
    </row>
    <row r="11" spans="1:10" x14ac:dyDescent="0.2">
      <c r="A11" s="187"/>
      <c r="B11" s="335"/>
      <c r="C11" s="335"/>
      <c r="D11" s="335"/>
      <c r="E11" s="335"/>
      <c r="F11" s="335"/>
      <c r="G11" s="335"/>
      <c r="H11" s="335"/>
      <c r="I11" s="335"/>
      <c r="J11" s="336"/>
    </row>
    <row r="12" spans="1:10" x14ac:dyDescent="0.2">
      <c r="A12" s="187"/>
      <c r="B12" s="188"/>
      <c r="C12" s="188"/>
      <c r="D12" s="188"/>
      <c r="E12" s="188"/>
      <c r="F12" s="188"/>
      <c r="G12" s="188"/>
      <c r="H12" s="188"/>
      <c r="I12" s="188"/>
      <c r="J12" s="189"/>
    </row>
    <row r="13" spans="1:10" x14ac:dyDescent="0.2">
      <c r="A13" s="187" t="s">
        <v>33</v>
      </c>
      <c r="B13" s="337" t="s">
        <v>280</v>
      </c>
      <c r="C13" s="338"/>
      <c r="D13" s="338"/>
      <c r="E13" s="338"/>
      <c r="F13" s="338"/>
      <c r="G13" s="338"/>
      <c r="H13" s="338"/>
      <c r="I13" s="338"/>
      <c r="J13" s="339"/>
    </row>
    <row r="14" spans="1:10" x14ac:dyDescent="0.2">
      <c r="A14" s="114"/>
      <c r="B14" s="338"/>
      <c r="C14" s="338"/>
      <c r="D14" s="338"/>
      <c r="E14" s="338"/>
      <c r="F14" s="338"/>
      <c r="G14" s="338"/>
      <c r="H14" s="338"/>
      <c r="I14" s="338"/>
      <c r="J14" s="339"/>
    </row>
    <row r="15" spans="1:10" x14ac:dyDescent="0.2">
      <c r="A15" s="211"/>
      <c r="B15" s="338"/>
      <c r="C15" s="338"/>
      <c r="D15" s="338"/>
      <c r="E15" s="338"/>
      <c r="F15" s="338"/>
      <c r="G15" s="338"/>
      <c r="H15" s="338"/>
      <c r="I15" s="338"/>
      <c r="J15" s="339"/>
    </row>
    <row r="16" spans="1:10" x14ac:dyDescent="0.2">
      <c r="A16" s="114"/>
      <c r="B16" s="21"/>
      <c r="C16" s="190"/>
      <c r="D16" s="190"/>
      <c r="E16" s="190"/>
      <c r="F16" s="190"/>
      <c r="G16" s="188"/>
      <c r="H16" s="188"/>
      <c r="I16" s="188"/>
      <c r="J16" s="189"/>
    </row>
    <row r="17" spans="1:13" x14ac:dyDescent="0.2">
      <c r="A17" s="114"/>
      <c r="B17" s="21"/>
      <c r="C17" s="190"/>
      <c r="D17" s="190"/>
      <c r="E17" s="190"/>
      <c r="F17" s="190"/>
      <c r="G17" s="188"/>
      <c r="H17" s="188"/>
      <c r="I17" s="188"/>
      <c r="J17" s="189"/>
    </row>
    <row r="18" spans="1:13" x14ac:dyDescent="0.2">
      <c r="A18" s="187" t="s">
        <v>34</v>
      </c>
      <c r="B18" s="322" t="s">
        <v>235</v>
      </c>
      <c r="C18" s="335"/>
      <c r="D18" s="335"/>
      <c r="E18" s="335"/>
      <c r="F18" s="335"/>
      <c r="G18" s="335"/>
      <c r="H18" s="335"/>
      <c r="I18" s="335"/>
      <c r="J18" s="336"/>
    </row>
    <row r="19" spans="1:13" x14ac:dyDescent="0.2">
      <c r="A19" s="211"/>
      <c r="B19" s="335"/>
      <c r="C19" s="335"/>
      <c r="D19" s="335"/>
      <c r="E19" s="335"/>
      <c r="F19" s="335"/>
      <c r="G19" s="335"/>
      <c r="H19" s="335"/>
      <c r="I19" s="335"/>
      <c r="J19" s="336"/>
    </row>
    <row r="20" spans="1:13" x14ac:dyDescent="0.2">
      <c r="A20" s="187"/>
      <c r="B20" s="200"/>
      <c r="C20" s="188"/>
      <c r="D20" s="188"/>
      <c r="E20" s="188"/>
      <c r="F20" s="188"/>
      <c r="G20" s="188"/>
      <c r="H20" s="188"/>
      <c r="I20" s="188"/>
      <c r="J20" s="189"/>
    </row>
    <row r="21" spans="1:13" x14ac:dyDescent="0.2">
      <c r="A21" s="187"/>
      <c r="B21" s="200"/>
      <c r="C21" s="1"/>
      <c r="D21" s="3"/>
      <c r="E21" s="343" t="s">
        <v>35</v>
      </c>
      <c r="F21" s="344"/>
      <c r="G21" s="188"/>
      <c r="H21" s="188"/>
      <c r="I21" s="188"/>
      <c r="J21" s="189"/>
    </row>
    <row r="22" spans="1:13" x14ac:dyDescent="0.2">
      <c r="A22" s="187"/>
      <c r="B22" s="200"/>
      <c r="C22" s="341" t="s">
        <v>7</v>
      </c>
      <c r="D22" s="342"/>
      <c r="E22" s="341" t="s">
        <v>236</v>
      </c>
      <c r="F22" s="342"/>
      <c r="G22" s="188"/>
      <c r="H22" s="188"/>
      <c r="I22" s="188"/>
      <c r="J22" s="189"/>
    </row>
    <row r="23" spans="1:13" x14ac:dyDescent="0.2">
      <c r="A23" s="187"/>
      <c r="B23" s="200"/>
      <c r="C23" s="183" t="s">
        <v>36</v>
      </c>
      <c r="D23" s="185"/>
      <c r="E23" s="209"/>
      <c r="F23" s="76"/>
      <c r="G23" s="204"/>
      <c r="H23" s="188"/>
      <c r="I23" s="188"/>
      <c r="J23" s="189"/>
    </row>
    <row r="24" spans="1:13" x14ac:dyDescent="0.2">
      <c r="A24" s="187"/>
      <c r="B24" s="188"/>
      <c r="C24" s="183" t="s">
        <v>37</v>
      </c>
      <c r="D24" s="185"/>
      <c r="E24" s="183"/>
      <c r="F24" s="76"/>
      <c r="G24" s="204"/>
      <c r="H24" s="188"/>
      <c r="I24" s="188"/>
      <c r="J24" s="189"/>
    </row>
    <row r="25" spans="1:13" x14ac:dyDescent="0.2">
      <c r="A25" s="187"/>
      <c r="B25" s="188"/>
      <c r="C25" s="183" t="s">
        <v>38</v>
      </c>
      <c r="D25" s="185"/>
      <c r="E25" s="183"/>
      <c r="F25" s="76"/>
      <c r="G25" s="204"/>
      <c r="H25" s="188"/>
      <c r="I25" s="188"/>
      <c r="J25" s="189"/>
    </row>
    <row r="26" spans="1:13" x14ac:dyDescent="0.2">
      <c r="A26" s="187"/>
      <c r="B26" s="188"/>
      <c r="C26" s="54" t="s">
        <v>165</v>
      </c>
      <c r="D26" s="185"/>
      <c r="E26" s="54"/>
      <c r="F26" s="55">
        <v>5.87</v>
      </c>
      <c r="G26" s="38" t="s">
        <v>246</v>
      </c>
      <c r="H26" s="190"/>
      <c r="I26" s="188"/>
      <c r="J26" s="189"/>
      <c r="K26" s="41"/>
      <c r="L26" s="41"/>
      <c r="M26" s="41"/>
    </row>
    <row r="27" spans="1:13" x14ac:dyDescent="0.2">
      <c r="A27" s="187"/>
      <c r="B27" s="188"/>
      <c r="C27" s="54" t="s">
        <v>163</v>
      </c>
      <c r="D27" s="185"/>
      <c r="E27" s="54"/>
      <c r="F27" s="55">
        <v>6.5</v>
      </c>
      <c r="G27" s="38" t="s">
        <v>246</v>
      </c>
      <c r="H27" s="190"/>
      <c r="I27" s="188"/>
      <c r="J27" s="189"/>
    </row>
    <row r="28" spans="1:13" x14ac:dyDescent="0.2">
      <c r="A28" s="187"/>
      <c r="B28" s="188"/>
      <c r="C28" s="54" t="s">
        <v>164</v>
      </c>
      <c r="D28" s="185"/>
      <c r="E28" s="54"/>
      <c r="F28" s="55">
        <v>7.18</v>
      </c>
      <c r="G28" s="38" t="s">
        <v>246</v>
      </c>
      <c r="H28" s="190"/>
      <c r="I28" s="188"/>
      <c r="J28" s="189"/>
    </row>
    <row r="29" spans="1:13" x14ac:dyDescent="0.2">
      <c r="A29" s="187"/>
      <c r="B29" s="188"/>
      <c r="C29" s="54" t="s">
        <v>39</v>
      </c>
      <c r="D29" s="185"/>
      <c r="E29" s="54"/>
      <c r="F29" s="55">
        <v>6.46</v>
      </c>
      <c r="G29" s="38" t="s">
        <v>246</v>
      </c>
      <c r="H29" s="190"/>
      <c r="I29" s="188"/>
      <c r="J29" s="189"/>
    </row>
    <row r="30" spans="1:13" x14ac:dyDescent="0.2">
      <c r="A30" s="187"/>
      <c r="B30" s="188"/>
      <c r="C30" s="54" t="s">
        <v>9</v>
      </c>
      <c r="D30" s="185"/>
      <c r="E30" s="54"/>
      <c r="F30" s="55">
        <v>7.09</v>
      </c>
      <c r="G30" s="204" t="s">
        <v>246</v>
      </c>
      <c r="H30" s="190"/>
      <c r="I30" s="188"/>
      <c r="J30" s="189"/>
    </row>
    <row r="31" spans="1:13" x14ac:dyDescent="0.2">
      <c r="A31" s="31"/>
      <c r="B31" s="201"/>
      <c r="C31" s="190"/>
      <c r="D31" s="188"/>
      <c r="E31" s="188"/>
      <c r="F31" s="77"/>
      <c r="G31" s="201"/>
      <c r="H31" s="201"/>
      <c r="I31" s="201"/>
      <c r="J31" s="202"/>
    </row>
    <row r="32" spans="1:13" x14ac:dyDescent="0.2">
      <c r="A32" s="187" t="s">
        <v>40</v>
      </c>
      <c r="B32" s="322" t="s">
        <v>271</v>
      </c>
      <c r="C32" s="322"/>
      <c r="D32" s="322"/>
      <c r="E32" s="322"/>
      <c r="F32" s="322"/>
      <c r="G32" s="322"/>
      <c r="H32" s="322"/>
      <c r="I32" s="322"/>
      <c r="J32" s="336"/>
    </row>
    <row r="33" spans="1:10" x14ac:dyDescent="0.2">
      <c r="A33" s="179"/>
      <c r="B33" s="322"/>
      <c r="C33" s="322"/>
      <c r="D33" s="322"/>
      <c r="E33" s="322"/>
      <c r="F33" s="322"/>
      <c r="G33" s="322"/>
      <c r="H33" s="322"/>
      <c r="I33" s="322"/>
      <c r="J33" s="336"/>
    </row>
    <row r="34" spans="1:10" x14ac:dyDescent="0.2">
      <c r="A34" s="187"/>
      <c r="B34" s="322"/>
      <c r="C34" s="322"/>
      <c r="D34" s="322"/>
      <c r="E34" s="322"/>
      <c r="F34" s="322"/>
      <c r="G34" s="322"/>
      <c r="H34" s="322"/>
      <c r="I34" s="322"/>
      <c r="J34" s="336"/>
    </row>
    <row r="35" spans="1:10" x14ac:dyDescent="0.2">
      <c r="A35" s="187"/>
      <c r="B35" s="322"/>
      <c r="C35" s="322"/>
      <c r="D35" s="322"/>
      <c r="E35" s="322"/>
      <c r="F35" s="322"/>
      <c r="G35" s="322"/>
      <c r="H35" s="322"/>
      <c r="I35" s="322"/>
      <c r="J35" s="336"/>
    </row>
    <row r="36" spans="1:10" x14ac:dyDescent="0.2">
      <c r="A36" s="187"/>
      <c r="B36" s="322"/>
      <c r="C36" s="322"/>
      <c r="D36" s="322"/>
      <c r="E36" s="322"/>
      <c r="F36" s="322"/>
      <c r="G36" s="322"/>
      <c r="H36" s="322"/>
      <c r="I36" s="322"/>
      <c r="J36" s="336"/>
    </row>
    <row r="37" spans="1:10" x14ac:dyDescent="0.2">
      <c r="A37" s="187"/>
      <c r="B37" s="200"/>
      <c r="C37" s="188"/>
      <c r="D37" s="188"/>
      <c r="E37" s="188"/>
      <c r="F37" s="188"/>
      <c r="G37" s="188"/>
      <c r="H37" s="188"/>
      <c r="I37" s="188"/>
      <c r="J37" s="189"/>
    </row>
    <row r="38" spans="1:10" x14ac:dyDescent="0.2">
      <c r="A38" s="211"/>
      <c r="B38" s="21" t="s">
        <v>166</v>
      </c>
      <c r="C38" s="188"/>
      <c r="D38" s="188"/>
      <c r="E38" s="188"/>
      <c r="F38" s="176"/>
      <c r="G38" s="47">
        <v>15.25</v>
      </c>
      <c r="H38" s="281" t="s">
        <v>246</v>
      </c>
      <c r="I38" s="188" t="s">
        <v>178</v>
      </c>
      <c r="J38" s="189"/>
    </row>
    <row r="39" spans="1:10" x14ac:dyDescent="0.2">
      <c r="A39" s="187"/>
      <c r="B39" s="188"/>
      <c r="C39" s="188"/>
      <c r="D39" s="188"/>
      <c r="E39" s="188"/>
      <c r="F39" s="188"/>
      <c r="G39" s="47"/>
      <c r="H39" s="41"/>
      <c r="I39" s="188"/>
      <c r="J39" s="189"/>
    </row>
    <row r="40" spans="1:10" x14ac:dyDescent="0.2">
      <c r="A40" s="211"/>
      <c r="B40" s="21" t="s">
        <v>125</v>
      </c>
      <c r="C40" s="188"/>
      <c r="D40" s="188"/>
      <c r="E40" s="188"/>
      <c r="F40" s="176"/>
      <c r="G40" s="47">
        <v>15.25</v>
      </c>
      <c r="H40" s="281" t="s">
        <v>246</v>
      </c>
      <c r="I40" s="188" t="s">
        <v>178</v>
      </c>
      <c r="J40" s="189"/>
    </row>
    <row r="41" spans="1:10" x14ac:dyDescent="0.2">
      <c r="A41" s="187"/>
      <c r="B41" s="188"/>
      <c r="C41" s="188"/>
      <c r="D41" s="188"/>
      <c r="E41" s="188"/>
      <c r="F41" s="188"/>
      <c r="G41" s="77"/>
      <c r="I41" s="188"/>
      <c r="J41" s="189"/>
    </row>
    <row r="42" spans="1:10" x14ac:dyDescent="0.2">
      <c r="A42" s="187" t="s">
        <v>180</v>
      </c>
      <c r="B42" s="188" t="s">
        <v>181</v>
      </c>
      <c r="C42" s="188"/>
      <c r="D42" s="188"/>
      <c r="F42" s="176"/>
      <c r="G42" s="77">
        <v>30.34</v>
      </c>
      <c r="H42" s="130"/>
      <c r="I42" s="188" t="s">
        <v>178</v>
      </c>
      <c r="J42" s="189"/>
    </row>
    <row r="43" spans="1:10" x14ac:dyDescent="0.2">
      <c r="A43" s="187"/>
      <c r="B43" s="188"/>
      <c r="C43" s="188"/>
      <c r="D43" s="188"/>
      <c r="E43" s="188"/>
      <c r="F43" s="188"/>
      <c r="G43" s="188"/>
      <c r="H43" s="188"/>
      <c r="I43" s="188"/>
      <c r="J43" s="189"/>
    </row>
    <row r="44" spans="1:10" x14ac:dyDescent="0.2">
      <c r="A44" s="187"/>
      <c r="B44" s="188"/>
      <c r="C44" s="188"/>
      <c r="D44" s="188"/>
      <c r="E44" s="188"/>
      <c r="F44" s="188"/>
      <c r="G44" s="188"/>
      <c r="H44" s="188"/>
      <c r="I44" s="188"/>
      <c r="J44" s="189"/>
    </row>
    <row r="45" spans="1:10" x14ac:dyDescent="0.2">
      <c r="A45" s="187"/>
      <c r="B45" s="188"/>
      <c r="C45" s="188"/>
      <c r="D45" s="188"/>
      <c r="E45" s="188"/>
      <c r="F45" s="188"/>
      <c r="G45" s="188"/>
      <c r="H45" s="188"/>
      <c r="I45" s="188"/>
      <c r="J45" s="189"/>
    </row>
    <row r="46" spans="1:10" x14ac:dyDescent="0.2">
      <c r="A46" s="187"/>
      <c r="B46" s="188"/>
      <c r="C46" s="188"/>
      <c r="D46" s="188"/>
      <c r="E46" s="188"/>
      <c r="F46" s="188"/>
      <c r="G46" s="188"/>
      <c r="H46" s="188"/>
      <c r="I46" s="188"/>
      <c r="J46" s="189"/>
    </row>
    <row r="47" spans="1:10" x14ac:dyDescent="0.2">
      <c r="A47" s="75"/>
      <c r="B47" s="11"/>
      <c r="C47" s="11"/>
      <c r="D47" s="11"/>
      <c r="E47" s="11"/>
      <c r="F47" s="11"/>
      <c r="G47" s="11"/>
      <c r="H47" s="11"/>
      <c r="I47" s="11"/>
      <c r="J47" s="12"/>
    </row>
    <row r="48" spans="1:10" x14ac:dyDescent="0.2">
      <c r="A48" s="199" t="s">
        <v>134</v>
      </c>
      <c r="B48" s="188" t="s">
        <v>182</v>
      </c>
      <c r="C48" s="188"/>
      <c r="D48" s="188"/>
      <c r="E48" s="188"/>
      <c r="F48" s="188"/>
      <c r="G48" s="188"/>
      <c r="H48" s="188"/>
      <c r="I48" s="188"/>
      <c r="J48" s="189"/>
    </row>
    <row r="49" spans="1:13" x14ac:dyDescent="0.2">
      <c r="A49" s="199"/>
      <c r="B49" s="331"/>
      <c r="C49" s="332"/>
      <c r="D49" s="218"/>
      <c r="E49" s="218"/>
      <c r="F49" s="188"/>
      <c r="G49" s="188"/>
      <c r="H49" s="188"/>
      <c r="I49" s="188"/>
      <c r="J49" s="189"/>
    </row>
    <row r="50" spans="1:13" x14ac:dyDescent="0.2">
      <c r="A50" s="13" t="s">
        <v>133</v>
      </c>
      <c r="B50" s="327">
        <f>'Check Sheet p2'!B50:C50</f>
        <v>43769</v>
      </c>
      <c r="C50" s="327"/>
      <c r="D50" s="113"/>
      <c r="E50" s="113"/>
      <c r="F50" s="11"/>
      <c r="G50" s="145" t="str">
        <f>'Check Sheet p2'!G50</f>
        <v>Effective Date: January 1, 2020</v>
      </c>
      <c r="H50" s="188"/>
      <c r="I50" s="11"/>
      <c r="J50" s="12"/>
    </row>
    <row r="51" spans="1:13" x14ac:dyDescent="0.2">
      <c r="A51" s="313" t="s">
        <v>131</v>
      </c>
      <c r="B51" s="314"/>
      <c r="C51" s="314"/>
      <c r="D51" s="314"/>
      <c r="E51" s="314"/>
      <c r="F51" s="314"/>
      <c r="G51" s="314"/>
      <c r="H51" s="314"/>
      <c r="I51" s="314"/>
      <c r="J51" s="315"/>
    </row>
    <row r="52" spans="1:13" x14ac:dyDescent="0.2">
      <c r="A52" s="199"/>
      <c r="B52" s="188"/>
      <c r="C52" s="188"/>
      <c r="D52" s="188"/>
      <c r="E52" s="188"/>
      <c r="F52" s="188"/>
      <c r="G52" s="188"/>
      <c r="H52" s="188"/>
      <c r="I52" s="188"/>
      <c r="J52" s="189"/>
    </row>
    <row r="53" spans="1:13" x14ac:dyDescent="0.2">
      <c r="A53" s="199" t="s">
        <v>79</v>
      </c>
      <c r="B53" s="188"/>
      <c r="C53" s="188"/>
      <c r="D53" s="188"/>
      <c r="E53" s="188"/>
      <c r="F53" s="188"/>
      <c r="G53" s="188"/>
      <c r="H53" s="188"/>
      <c r="I53" s="188"/>
      <c r="J53" s="189"/>
    </row>
    <row r="54" spans="1:13" x14ac:dyDescent="0.2">
      <c r="A54" s="13"/>
      <c r="B54" s="11"/>
      <c r="C54" s="11"/>
      <c r="D54" s="11"/>
      <c r="E54" s="11"/>
      <c r="F54" s="11"/>
      <c r="G54" s="11"/>
      <c r="H54" s="11"/>
      <c r="I54" s="11"/>
      <c r="J54" s="12"/>
    </row>
    <row r="61" spans="1:13" ht="17.25" customHeight="1" x14ac:dyDescent="0.2"/>
    <row r="62" spans="1:13" x14ac:dyDescent="0.2">
      <c r="A62" s="340"/>
      <c r="B62" s="340"/>
      <c r="C62" s="340"/>
      <c r="D62" s="340"/>
      <c r="E62" s="340"/>
      <c r="F62" s="340"/>
      <c r="G62" s="340"/>
      <c r="H62" s="340"/>
      <c r="I62" s="340"/>
      <c r="J62" s="340"/>
      <c r="K62" s="340"/>
      <c r="L62" s="340"/>
      <c r="M62" s="340"/>
    </row>
    <row r="63" spans="1:13" x14ac:dyDescent="0.2">
      <c r="A63" s="200"/>
      <c r="B63" s="188"/>
      <c r="C63" s="188"/>
      <c r="D63" s="188"/>
      <c r="E63" s="188"/>
      <c r="F63" s="188"/>
      <c r="G63" s="188"/>
      <c r="H63" s="188"/>
      <c r="I63" s="266"/>
    </row>
    <row r="64" spans="1:13" x14ac:dyDescent="0.2">
      <c r="A64" s="200"/>
      <c r="B64" s="188"/>
      <c r="C64" s="188"/>
      <c r="D64" s="188"/>
      <c r="E64" s="188"/>
      <c r="F64" s="188"/>
      <c r="G64" s="188"/>
      <c r="H64" s="188"/>
      <c r="I64" s="266"/>
    </row>
    <row r="65" spans="1:9" x14ac:dyDescent="0.2">
      <c r="A65" s="200"/>
      <c r="B65" s="188"/>
      <c r="C65" s="188"/>
      <c r="D65" s="188"/>
      <c r="E65" s="188"/>
      <c r="F65" s="188"/>
      <c r="G65" s="188"/>
      <c r="H65" s="188"/>
      <c r="I65" s="266"/>
    </row>
  </sheetData>
  <mergeCells count="13">
    <mergeCell ref="H2:I2"/>
    <mergeCell ref="C22:D22"/>
    <mergeCell ref="E21:F21"/>
    <mergeCell ref="E22:F22"/>
    <mergeCell ref="B7:J7"/>
    <mergeCell ref="A51:J51"/>
    <mergeCell ref="B9:J11"/>
    <mergeCell ref="B13:J15"/>
    <mergeCell ref="B18:J19"/>
    <mergeCell ref="A62:M62"/>
    <mergeCell ref="B32:J36"/>
    <mergeCell ref="B50:C50"/>
    <mergeCell ref="B49:C49"/>
  </mergeCells>
  <phoneticPr fontId="0" type="noConversion"/>
  <printOptions horizontalCentered="1" verticalCentered="1"/>
  <pageMargins left="0.5" right="0.25" top="0.25" bottom="0.25"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T55"/>
  <sheetViews>
    <sheetView zoomScaleNormal="100" zoomScaleSheetLayoutView="75" workbookViewId="0"/>
  </sheetViews>
  <sheetFormatPr defaultRowHeight="12.75" x14ac:dyDescent="0.2"/>
  <cols>
    <col min="1" max="1" width="11.5703125" style="4" customWidth="1"/>
    <col min="2" max="2" width="12.140625" style="4" customWidth="1"/>
    <col min="3" max="3" width="9.85546875" style="4" customWidth="1"/>
    <col min="4" max="4" width="4" style="4" bestFit="1" customWidth="1"/>
    <col min="5" max="5" width="10.28515625" style="4" customWidth="1"/>
    <col min="6" max="6" width="4" style="4" customWidth="1"/>
    <col min="7" max="7" width="9.140625" style="4"/>
    <col min="8" max="8" width="4" style="4" customWidth="1"/>
    <col min="9" max="9" width="9.28515625" style="4" customWidth="1"/>
    <col min="10" max="10" width="4" style="4" customWidth="1"/>
    <col min="11" max="11" width="9.42578125" style="4" customWidth="1"/>
    <col min="12" max="12" width="9.85546875" style="4" customWidth="1"/>
    <col min="13" max="13" width="10.5703125" style="4" bestFit="1" customWidth="1"/>
    <col min="14" max="16384" width="9.140625" style="4"/>
  </cols>
  <sheetData>
    <row r="1" spans="1:20" x14ac:dyDescent="0.2">
      <c r="A1" s="1"/>
      <c r="B1" s="2"/>
      <c r="C1" s="2"/>
      <c r="D1" s="2"/>
      <c r="E1" s="2"/>
      <c r="F1" s="2"/>
      <c r="G1" s="2"/>
      <c r="H1" s="2"/>
      <c r="I1" s="2"/>
      <c r="J1" s="2"/>
      <c r="K1" s="2"/>
      <c r="L1" s="2"/>
      <c r="M1" s="3"/>
    </row>
    <row r="2" spans="1:20" x14ac:dyDescent="0.2">
      <c r="A2" s="199" t="s">
        <v>135</v>
      </c>
      <c r="B2" s="175">
        <f>+'Check Sheet p2'!B2</f>
        <v>19</v>
      </c>
      <c r="C2" s="188"/>
      <c r="D2" s="188"/>
      <c r="E2" s="188"/>
      <c r="F2" s="188"/>
      <c r="G2" s="188"/>
      <c r="H2" s="188"/>
      <c r="I2" s="175">
        <v>1</v>
      </c>
      <c r="J2" s="177"/>
      <c r="K2" s="312" t="s">
        <v>136</v>
      </c>
      <c r="L2" s="312"/>
      <c r="M2" s="213">
        <v>27</v>
      </c>
    </row>
    <row r="3" spans="1:20" x14ac:dyDescent="0.2">
      <c r="A3" s="199"/>
      <c r="B3" s="188"/>
      <c r="C3" s="188"/>
      <c r="D3" s="188"/>
      <c r="E3" s="188"/>
      <c r="F3" s="188"/>
      <c r="G3" s="188"/>
      <c r="H3" s="188"/>
      <c r="I3" s="188"/>
      <c r="J3" s="188"/>
      <c r="K3" s="188"/>
      <c r="L3" s="188"/>
      <c r="M3" s="189"/>
    </row>
    <row r="4" spans="1:20" x14ac:dyDescent="0.2">
      <c r="A4" s="199" t="s">
        <v>41</v>
      </c>
      <c r="B4" s="188"/>
      <c r="C4" s="188"/>
      <c r="D4" s="188"/>
      <c r="E4" s="188"/>
      <c r="F4" s="188"/>
      <c r="G4" s="188"/>
      <c r="H4" s="188"/>
      <c r="I4" s="188"/>
      <c r="J4" s="188"/>
      <c r="K4" s="188"/>
      <c r="L4" s="188"/>
      <c r="M4" s="189"/>
    </row>
    <row r="5" spans="1:20" x14ac:dyDescent="0.2">
      <c r="A5" s="13" t="s">
        <v>42</v>
      </c>
      <c r="B5" s="11"/>
      <c r="C5" s="11"/>
      <c r="D5" s="11"/>
      <c r="E5" s="11"/>
      <c r="F5" s="11"/>
      <c r="G5" s="11"/>
      <c r="H5" s="11"/>
      <c r="I5" s="11"/>
      <c r="J5" s="11"/>
      <c r="K5" s="11"/>
      <c r="L5" s="11"/>
      <c r="M5" s="12"/>
    </row>
    <row r="6" spans="1:20" x14ac:dyDescent="0.2">
      <c r="A6" s="199"/>
      <c r="B6" s="188"/>
      <c r="C6" s="188"/>
      <c r="D6" s="188"/>
      <c r="E6" s="188"/>
      <c r="F6" s="188"/>
      <c r="G6" s="188"/>
      <c r="H6" s="188"/>
      <c r="I6" s="188"/>
      <c r="J6" s="188"/>
      <c r="K6" s="188"/>
      <c r="L6" s="188"/>
      <c r="M6" s="189"/>
    </row>
    <row r="7" spans="1:20" x14ac:dyDescent="0.2">
      <c r="A7" s="33"/>
      <c r="B7" s="350" t="s">
        <v>275</v>
      </c>
      <c r="C7" s="350"/>
      <c r="D7" s="350"/>
      <c r="E7" s="350"/>
      <c r="F7" s="350"/>
      <c r="G7" s="350"/>
      <c r="H7" s="350"/>
      <c r="I7" s="350"/>
      <c r="J7" s="350"/>
      <c r="K7" s="350"/>
      <c r="L7" s="350"/>
      <c r="M7" s="202"/>
      <c r="N7" s="271"/>
    </row>
    <row r="8" spans="1:20" x14ac:dyDescent="0.2">
      <c r="A8" s="351" t="s">
        <v>211</v>
      </c>
      <c r="B8" s="312"/>
      <c r="C8" s="312"/>
      <c r="D8" s="312"/>
      <c r="E8" s="312"/>
      <c r="F8" s="312"/>
      <c r="G8" s="312"/>
      <c r="H8" s="312"/>
      <c r="I8" s="312"/>
      <c r="J8" s="312"/>
      <c r="K8" s="312"/>
      <c r="L8" s="312"/>
      <c r="M8" s="352"/>
    </row>
    <row r="9" spans="1:20" x14ac:dyDescent="0.2">
      <c r="A9" s="351" t="s">
        <v>212</v>
      </c>
      <c r="B9" s="312"/>
      <c r="C9" s="312"/>
      <c r="D9" s="312"/>
      <c r="E9" s="312"/>
      <c r="F9" s="312"/>
      <c r="G9" s="312"/>
      <c r="H9" s="312"/>
      <c r="I9" s="312"/>
      <c r="J9" s="312"/>
      <c r="K9" s="312"/>
      <c r="L9" s="312"/>
      <c r="M9" s="352"/>
    </row>
    <row r="10" spans="1:20" x14ac:dyDescent="0.2">
      <c r="A10" s="351" t="s">
        <v>248</v>
      </c>
      <c r="B10" s="312"/>
      <c r="C10" s="312"/>
      <c r="D10" s="312"/>
      <c r="E10" s="312"/>
      <c r="F10" s="312"/>
      <c r="G10" s="312"/>
      <c r="H10" s="312"/>
      <c r="I10" s="312"/>
      <c r="J10" s="312"/>
      <c r="K10" s="312"/>
      <c r="L10" s="312"/>
      <c r="M10" s="352"/>
    </row>
    <row r="11" spans="1:20" x14ac:dyDescent="0.2">
      <c r="A11" s="199" t="s">
        <v>80</v>
      </c>
      <c r="B11" s="204" t="s">
        <v>126</v>
      </c>
      <c r="C11" s="188"/>
      <c r="D11" s="188"/>
      <c r="E11" s="188"/>
      <c r="F11" s="188"/>
      <c r="G11" s="188"/>
      <c r="H11" s="188"/>
      <c r="I11" s="188"/>
      <c r="J11" s="188"/>
      <c r="K11" s="188"/>
      <c r="L11" s="177"/>
      <c r="M11" s="178"/>
    </row>
    <row r="12" spans="1:20" x14ac:dyDescent="0.2">
      <c r="A12" s="368"/>
      <c r="B12" s="369"/>
      <c r="C12" s="116" t="s">
        <v>162</v>
      </c>
      <c r="D12" s="116"/>
      <c r="E12" s="116" t="s">
        <v>162</v>
      </c>
      <c r="F12" s="116"/>
      <c r="G12" s="116" t="s">
        <v>64</v>
      </c>
      <c r="H12" s="116"/>
      <c r="I12" s="116" t="s">
        <v>64</v>
      </c>
      <c r="J12" s="116"/>
      <c r="K12" s="116" t="s">
        <v>17</v>
      </c>
      <c r="L12" s="177"/>
      <c r="M12" s="178"/>
    </row>
    <row r="13" spans="1:20" ht="12.75" customHeight="1" x14ac:dyDescent="0.2">
      <c r="A13" s="353" t="s">
        <v>45</v>
      </c>
      <c r="B13" s="354"/>
      <c r="C13" s="357" t="s">
        <v>168</v>
      </c>
      <c r="D13" s="207"/>
      <c r="E13" s="357" t="s">
        <v>167</v>
      </c>
      <c r="F13" s="207"/>
      <c r="G13" s="357" t="s">
        <v>168</v>
      </c>
      <c r="H13" s="207"/>
      <c r="I13" s="357" t="s">
        <v>167</v>
      </c>
      <c r="J13" s="207"/>
      <c r="K13" s="357" t="s">
        <v>169</v>
      </c>
      <c r="L13" s="22"/>
      <c r="M13" s="27"/>
      <c r="N13" s="41"/>
      <c r="O13" s="41"/>
      <c r="P13" s="41"/>
      <c r="Q13" s="41"/>
      <c r="R13" s="41"/>
      <c r="S13" s="41"/>
      <c r="T13" s="41"/>
    </row>
    <row r="14" spans="1:20" x14ac:dyDescent="0.2">
      <c r="A14" s="348"/>
      <c r="B14" s="349"/>
      <c r="C14" s="358"/>
      <c r="D14" s="208"/>
      <c r="E14" s="358"/>
      <c r="F14" s="208"/>
      <c r="G14" s="358"/>
      <c r="H14" s="208"/>
      <c r="I14" s="358"/>
      <c r="J14" s="208"/>
      <c r="K14" s="358"/>
      <c r="L14" s="22"/>
      <c r="M14" s="27"/>
      <c r="N14" s="41"/>
      <c r="O14" s="41"/>
      <c r="P14" s="41"/>
      <c r="Q14" s="41"/>
      <c r="R14" s="41"/>
      <c r="S14" s="41"/>
      <c r="T14" s="41"/>
    </row>
    <row r="15" spans="1:20" ht="12.75" customHeight="1" x14ac:dyDescent="0.2">
      <c r="A15" s="346" t="s">
        <v>46</v>
      </c>
      <c r="B15" s="347"/>
      <c r="C15" s="355" t="s">
        <v>170</v>
      </c>
      <c r="D15" s="205"/>
      <c r="E15" s="355" t="s">
        <v>170</v>
      </c>
      <c r="F15" s="205"/>
      <c r="G15" s="355" t="s">
        <v>170</v>
      </c>
      <c r="H15" s="205"/>
      <c r="I15" s="355" t="s">
        <v>170</v>
      </c>
      <c r="J15" s="205"/>
      <c r="K15" s="355" t="s">
        <v>170</v>
      </c>
      <c r="L15" s="22"/>
      <c r="M15" s="27"/>
      <c r="N15" s="41"/>
      <c r="O15" s="41"/>
      <c r="P15" s="41"/>
      <c r="Q15" s="41"/>
      <c r="R15" s="41"/>
      <c r="S15" s="41"/>
      <c r="T15" s="41"/>
    </row>
    <row r="16" spans="1:20" x14ac:dyDescent="0.2">
      <c r="A16" s="348"/>
      <c r="B16" s="349"/>
      <c r="C16" s="356"/>
      <c r="D16" s="206"/>
      <c r="E16" s="356"/>
      <c r="F16" s="206"/>
      <c r="G16" s="356"/>
      <c r="H16" s="206"/>
      <c r="I16" s="356"/>
      <c r="J16" s="206"/>
      <c r="K16" s="356"/>
      <c r="L16" s="22"/>
      <c r="M16" s="27"/>
      <c r="N16" s="41"/>
      <c r="O16" s="41"/>
      <c r="P16" s="41"/>
      <c r="Q16" s="41"/>
      <c r="R16" s="41"/>
      <c r="S16" s="41"/>
      <c r="T16" s="41"/>
    </row>
    <row r="17" spans="1:20" x14ac:dyDescent="0.2">
      <c r="A17" s="346" t="s">
        <v>47</v>
      </c>
      <c r="B17" s="347"/>
      <c r="C17" s="355">
        <v>30.34</v>
      </c>
      <c r="D17" s="205"/>
      <c r="E17" s="355">
        <f>+C17</f>
        <v>30.34</v>
      </c>
      <c r="F17" s="205"/>
      <c r="G17" s="355">
        <f>+E17</f>
        <v>30.34</v>
      </c>
      <c r="H17" s="205"/>
      <c r="I17" s="355">
        <f>+G17</f>
        <v>30.34</v>
      </c>
      <c r="J17" s="205"/>
      <c r="K17" s="355">
        <f>+I17</f>
        <v>30.34</v>
      </c>
      <c r="L17" s="22"/>
      <c r="M17" s="27"/>
      <c r="N17" s="41"/>
      <c r="O17" s="41"/>
      <c r="P17" s="41"/>
      <c r="Q17" s="41"/>
      <c r="R17" s="41"/>
      <c r="S17" s="41"/>
      <c r="T17" s="41"/>
    </row>
    <row r="18" spans="1:20" x14ac:dyDescent="0.2">
      <c r="A18" s="348"/>
      <c r="B18" s="349"/>
      <c r="C18" s="356"/>
      <c r="D18" s="161"/>
      <c r="E18" s="356"/>
      <c r="F18" s="161"/>
      <c r="G18" s="356"/>
      <c r="H18" s="161"/>
      <c r="I18" s="356"/>
      <c r="J18" s="161"/>
      <c r="K18" s="356"/>
      <c r="L18" s="134"/>
      <c r="M18" s="27"/>
      <c r="N18" s="41"/>
      <c r="O18" s="41"/>
      <c r="P18" s="41"/>
      <c r="Q18" s="41"/>
      <c r="R18" s="41"/>
      <c r="S18" s="41"/>
      <c r="T18" s="41"/>
    </row>
    <row r="19" spans="1:20" x14ac:dyDescent="0.2">
      <c r="A19" s="346" t="s">
        <v>240</v>
      </c>
      <c r="B19" s="347"/>
      <c r="C19" s="355">
        <v>17.239999999999998</v>
      </c>
      <c r="D19" s="278"/>
      <c r="E19" s="355">
        <v>18.46</v>
      </c>
      <c r="F19" s="278"/>
      <c r="G19" s="355">
        <v>21.57</v>
      </c>
      <c r="H19" s="278"/>
      <c r="I19" s="355">
        <v>22.85</v>
      </c>
      <c r="J19" s="278"/>
      <c r="K19" s="355">
        <v>26.89</v>
      </c>
      <c r="L19" s="22"/>
      <c r="M19" s="27"/>
      <c r="N19" s="41"/>
      <c r="O19" s="41"/>
      <c r="P19" s="41"/>
      <c r="Q19" s="41"/>
      <c r="R19" s="41"/>
      <c r="S19" s="41"/>
      <c r="T19" s="41"/>
    </row>
    <row r="20" spans="1:20" x14ac:dyDescent="0.2">
      <c r="A20" s="348"/>
      <c r="B20" s="349"/>
      <c r="C20" s="356"/>
      <c r="D20" s="161" t="s">
        <v>246</v>
      </c>
      <c r="E20" s="356"/>
      <c r="F20" s="161" t="s">
        <v>246</v>
      </c>
      <c r="G20" s="356"/>
      <c r="H20" s="161" t="s">
        <v>246</v>
      </c>
      <c r="I20" s="356"/>
      <c r="J20" s="161" t="s">
        <v>246</v>
      </c>
      <c r="K20" s="356"/>
      <c r="L20" s="134" t="s">
        <v>246</v>
      </c>
      <c r="M20" s="27"/>
      <c r="N20" s="41"/>
      <c r="O20" s="41"/>
      <c r="P20" s="41"/>
      <c r="Q20" s="41"/>
      <c r="R20" s="41"/>
      <c r="S20" s="41"/>
      <c r="T20" s="41"/>
    </row>
    <row r="21" spans="1:20" ht="12.75" customHeight="1" x14ac:dyDescent="0.2">
      <c r="A21" s="346" t="s">
        <v>101</v>
      </c>
      <c r="B21" s="347"/>
      <c r="C21" s="355">
        <f>+C19</f>
        <v>17.239999999999998</v>
      </c>
      <c r="D21" s="278"/>
      <c r="E21" s="355">
        <f>+E19</f>
        <v>18.46</v>
      </c>
      <c r="F21" s="278"/>
      <c r="G21" s="355">
        <f>+G19</f>
        <v>21.57</v>
      </c>
      <c r="H21" s="278"/>
      <c r="I21" s="355">
        <f>+I19</f>
        <v>22.85</v>
      </c>
      <c r="J21" s="278"/>
      <c r="K21" s="355">
        <f>+K19</f>
        <v>26.89</v>
      </c>
      <c r="L21" s="134"/>
      <c r="M21" s="27"/>
      <c r="N21" s="41"/>
      <c r="O21" s="41"/>
      <c r="P21" s="41"/>
      <c r="Q21" s="41"/>
      <c r="R21" s="41"/>
      <c r="S21" s="41"/>
      <c r="T21" s="41"/>
    </row>
    <row r="22" spans="1:20" x14ac:dyDescent="0.2">
      <c r="A22" s="348"/>
      <c r="B22" s="349"/>
      <c r="C22" s="356"/>
      <c r="D22" s="161" t="s">
        <v>246</v>
      </c>
      <c r="E22" s="356"/>
      <c r="F22" s="161" t="s">
        <v>246</v>
      </c>
      <c r="G22" s="356"/>
      <c r="H22" s="161" t="s">
        <v>246</v>
      </c>
      <c r="I22" s="356"/>
      <c r="J22" s="161" t="s">
        <v>246</v>
      </c>
      <c r="K22" s="356"/>
      <c r="L22" s="134" t="s">
        <v>246</v>
      </c>
      <c r="M22" s="27"/>
      <c r="N22" s="41"/>
      <c r="O22" s="41"/>
      <c r="P22" s="41"/>
      <c r="Q22" s="41"/>
      <c r="R22" s="41"/>
      <c r="S22" s="41"/>
      <c r="T22" s="41"/>
    </row>
    <row r="23" spans="1:20" x14ac:dyDescent="0.2">
      <c r="A23" s="353" t="s">
        <v>245</v>
      </c>
      <c r="B23" s="354"/>
      <c r="C23" s="355">
        <v>7.06</v>
      </c>
      <c r="D23" s="294"/>
      <c r="E23" s="355">
        <v>7.36</v>
      </c>
      <c r="F23" s="294"/>
      <c r="G23" s="355">
        <v>7.69</v>
      </c>
      <c r="H23" s="294"/>
      <c r="I23" s="355">
        <v>8</v>
      </c>
      <c r="J23" s="294"/>
      <c r="K23" s="355">
        <v>8.36</v>
      </c>
      <c r="L23" s="22"/>
      <c r="M23" s="27"/>
      <c r="N23" s="41"/>
      <c r="O23" s="41"/>
      <c r="P23" s="41"/>
      <c r="Q23" s="41"/>
      <c r="R23" s="41"/>
      <c r="S23" s="41"/>
      <c r="T23" s="41"/>
    </row>
    <row r="24" spans="1:20" x14ac:dyDescent="0.2">
      <c r="A24" s="348"/>
      <c r="B24" s="349"/>
      <c r="C24" s="356"/>
      <c r="D24" s="161" t="s">
        <v>246</v>
      </c>
      <c r="E24" s="356"/>
      <c r="F24" s="161" t="s">
        <v>246</v>
      </c>
      <c r="G24" s="356"/>
      <c r="H24" s="161" t="s">
        <v>246</v>
      </c>
      <c r="I24" s="356"/>
      <c r="J24" s="161" t="s">
        <v>246</v>
      </c>
      <c r="K24" s="356"/>
      <c r="L24" s="134" t="s">
        <v>246</v>
      </c>
      <c r="M24" s="27"/>
      <c r="N24" s="41"/>
      <c r="O24" s="41"/>
      <c r="P24" s="41"/>
      <c r="Q24" s="41"/>
      <c r="R24" s="41"/>
      <c r="S24" s="41"/>
      <c r="T24" s="41"/>
    </row>
    <row r="25" spans="1:20" x14ac:dyDescent="0.2">
      <c r="A25" s="40"/>
      <c r="B25" s="286"/>
      <c r="C25" s="286"/>
      <c r="D25" s="286"/>
      <c r="E25" s="286"/>
      <c r="F25" s="286"/>
      <c r="G25" s="286"/>
      <c r="H25" s="286"/>
      <c r="I25" s="286"/>
      <c r="J25" s="171"/>
      <c r="K25" s="286"/>
      <c r="L25" s="22"/>
      <c r="M25" s="27"/>
      <c r="N25" s="41"/>
      <c r="O25" s="41"/>
      <c r="P25" s="41"/>
      <c r="Q25" s="41"/>
      <c r="R25" s="41"/>
      <c r="S25" s="41"/>
      <c r="T25" s="41"/>
    </row>
    <row r="26" spans="1:20" x14ac:dyDescent="0.2">
      <c r="A26" s="40" t="s">
        <v>83</v>
      </c>
      <c r="B26" s="337" t="s">
        <v>207</v>
      </c>
      <c r="C26" s="338"/>
      <c r="D26" s="338"/>
      <c r="E26" s="338"/>
      <c r="F26" s="338"/>
      <c r="G26" s="338"/>
      <c r="H26" s="338"/>
      <c r="I26" s="338"/>
      <c r="J26" s="338"/>
      <c r="K26" s="338"/>
      <c r="L26" s="338"/>
      <c r="M26" s="339"/>
      <c r="N26" s="41"/>
      <c r="O26" s="41"/>
      <c r="P26" s="41"/>
      <c r="Q26" s="41"/>
      <c r="R26" s="41"/>
      <c r="S26" s="41"/>
      <c r="T26" s="41"/>
    </row>
    <row r="27" spans="1:20" x14ac:dyDescent="0.2">
      <c r="A27" s="40"/>
      <c r="B27" s="338"/>
      <c r="C27" s="338"/>
      <c r="D27" s="338"/>
      <c r="E27" s="338"/>
      <c r="F27" s="338"/>
      <c r="G27" s="338"/>
      <c r="H27" s="338"/>
      <c r="I27" s="338"/>
      <c r="J27" s="338"/>
      <c r="K27" s="338"/>
      <c r="L27" s="338"/>
      <c r="M27" s="339"/>
      <c r="N27" s="41"/>
      <c r="O27" s="41"/>
      <c r="P27" s="41"/>
      <c r="Q27" s="41"/>
      <c r="R27" s="41"/>
      <c r="S27" s="41"/>
      <c r="T27" s="41"/>
    </row>
    <row r="28" spans="1:20" x14ac:dyDescent="0.2">
      <c r="A28" s="40" t="s">
        <v>84</v>
      </c>
      <c r="B28" s="370" t="s">
        <v>208</v>
      </c>
      <c r="C28" s="338"/>
      <c r="D28" s="338"/>
      <c r="E28" s="338"/>
      <c r="F28" s="338"/>
      <c r="G28" s="338"/>
      <c r="H28" s="338"/>
      <c r="I28" s="338"/>
      <c r="J28" s="338"/>
      <c r="K28" s="338"/>
      <c r="L28" s="338"/>
      <c r="M28" s="339"/>
      <c r="N28" s="41"/>
      <c r="O28" s="41"/>
      <c r="P28" s="41"/>
      <c r="Q28" s="41"/>
      <c r="R28" s="41"/>
      <c r="S28" s="41"/>
      <c r="T28" s="41"/>
    </row>
    <row r="29" spans="1:20" x14ac:dyDescent="0.2">
      <c r="A29" s="40"/>
      <c r="B29" s="338"/>
      <c r="C29" s="338"/>
      <c r="D29" s="338"/>
      <c r="E29" s="338"/>
      <c r="F29" s="338"/>
      <c r="G29" s="338"/>
      <c r="H29" s="338"/>
      <c r="I29" s="338"/>
      <c r="J29" s="338"/>
      <c r="K29" s="338"/>
      <c r="L29" s="338"/>
      <c r="M29" s="339"/>
      <c r="N29" s="41"/>
      <c r="O29" s="41"/>
      <c r="P29" s="41"/>
      <c r="Q29" s="41"/>
      <c r="R29" s="41"/>
      <c r="S29" s="41"/>
      <c r="T29" s="41"/>
    </row>
    <row r="30" spans="1:20" x14ac:dyDescent="0.2">
      <c r="A30" s="26" t="s">
        <v>85</v>
      </c>
      <c r="B30" s="370" t="s">
        <v>48</v>
      </c>
      <c r="C30" s="338"/>
      <c r="D30" s="338"/>
      <c r="E30" s="338"/>
      <c r="F30" s="338"/>
      <c r="G30" s="338"/>
      <c r="H30" s="338"/>
      <c r="I30" s="338"/>
      <c r="J30" s="338"/>
      <c r="K30" s="338"/>
      <c r="L30" s="338"/>
      <c r="M30" s="339"/>
      <c r="N30" s="41"/>
      <c r="O30" s="41"/>
      <c r="P30" s="41"/>
      <c r="Q30" s="41"/>
      <c r="R30" s="41"/>
      <c r="S30" s="41"/>
      <c r="T30" s="41"/>
    </row>
    <row r="31" spans="1:20" x14ac:dyDescent="0.2">
      <c r="A31" s="26" t="s">
        <v>32</v>
      </c>
      <c r="B31" s="337" t="s">
        <v>209</v>
      </c>
      <c r="C31" s="338"/>
      <c r="D31" s="338"/>
      <c r="E31" s="338"/>
      <c r="F31" s="338"/>
      <c r="G31" s="338"/>
      <c r="H31" s="338"/>
      <c r="I31" s="338"/>
      <c r="J31" s="338"/>
      <c r="K31" s="338"/>
      <c r="L31" s="338"/>
      <c r="M31" s="339"/>
      <c r="N31" s="41"/>
      <c r="O31" s="41"/>
      <c r="P31" s="41"/>
      <c r="Q31" s="41"/>
      <c r="R31" s="41"/>
      <c r="S31" s="41"/>
      <c r="T31" s="41"/>
    </row>
    <row r="32" spans="1:20" x14ac:dyDescent="0.2">
      <c r="A32" s="105"/>
      <c r="B32" s="338"/>
      <c r="C32" s="338"/>
      <c r="D32" s="338"/>
      <c r="E32" s="338"/>
      <c r="F32" s="338"/>
      <c r="G32" s="338"/>
      <c r="H32" s="338"/>
      <c r="I32" s="338"/>
      <c r="J32" s="338"/>
      <c r="K32" s="338"/>
      <c r="L32" s="338"/>
      <c r="M32" s="339"/>
      <c r="N32" s="41"/>
      <c r="O32" s="41"/>
      <c r="P32" s="41"/>
      <c r="Q32" s="41"/>
      <c r="R32" s="41"/>
      <c r="S32" s="41"/>
      <c r="T32" s="41"/>
    </row>
    <row r="33" spans="1:20" x14ac:dyDescent="0.2">
      <c r="A33" s="26"/>
      <c r="B33" s="338"/>
      <c r="C33" s="338"/>
      <c r="D33" s="338"/>
      <c r="E33" s="338"/>
      <c r="F33" s="338"/>
      <c r="G33" s="338"/>
      <c r="H33" s="338"/>
      <c r="I33" s="338"/>
      <c r="J33" s="338"/>
      <c r="K33" s="338"/>
      <c r="L33" s="338"/>
      <c r="M33" s="339"/>
      <c r="N33" s="41"/>
      <c r="O33" s="41"/>
      <c r="P33" s="41"/>
      <c r="Q33" s="41"/>
      <c r="R33" s="41"/>
      <c r="S33" s="41"/>
      <c r="T33" s="41"/>
    </row>
    <row r="34" spans="1:20" x14ac:dyDescent="0.2">
      <c r="A34" s="26" t="s">
        <v>33</v>
      </c>
      <c r="B34" s="337" t="s">
        <v>241</v>
      </c>
      <c r="C34" s="338"/>
      <c r="D34" s="338"/>
      <c r="E34" s="338"/>
      <c r="F34" s="338"/>
      <c r="G34" s="338"/>
      <c r="H34" s="338"/>
      <c r="I34" s="338"/>
      <c r="J34" s="338"/>
      <c r="K34" s="338"/>
      <c r="L34" s="338"/>
      <c r="M34" s="339"/>
      <c r="N34" s="41"/>
      <c r="O34" s="41"/>
      <c r="P34" s="41"/>
      <c r="Q34" s="41"/>
      <c r="R34" s="41"/>
      <c r="S34" s="41"/>
      <c r="T34" s="41"/>
    </row>
    <row r="35" spans="1:20" x14ac:dyDescent="0.2">
      <c r="A35" s="26"/>
      <c r="B35" s="338"/>
      <c r="C35" s="338"/>
      <c r="D35" s="338"/>
      <c r="E35" s="338"/>
      <c r="F35" s="338"/>
      <c r="G35" s="338"/>
      <c r="H35" s="338"/>
      <c r="I35" s="338"/>
      <c r="J35" s="338"/>
      <c r="K35" s="338"/>
      <c r="L35" s="338"/>
      <c r="M35" s="339"/>
      <c r="N35" s="41"/>
      <c r="O35" s="41"/>
      <c r="P35" s="41"/>
      <c r="Q35" s="41"/>
      <c r="R35" s="41"/>
      <c r="S35" s="41"/>
      <c r="T35" s="41"/>
    </row>
    <row r="36" spans="1:20" x14ac:dyDescent="0.2">
      <c r="A36" s="26"/>
      <c r="B36" s="21"/>
      <c r="C36" s="286"/>
      <c r="D36" s="286"/>
      <c r="E36" s="286"/>
      <c r="F36" s="286"/>
      <c r="G36" s="286"/>
      <c r="H36" s="286"/>
      <c r="I36" s="286"/>
      <c r="J36" s="286"/>
      <c r="K36" s="286"/>
      <c r="L36" s="22"/>
      <c r="M36" s="27"/>
      <c r="N36" s="41"/>
      <c r="O36" s="41"/>
      <c r="P36" s="41"/>
      <c r="Q36" s="41"/>
      <c r="R36" s="41"/>
      <c r="S36" s="41"/>
      <c r="T36" s="41"/>
    </row>
    <row r="37" spans="1:20" x14ac:dyDescent="0.2">
      <c r="A37" s="34"/>
      <c r="B37" s="49"/>
      <c r="C37" s="362" t="s">
        <v>35</v>
      </c>
      <c r="D37" s="363"/>
      <c r="E37" s="364"/>
      <c r="F37" s="295"/>
      <c r="G37" s="286"/>
      <c r="H37" s="286"/>
      <c r="I37" s="362" t="s">
        <v>35</v>
      </c>
      <c r="J37" s="363"/>
      <c r="K37" s="363"/>
      <c r="L37" s="363"/>
      <c r="M37" s="364"/>
      <c r="N37" s="41"/>
      <c r="O37" s="41"/>
      <c r="P37" s="41"/>
      <c r="Q37" s="41"/>
      <c r="R37" s="41"/>
      <c r="S37" s="41"/>
      <c r="T37" s="41"/>
    </row>
    <row r="38" spans="1:20" x14ac:dyDescent="0.2">
      <c r="A38" s="359" t="s">
        <v>7</v>
      </c>
      <c r="B38" s="361"/>
      <c r="C38" s="359" t="s">
        <v>215</v>
      </c>
      <c r="D38" s="360"/>
      <c r="E38" s="361"/>
      <c r="F38" s="295"/>
      <c r="G38" s="286"/>
      <c r="H38" s="286"/>
      <c r="I38" s="359" t="s">
        <v>7</v>
      </c>
      <c r="J38" s="360"/>
      <c r="K38" s="361"/>
      <c r="L38" s="359" t="s">
        <v>215</v>
      </c>
      <c r="M38" s="361"/>
      <c r="N38" s="41"/>
      <c r="O38" s="41"/>
      <c r="P38" s="41"/>
      <c r="Q38" s="41"/>
      <c r="R38" s="41"/>
      <c r="S38" s="41"/>
      <c r="T38" s="41"/>
    </row>
    <row r="39" spans="1:20" x14ac:dyDescent="0.2">
      <c r="A39" s="216" t="s">
        <v>36</v>
      </c>
      <c r="B39" s="90"/>
      <c r="C39" s="54"/>
      <c r="D39" s="78"/>
      <c r="E39" s="55"/>
      <c r="F39" s="173"/>
      <c r="G39" s="286"/>
      <c r="H39" s="286"/>
      <c r="I39" s="216" t="s">
        <v>155</v>
      </c>
      <c r="J39" s="217"/>
      <c r="K39" s="90"/>
      <c r="L39" s="55">
        <v>7.42</v>
      </c>
      <c r="M39" s="161" t="s">
        <v>246</v>
      </c>
      <c r="N39" s="41"/>
      <c r="O39" s="41"/>
      <c r="P39" s="41"/>
      <c r="Q39" s="41"/>
      <c r="R39" s="41"/>
      <c r="S39" s="41"/>
      <c r="T39" s="41"/>
    </row>
    <row r="40" spans="1:20" x14ac:dyDescent="0.2">
      <c r="A40" s="216" t="s">
        <v>37</v>
      </c>
      <c r="B40" s="90"/>
      <c r="C40" s="54"/>
      <c r="D40" s="78"/>
      <c r="E40" s="55"/>
      <c r="F40" s="161"/>
      <c r="G40" s="286"/>
      <c r="H40" s="286"/>
      <c r="I40" s="216" t="s">
        <v>156</v>
      </c>
      <c r="J40" s="217"/>
      <c r="K40" s="90" t="s">
        <v>39</v>
      </c>
      <c r="L40" s="55">
        <v>7.92</v>
      </c>
      <c r="M40" s="161" t="s">
        <v>246</v>
      </c>
      <c r="N40" s="41"/>
      <c r="O40" s="41"/>
      <c r="P40" s="41"/>
      <c r="Q40" s="41"/>
      <c r="R40" s="41"/>
      <c r="S40" s="41"/>
      <c r="T40" s="41"/>
    </row>
    <row r="41" spans="1:20" x14ac:dyDescent="0.2">
      <c r="A41" s="216" t="s">
        <v>172</v>
      </c>
      <c r="B41" s="90"/>
      <c r="C41" s="54"/>
      <c r="D41" s="78"/>
      <c r="E41" s="55">
        <v>5.99</v>
      </c>
      <c r="F41" s="161" t="s">
        <v>246</v>
      </c>
      <c r="G41" s="286"/>
      <c r="H41" s="286"/>
      <c r="I41" s="216" t="s">
        <v>156</v>
      </c>
      <c r="J41" s="217"/>
      <c r="K41" s="90"/>
      <c r="L41" s="55">
        <v>9.2100000000000009</v>
      </c>
      <c r="M41" s="161" t="s">
        <v>246</v>
      </c>
      <c r="N41" s="41"/>
      <c r="O41" s="41"/>
      <c r="P41" s="41"/>
      <c r="Q41" s="41"/>
      <c r="R41" s="41"/>
      <c r="S41" s="41"/>
      <c r="T41" s="41"/>
    </row>
    <row r="42" spans="1:20" x14ac:dyDescent="0.2">
      <c r="A42" s="216" t="s">
        <v>171</v>
      </c>
      <c r="B42" s="90"/>
      <c r="C42" s="54"/>
      <c r="D42" s="78"/>
      <c r="E42" s="55">
        <v>6.68</v>
      </c>
      <c r="F42" s="161" t="s">
        <v>246</v>
      </c>
      <c r="G42" s="286"/>
      <c r="H42" s="286"/>
      <c r="I42" s="216" t="s">
        <v>156</v>
      </c>
      <c r="J42" s="217"/>
      <c r="K42" s="90"/>
      <c r="L42" s="54"/>
      <c r="M42" s="55"/>
      <c r="N42" s="41"/>
      <c r="O42" s="41"/>
      <c r="P42" s="41"/>
      <c r="Q42" s="41"/>
      <c r="R42" s="41"/>
      <c r="S42" s="41"/>
      <c r="T42" s="41"/>
    </row>
    <row r="43" spans="1:20" x14ac:dyDescent="0.2">
      <c r="A43" s="40"/>
      <c r="B43" s="286"/>
      <c r="C43" s="286"/>
      <c r="D43" s="286"/>
      <c r="E43" s="286"/>
      <c r="F43" s="286"/>
      <c r="G43" s="286"/>
      <c r="H43" s="286"/>
      <c r="I43" s="286"/>
      <c r="J43" s="286"/>
      <c r="K43" s="286"/>
      <c r="L43" s="286"/>
      <c r="M43" s="287"/>
      <c r="N43" s="190"/>
      <c r="O43" s="190"/>
      <c r="P43" s="41"/>
      <c r="Q43" s="41"/>
      <c r="R43" s="41"/>
      <c r="S43" s="41"/>
      <c r="T43" s="41"/>
    </row>
    <row r="44" spans="1:20" x14ac:dyDescent="0.2">
      <c r="A44" s="40" t="s">
        <v>34</v>
      </c>
      <c r="B44" s="365" t="s">
        <v>285</v>
      </c>
      <c r="C44" s="366"/>
      <c r="D44" s="366"/>
      <c r="E44" s="366"/>
      <c r="F44" s="366"/>
      <c r="G44" s="366"/>
      <c r="H44" s="366"/>
      <c r="I44" s="366"/>
      <c r="J44" s="366"/>
      <c r="K44" s="366"/>
      <c r="L44" s="366"/>
      <c r="M44" s="367"/>
      <c r="N44" s="41"/>
      <c r="O44" s="41"/>
      <c r="P44" s="41"/>
      <c r="Q44" s="41"/>
      <c r="R44" s="41"/>
      <c r="S44" s="41"/>
      <c r="T44" s="41"/>
    </row>
    <row r="45" spans="1:20" x14ac:dyDescent="0.2">
      <c r="A45" s="40"/>
      <c r="B45" s="366"/>
      <c r="C45" s="366"/>
      <c r="D45" s="366"/>
      <c r="E45" s="366"/>
      <c r="F45" s="366"/>
      <c r="G45" s="366"/>
      <c r="H45" s="366"/>
      <c r="I45" s="366"/>
      <c r="J45" s="366"/>
      <c r="K45" s="366"/>
      <c r="L45" s="366"/>
      <c r="M45" s="367"/>
      <c r="N45" s="41"/>
      <c r="O45" s="41"/>
      <c r="P45" s="41"/>
      <c r="Q45" s="41"/>
      <c r="R45" s="41"/>
      <c r="S45" s="41"/>
      <c r="T45" s="41"/>
    </row>
    <row r="46" spans="1:20" ht="13.5" customHeight="1" x14ac:dyDescent="0.2">
      <c r="A46" s="40"/>
      <c r="B46" s="366"/>
      <c r="C46" s="366"/>
      <c r="D46" s="366"/>
      <c r="E46" s="366"/>
      <c r="F46" s="366"/>
      <c r="G46" s="366"/>
      <c r="H46" s="366"/>
      <c r="I46" s="366"/>
      <c r="J46" s="366"/>
      <c r="K46" s="366"/>
      <c r="L46" s="366"/>
      <c r="M46" s="367"/>
      <c r="N46" s="41"/>
      <c r="O46" s="41"/>
      <c r="P46" s="41"/>
      <c r="Q46" s="41"/>
      <c r="R46" s="41"/>
      <c r="S46" s="41"/>
      <c r="T46" s="41"/>
    </row>
    <row r="47" spans="1:20" ht="13.5" customHeight="1" x14ac:dyDescent="0.2">
      <c r="A47" s="40"/>
      <c r="B47" s="366"/>
      <c r="C47" s="366"/>
      <c r="D47" s="366"/>
      <c r="E47" s="366"/>
      <c r="F47" s="366"/>
      <c r="G47" s="366"/>
      <c r="H47" s="366"/>
      <c r="I47" s="366"/>
      <c r="J47" s="366"/>
      <c r="K47" s="366"/>
      <c r="L47" s="366"/>
      <c r="M47" s="367"/>
      <c r="N47" s="41"/>
      <c r="O47" s="41"/>
      <c r="P47" s="41"/>
      <c r="Q47" s="41"/>
      <c r="R47" s="41"/>
      <c r="S47" s="41"/>
      <c r="T47" s="41"/>
    </row>
    <row r="48" spans="1:20" ht="13.5" customHeight="1" x14ac:dyDescent="0.2">
      <c r="A48" s="51"/>
      <c r="B48" s="268"/>
      <c r="C48" s="262"/>
      <c r="D48" s="262"/>
      <c r="E48" s="262"/>
      <c r="F48" s="262"/>
      <c r="G48" s="268"/>
      <c r="H48" s="262"/>
      <c r="I48" s="262"/>
      <c r="J48" s="262"/>
      <c r="K48" s="262"/>
      <c r="L48" s="262"/>
      <c r="M48" s="263"/>
      <c r="N48" s="41"/>
      <c r="O48" s="41"/>
      <c r="P48" s="41"/>
      <c r="Q48" s="41"/>
      <c r="R48" s="41"/>
      <c r="S48" s="41"/>
      <c r="T48" s="41"/>
    </row>
    <row r="49" spans="1:13" ht="13.5" customHeight="1" x14ac:dyDescent="0.2">
      <c r="A49" s="267" t="s">
        <v>134</v>
      </c>
      <c r="B49" s="266" t="s">
        <v>182</v>
      </c>
      <c r="C49" s="124"/>
      <c r="D49" s="124"/>
      <c r="E49" s="124"/>
      <c r="F49" s="124"/>
      <c r="H49" s="124"/>
      <c r="I49" s="124"/>
      <c r="J49" s="124"/>
      <c r="K49" s="124"/>
      <c r="L49" s="124"/>
      <c r="M49" s="125"/>
    </row>
    <row r="50" spans="1:13" ht="13.5" customHeight="1" x14ac:dyDescent="0.2">
      <c r="A50" s="266"/>
      <c r="B50" s="331"/>
      <c r="C50" s="332"/>
      <c r="D50" s="194"/>
      <c r="E50" s="218"/>
      <c r="F50" s="218"/>
      <c r="G50" s="218"/>
      <c r="H50" s="218"/>
      <c r="I50" s="188"/>
      <c r="J50" s="188"/>
      <c r="K50" s="266"/>
      <c r="L50" s="188"/>
      <c r="M50" s="189"/>
    </row>
    <row r="51" spans="1:13" ht="13.5" customHeight="1" x14ac:dyDescent="0.2">
      <c r="A51" s="267" t="s">
        <v>138</v>
      </c>
      <c r="B51" s="327">
        <f>'Check Sheet p2'!B50:C50</f>
        <v>43769</v>
      </c>
      <c r="C51" s="327"/>
      <c r="D51" s="264"/>
      <c r="E51" s="181"/>
      <c r="F51" s="181"/>
      <c r="G51" s="181"/>
      <c r="H51" s="181"/>
      <c r="I51" s="11"/>
      <c r="J51" s="188"/>
      <c r="K51" s="145" t="str">
        <f>'Check Sheet p2'!G50</f>
        <v>Effective Date: January 1, 2020</v>
      </c>
      <c r="L51" s="188"/>
      <c r="M51" s="12"/>
    </row>
    <row r="52" spans="1:13" x14ac:dyDescent="0.2">
      <c r="A52" s="313" t="s">
        <v>131</v>
      </c>
      <c r="B52" s="314"/>
      <c r="C52" s="314"/>
      <c r="D52" s="314"/>
      <c r="E52" s="314"/>
      <c r="F52" s="314"/>
      <c r="G52" s="314"/>
      <c r="H52" s="314"/>
      <c r="I52" s="314"/>
      <c r="J52" s="314"/>
      <c r="K52" s="314"/>
      <c r="L52" s="314"/>
      <c r="M52" s="315"/>
    </row>
    <row r="53" spans="1:13" x14ac:dyDescent="0.2">
      <c r="A53" s="199"/>
      <c r="B53" s="188"/>
      <c r="C53" s="188"/>
      <c r="D53" s="188"/>
      <c r="E53" s="188"/>
      <c r="F53" s="188"/>
      <c r="G53" s="188"/>
      <c r="H53" s="188"/>
      <c r="I53" s="188"/>
      <c r="J53" s="188"/>
      <c r="K53" s="188"/>
      <c r="L53" s="188"/>
      <c r="M53" s="189"/>
    </row>
    <row r="54" spans="1:13" x14ac:dyDescent="0.2">
      <c r="A54" s="199" t="s">
        <v>79</v>
      </c>
      <c r="B54" s="188"/>
      <c r="C54" s="188"/>
      <c r="D54" s="188"/>
      <c r="E54" s="188"/>
      <c r="F54" s="188"/>
      <c r="G54" s="188"/>
      <c r="H54" s="188"/>
      <c r="I54" s="188"/>
      <c r="J54" s="188"/>
      <c r="K54" s="188"/>
      <c r="L54" s="188"/>
      <c r="M54" s="189"/>
    </row>
    <row r="55" spans="1:13" x14ac:dyDescent="0.2">
      <c r="A55" s="13"/>
      <c r="B55" s="11"/>
      <c r="C55" s="11"/>
      <c r="D55" s="11"/>
      <c r="E55" s="11"/>
      <c r="F55" s="11"/>
      <c r="G55" s="11"/>
      <c r="H55" s="11"/>
      <c r="I55" s="11"/>
      <c r="J55" s="11"/>
      <c r="K55" s="11"/>
      <c r="L55" s="11"/>
      <c r="M55" s="12"/>
    </row>
  </sheetData>
  <mergeCells count="57">
    <mergeCell ref="L38:M38"/>
    <mergeCell ref="A38:B38"/>
    <mergeCell ref="I38:K38"/>
    <mergeCell ref="C23:C24"/>
    <mergeCell ref="C37:E37"/>
    <mergeCell ref="G23:G24"/>
    <mergeCell ref="B26:M27"/>
    <mergeCell ref="B28:M29"/>
    <mergeCell ref="B30:M30"/>
    <mergeCell ref="B31:M33"/>
    <mergeCell ref="B34:M35"/>
    <mergeCell ref="K2:L2"/>
    <mergeCell ref="G21:G22"/>
    <mergeCell ref="I21:I22"/>
    <mergeCell ref="K17:K18"/>
    <mergeCell ref="E13:E14"/>
    <mergeCell ref="E15:E16"/>
    <mergeCell ref="G13:G14"/>
    <mergeCell ref="E17:E18"/>
    <mergeCell ref="A10:M10"/>
    <mergeCell ref="E21:E22"/>
    <mergeCell ref="K13:K14"/>
    <mergeCell ref="I17:I18"/>
    <mergeCell ref="C19:C20"/>
    <mergeCell ref="A12:B12"/>
    <mergeCell ref="I19:I20"/>
    <mergeCell ref="K19:K20"/>
    <mergeCell ref="A52:M52"/>
    <mergeCell ref="A19:B20"/>
    <mergeCell ref="I23:I24"/>
    <mergeCell ref="K23:K24"/>
    <mergeCell ref="K21:K22"/>
    <mergeCell ref="A21:B22"/>
    <mergeCell ref="A23:B24"/>
    <mergeCell ref="E23:E24"/>
    <mergeCell ref="B50:C50"/>
    <mergeCell ref="C38:E38"/>
    <mergeCell ref="G19:G20"/>
    <mergeCell ref="E19:E20"/>
    <mergeCell ref="I37:M37"/>
    <mergeCell ref="C21:C22"/>
    <mergeCell ref="B44:M47"/>
    <mergeCell ref="B51:C51"/>
    <mergeCell ref="A15:B16"/>
    <mergeCell ref="A17:B18"/>
    <mergeCell ref="B7:L7"/>
    <mergeCell ref="A8:M8"/>
    <mergeCell ref="A9:M9"/>
    <mergeCell ref="A13:B14"/>
    <mergeCell ref="I15:I16"/>
    <mergeCell ref="K15:K16"/>
    <mergeCell ref="C17:C18"/>
    <mergeCell ref="I13:I14"/>
    <mergeCell ref="C15:C16"/>
    <mergeCell ref="G15:G16"/>
    <mergeCell ref="C13:C14"/>
    <mergeCell ref="G17:G18"/>
  </mergeCells>
  <phoneticPr fontId="0" type="noConversion"/>
  <printOptions horizontalCentered="1" verticalCentered="1"/>
  <pageMargins left="0.75" right="0.32" top="0.61" bottom="0.36" header="0.34" footer="0.2"/>
  <pageSetup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O54"/>
  <sheetViews>
    <sheetView zoomScaleNormal="100" zoomScaleSheetLayoutView="75" workbookViewId="0"/>
  </sheetViews>
  <sheetFormatPr defaultRowHeight="12.75" x14ac:dyDescent="0.2"/>
  <cols>
    <col min="1" max="2" width="9.140625" style="4"/>
    <col min="3" max="3" width="8.7109375" style="4" customWidth="1"/>
    <col min="4" max="4" width="9.140625" style="4"/>
    <col min="5" max="5" width="11" style="4" customWidth="1"/>
    <col min="6" max="7" width="9.140625" style="4"/>
    <col min="8" max="9" width="9.85546875" style="4" customWidth="1"/>
    <col min="10" max="10" width="11" style="4" customWidth="1"/>
    <col min="11" max="11" width="4" style="4" customWidth="1"/>
    <col min="12" max="16384" width="9.140625" style="4"/>
  </cols>
  <sheetData>
    <row r="1" spans="1:15" x14ac:dyDescent="0.2">
      <c r="A1" s="1"/>
      <c r="B1" s="2"/>
      <c r="C1" s="2"/>
      <c r="D1" s="2"/>
      <c r="E1" s="2"/>
      <c r="F1" s="2"/>
      <c r="G1" s="2"/>
      <c r="H1" s="2"/>
      <c r="I1" s="2"/>
      <c r="J1" s="3"/>
    </row>
    <row r="2" spans="1:15" x14ac:dyDescent="0.2">
      <c r="A2" s="199" t="s">
        <v>135</v>
      </c>
      <c r="B2" s="175">
        <f>+'Check Sheet p2'!B2</f>
        <v>19</v>
      </c>
      <c r="C2" s="188"/>
      <c r="D2" s="188"/>
      <c r="E2" s="188"/>
      <c r="F2" s="188"/>
      <c r="G2" s="175">
        <v>1</v>
      </c>
      <c r="H2" s="312" t="s">
        <v>136</v>
      </c>
      <c r="I2" s="312"/>
      <c r="J2" s="213">
        <v>31</v>
      </c>
    </row>
    <row r="3" spans="1:15" x14ac:dyDescent="0.2">
      <c r="A3" s="199"/>
      <c r="B3" s="188"/>
      <c r="C3" s="188"/>
      <c r="D3" s="188"/>
      <c r="E3" s="188"/>
      <c r="F3" s="188"/>
      <c r="G3" s="188"/>
      <c r="H3" s="188"/>
      <c r="I3" s="188"/>
      <c r="J3" s="189"/>
    </row>
    <row r="4" spans="1:15" x14ac:dyDescent="0.2">
      <c r="A4" s="199" t="s">
        <v>41</v>
      </c>
      <c r="B4" s="188"/>
      <c r="C4" s="188"/>
      <c r="D4" s="188"/>
      <c r="E4" s="188"/>
      <c r="F4" s="188"/>
      <c r="G4" s="188"/>
      <c r="H4" s="188"/>
      <c r="I4" s="188"/>
      <c r="J4" s="189"/>
    </row>
    <row r="5" spans="1:15" x14ac:dyDescent="0.2">
      <c r="A5" s="13" t="s">
        <v>42</v>
      </c>
      <c r="B5" s="11"/>
      <c r="C5" s="11"/>
      <c r="D5" s="11"/>
      <c r="E5" s="11"/>
      <c r="F5" s="11"/>
      <c r="G5" s="11"/>
      <c r="H5" s="11"/>
      <c r="I5" s="11"/>
      <c r="J5" s="12"/>
    </row>
    <row r="6" spans="1:15" x14ac:dyDescent="0.2">
      <c r="A6" s="199"/>
      <c r="B6" s="188"/>
      <c r="C6" s="188"/>
      <c r="D6" s="188"/>
      <c r="E6" s="188"/>
      <c r="F6" s="188"/>
      <c r="G6" s="188"/>
      <c r="H6" s="188"/>
      <c r="I6" s="188"/>
      <c r="J6" s="189"/>
    </row>
    <row r="7" spans="1:15" x14ac:dyDescent="0.2">
      <c r="B7" s="317" t="s">
        <v>198</v>
      </c>
      <c r="C7" s="317"/>
      <c r="D7" s="317"/>
      <c r="E7" s="317"/>
      <c r="F7" s="317"/>
      <c r="G7" s="317"/>
      <c r="H7" s="317"/>
      <c r="I7" s="317"/>
      <c r="J7" s="202"/>
    </row>
    <row r="8" spans="1:15" x14ac:dyDescent="0.2">
      <c r="A8" s="33"/>
      <c r="B8" s="188"/>
      <c r="C8" s="188"/>
      <c r="D8" s="188"/>
      <c r="E8" s="188"/>
      <c r="F8" s="188"/>
      <c r="G8" s="188"/>
      <c r="H8" s="188"/>
      <c r="I8" s="188"/>
      <c r="J8" s="189"/>
    </row>
    <row r="9" spans="1:15" x14ac:dyDescent="0.2">
      <c r="A9" s="199" t="s">
        <v>8</v>
      </c>
      <c r="B9" s="177"/>
      <c r="C9" s="382" t="s">
        <v>86</v>
      </c>
      <c r="D9" s="383"/>
      <c r="E9" s="384"/>
      <c r="F9" s="382" t="s">
        <v>200</v>
      </c>
      <c r="G9" s="383"/>
      <c r="H9" s="384"/>
      <c r="I9" s="188"/>
      <c r="J9" s="189"/>
    </row>
    <row r="10" spans="1:15" x14ac:dyDescent="0.2">
      <c r="A10" s="199"/>
      <c r="B10" s="188"/>
      <c r="C10" s="183" t="s">
        <v>87</v>
      </c>
      <c r="D10" s="184"/>
      <c r="E10" s="185"/>
      <c r="F10" s="389"/>
      <c r="G10" s="390"/>
      <c r="H10" s="391"/>
      <c r="I10" s="188"/>
      <c r="J10" s="189"/>
    </row>
    <row r="11" spans="1:15" x14ac:dyDescent="0.2">
      <c r="A11" s="199"/>
      <c r="B11" s="190"/>
      <c r="C11" s="183" t="s">
        <v>237</v>
      </c>
      <c r="D11" s="184"/>
      <c r="E11" s="185"/>
      <c r="F11" s="389"/>
      <c r="G11" s="390"/>
      <c r="H11" s="391"/>
      <c r="I11" s="188"/>
      <c r="J11" s="189"/>
    </row>
    <row r="12" spans="1:15" x14ac:dyDescent="0.2">
      <c r="A12" s="199"/>
      <c r="B12" s="188"/>
      <c r="C12" s="188"/>
      <c r="D12" s="188"/>
      <c r="E12" s="188"/>
      <c r="F12" s="188"/>
      <c r="G12" s="188"/>
      <c r="H12" s="188"/>
      <c r="I12" s="188"/>
      <c r="J12" s="189"/>
    </row>
    <row r="13" spans="1:15" x14ac:dyDescent="0.2">
      <c r="A13" s="13"/>
      <c r="B13" s="56"/>
      <c r="C13" s="175"/>
      <c r="D13" s="11"/>
      <c r="E13" s="56"/>
      <c r="F13" s="175"/>
      <c r="G13" s="11"/>
      <c r="H13" s="56"/>
      <c r="I13" s="175"/>
      <c r="J13" s="12"/>
    </row>
    <row r="14" spans="1:15" x14ac:dyDescent="0.2">
      <c r="A14" s="199"/>
      <c r="B14" s="22"/>
      <c r="C14" s="177"/>
      <c r="D14" s="188"/>
      <c r="E14" s="22"/>
      <c r="F14" s="177"/>
      <c r="G14" s="188"/>
      <c r="H14" s="22"/>
      <c r="I14" s="177"/>
      <c r="J14" s="189"/>
      <c r="L14" s="41"/>
      <c r="M14" s="41"/>
      <c r="N14" s="41"/>
      <c r="O14" s="41"/>
    </row>
    <row r="15" spans="1:15" x14ac:dyDescent="0.2">
      <c r="A15" s="203"/>
      <c r="B15" s="317" t="s">
        <v>199</v>
      </c>
      <c r="C15" s="371"/>
      <c r="D15" s="371"/>
      <c r="E15" s="371"/>
      <c r="F15" s="371"/>
      <c r="G15" s="371"/>
      <c r="H15" s="371"/>
      <c r="I15" s="371"/>
      <c r="J15" s="202"/>
      <c r="L15" s="41"/>
      <c r="M15" s="41"/>
      <c r="N15" s="41"/>
      <c r="O15" s="41"/>
    </row>
    <row r="16" spans="1:15" x14ac:dyDescent="0.2">
      <c r="A16" s="203" t="s">
        <v>0</v>
      </c>
      <c r="B16" s="188"/>
      <c r="C16" s="188"/>
      <c r="D16" s="188"/>
      <c r="E16" s="188"/>
      <c r="F16" s="188"/>
      <c r="G16" s="188"/>
      <c r="H16" s="188"/>
      <c r="I16" s="188"/>
      <c r="J16" s="189"/>
      <c r="L16" s="41"/>
      <c r="M16" s="41"/>
      <c r="N16" s="41"/>
      <c r="O16" s="41"/>
    </row>
    <row r="17" spans="1:15" x14ac:dyDescent="0.2">
      <c r="A17" s="203"/>
      <c r="B17" s="188"/>
      <c r="C17" s="385" t="s">
        <v>88</v>
      </c>
      <c r="D17" s="386"/>
      <c r="E17" s="387"/>
      <c r="F17" s="388" t="s">
        <v>201</v>
      </c>
      <c r="G17" s="383"/>
      <c r="H17" s="384"/>
      <c r="I17" s="188"/>
      <c r="J17" s="189"/>
      <c r="L17" s="41"/>
      <c r="M17" s="41"/>
      <c r="N17" s="41"/>
      <c r="O17" s="41"/>
    </row>
    <row r="18" spans="1:15" x14ac:dyDescent="0.2">
      <c r="A18" s="31"/>
      <c r="B18" s="201"/>
      <c r="C18" s="82"/>
      <c r="D18" s="184"/>
      <c r="E18" s="185"/>
      <c r="F18" s="98"/>
      <c r="G18" s="184"/>
      <c r="H18" s="76"/>
      <c r="I18" s="201"/>
      <c r="J18" s="202"/>
      <c r="L18" s="41"/>
      <c r="M18" s="41"/>
      <c r="N18" s="41"/>
      <c r="O18" s="41"/>
    </row>
    <row r="19" spans="1:15" x14ac:dyDescent="0.2">
      <c r="A19" s="199"/>
      <c r="B19" s="188"/>
      <c r="C19" s="82"/>
      <c r="D19" s="184"/>
      <c r="E19" s="185"/>
      <c r="F19" s="98"/>
      <c r="G19" s="184"/>
      <c r="H19" s="76"/>
      <c r="I19" s="188"/>
      <c r="J19" s="189"/>
      <c r="L19" s="41"/>
      <c r="M19" s="41"/>
      <c r="N19" s="41"/>
      <c r="O19" s="41"/>
    </row>
    <row r="20" spans="1:15" x14ac:dyDescent="0.2">
      <c r="A20" s="199"/>
      <c r="B20" s="188"/>
      <c r="C20" s="111"/>
      <c r="D20" s="184"/>
      <c r="E20" s="184"/>
      <c r="F20" s="184"/>
      <c r="G20" s="184"/>
      <c r="H20" s="184"/>
      <c r="I20" s="188"/>
      <c r="J20" s="189"/>
      <c r="L20" s="41"/>
      <c r="M20" s="41"/>
      <c r="N20" s="41"/>
      <c r="O20" s="41"/>
    </row>
    <row r="21" spans="1:15" x14ac:dyDescent="0.2">
      <c r="A21" s="199"/>
      <c r="B21" s="188"/>
      <c r="C21" s="372" t="s">
        <v>90</v>
      </c>
      <c r="D21" s="373"/>
      <c r="E21" s="374"/>
      <c r="F21" s="375" t="s">
        <v>201</v>
      </c>
      <c r="G21" s="376"/>
      <c r="H21" s="377"/>
      <c r="I21" s="188"/>
      <c r="J21" s="189"/>
    </row>
    <row r="22" spans="1:15" x14ac:dyDescent="0.2">
      <c r="A22" s="199"/>
      <c r="B22" s="188"/>
      <c r="C22" s="82" t="s">
        <v>89</v>
      </c>
      <c r="D22" s="184"/>
      <c r="E22" s="185"/>
      <c r="F22" s="98"/>
      <c r="G22" s="184" t="s">
        <v>173</v>
      </c>
      <c r="H22" s="76"/>
      <c r="I22" s="188"/>
      <c r="J22" s="189"/>
    </row>
    <row r="23" spans="1:15" x14ac:dyDescent="0.2">
      <c r="A23" s="199"/>
      <c r="B23" s="188"/>
      <c r="C23" s="82" t="s">
        <v>89</v>
      </c>
      <c r="D23" s="184"/>
      <c r="E23" s="185"/>
      <c r="F23" s="98"/>
      <c r="G23" s="184" t="s">
        <v>173</v>
      </c>
      <c r="H23" s="76"/>
      <c r="I23" s="188"/>
      <c r="J23" s="189"/>
    </row>
    <row r="24" spans="1:15" x14ac:dyDescent="0.2">
      <c r="A24" s="199"/>
      <c r="B24" s="188"/>
      <c r="C24" s="82" t="s">
        <v>89</v>
      </c>
      <c r="D24" s="184"/>
      <c r="E24" s="185"/>
      <c r="F24" s="98"/>
      <c r="G24" s="184" t="s">
        <v>173</v>
      </c>
      <c r="H24" s="76"/>
      <c r="I24" s="188"/>
      <c r="J24" s="189"/>
    </row>
    <row r="25" spans="1:15" x14ac:dyDescent="0.2">
      <c r="A25" s="199"/>
      <c r="B25" s="188"/>
      <c r="C25" s="82" t="s">
        <v>238</v>
      </c>
      <c r="D25" s="184"/>
      <c r="E25" s="185"/>
      <c r="F25" s="98"/>
      <c r="G25" s="184"/>
      <c r="H25" s="76"/>
      <c r="I25" s="188"/>
      <c r="J25" s="189"/>
    </row>
    <row r="26" spans="1:15" x14ac:dyDescent="0.2">
      <c r="A26" s="199"/>
      <c r="B26" s="188"/>
      <c r="C26" s="82" t="s">
        <v>231</v>
      </c>
      <c r="D26" s="184"/>
      <c r="E26" s="185"/>
      <c r="F26" s="98"/>
      <c r="G26" s="184"/>
      <c r="H26" s="76"/>
      <c r="I26" s="188"/>
      <c r="J26" s="189"/>
    </row>
    <row r="27" spans="1:15" x14ac:dyDescent="0.2">
      <c r="A27" s="199"/>
      <c r="B27" s="188"/>
      <c r="C27" s="188"/>
      <c r="D27" s="188"/>
      <c r="E27" s="188"/>
      <c r="F27" s="188"/>
      <c r="G27" s="188"/>
      <c r="H27" s="188"/>
      <c r="I27" s="188"/>
      <c r="J27" s="189"/>
    </row>
    <row r="28" spans="1:15" x14ac:dyDescent="0.2">
      <c r="A28" s="13"/>
      <c r="B28" s="11"/>
      <c r="C28" s="11"/>
      <c r="D28" s="11"/>
      <c r="E28" s="11"/>
      <c r="F28" s="11"/>
      <c r="G28" s="11"/>
      <c r="H28" s="11"/>
      <c r="I28" s="11"/>
      <c r="J28" s="12"/>
    </row>
    <row r="29" spans="1:15" x14ac:dyDescent="0.2">
      <c r="A29" s="199"/>
      <c r="B29" s="188"/>
      <c r="C29" s="188"/>
      <c r="D29" s="188"/>
      <c r="E29" s="188"/>
      <c r="F29" s="188"/>
      <c r="G29" s="188"/>
      <c r="H29" s="188"/>
      <c r="I29" s="188"/>
      <c r="J29" s="189"/>
    </row>
    <row r="30" spans="1:15" x14ac:dyDescent="0.2">
      <c r="A30" s="33"/>
      <c r="B30" s="317" t="s">
        <v>202</v>
      </c>
      <c r="C30" s="317"/>
      <c r="D30" s="317"/>
      <c r="E30" s="317"/>
      <c r="F30" s="317"/>
      <c r="G30" s="317"/>
      <c r="H30" s="317"/>
      <c r="I30" s="317"/>
      <c r="J30" s="202"/>
    </row>
    <row r="31" spans="1:15" x14ac:dyDescent="0.2">
      <c r="A31" s="199"/>
      <c r="B31" s="188"/>
      <c r="C31" s="188"/>
      <c r="D31" s="188"/>
      <c r="E31" s="188"/>
      <c r="F31" s="188"/>
      <c r="G31" s="188"/>
      <c r="H31" s="188"/>
      <c r="I31" s="188"/>
      <c r="J31" s="189"/>
    </row>
    <row r="32" spans="1:15" x14ac:dyDescent="0.2">
      <c r="A32" s="199" t="s">
        <v>91</v>
      </c>
      <c r="B32" s="188"/>
      <c r="C32" s="188"/>
      <c r="D32" s="188"/>
      <c r="E32" s="188"/>
      <c r="F32" s="188"/>
      <c r="G32" s="188"/>
      <c r="H32" s="188"/>
      <c r="I32" s="188"/>
      <c r="J32" s="189"/>
    </row>
    <row r="33" spans="1:13" x14ac:dyDescent="0.2">
      <c r="A33" s="199"/>
      <c r="B33" s="188"/>
      <c r="C33" s="188"/>
      <c r="D33" s="188"/>
      <c r="E33" s="188"/>
      <c r="F33" s="188"/>
      <c r="G33" s="188"/>
      <c r="H33" s="188"/>
      <c r="I33" s="188"/>
      <c r="J33" s="189"/>
    </row>
    <row r="34" spans="1:13" x14ac:dyDescent="0.2">
      <c r="A34" s="199" t="s">
        <v>92</v>
      </c>
      <c r="B34" s="188"/>
      <c r="C34" s="188"/>
      <c r="D34" s="188"/>
      <c r="E34" s="188"/>
      <c r="F34" s="188"/>
      <c r="G34" s="188"/>
      <c r="H34" s="188"/>
      <c r="I34" s="188"/>
      <c r="J34" s="189"/>
    </row>
    <row r="35" spans="1:13" x14ac:dyDescent="0.2">
      <c r="A35" s="31"/>
      <c r="B35" s="201"/>
      <c r="C35" s="180"/>
      <c r="D35" s="192"/>
      <c r="E35" s="343" t="s">
        <v>99</v>
      </c>
      <c r="F35" s="344"/>
      <c r="G35" s="180"/>
      <c r="H35" s="192"/>
      <c r="I35" s="343" t="s">
        <v>102</v>
      </c>
      <c r="J35" s="344"/>
    </row>
    <row r="36" spans="1:13" x14ac:dyDescent="0.2">
      <c r="A36" s="199"/>
      <c r="B36" s="188"/>
      <c r="C36" s="378" t="s">
        <v>97</v>
      </c>
      <c r="D36" s="379"/>
      <c r="E36" s="378" t="s">
        <v>100</v>
      </c>
      <c r="F36" s="379"/>
      <c r="G36" s="378" t="s">
        <v>101</v>
      </c>
      <c r="H36" s="379"/>
      <c r="I36" s="378" t="s">
        <v>103</v>
      </c>
      <c r="J36" s="379"/>
    </row>
    <row r="37" spans="1:13" x14ac:dyDescent="0.2">
      <c r="A37" s="203"/>
      <c r="B37" s="188"/>
      <c r="C37" s="341" t="s">
        <v>98</v>
      </c>
      <c r="D37" s="342"/>
      <c r="E37" s="341" t="s">
        <v>98</v>
      </c>
      <c r="F37" s="342"/>
      <c r="G37" s="341" t="s">
        <v>203</v>
      </c>
      <c r="H37" s="342"/>
      <c r="I37" s="341" t="s">
        <v>104</v>
      </c>
      <c r="J37" s="342"/>
    </row>
    <row r="38" spans="1:13" ht="19.5" customHeight="1" x14ac:dyDescent="0.2">
      <c r="A38" s="183" t="s">
        <v>93</v>
      </c>
      <c r="B38" s="185"/>
      <c r="C38" s="380" t="s">
        <v>283</v>
      </c>
      <c r="D38" s="381"/>
      <c r="E38" s="380" t="s">
        <v>283</v>
      </c>
      <c r="F38" s="381"/>
      <c r="G38" s="380" t="s">
        <v>283</v>
      </c>
      <c r="H38" s="381"/>
      <c r="I38" s="380">
        <v>6.55</v>
      </c>
      <c r="J38" s="381"/>
      <c r="K38" s="41"/>
      <c r="L38" s="41"/>
      <c r="M38" s="41"/>
    </row>
    <row r="39" spans="1:13" x14ac:dyDescent="0.2">
      <c r="A39" s="1" t="s">
        <v>94</v>
      </c>
      <c r="B39" s="3"/>
      <c r="C39" s="392" t="str">
        <f>+C38</f>
        <v>15.94 (A)</v>
      </c>
      <c r="D39" s="393"/>
      <c r="E39" s="392" t="str">
        <f>+E38</f>
        <v>15.94 (A)</v>
      </c>
      <c r="F39" s="393"/>
      <c r="G39" s="392" t="str">
        <f>+G38</f>
        <v>15.94 (A)</v>
      </c>
      <c r="H39" s="393"/>
      <c r="I39" s="392">
        <v>6.55</v>
      </c>
      <c r="J39" s="393"/>
    </row>
    <row r="40" spans="1:13" x14ac:dyDescent="0.2">
      <c r="A40" s="101" t="s">
        <v>95</v>
      </c>
      <c r="B40" s="12"/>
      <c r="C40" s="394"/>
      <c r="D40" s="395"/>
      <c r="E40" s="394"/>
      <c r="F40" s="395"/>
      <c r="G40" s="394"/>
      <c r="H40" s="395"/>
      <c r="I40" s="394"/>
      <c r="J40" s="395"/>
    </row>
    <row r="41" spans="1:13" x14ac:dyDescent="0.2">
      <c r="A41" s="1" t="s">
        <v>94</v>
      </c>
      <c r="B41" s="3"/>
      <c r="C41" s="392" t="s">
        <v>284</v>
      </c>
      <c r="D41" s="393"/>
      <c r="E41" s="392" t="s">
        <v>284</v>
      </c>
      <c r="F41" s="393"/>
      <c r="G41" s="392" t="s">
        <v>284</v>
      </c>
      <c r="H41" s="393"/>
      <c r="I41" s="392">
        <v>10.49</v>
      </c>
      <c r="J41" s="393"/>
    </row>
    <row r="42" spans="1:13" x14ac:dyDescent="0.2">
      <c r="A42" s="101" t="s">
        <v>96</v>
      </c>
      <c r="B42" s="12"/>
      <c r="C42" s="394"/>
      <c r="D42" s="395"/>
      <c r="E42" s="394"/>
      <c r="F42" s="395"/>
      <c r="G42" s="394"/>
      <c r="H42" s="395"/>
      <c r="I42" s="394"/>
      <c r="J42" s="395"/>
    </row>
    <row r="43" spans="1:13" x14ac:dyDescent="0.2">
      <c r="A43" s="199"/>
      <c r="B43" s="188"/>
      <c r="C43" s="190"/>
      <c r="D43" s="190"/>
      <c r="E43" s="190"/>
      <c r="F43" s="190"/>
      <c r="G43" s="190"/>
      <c r="H43" s="190"/>
      <c r="I43" s="190"/>
      <c r="J43" s="191"/>
    </row>
    <row r="44" spans="1:13" x14ac:dyDescent="0.2">
      <c r="A44" s="199"/>
      <c r="B44" s="188"/>
      <c r="C44" s="188"/>
      <c r="D44" s="188"/>
      <c r="E44" s="188"/>
      <c r="F44" s="188"/>
      <c r="G44" s="188"/>
      <c r="H44" s="188"/>
      <c r="I44" s="188"/>
      <c r="J44" s="189"/>
    </row>
    <row r="45" spans="1:13" x14ac:dyDescent="0.2">
      <c r="A45" s="199"/>
      <c r="B45" s="188"/>
      <c r="C45" s="188"/>
      <c r="D45" s="188"/>
      <c r="E45" s="188"/>
      <c r="F45" s="188"/>
      <c r="G45" s="188"/>
      <c r="H45" s="188"/>
      <c r="I45" s="188"/>
      <c r="J45" s="189"/>
    </row>
    <row r="46" spans="1:13" x14ac:dyDescent="0.2">
      <c r="A46" s="199"/>
      <c r="B46" s="188"/>
      <c r="C46" s="188"/>
      <c r="D46" s="188"/>
      <c r="E46" s="188"/>
      <c r="F46" s="188"/>
      <c r="G46" s="188"/>
      <c r="H46" s="188"/>
      <c r="I46" s="188"/>
      <c r="J46" s="189"/>
    </row>
    <row r="47" spans="1:13" x14ac:dyDescent="0.2">
      <c r="A47" s="13"/>
      <c r="B47" s="11"/>
      <c r="C47" s="11"/>
      <c r="D47" s="11"/>
      <c r="E47" s="11"/>
      <c r="F47" s="11"/>
      <c r="G47" s="11"/>
      <c r="H47" s="11"/>
      <c r="I47" s="11"/>
      <c r="J47" s="12"/>
    </row>
    <row r="48" spans="1:13" x14ac:dyDescent="0.2">
      <c r="A48" s="199" t="s">
        <v>134</v>
      </c>
      <c r="B48" s="188" t="s">
        <v>182</v>
      </c>
      <c r="C48" s="188"/>
      <c r="D48" s="188"/>
      <c r="E48" s="188"/>
      <c r="F48" s="188"/>
      <c r="G48" s="188"/>
      <c r="H48" s="188"/>
      <c r="I48" s="188"/>
      <c r="J48" s="189"/>
    </row>
    <row r="49" spans="1:10" x14ac:dyDescent="0.2">
      <c r="A49" s="199"/>
      <c r="B49" s="331"/>
      <c r="C49" s="332"/>
      <c r="D49" s="218"/>
      <c r="E49" s="218"/>
      <c r="F49" s="188"/>
      <c r="G49" s="188"/>
      <c r="H49" s="188"/>
      <c r="I49" s="188"/>
      <c r="J49" s="189"/>
    </row>
    <row r="50" spans="1:10" x14ac:dyDescent="0.2">
      <c r="A50" s="13" t="s">
        <v>133</v>
      </c>
      <c r="B50" s="327">
        <f>'Check Sheet p2'!B50:C50</f>
        <v>43769</v>
      </c>
      <c r="C50" s="327"/>
      <c r="D50" s="181"/>
      <c r="E50" s="181"/>
      <c r="F50" s="11"/>
      <c r="G50" s="145" t="str">
        <f>'Check Sheet p2'!G50</f>
        <v>Effective Date: January 1, 2020</v>
      </c>
      <c r="H50" s="188"/>
      <c r="I50" s="11"/>
      <c r="J50" s="12"/>
    </row>
    <row r="51" spans="1:10" x14ac:dyDescent="0.2">
      <c r="A51" s="313" t="s">
        <v>131</v>
      </c>
      <c r="B51" s="314"/>
      <c r="C51" s="314"/>
      <c r="D51" s="314"/>
      <c r="E51" s="314"/>
      <c r="F51" s="314"/>
      <c r="G51" s="314"/>
      <c r="H51" s="314"/>
      <c r="I51" s="314"/>
      <c r="J51" s="315"/>
    </row>
    <row r="52" spans="1:10" x14ac:dyDescent="0.2">
      <c r="A52" s="199"/>
      <c r="B52" s="188"/>
      <c r="C52" s="188"/>
      <c r="D52" s="188"/>
      <c r="E52" s="188"/>
      <c r="F52" s="188"/>
      <c r="G52" s="188"/>
      <c r="H52" s="188"/>
      <c r="I52" s="188"/>
      <c r="J52" s="189"/>
    </row>
    <row r="53" spans="1:10" x14ac:dyDescent="0.2">
      <c r="A53" s="199" t="s">
        <v>79</v>
      </c>
      <c r="B53" s="188"/>
      <c r="C53" s="188"/>
      <c r="D53" s="188"/>
      <c r="E53" s="188"/>
      <c r="F53" s="188"/>
      <c r="G53" s="188"/>
      <c r="H53" s="188"/>
      <c r="I53" s="188"/>
      <c r="J53" s="189"/>
    </row>
    <row r="54" spans="1:10" x14ac:dyDescent="0.2">
      <c r="A54" s="13"/>
      <c r="B54" s="11"/>
      <c r="C54" s="11"/>
      <c r="D54" s="11"/>
      <c r="E54" s="11"/>
      <c r="F54" s="11"/>
      <c r="G54" s="11"/>
      <c r="H54" s="11"/>
      <c r="I54" s="11"/>
      <c r="J54" s="12"/>
    </row>
  </sheetData>
  <mergeCells count="37">
    <mergeCell ref="B50:C50"/>
    <mergeCell ref="F10:H10"/>
    <mergeCell ref="F11:H11"/>
    <mergeCell ref="A51:J51"/>
    <mergeCell ref="C41:D42"/>
    <mergeCell ref="E41:F42"/>
    <mergeCell ref="G41:H42"/>
    <mergeCell ref="I41:J42"/>
    <mergeCell ref="C39:D40"/>
    <mergeCell ref="E39:F40"/>
    <mergeCell ref="I36:J36"/>
    <mergeCell ref="G39:H40"/>
    <mergeCell ref="I39:J40"/>
    <mergeCell ref="C38:D38"/>
    <mergeCell ref="E38:F38"/>
    <mergeCell ref="G38:H38"/>
    <mergeCell ref="H2:I2"/>
    <mergeCell ref="C9:E9"/>
    <mergeCell ref="F9:H9"/>
    <mergeCell ref="C17:E17"/>
    <mergeCell ref="F17:H17"/>
    <mergeCell ref="B49:C49"/>
    <mergeCell ref="B30:I30"/>
    <mergeCell ref="B15:I15"/>
    <mergeCell ref="B7:I7"/>
    <mergeCell ref="E35:F35"/>
    <mergeCell ref="I35:J35"/>
    <mergeCell ref="C21:E21"/>
    <mergeCell ref="F21:H21"/>
    <mergeCell ref="E36:F36"/>
    <mergeCell ref="G36:H36"/>
    <mergeCell ref="I38:J38"/>
    <mergeCell ref="C37:D37"/>
    <mergeCell ref="E37:F37"/>
    <mergeCell ref="G37:H37"/>
    <mergeCell ref="I37:J37"/>
    <mergeCell ref="C36:D36"/>
  </mergeCells>
  <phoneticPr fontId="0" type="noConversion"/>
  <printOptions horizontalCentered="1" verticalCentered="1"/>
  <pageMargins left="0.5" right="0.25" top="0.25" bottom="0.25"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K54"/>
  <sheetViews>
    <sheetView zoomScale="115" zoomScaleNormal="115" zoomScaleSheetLayoutView="75" workbookViewId="0"/>
  </sheetViews>
  <sheetFormatPr defaultRowHeight="12.75" x14ac:dyDescent="0.2"/>
  <cols>
    <col min="1" max="2" width="9.140625" style="4"/>
    <col min="3" max="3" width="9.7109375" style="4" bestFit="1" customWidth="1"/>
    <col min="4" max="5" width="9.140625" style="4"/>
    <col min="6" max="6" width="6.85546875" style="4" customWidth="1"/>
    <col min="7" max="8" width="9.140625" style="4"/>
    <col min="9" max="9" width="9.7109375" style="4" customWidth="1"/>
    <col min="10" max="10" width="10.85546875" style="4" customWidth="1"/>
    <col min="11" max="16384" width="9.140625" style="4"/>
  </cols>
  <sheetData>
    <row r="1" spans="1:10" x14ac:dyDescent="0.2">
      <c r="A1" s="1"/>
      <c r="B1" s="2"/>
      <c r="C1" s="2"/>
      <c r="D1" s="2"/>
      <c r="E1" s="2"/>
      <c r="F1" s="2"/>
      <c r="G1" s="2"/>
      <c r="H1" s="2"/>
      <c r="I1" s="2"/>
      <c r="J1" s="3"/>
    </row>
    <row r="2" spans="1:10" x14ac:dyDescent="0.2">
      <c r="A2" s="199" t="s">
        <v>135</v>
      </c>
      <c r="B2" s="175">
        <f>+'Check Sheet p2'!B2</f>
        <v>19</v>
      </c>
      <c r="C2" s="188"/>
      <c r="D2" s="188"/>
      <c r="E2" s="188"/>
      <c r="F2" s="188"/>
      <c r="G2" s="175">
        <v>1</v>
      </c>
      <c r="H2" s="312" t="s">
        <v>136</v>
      </c>
      <c r="I2" s="312"/>
      <c r="J2" s="213">
        <v>35</v>
      </c>
    </row>
    <row r="3" spans="1:10" x14ac:dyDescent="0.2">
      <c r="A3" s="199"/>
      <c r="B3" s="188"/>
      <c r="C3" s="188"/>
      <c r="D3" s="188"/>
      <c r="E3" s="188"/>
      <c r="F3" s="188"/>
      <c r="G3" s="188"/>
      <c r="H3" s="188"/>
      <c r="I3" s="188"/>
      <c r="J3" s="189"/>
    </row>
    <row r="4" spans="1:10" x14ac:dyDescent="0.2">
      <c r="A4" s="199" t="s">
        <v>41</v>
      </c>
      <c r="B4" s="188"/>
      <c r="C4" s="188"/>
      <c r="D4" s="188"/>
      <c r="E4" s="188"/>
      <c r="F4" s="188"/>
      <c r="G4" s="188"/>
      <c r="H4" s="188"/>
      <c r="I4" s="188"/>
      <c r="J4" s="189"/>
    </row>
    <row r="5" spans="1:10" x14ac:dyDescent="0.2">
      <c r="A5" s="13" t="s">
        <v>42</v>
      </c>
      <c r="B5" s="11"/>
      <c r="C5" s="11"/>
      <c r="D5" s="11"/>
      <c r="E5" s="11"/>
      <c r="F5" s="11"/>
      <c r="G5" s="11"/>
      <c r="H5" s="11"/>
      <c r="I5" s="11"/>
      <c r="J5" s="12"/>
    </row>
    <row r="6" spans="1:10" x14ac:dyDescent="0.2">
      <c r="A6" s="33"/>
      <c r="B6" s="188"/>
      <c r="C6" s="188"/>
      <c r="D6" s="188"/>
      <c r="E6" s="188"/>
      <c r="F6" s="188"/>
      <c r="G6" s="188"/>
      <c r="H6" s="188"/>
      <c r="I6" s="188"/>
      <c r="J6" s="189"/>
    </row>
    <row r="7" spans="1:10" x14ac:dyDescent="0.2">
      <c r="A7" s="396" t="s">
        <v>204</v>
      </c>
      <c r="B7" s="317"/>
      <c r="C7" s="317"/>
      <c r="D7" s="317"/>
      <c r="E7" s="317"/>
      <c r="F7" s="317"/>
      <c r="G7" s="317"/>
      <c r="H7" s="317"/>
      <c r="I7" s="317"/>
      <c r="J7" s="345"/>
    </row>
    <row r="8" spans="1:10" x14ac:dyDescent="0.2">
      <c r="A8" s="203"/>
      <c r="B8" s="188"/>
      <c r="C8" s="188"/>
      <c r="D8" s="188"/>
      <c r="E8" s="188"/>
      <c r="F8" s="188"/>
      <c r="G8" s="188"/>
      <c r="H8" s="188"/>
      <c r="I8" s="188"/>
      <c r="J8" s="189"/>
    </row>
    <row r="9" spans="1:10" x14ac:dyDescent="0.2">
      <c r="A9" s="324" t="s">
        <v>239</v>
      </c>
      <c r="B9" s="335"/>
      <c r="C9" s="335"/>
      <c r="D9" s="335"/>
      <c r="E9" s="335"/>
      <c r="F9" s="335"/>
      <c r="G9" s="335"/>
      <c r="H9" s="335"/>
      <c r="I9" s="335"/>
      <c r="J9" s="336"/>
    </row>
    <row r="10" spans="1:10" x14ac:dyDescent="0.2">
      <c r="A10" s="418"/>
      <c r="B10" s="335"/>
      <c r="C10" s="335"/>
      <c r="D10" s="335"/>
      <c r="E10" s="335"/>
      <c r="F10" s="335"/>
      <c r="G10" s="335"/>
      <c r="H10" s="335"/>
      <c r="I10" s="335"/>
      <c r="J10" s="336"/>
    </row>
    <row r="11" spans="1:10" x14ac:dyDescent="0.2">
      <c r="A11" s="28"/>
      <c r="B11" s="4" t="s">
        <v>105</v>
      </c>
      <c r="C11" s="106"/>
      <c r="D11" s="106"/>
      <c r="E11" s="106"/>
      <c r="F11" s="106"/>
      <c r="G11" s="106"/>
      <c r="H11" s="106"/>
      <c r="I11" s="188"/>
      <c r="J11" s="189"/>
    </row>
    <row r="12" spans="1:10" x14ac:dyDescent="0.2">
      <c r="A12" s="28"/>
      <c r="B12" s="107" t="s">
        <v>106</v>
      </c>
      <c r="C12" s="106"/>
      <c r="D12" s="106"/>
      <c r="E12" s="106"/>
      <c r="F12" s="106"/>
      <c r="G12" s="106"/>
      <c r="H12" s="106"/>
      <c r="I12" s="188"/>
      <c r="J12" s="189"/>
    </row>
    <row r="13" spans="1:10" x14ac:dyDescent="0.2">
      <c r="A13" s="28"/>
      <c r="B13" s="108" t="s">
        <v>130</v>
      </c>
      <c r="C13" s="109"/>
      <c r="D13" s="106"/>
      <c r="E13" s="110"/>
      <c r="F13" s="109"/>
      <c r="G13" s="106"/>
      <c r="H13" s="110"/>
      <c r="I13" s="177"/>
      <c r="J13" s="189"/>
    </row>
    <row r="14" spans="1:10" x14ac:dyDescent="0.2">
      <c r="A14" s="28"/>
      <c r="B14" s="108" t="s">
        <v>129</v>
      </c>
      <c r="C14" s="109"/>
      <c r="D14" s="106"/>
      <c r="E14" s="110"/>
      <c r="F14" s="109"/>
      <c r="G14" s="106"/>
      <c r="H14" s="110"/>
      <c r="I14" s="177"/>
      <c r="J14" s="189"/>
    </row>
    <row r="15" spans="1:10" x14ac:dyDescent="0.2">
      <c r="A15" s="28"/>
      <c r="B15" s="107"/>
      <c r="C15" s="106"/>
      <c r="D15" s="106"/>
      <c r="E15" s="106"/>
      <c r="F15" s="106"/>
      <c r="G15" s="106"/>
      <c r="H15" s="106"/>
      <c r="I15" s="188"/>
      <c r="J15" s="189"/>
    </row>
    <row r="16" spans="1:10" x14ac:dyDescent="0.2">
      <c r="A16" s="28" t="s">
        <v>107</v>
      </c>
      <c r="B16" s="200"/>
      <c r="C16" s="188"/>
      <c r="D16" s="188"/>
      <c r="E16" s="188"/>
      <c r="F16" s="188"/>
      <c r="G16" s="188"/>
      <c r="H16" s="188"/>
      <c r="I16" s="188"/>
      <c r="J16" s="189"/>
    </row>
    <row r="17" spans="1:10" x14ac:dyDescent="0.2">
      <c r="A17" s="28"/>
      <c r="B17" s="200"/>
      <c r="C17" s="188"/>
      <c r="D17" s="188"/>
      <c r="E17" s="188"/>
      <c r="F17" s="188"/>
      <c r="G17" s="188"/>
      <c r="H17" s="188"/>
      <c r="I17" s="188"/>
      <c r="J17" s="189"/>
    </row>
    <row r="18" spans="1:10" x14ac:dyDescent="0.2">
      <c r="A18" s="397" t="s">
        <v>108</v>
      </c>
      <c r="B18" s="398"/>
      <c r="C18" s="397" t="s">
        <v>111</v>
      </c>
      <c r="D18" s="403"/>
      <c r="E18" s="201"/>
      <c r="F18" s="201"/>
      <c r="G18" s="397" t="s">
        <v>108</v>
      </c>
      <c r="H18" s="398"/>
      <c r="I18" s="397" t="s">
        <v>111</v>
      </c>
      <c r="J18" s="403"/>
    </row>
    <row r="19" spans="1:10" x14ac:dyDescent="0.2">
      <c r="A19" s="399" t="s">
        <v>109</v>
      </c>
      <c r="B19" s="400"/>
      <c r="C19" s="399" t="s">
        <v>112</v>
      </c>
      <c r="D19" s="400"/>
      <c r="E19" s="188"/>
      <c r="F19" s="188"/>
      <c r="G19" s="399" t="s">
        <v>109</v>
      </c>
      <c r="H19" s="400"/>
      <c r="I19" s="399" t="s">
        <v>112</v>
      </c>
      <c r="J19" s="400"/>
    </row>
    <row r="20" spans="1:10" x14ac:dyDescent="0.2">
      <c r="A20" s="401" t="s">
        <v>110</v>
      </c>
      <c r="B20" s="402"/>
      <c r="C20" s="404" t="s">
        <v>205</v>
      </c>
      <c r="D20" s="402"/>
      <c r="E20" s="188"/>
      <c r="F20" s="188"/>
      <c r="G20" s="401" t="s">
        <v>110</v>
      </c>
      <c r="H20" s="402"/>
      <c r="I20" s="404" t="s">
        <v>205</v>
      </c>
      <c r="J20" s="402"/>
    </row>
    <row r="21" spans="1:10" x14ac:dyDescent="0.2">
      <c r="A21" s="408" t="s">
        <v>65</v>
      </c>
      <c r="B21" s="409"/>
      <c r="C21" s="410">
        <v>300</v>
      </c>
      <c r="D21" s="411"/>
      <c r="E21" s="177"/>
      <c r="F21" s="177"/>
      <c r="G21" s="408" t="s">
        <v>66</v>
      </c>
      <c r="H21" s="409"/>
      <c r="I21" s="410">
        <v>1800</v>
      </c>
      <c r="J21" s="411"/>
    </row>
    <row r="22" spans="1:10" x14ac:dyDescent="0.2">
      <c r="A22" s="408" t="s">
        <v>67</v>
      </c>
      <c r="B22" s="409"/>
      <c r="C22" s="410">
        <v>450</v>
      </c>
      <c r="D22" s="411"/>
      <c r="E22" s="177"/>
      <c r="F22" s="177"/>
      <c r="G22" s="412"/>
      <c r="H22" s="413"/>
      <c r="I22" s="410"/>
      <c r="J22" s="411"/>
    </row>
    <row r="23" spans="1:10" x14ac:dyDescent="0.2">
      <c r="A23" s="408" t="s">
        <v>69</v>
      </c>
      <c r="B23" s="409"/>
      <c r="C23" s="410">
        <v>600</v>
      </c>
      <c r="D23" s="411"/>
      <c r="E23" s="177"/>
      <c r="F23" s="177"/>
      <c r="G23" s="412"/>
      <c r="H23" s="413"/>
      <c r="I23" s="410"/>
      <c r="J23" s="411"/>
    </row>
    <row r="24" spans="1:10" x14ac:dyDescent="0.2">
      <c r="A24" s="408" t="s">
        <v>71</v>
      </c>
      <c r="B24" s="409"/>
      <c r="C24" s="410">
        <v>900</v>
      </c>
      <c r="D24" s="411"/>
      <c r="E24" s="177"/>
      <c r="F24" s="177"/>
      <c r="G24" s="412"/>
      <c r="H24" s="413"/>
      <c r="I24" s="410"/>
      <c r="J24" s="411"/>
    </row>
    <row r="25" spans="1:10" x14ac:dyDescent="0.2">
      <c r="A25" s="408" t="s">
        <v>73</v>
      </c>
      <c r="B25" s="409"/>
      <c r="C25" s="410">
        <v>1200</v>
      </c>
      <c r="D25" s="411"/>
      <c r="E25" s="177"/>
      <c r="F25" s="177"/>
      <c r="G25" s="408"/>
      <c r="H25" s="409"/>
      <c r="I25" s="416"/>
      <c r="J25" s="417"/>
    </row>
    <row r="26" spans="1:10" x14ac:dyDescent="0.2">
      <c r="A26" s="408" t="s">
        <v>74</v>
      </c>
      <c r="B26" s="409"/>
      <c r="C26" s="410">
        <v>1500</v>
      </c>
      <c r="D26" s="411"/>
      <c r="E26" s="177"/>
      <c r="F26" s="177"/>
      <c r="G26" s="408"/>
      <c r="H26" s="409"/>
      <c r="I26" s="416"/>
      <c r="J26" s="417"/>
    </row>
    <row r="27" spans="1:10" x14ac:dyDescent="0.2">
      <c r="A27" s="199"/>
      <c r="B27" s="188"/>
      <c r="C27" s="188"/>
      <c r="D27" s="188"/>
      <c r="E27" s="188"/>
      <c r="F27" s="188"/>
      <c r="G27" s="188"/>
      <c r="H27" s="188"/>
      <c r="I27" s="188"/>
      <c r="J27" s="189"/>
    </row>
    <row r="28" spans="1:10" x14ac:dyDescent="0.2">
      <c r="A28" s="199"/>
      <c r="B28" s="188"/>
      <c r="C28" s="188"/>
      <c r="D28" s="188"/>
      <c r="E28" s="188"/>
      <c r="F28" s="188"/>
      <c r="G28" s="188"/>
      <c r="H28" s="188"/>
      <c r="I28" s="188"/>
      <c r="J28" s="189"/>
    </row>
    <row r="29" spans="1:10" x14ac:dyDescent="0.2">
      <c r="A29" s="419" t="s">
        <v>206</v>
      </c>
      <c r="B29" s="335"/>
      <c r="C29" s="335"/>
      <c r="D29" s="335"/>
      <c r="E29" s="335"/>
      <c r="F29" s="335"/>
      <c r="G29" s="335"/>
      <c r="H29" s="335"/>
      <c r="I29" s="335"/>
      <c r="J29" s="336"/>
    </row>
    <row r="30" spans="1:10" x14ac:dyDescent="0.2">
      <c r="A30" s="418"/>
      <c r="B30" s="335"/>
      <c r="C30" s="335"/>
      <c r="D30" s="335"/>
      <c r="E30" s="335"/>
      <c r="F30" s="335"/>
      <c r="G30" s="335"/>
      <c r="H30" s="335"/>
      <c r="I30" s="335"/>
      <c r="J30" s="336"/>
    </row>
    <row r="31" spans="1:10" x14ac:dyDescent="0.2">
      <c r="A31" s="418"/>
      <c r="B31" s="335"/>
      <c r="C31" s="335"/>
      <c r="D31" s="335"/>
      <c r="E31" s="335"/>
      <c r="F31" s="335"/>
      <c r="G31" s="335"/>
      <c r="H31" s="335"/>
      <c r="I31" s="335"/>
      <c r="J31" s="336"/>
    </row>
    <row r="32" spans="1:10" x14ac:dyDescent="0.2">
      <c r="A32" s="199"/>
      <c r="B32" s="188"/>
      <c r="C32" s="188"/>
      <c r="D32" s="188"/>
      <c r="E32" s="188"/>
      <c r="F32" s="188"/>
      <c r="G32" s="188"/>
      <c r="H32" s="188"/>
      <c r="I32" s="188"/>
      <c r="J32" s="189"/>
    </row>
    <row r="33" spans="1:11" x14ac:dyDescent="0.2">
      <c r="A33" s="397" t="s">
        <v>108</v>
      </c>
      <c r="B33" s="398"/>
      <c r="C33" s="397" t="s">
        <v>8</v>
      </c>
      <c r="D33" s="403"/>
      <c r="E33" s="201"/>
      <c r="F33" s="201"/>
      <c r="G33" s="397" t="s">
        <v>108</v>
      </c>
      <c r="H33" s="398"/>
      <c r="I33" s="397" t="s">
        <v>8</v>
      </c>
      <c r="J33" s="403"/>
    </row>
    <row r="34" spans="1:11" x14ac:dyDescent="0.2">
      <c r="A34" s="414" t="s">
        <v>109</v>
      </c>
      <c r="B34" s="415"/>
      <c r="C34" s="414" t="s">
        <v>8</v>
      </c>
      <c r="D34" s="415"/>
      <c r="E34" s="190"/>
      <c r="F34" s="190"/>
      <c r="G34" s="414" t="s">
        <v>109</v>
      </c>
      <c r="H34" s="415"/>
      <c r="I34" s="414" t="s">
        <v>8</v>
      </c>
      <c r="J34" s="415"/>
    </row>
    <row r="35" spans="1:11" x14ac:dyDescent="0.2">
      <c r="A35" s="405" t="s">
        <v>110</v>
      </c>
      <c r="B35" s="407"/>
      <c r="C35" s="405" t="s">
        <v>82</v>
      </c>
      <c r="D35" s="406"/>
      <c r="E35" s="190"/>
      <c r="F35" s="190"/>
      <c r="G35" s="405" t="s">
        <v>110</v>
      </c>
      <c r="H35" s="407"/>
      <c r="I35" s="405" t="s">
        <v>82</v>
      </c>
      <c r="J35" s="407"/>
    </row>
    <row r="36" spans="1:11" x14ac:dyDescent="0.2">
      <c r="A36" s="412" t="s">
        <v>65</v>
      </c>
      <c r="B36" s="413"/>
      <c r="C36" s="58">
        <v>18.62</v>
      </c>
      <c r="D36" s="90" t="s">
        <v>278</v>
      </c>
      <c r="E36" s="134"/>
      <c r="F36" s="131"/>
      <c r="G36" s="412" t="s">
        <v>31</v>
      </c>
      <c r="H36" s="413"/>
      <c r="I36" s="58">
        <v>2.67</v>
      </c>
      <c r="J36" s="90" t="s">
        <v>282</v>
      </c>
      <c r="K36" s="41"/>
    </row>
    <row r="37" spans="1:11" x14ac:dyDescent="0.2">
      <c r="A37" s="412" t="s">
        <v>67</v>
      </c>
      <c r="B37" s="413"/>
      <c r="C37" s="58">
        <v>18.2</v>
      </c>
      <c r="D37" s="90" t="s">
        <v>278</v>
      </c>
      <c r="E37" s="134"/>
      <c r="F37" s="131"/>
      <c r="G37" s="412" t="s">
        <v>174</v>
      </c>
      <c r="H37" s="413"/>
      <c r="I37" s="58">
        <v>2.31</v>
      </c>
      <c r="J37" s="90" t="s">
        <v>282</v>
      </c>
    </row>
    <row r="38" spans="1:11" x14ac:dyDescent="0.2">
      <c r="A38" s="412" t="s">
        <v>69</v>
      </c>
      <c r="B38" s="413"/>
      <c r="C38" s="58">
        <v>17.78</v>
      </c>
      <c r="D38" s="90" t="s">
        <v>278</v>
      </c>
      <c r="E38" s="134"/>
      <c r="F38" s="131"/>
      <c r="G38" s="412" t="s">
        <v>68</v>
      </c>
      <c r="H38" s="413"/>
      <c r="I38" s="58">
        <v>1.94</v>
      </c>
      <c r="J38" s="90" t="s">
        <v>282</v>
      </c>
    </row>
    <row r="39" spans="1:11" x14ac:dyDescent="0.2">
      <c r="A39" s="412" t="s">
        <v>71</v>
      </c>
      <c r="B39" s="413"/>
      <c r="C39" s="58">
        <v>17.55</v>
      </c>
      <c r="D39" s="90" t="s">
        <v>278</v>
      </c>
      <c r="E39" s="134"/>
      <c r="F39" s="131"/>
      <c r="G39" s="412" t="s">
        <v>175</v>
      </c>
      <c r="H39" s="413"/>
      <c r="I39" s="58">
        <v>1.64</v>
      </c>
      <c r="J39" s="90" t="s">
        <v>282</v>
      </c>
    </row>
    <row r="40" spans="1:11" x14ac:dyDescent="0.2">
      <c r="A40" s="412" t="s">
        <v>73</v>
      </c>
      <c r="B40" s="413"/>
      <c r="C40" s="58">
        <v>17.27</v>
      </c>
      <c r="D40" s="90" t="s">
        <v>278</v>
      </c>
      <c r="E40" s="134"/>
      <c r="F40" s="131"/>
      <c r="G40" s="412" t="s">
        <v>70</v>
      </c>
      <c r="H40" s="413"/>
      <c r="I40" s="58">
        <v>1.33</v>
      </c>
      <c r="J40" s="90" t="s">
        <v>282</v>
      </c>
    </row>
    <row r="41" spans="1:11" x14ac:dyDescent="0.2">
      <c r="A41" s="412" t="s">
        <v>74</v>
      </c>
      <c r="B41" s="413"/>
      <c r="C41" s="58">
        <v>16.420000000000002</v>
      </c>
      <c r="D41" s="90" t="s">
        <v>278</v>
      </c>
      <c r="E41" s="134"/>
      <c r="F41" s="131"/>
      <c r="G41" s="412" t="s">
        <v>72</v>
      </c>
      <c r="H41" s="413"/>
      <c r="I41" s="58">
        <v>0.97</v>
      </c>
      <c r="J41" s="90" t="s">
        <v>282</v>
      </c>
    </row>
    <row r="42" spans="1:11" x14ac:dyDescent="0.2">
      <c r="A42" s="412" t="s">
        <v>66</v>
      </c>
      <c r="B42" s="413"/>
      <c r="C42" s="58">
        <v>15.39</v>
      </c>
      <c r="D42" s="90" t="s">
        <v>278</v>
      </c>
      <c r="E42" s="134"/>
      <c r="F42" s="131"/>
      <c r="G42" s="412" t="s">
        <v>162</v>
      </c>
      <c r="H42" s="413"/>
      <c r="I42" s="58">
        <v>3.72</v>
      </c>
      <c r="J42" s="90" t="s">
        <v>279</v>
      </c>
    </row>
    <row r="43" spans="1:11" x14ac:dyDescent="0.2">
      <c r="A43" s="40"/>
      <c r="B43" s="190"/>
      <c r="C43" s="190"/>
      <c r="D43" s="42"/>
      <c r="E43" s="42"/>
      <c r="F43" s="131"/>
      <c r="G43" s="412" t="s">
        <v>64</v>
      </c>
      <c r="H43" s="413"/>
      <c r="I43" s="58">
        <v>3.75</v>
      </c>
      <c r="J43" s="90" t="s">
        <v>279</v>
      </c>
    </row>
    <row r="44" spans="1:11" x14ac:dyDescent="0.2">
      <c r="A44" s="40"/>
      <c r="B44" s="190"/>
      <c r="C44" s="190"/>
      <c r="D44" s="190"/>
      <c r="E44" s="190"/>
      <c r="F44" s="131"/>
      <c r="G44" s="412" t="s">
        <v>17</v>
      </c>
      <c r="H44" s="413"/>
      <c r="I44" s="58">
        <v>3.81</v>
      </c>
      <c r="J44" s="90" t="s">
        <v>279</v>
      </c>
    </row>
    <row r="45" spans="1:11" x14ac:dyDescent="0.2">
      <c r="A45" s="199"/>
      <c r="B45" s="188"/>
      <c r="C45" s="188"/>
      <c r="D45" s="188"/>
      <c r="E45" s="188"/>
      <c r="F45" s="188"/>
      <c r="G45" s="188"/>
      <c r="H45" s="188"/>
      <c r="I45" s="188"/>
      <c r="J45" s="189"/>
    </row>
    <row r="46" spans="1:11" x14ac:dyDescent="0.2">
      <c r="A46" s="199"/>
      <c r="B46" s="188"/>
      <c r="C46" s="188"/>
      <c r="D46" s="188"/>
      <c r="E46" s="188"/>
      <c r="F46" s="188"/>
      <c r="G46" s="188"/>
      <c r="H46" s="188"/>
      <c r="I46" s="188"/>
      <c r="J46" s="189"/>
    </row>
    <row r="47" spans="1:11" x14ac:dyDescent="0.2">
      <c r="A47" s="13"/>
      <c r="B47" s="11"/>
      <c r="C47" s="11"/>
      <c r="D47" s="11"/>
      <c r="E47" s="11"/>
      <c r="F47" s="11"/>
      <c r="G47" s="11"/>
      <c r="H47" s="11"/>
      <c r="I47" s="11"/>
      <c r="J47" s="12"/>
    </row>
    <row r="48" spans="1:11" x14ac:dyDescent="0.2">
      <c r="A48" s="199" t="s">
        <v>134</v>
      </c>
      <c r="B48" s="188" t="s">
        <v>182</v>
      </c>
      <c r="C48" s="188"/>
      <c r="D48" s="188"/>
      <c r="E48" s="188"/>
      <c r="F48" s="188"/>
      <c r="G48" s="188"/>
      <c r="H48" s="188"/>
      <c r="I48" s="188"/>
      <c r="J48" s="189"/>
    </row>
    <row r="49" spans="1:10" x14ac:dyDescent="0.2">
      <c r="A49" s="199"/>
      <c r="B49" s="331"/>
      <c r="C49" s="332"/>
      <c r="D49" s="218"/>
      <c r="E49" s="218"/>
      <c r="F49" s="188"/>
      <c r="G49" s="188"/>
      <c r="H49" s="188"/>
      <c r="I49" s="188"/>
      <c r="J49" s="189"/>
    </row>
    <row r="50" spans="1:10" x14ac:dyDescent="0.2">
      <c r="A50" s="13" t="s">
        <v>133</v>
      </c>
      <c r="B50" s="327">
        <f>'Check Sheet p2'!B50:C50</f>
        <v>43769</v>
      </c>
      <c r="C50" s="327"/>
      <c r="D50" s="181"/>
      <c r="E50" s="181"/>
      <c r="F50" s="11"/>
      <c r="G50" s="145" t="str">
        <f>'Check Sheet p2'!G50</f>
        <v>Effective Date: January 1, 2020</v>
      </c>
      <c r="I50" s="11"/>
      <c r="J50" s="12"/>
    </row>
    <row r="51" spans="1:10" x14ac:dyDescent="0.2">
      <c r="A51" s="313" t="s">
        <v>131</v>
      </c>
      <c r="B51" s="314"/>
      <c r="C51" s="314"/>
      <c r="D51" s="314"/>
      <c r="E51" s="314"/>
      <c r="F51" s="314"/>
      <c r="G51" s="314"/>
      <c r="H51" s="314"/>
      <c r="I51" s="314"/>
      <c r="J51" s="315"/>
    </row>
    <row r="52" spans="1:10" x14ac:dyDescent="0.2">
      <c r="A52" s="199"/>
      <c r="B52" s="188"/>
      <c r="C52" s="188"/>
      <c r="D52" s="188"/>
      <c r="E52" s="188"/>
      <c r="F52" s="188"/>
      <c r="G52" s="188"/>
      <c r="H52" s="188"/>
      <c r="I52" s="188"/>
      <c r="J52" s="189"/>
    </row>
    <row r="53" spans="1:10" x14ac:dyDescent="0.2">
      <c r="A53" s="199" t="s">
        <v>79</v>
      </c>
      <c r="B53" s="188"/>
      <c r="C53" s="188"/>
      <c r="D53" s="188"/>
      <c r="E53" s="188"/>
      <c r="F53" s="188"/>
      <c r="G53" s="188"/>
      <c r="H53" s="188"/>
      <c r="I53" s="188"/>
      <c r="J53" s="189"/>
    </row>
    <row r="54" spans="1:10" x14ac:dyDescent="0.2">
      <c r="A54" s="13"/>
      <c r="B54" s="11"/>
      <c r="C54" s="11"/>
      <c r="D54" s="11"/>
      <c r="E54" s="11"/>
      <c r="F54" s="11"/>
      <c r="G54" s="11"/>
      <c r="H54" s="11"/>
      <c r="I54" s="11"/>
      <c r="J54" s="12"/>
    </row>
  </sheetData>
  <mergeCells count="71">
    <mergeCell ref="A9:J10"/>
    <mergeCell ref="A29:J31"/>
    <mergeCell ref="B50:C50"/>
    <mergeCell ref="A36:B36"/>
    <mergeCell ref="A42:B42"/>
    <mergeCell ref="A37:B37"/>
    <mergeCell ref="G37:H37"/>
    <mergeCell ref="G36:H36"/>
    <mergeCell ref="A38:B38"/>
    <mergeCell ref="G38:H38"/>
    <mergeCell ref="A39:B39"/>
    <mergeCell ref="G39:H39"/>
    <mergeCell ref="A40:B40"/>
    <mergeCell ref="G40:H40"/>
    <mergeCell ref="A41:B41"/>
    <mergeCell ref="G41:H41"/>
    <mergeCell ref="G44:H44"/>
    <mergeCell ref="B49:C49"/>
    <mergeCell ref="A26:B26"/>
    <mergeCell ref="C26:D26"/>
    <mergeCell ref="G26:H26"/>
    <mergeCell ref="A33:B33"/>
    <mergeCell ref="C33:D33"/>
    <mergeCell ref="G33:H33"/>
    <mergeCell ref="A35:B35"/>
    <mergeCell ref="A34:B34"/>
    <mergeCell ref="C34:D34"/>
    <mergeCell ref="G34:H34"/>
    <mergeCell ref="G25:H25"/>
    <mergeCell ref="I25:J25"/>
    <mergeCell ref="I33:J33"/>
    <mergeCell ref="G42:H42"/>
    <mergeCell ref="G43:H43"/>
    <mergeCell ref="A21:B21"/>
    <mergeCell ref="C21:D21"/>
    <mergeCell ref="G21:H21"/>
    <mergeCell ref="I21:J21"/>
    <mergeCell ref="I34:J34"/>
    <mergeCell ref="A23:B23"/>
    <mergeCell ref="C23:D23"/>
    <mergeCell ref="G23:H23"/>
    <mergeCell ref="I23:J23"/>
    <mergeCell ref="A24:B24"/>
    <mergeCell ref="C24:D24"/>
    <mergeCell ref="G24:H24"/>
    <mergeCell ref="I24:J24"/>
    <mergeCell ref="I26:J26"/>
    <mergeCell ref="A25:B25"/>
    <mergeCell ref="C25:D25"/>
    <mergeCell ref="I22:J22"/>
    <mergeCell ref="I19:J19"/>
    <mergeCell ref="G20:H20"/>
    <mergeCell ref="I20:J20"/>
    <mergeCell ref="I18:J18"/>
    <mergeCell ref="G19:H19"/>
    <mergeCell ref="H2:I2"/>
    <mergeCell ref="A51:J51"/>
    <mergeCell ref="A7:J7"/>
    <mergeCell ref="A18:B18"/>
    <mergeCell ref="A19:B19"/>
    <mergeCell ref="A20:B20"/>
    <mergeCell ref="C18:D18"/>
    <mergeCell ref="C19:D19"/>
    <mergeCell ref="C20:D20"/>
    <mergeCell ref="G18:H18"/>
    <mergeCell ref="C35:D35"/>
    <mergeCell ref="G35:H35"/>
    <mergeCell ref="I35:J35"/>
    <mergeCell ref="A22:B22"/>
    <mergeCell ref="C22:D22"/>
    <mergeCell ref="G22:H22"/>
  </mergeCells>
  <phoneticPr fontId="0" type="noConversion"/>
  <printOptions horizontalCentered="1" verticalCentered="1"/>
  <pageMargins left="0.5" right="0.25" top="0.25" bottom="0.25"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P50"/>
  <sheetViews>
    <sheetView zoomScaleNormal="100" zoomScaleSheetLayoutView="75" workbookViewId="0"/>
  </sheetViews>
  <sheetFormatPr defaultRowHeight="12.75" x14ac:dyDescent="0.2"/>
  <cols>
    <col min="1" max="2" width="9.140625" style="138"/>
    <col min="3" max="3" width="9.7109375" style="138" bestFit="1" customWidth="1"/>
    <col min="4" max="4" width="9.140625" style="138"/>
    <col min="5" max="5" width="1.7109375" style="138" customWidth="1"/>
    <col min="6" max="6" width="9.140625" style="138"/>
    <col min="7" max="7" width="11.140625" style="138" customWidth="1"/>
    <col min="8" max="8" width="10.85546875" style="138" customWidth="1"/>
    <col min="9" max="9" width="5" style="138" customWidth="1"/>
    <col min="10" max="10" width="14.5703125" style="138" customWidth="1"/>
    <col min="11" max="11" width="11.28515625" style="138" customWidth="1"/>
    <col min="12" max="16384" width="9.140625" style="138"/>
  </cols>
  <sheetData>
    <row r="1" spans="1:16" x14ac:dyDescent="0.2">
      <c r="A1" s="219"/>
      <c r="B1" s="136"/>
      <c r="C1" s="136"/>
      <c r="D1" s="136"/>
      <c r="E1" s="136"/>
      <c r="F1" s="136"/>
      <c r="G1" s="136"/>
      <c r="H1" s="136"/>
      <c r="I1" s="136"/>
      <c r="J1" s="136"/>
      <c r="K1" s="137"/>
    </row>
    <row r="2" spans="1:16" x14ac:dyDescent="0.2">
      <c r="A2" s="139" t="s">
        <v>135</v>
      </c>
      <c r="B2" s="140">
        <f>'Check Sheet p2'!B2</f>
        <v>19</v>
      </c>
      <c r="C2" s="141"/>
      <c r="D2" s="141"/>
      <c r="E2" s="141"/>
      <c r="F2" s="141"/>
      <c r="G2" s="297"/>
      <c r="H2" s="235"/>
      <c r="I2" s="140">
        <v>1</v>
      </c>
      <c r="J2" s="235" t="s">
        <v>136</v>
      </c>
      <c r="K2" s="142">
        <v>37</v>
      </c>
    </row>
    <row r="3" spans="1:16" x14ac:dyDescent="0.2">
      <c r="A3" s="139"/>
      <c r="B3" s="141"/>
      <c r="C3" s="141"/>
      <c r="D3" s="141"/>
      <c r="E3" s="141"/>
      <c r="F3" s="141"/>
      <c r="G3" s="141"/>
      <c r="H3" s="141"/>
      <c r="I3" s="297"/>
      <c r="J3" s="141"/>
      <c r="K3" s="143"/>
    </row>
    <row r="4" spans="1:16" x14ac:dyDescent="0.2">
      <c r="A4" s="139" t="s">
        <v>41</v>
      </c>
      <c r="B4" s="141"/>
      <c r="C4" s="141"/>
      <c r="D4" s="141"/>
      <c r="E4" s="141"/>
      <c r="F4" s="141"/>
      <c r="G4" s="141"/>
      <c r="H4" s="141"/>
      <c r="I4" s="141"/>
      <c r="J4" s="141"/>
      <c r="K4" s="143"/>
    </row>
    <row r="5" spans="1:16" x14ac:dyDescent="0.2">
      <c r="A5" s="144" t="s">
        <v>42</v>
      </c>
      <c r="B5" s="145"/>
      <c r="C5" s="145"/>
      <c r="D5" s="145"/>
      <c r="E5" s="145"/>
      <c r="F5" s="145"/>
      <c r="G5" s="145"/>
      <c r="H5" s="145"/>
      <c r="I5" s="145"/>
      <c r="J5" s="145"/>
      <c r="K5" s="146"/>
    </row>
    <row r="6" spans="1:16" x14ac:dyDescent="0.2">
      <c r="A6" s="139"/>
      <c r="B6" s="141"/>
      <c r="C6" s="141"/>
      <c r="D6" s="141"/>
      <c r="E6" s="141"/>
      <c r="F6" s="141"/>
      <c r="G6" s="141"/>
      <c r="H6" s="141"/>
      <c r="I6" s="141"/>
      <c r="J6" s="141"/>
      <c r="K6" s="143"/>
    </row>
    <row r="7" spans="1:16" x14ac:dyDescent="0.2">
      <c r="A7" s="139"/>
      <c r="B7" s="427" t="s">
        <v>250</v>
      </c>
      <c r="C7" s="427"/>
      <c r="D7" s="427"/>
      <c r="E7" s="427"/>
      <c r="F7" s="427"/>
      <c r="G7" s="427"/>
      <c r="H7" s="427"/>
      <c r="I7" s="427"/>
      <c r="J7" s="427"/>
      <c r="K7" s="220"/>
    </row>
    <row r="8" spans="1:16" x14ac:dyDescent="0.2">
      <c r="A8" s="221"/>
      <c r="B8" s="141"/>
      <c r="C8" s="141"/>
      <c r="D8" s="141"/>
      <c r="E8" s="141"/>
      <c r="F8" s="141"/>
      <c r="G8" s="141"/>
      <c r="H8" s="141"/>
      <c r="I8" s="141"/>
      <c r="J8" s="141"/>
      <c r="K8" s="143"/>
    </row>
    <row r="9" spans="1:16" x14ac:dyDescent="0.2">
      <c r="A9" s="139" t="s">
        <v>251</v>
      </c>
      <c r="B9" s="141"/>
      <c r="C9" s="141"/>
      <c r="D9" s="141"/>
      <c r="E9" s="141"/>
      <c r="F9" s="141"/>
      <c r="G9" s="141"/>
      <c r="H9" s="141"/>
      <c r="I9" s="141"/>
      <c r="J9" s="141"/>
      <c r="K9" s="143"/>
    </row>
    <row r="10" spans="1:16" x14ac:dyDescent="0.2">
      <c r="A10" s="144"/>
      <c r="B10" s="141"/>
      <c r="C10" s="141"/>
      <c r="D10" s="141"/>
      <c r="E10" s="141"/>
      <c r="F10" s="141"/>
      <c r="G10" s="141"/>
      <c r="H10" s="141"/>
      <c r="I10" s="141"/>
      <c r="J10" s="141"/>
      <c r="K10" s="143"/>
    </row>
    <row r="11" spans="1:16" x14ac:dyDescent="0.2">
      <c r="A11" s="428" t="s">
        <v>252</v>
      </c>
      <c r="B11" s="429"/>
      <c r="C11" s="429"/>
      <c r="D11" s="429"/>
      <c r="E11" s="430"/>
      <c r="F11" s="428" t="s">
        <v>253</v>
      </c>
      <c r="G11" s="430"/>
      <c r="H11" s="428" t="s">
        <v>254</v>
      </c>
      <c r="I11" s="429"/>
      <c r="J11" s="429"/>
      <c r="K11" s="430"/>
    </row>
    <row r="12" spans="1:16" x14ac:dyDescent="0.2">
      <c r="A12" s="265"/>
      <c r="B12" s="222"/>
      <c r="C12" s="222"/>
      <c r="D12" s="222"/>
      <c r="E12" s="223"/>
      <c r="F12" s="258"/>
      <c r="G12" s="260"/>
      <c r="H12" s="258"/>
      <c r="I12" s="259"/>
      <c r="J12" s="259"/>
      <c r="K12" s="260"/>
    </row>
    <row r="13" spans="1:16" x14ac:dyDescent="0.2">
      <c r="A13" s="224"/>
      <c r="B13" s="222"/>
      <c r="C13" s="222"/>
      <c r="D13" s="222"/>
      <c r="E13" s="223"/>
      <c r="F13" s="258"/>
      <c r="G13" s="260"/>
      <c r="H13" s="258"/>
      <c r="I13" s="259"/>
      <c r="J13" s="259"/>
      <c r="K13" s="260"/>
    </row>
    <row r="14" spans="1:16" x14ac:dyDescent="0.2">
      <c r="A14" s="265"/>
      <c r="B14" s="222"/>
      <c r="C14" s="222"/>
      <c r="D14" s="222"/>
      <c r="E14" s="225"/>
      <c r="F14" s="224"/>
      <c r="G14" s="226"/>
      <c r="H14" s="227"/>
      <c r="I14" s="228"/>
      <c r="J14" s="257"/>
      <c r="K14" s="226"/>
    </row>
    <row r="15" spans="1:16" x14ac:dyDescent="0.2">
      <c r="A15" s="224"/>
      <c r="B15" s="222"/>
      <c r="C15" s="222"/>
      <c r="D15" s="222"/>
      <c r="E15" s="223"/>
      <c r="F15" s="224"/>
      <c r="G15" s="226"/>
      <c r="H15" s="229"/>
      <c r="I15" s="230"/>
      <c r="J15" s="257"/>
      <c r="K15" s="226"/>
    </row>
    <row r="16" spans="1:16" x14ac:dyDescent="0.2">
      <c r="A16" s="282" t="s">
        <v>277</v>
      </c>
      <c r="B16" s="222"/>
      <c r="C16" s="222"/>
      <c r="D16" s="222"/>
      <c r="E16" s="226"/>
      <c r="F16" s="224" t="s">
        <v>255</v>
      </c>
      <c r="G16" s="226"/>
      <c r="H16" s="227">
        <v>55.81</v>
      </c>
      <c r="I16" s="292" t="s">
        <v>246</v>
      </c>
      <c r="J16" s="257" t="s">
        <v>256</v>
      </c>
      <c r="K16" s="226" t="s">
        <v>257</v>
      </c>
      <c r="L16" s="283"/>
      <c r="M16" s="283"/>
      <c r="N16" s="283"/>
      <c r="O16" s="283"/>
      <c r="P16" s="283"/>
    </row>
    <row r="17" spans="1:16" x14ac:dyDescent="0.2">
      <c r="A17" s="224"/>
      <c r="B17" s="222"/>
      <c r="C17" s="222"/>
      <c r="D17" s="222"/>
      <c r="E17" s="226"/>
      <c r="F17" s="224" t="s">
        <v>258</v>
      </c>
      <c r="G17" s="226"/>
      <c r="H17" s="227">
        <v>55.81</v>
      </c>
      <c r="I17" s="292" t="s">
        <v>246</v>
      </c>
      <c r="J17" s="257" t="s">
        <v>256</v>
      </c>
      <c r="K17" s="226" t="s">
        <v>257</v>
      </c>
      <c r="L17" s="283"/>
      <c r="M17" s="283"/>
      <c r="N17" s="283"/>
      <c r="O17" s="283"/>
      <c r="P17" s="283"/>
    </row>
    <row r="18" spans="1:16" x14ac:dyDescent="0.2">
      <c r="A18" s="224"/>
      <c r="B18" s="222"/>
      <c r="C18" s="222"/>
      <c r="D18" s="222"/>
      <c r="E18" s="226"/>
      <c r="F18" s="224" t="s">
        <v>258</v>
      </c>
      <c r="G18" s="226"/>
      <c r="H18" s="227" t="s">
        <v>248</v>
      </c>
      <c r="I18" s="274"/>
      <c r="J18" s="257" t="s">
        <v>236</v>
      </c>
      <c r="K18" s="276"/>
      <c r="L18" s="275"/>
      <c r="M18" s="275"/>
      <c r="N18" s="275"/>
      <c r="O18" s="275"/>
      <c r="P18" s="275"/>
    </row>
    <row r="19" spans="1:16" x14ac:dyDescent="0.2">
      <c r="B19" s="222"/>
      <c r="C19" s="222"/>
      <c r="D19" s="222"/>
      <c r="E19" s="223"/>
      <c r="F19" s="224" t="s">
        <v>259</v>
      </c>
      <c r="G19" s="226"/>
      <c r="H19" s="227">
        <v>11</v>
      </c>
      <c r="I19" s="292" t="s">
        <v>246</v>
      </c>
      <c r="J19" s="257" t="s">
        <v>256</v>
      </c>
      <c r="K19" s="226" t="s">
        <v>260</v>
      </c>
    </row>
    <row r="20" spans="1:16" x14ac:dyDescent="0.2">
      <c r="A20" s="224"/>
      <c r="B20" s="222"/>
      <c r="C20" s="222"/>
      <c r="D20" s="222"/>
      <c r="E20" s="223"/>
      <c r="F20" s="224" t="s">
        <v>261</v>
      </c>
      <c r="G20" s="226"/>
      <c r="H20" s="227">
        <v>8</v>
      </c>
      <c r="I20" s="292" t="s">
        <v>246</v>
      </c>
      <c r="J20" s="257" t="s">
        <v>256</v>
      </c>
      <c r="K20" s="226" t="s">
        <v>262</v>
      </c>
    </row>
    <row r="21" spans="1:16" x14ac:dyDescent="0.2">
      <c r="A21" s="224"/>
      <c r="B21" s="222"/>
      <c r="C21" s="222"/>
      <c r="D21" s="222"/>
      <c r="E21" s="223"/>
      <c r="F21" s="224" t="s">
        <v>263</v>
      </c>
      <c r="G21" s="226"/>
      <c r="H21" s="227">
        <v>131.01</v>
      </c>
      <c r="I21" s="292" t="s">
        <v>246</v>
      </c>
      <c r="J21" s="420" t="s">
        <v>264</v>
      </c>
      <c r="K21" s="421"/>
    </row>
    <row r="22" spans="1:16" x14ac:dyDescent="0.2">
      <c r="A22" s="224"/>
      <c r="B22" s="222"/>
      <c r="C22" s="222"/>
      <c r="D22" s="222"/>
      <c r="E22" s="223"/>
      <c r="F22" s="224" t="s">
        <v>265</v>
      </c>
      <c r="G22" s="226"/>
      <c r="H22" s="227">
        <v>8</v>
      </c>
      <c r="I22" s="292" t="s">
        <v>246</v>
      </c>
      <c r="J22" s="257" t="s">
        <v>256</v>
      </c>
      <c r="K22" s="226" t="s">
        <v>262</v>
      </c>
    </row>
    <row r="23" spans="1:16" x14ac:dyDescent="0.2">
      <c r="A23" s="224"/>
      <c r="B23" s="222"/>
      <c r="C23" s="222"/>
      <c r="D23" s="222"/>
      <c r="E23" s="223"/>
      <c r="F23" s="224" t="s">
        <v>266</v>
      </c>
      <c r="G23" s="226"/>
      <c r="H23" s="227">
        <f>H21</f>
        <v>131.01</v>
      </c>
      <c r="I23" s="292" t="s">
        <v>246</v>
      </c>
      <c r="J23" s="420" t="s">
        <v>264</v>
      </c>
      <c r="K23" s="421"/>
    </row>
    <row r="24" spans="1:16" x14ac:dyDescent="0.2">
      <c r="A24" s="224"/>
      <c r="B24" s="222"/>
      <c r="C24" s="222"/>
      <c r="D24" s="222"/>
      <c r="E24" s="223"/>
      <c r="F24" s="224" t="s">
        <v>267</v>
      </c>
      <c r="G24" s="226"/>
      <c r="H24" s="227">
        <v>18</v>
      </c>
      <c r="I24" s="292" t="s">
        <v>246</v>
      </c>
      <c r="J24" s="257" t="s">
        <v>256</v>
      </c>
      <c r="K24" s="232" t="s">
        <v>262</v>
      </c>
    </row>
    <row r="25" spans="1:16" x14ac:dyDescent="0.2">
      <c r="A25" s="224"/>
      <c r="B25" s="222"/>
      <c r="C25" s="222"/>
      <c r="D25" s="222"/>
      <c r="E25" s="223"/>
      <c r="F25" s="224" t="s">
        <v>268</v>
      </c>
      <c r="G25" s="226"/>
      <c r="H25" s="227">
        <v>20</v>
      </c>
      <c r="I25" s="292" t="s">
        <v>246</v>
      </c>
      <c r="J25" s="233" t="s">
        <v>286</v>
      </c>
      <c r="K25" s="226"/>
    </row>
    <row r="26" spans="1:16" x14ac:dyDescent="0.2">
      <c r="A26" s="224"/>
      <c r="B26" s="222"/>
      <c r="C26" s="222"/>
      <c r="D26" s="222"/>
      <c r="E26" s="223"/>
      <c r="F26" s="224"/>
      <c r="G26" s="226"/>
      <c r="H26" s="227"/>
      <c r="I26" s="231"/>
      <c r="J26" s="233"/>
      <c r="K26" s="226"/>
    </row>
    <row r="27" spans="1:16" x14ac:dyDescent="0.2">
      <c r="A27" s="224"/>
      <c r="B27" s="222"/>
      <c r="C27" s="222"/>
      <c r="D27" s="222"/>
      <c r="E27" s="223"/>
      <c r="F27" s="224" t="s">
        <v>177</v>
      </c>
      <c r="G27" s="226"/>
      <c r="H27" s="227">
        <v>55.81</v>
      </c>
      <c r="I27" s="292" t="s">
        <v>246</v>
      </c>
      <c r="J27" s="257" t="s">
        <v>256</v>
      </c>
      <c r="K27" s="226" t="s">
        <v>257</v>
      </c>
    </row>
    <row r="28" spans="1:16" x14ac:dyDescent="0.2">
      <c r="A28" s="224"/>
      <c r="B28" s="222"/>
      <c r="C28" s="222"/>
      <c r="D28" s="222"/>
      <c r="E28" s="223"/>
      <c r="F28" s="224"/>
      <c r="G28" s="226"/>
      <c r="H28" s="227"/>
      <c r="I28" s="231"/>
      <c r="J28" s="257"/>
      <c r="K28" s="226"/>
    </row>
    <row r="29" spans="1:16" x14ac:dyDescent="0.2">
      <c r="A29" s="224"/>
      <c r="B29" s="222"/>
      <c r="C29" s="222"/>
      <c r="D29" s="222"/>
      <c r="E29" s="223"/>
      <c r="F29" s="224"/>
      <c r="G29" s="226"/>
      <c r="H29" s="227"/>
      <c r="I29" s="231"/>
      <c r="J29" s="257"/>
      <c r="K29" s="226"/>
    </row>
    <row r="30" spans="1:16" x14ac:dyDescent="0.2">
      <c r="A30" s="224"/>
      <c r="B30" s="222"/>
      <c r="C30" s="222"/>
      <c r="D30" s="222"/>
      <c r="E30" s="223"/>
      <c r="F30" s="224"/>
      <c r="G30" s="226"/>
      <c r="H30" s="227"/>
      <c r="I30" s="231"/>
      <c r="J30" s="257"/>
      <c r="K30" s="226"/>
    </row>
    <row r="31" spans="1:16" x14ac:dyDescent="0.2">
      <c r="A31" s="224"/>
      <c r="B31" s="222"/>
      <c r="C31" s="222"/>
      <c r="D31" s="222"/>
      <c r="E31" s="223"/>
      <c r="F31" s="224"/>
      <c r="G31" s="226"/>
      <c r="H31" s="227"/>
      <c r="I31" s="231"/>
      <c r="J31" s="257"/>
      <c r="K31" s="226"/>
    </row>
    <row r="32" spans="1:16" x14ac:dyDescent="0.2">
      <c r="A32" s="224"/>
      <c r="B32" s="222"/>
      <c r="C32" s="222"/>
      <c r="D32" s="222"/>
      <c r="E32" s="223"/>
      <c r="F32" s="224"/>
      <c r="G32" s="226"/>
      <c r="H32" s="227"/>
      <c r="I32" s="228"/>
      <c r="J32" s="257"/>
      <c r="K32" s="226"/>
    </row>
    <row r="33" spans="1:11" x14ac:dyDescent="0.2">
      <c r="A33" s="265"/>
      <c r="B33" s="222"/>
      <c r="C33" s="222"/>
      <c r="D33" s="222"/>
      <c r="E33" s="223"/>
      <c r="F33" s="224"/>
      <c r="G33" s="226"/>
      <c r="H33" s="227"/>
      <c r="I33" s="228"/>
      <c r="J33" s="257"/>
      <c r="K33" s="226"/>
    </row>
    <row r="34" spans="1:11" x14ac:dyDescent="0.2">
      <c r="A34" s="224"/>
      <c r="B34" s="222"/>
      <c r="C34" s="222"/>
      <c r="D34" s="222"/>
      <c r="E34" s="223"/>
      <c r="F34" s="224"/>
      <c r="G34" s="226"/>
      <c r="H34" s="227"/>
      <c r="I34" s="228"/>
      <c r="J34" s="257"/>
      <c r="K34" s="226"/>
    </row>
    <row r="35" spans="1:11" x14ac:dyDescent="0.2">
      <c r="A35" s="265"/>
      <c r="B35" s="222"/>
      <c r="C35" s="222"/>
      <c r="D35" s="222"/>
      <c r="E35" s="223"/>
      <c r="F35" s="224"/>
      <c r="G35" s="226"/>
      <c r="H35" s="227"/>
      <c r="I35" s="228"/>
      <c r="J35" s="257"/>
      <c r="K35" s="226"/>
    </row>
    <row r="36" spans="1:11" x14ac:dyDescent="0.2">
      <c r="A36" s="224"/>
      <c r="B36" s="222"/>
      <c r="C36" s="222"/>
      <c r="D36" s="222"/>
      <c r="E36" s="223"/>
      <c r="F36" s="224"/>
      <c r="G36" s="226"/>
      <c r="H36" s="227"/>
      <c r="I36" s="228"/>
      <c r="J36" s="257"/>
      <c r="K36" s="226"/>
    </row>
    <row r="37" spans="1:11" x14ac:dyDescent="0.2">
      <c r="A37" s="139"/>
      <c r="B37" s="141"/>
      <c r="C37" s="141"/>
      <c r="D37" s="141"/>
      <c r="E37" s="141"/>
      <c r="F37" s="141"/>
      <c r="G37" s="141"/>
      <c r="H37" s="141"/>
      <c r="I37" s="141"/>
      <c r="J37" s="141"/>
      <c r="K37" s="143"/>
    </row>
    <row r="38" spans="1:11" x14ac:dyDescent="0.2">
      <c r="A38" s="139"/>
      <c r="B38" s="141"/>
      <c r="C38" s="141"/>
      <c r="D38" s="141"/>
      <c r="E38" s="141"/>
      <c r="F38" s="141"/>
      <c r="G38" s="141"/>
      <c r="H38" s="141"/>
      <c r="I38" s="141"/>
      <c r="J38" s="141"/>
      <c r="K38" s="143"/>
    </row>
    <row r="39" spans="1:11" x14ac:dyDescent="0.2">
      <c r="A39" s="422" t="s">
        <v>269</v>
      </c>
      <c r="B39" s="423"/>
      <c r="C39" s="423"/>
      <c r="D39" s="423"/>
      <c r="E39" s="423"/>
      <c r="F39" s="423"/>
      <c r="G39" s="423"/>
      <c r="H39" s="423"/>
      <c r="I39" s="423"/>
      <c r="J39" s="423"/>
      <c r="K39" s="424"/>
    </row>
    <row r="40" spans="1:11" x14ac:dyDescent="0.2">
      <c r="A40" s="422"/>
      <c r="B40" s="423"/>
      <c r="C40" s="423"/>
      <c r="D40" s="423"/>
      <c r="E40" s="423"/>
      <c r="F40" s="423"/>
      <c r="G40" s="423"/>
      <c r="H40" s="423"/>
      <c r="I40" s="423"/>
      <c r="J40" s="423"/>
      <c r="K40" s="424"/>
    </row>
    <row r="41" spans="1:11" x14ac:dyDescent="0.2">
      <c r="A41" s="234" t="s">
        <v>270</v>
      </c>
      <c r="B41" s="141"/>
      <c r="C41" s="141"/>
      <c r="D41" s="141"/>
      <c r="E41" s="141"/>
      <c r="F41" s="141"/>
      <c r="G41" s="141"/>
      <c r="H41" s="141"/>
      <c r="I41" s="141"/>
      <c r="J41" s="141"/>
      <c r="K41" s="143"/>
    </row>
    <row r="42" spans="1:11" ht="12.75" customHeight="1" x14ac:dyDescent="0.2">
      <c r="A42" s="139"/>
      <c r="B42" s="141"/>
      <c r="C42" s="141"/>
      <c r="D42" s="141"/>
      <c r="E42" s="141"/>
      <c r="F42" s="141"/>
      <c r="G42" s="141"/>
      <c r="H42" s="141"/>
      <c r="I42" s="141"/>
      <c r="J42" s="141"/>
      <c r="K42" s="143"/>
    </row>
    <row r="43" spans="1:11" x14ac:dyDescent="0.2">
      <c r="A43" s="144"/>
      <c r="B43" s="145"/>
      <c r="C43" s="145"/>
      <c r="D43" s="145"/>
      <c r="E43" s="145"/>
      <c r="F43" s="145"/>
      <c r="G43" s="145"/>
      <c r="H43" s="145"/>
      <c r="I43" s="145"/>
      <c r="J43" s="145"/>
      <c r="K43" s="146"/>
    </row>
    <row r="44" spans="1:11" x14ac:dyDescent="0.2">
      <c r="A44" s="139" t="s">
        <v>134</v>
      </c>
      <c r="B44" s="141" t="s">
        <v>182</v>
      </c>
      <c r="C44" s="141"/>
      <c r="D44" s="141"/>
      <c r="E44" s="141"/>
      <c r="F44" s="141"/>
      <c r="G44" s="141"/>
      <c r="H44" s="141"/>
      <c r="I44" s="141"/>
      <c r="J44" s="141"/>
      <c r="K44" s="143"/>
    </row>
    <row r="45" spans="1:11" x14ac:dyDescent="0.2">
      <c r="A45" s="139"/>
      <c r="B45" s="425"/>
      <c r="C45" s="426"/>
      <c r="D45" s="235"/>
      <c r="E45" s="235"/>
      <c r="F45" s="141"/>
      <c r="G45" s="141"/>
      <c r="H45" s="141"/>
      <c r="I45" s="141"/>
      <c r="J45" s="141"/>
      <c r="K45" s="143"/>
    </row>
    <row r="46" spans="1:11" x14ac:dyDescent="0.2">
      <c r="A46" s="144" t="s">
        <v>133</v>
      </c>
      <c r="B46" s="327">
        <f>'Check Sheet p2'!B50:C50</f>
        <v>43769</v>
      </c>
      <c r="C46" s="327"/>
      <c r="D46" s="236"/>
      <c r="E46" s="236"/>
      <c r="F46" s="145"/>
      <c r="G46" s="145" t="str">
        <f>'Check Sheet p2'!G50</f>
        <v>Effective Date: January 1, 2020</v>
      </c>
      <c r="H46" s="141"/>
      <c r="I46" s="141"/>
      <c r="J46" s="145"/>
      <c r="K46" s="146"/>
    </row>
    <row r="47" spans="1:11" x14ac:dyDescent="0.2">
      <c r="A47" s="270" t="s">
        <v>131</v>
      </c>
      <c r="B47" s="247"/>
      <c r="C47" s="247"/>
      <c r="D47" s="247"/>
      <c r="E47" s="247"/>
      <c r="F47" s="247"/>
      <c r="G47" s="247"/>
      <c r="H47" s="247"/>
      <c r="I47" s="247"/>
      <c r="J47" s="247"/>
      <c r="K47" s="248"/>
    </row>
    <row r="48" spans="1:11" x14ac:dyDescent="0.2">
      <c r="A48" s="139"/>
      <c r="B48" s="141"/>
      <c r="C48" s="141"/>
      <c r="D48" s="141"/>
      <c r="E48" s="141"/>
      <c r="F48" s="141"/>
      <c r="G48" s="141"/>
      <c r="H48" s="141"/>
      <c r="I48" s="141"/>
      <c r="J48" s="141"/>
      <c r="K48" s="143"/>
    </row>
    <row r="49" spans="1:11" x14ac:dyDescent="0.2">
      <c r="A49" s="139" t="s">
        <v>79</v>
      </c>
      <c r="B49" s="141"/>
      <c r="C49" s="141"/>
      <c r="D49" s="141"/>
      <c r="E49" s="141"/>
      <c r="F49" s="141"/>
      <c r="G49" s="141"/>
      <c r="H49" s="141"/>
      <c r="I49" s="141"/>
      <c r="J49" s="141"/>
      <c r="K49" s="143"/>
    </row>
    <row r="50" spans="1:11" x14ac:dyDescent="0.2">
      <c r="A50" s="144"/>
      <c r="B50" s="145"/>
      <c r="C50" s="145"/>
      <c r="D50" s="145"/>
      <c r="E50" s="145"/>
      <c r="F50" s="145"/>
      <c r="G50" s="145"/>
      <c r="H50" s="145"/>
      <c r="I50" s="145"/>
      <c r="J50" s="145"/>
      <c r="K50" s="146"/>
    </row>
  </sheetData>
  <mergeCells count="9">
    <mergeCell ref="B46:C46"/>
    <mergeCell ref="J23:K23"/>
    <mergeCell ref="A39:K40"/>
    <mergeCell ref="B45:C45"/>
    <mergeCell ref="B7:J7"/>
    <mergeCell ref="A11:E11"/>
    <mergeCell ref="F11:G11"/>
    <mergeCell ref="H11:K11"/>
    <mergeCell ref="J21:K21"/>
  </mergeCells>
  <printOptions horizontalCentered="1" verticalCentered="1"/>
  <pageMargins left="0.5" right="0.25" top="0.25" bottom="0.25"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X55"/>
  <sheetViews>
    <sheetView zoomScaleNormal="100" zoomScaleSheetLayoutView="75" workbookViewId="0"/>
  </sheetViews>
  <sheetFormatPr defaultRowHeight="12.75" x14ac:dyDescent="0.2"/>
  <cols>
    <col min="1" max="2" width="9.140625" style="4"/>
    <col min="3" max="3" width="9.7109375" style="4" bestFit="1" customWidth="1"/>
    <col min="4" max="4" width="9.140625" style="4"/>
    <col min="5" max="5" width="4.5703125" style="4" bestFit="1" customWidth="1"/>
    <col min="6" max="6" width="9.140625" style="4"/>
    <col min="7" max="7" width="4.5703125" style="4" customWidth="1"/>
    <col min="8" max="8" width="9.7109375" style="4" customWidth="1"/>
    <col min="9" max="9" width="4.5703125" style="4" customWidth="1"/>
    <col min="10" max="10" width="9.7109375" style="4" customWidth="1"/>
    <col min="11" max="11" width="4.5703125" style="4" customWidth="1"/>
    <col min="12" max="12" width="9.85546875" style="4" customWidth="1"/>
    <col min="13" max="13" width="4.5703125" style="4" customWidth="1"/>
    <col min="14" max="14" width="9.7109375" style="4" customWidth="1"/>
    <col min="15" max="15" width="4.5703125" style="4" customWidth="1"/>
    <col min="16" max="16" width="9.7109375" style="4" customWidth="1"/>
    <col min="17" max="17" width="4.5703125" style="4" customWidth="1"/>
    <col min="18" max="16384" width="9.140625" style="4"/>
  </cols>
  <sheetData>
    <row r="1" spans="1:24" x14ac:dyDescent="0.2">
      <c r="A1" s="1"/>
      <c r="B1" s="2"/>
      <c r="C1" s="2"/>
      <c r="D1" s="2"/>
      <c r="E1" s="2"/>
      <c r="F1" s="2"/>
      <c r="G1" s="2"/>
      <c r="H1" s="2"/>
      <c r="I1" s="2"/>
      <c r="J1" s="2"/>
      <c r="K1" s="2"/>
      <c r="L1" s="2"/>
      <c r="M1" s="2"/>
      <c r="N1" s="2"/>
      <c r="O1" s="2"/>
      <c r="P1" s="2"/>
      <c r="Q1" s="3"/>
    </row>
    <row r="2" spans="1:24" x14ac:dyDescent="0.2">
      <c r="A2" s="252" t="s">
        <v>135</v>
      </c>
      <c r="B2" s="237">
        <f>'Check Sheet p2'!B2</f>
        <v>19</v>
      </c>
      <c r="C2" s="243"/>
      <c r="D2" s="243"/>
      <c r="E2" s="243"/>
      <c r="F2" s="243"/>
      <c r="G2" s="243"/>
      <c r="H2" s="243"/>
      <c r="I2" s="243"/>
      <c r="J2" s="237">
        <v>1</v>
      </c>
      <c r="K2" s="238"/>
      <c r="L2" s="312" t="s">
        <v>136</v>
      </c>
      <c r="M2" s="312"/>
      <c r="N2" s="312"/>
      <c r="O2" s="238"/>
      <c r="P2" s="237">
        <f>1+'Item 230 p37'!K2</f>
        <v>38</v>
      </c>
      <c r="Q2" s="239"/>
    </row>
    <row r="3" spans="1:24" x14ac:dyDescent="0.2">
      <c r="A3" s="252"/>
      <c r="B3" s="243"/>
      <c r="C3" s="243"/>
      <c r="D3" s="243"/>
      <c r="E3" s="243"/>
      <c r="F3" s="243"/>
      <c r="G3" s="243"/>
      <c r="H3" s="243"/>
      <c r="I3" s="243"/>
      <c r="J3" s="243"/>
      <c r="K3" s="243"/>
      <c r="L3" s="243"/>
      <c r="M3" s="243"/>
      <c r="N3" s="243"/>
      <c r="O3" s="243"/>
      <c r="P3" s="243"/>
      <c r="Q3" s="244"/>
    </row>
    <row r="4" spans="1:24" x14ac:dyDescent="0.2">
      <c r="A4" s="252" t="s">
        <v>41</v>
      </c>
      <c r="B4" s="243"/>
      <c r="C4" s="243"/>
      <c r="D4" s="243"/>
      <c r="E4" s="243"/>
      <c r="F4" s="243"/>
      <c r="G4" s="243"/>
      <c r="H4" s="243"/>
      <c r="I4" s="243"/>
      <c r="J4" s="243"/>
      <c r="K4" s="243"/>
      <c r="L4" s="243"/>
      <c r="M4" s="243"/>
      <c r="N4" s="243"/>
      <c r="O4" s="243"/>
      <c r="P4" s="243"/>
      <c r="Q4" s="244"/>
    </row>
    <row r="5" spans="1:24" x14ac:dyDescent="0.2">
      <c r="A5" s="13" t="s">
        <v>42</v>
      </c>
      <c r="B5" s="11"/>
      <c r="C5" s="11"/>
      <c r="D5" s="11"/>
      <c r="E5" s="11"/>
      <c r="F5" s="11"/>
      <c r="G5" s="11"/>
      <c r="H5" s="11"/>
      <c r="I5" s="11"/>
      <c r="J5" s="11"/>
      <c r="K5" s="11"/>
      <c r="L5" s="11"/>
      <c r="M5" s="11"/>
      <c r="N5" s="11"/>
      <c r="O5" s="11"/>
      <c r="P5" s="11"/>
      <c r="Q5" s="12"/>
    </row>
    <row r="6" spans="1:24" x14ac:dyDescent="0.2">
      <c r="A6" s="252"/>
      <c r="B6" s="243"/>
      <c r="C6" s="243"/>
      <c r="D6" s="243"/>
      <c r="E6" s="243"/>
      <c r="F6" s="243"/>
      <c r="G6" s="243"/>
      <c r="H6" s="243"/>
      <c r="I6" s="243"/>
      <c r="J6" s="243"/>
      <c r="K6" s="243"/>
      <c r="L6" s="243"/>
      <c r="M6" s="243"/>
      <c r="N6" s="243"/>
      <c r="O6" s="243"/>
      <c r="P6" s="243"/>
      <c r="Q6" s="244"/>
    </row>
    <row r="7" spans="1:24" x14ac:dyDescent="0.2">
      <c r="A7" s="33"/>
      <c r="B7" s="317" t="s">
        <v>210</v>
      </c>
      <c r="C7" s="317"/>
      <c r="D7" s="317"/>
      <c r="E7" s="317"/>
      <c r="F7" s="317"/>
      <c r="G7" s="317"/>
      <c r="H7" s="317"/>
      <c r="I7" s="317"/>
      <c r="J7" s="317"/>
      <c r="K7" s="317"/>
      <c r="L7" s="317"/>
      <c r="M7" s="317"/>
      <c r="N7" s="317"/>
      <c r="O7" s="241"/>
      <c r="P7" s="241"/>
      <c r="Q7" s="253"/>
    </row>
    <row r="8" spans="1:24" x14ac:dyDescent="0.2">
      <c r="A8" s="351" t="s">
        <v>211</v>
      </c>
      <c r="B8" s="312"/>
      <c r="C8" s="312"/>
      <c r="D8" s="312"/>
      <c r="E8" s="312"/>
      <c r="F8" s="312"/>
      <c r="G8" s="312"/>
      <c r="H8" s="312"/>
      <c r="I8" s="312"/>
      <c r="J8" s="312"/>
      <c r="K8" s="312"/>
      <c r="L8" s="312"/>
      <c r="M8" s="312"/>
      <c r="N8" s="312"/>
      <c r="O8" s="312"/>
      <c r="P8" s="312"/>
      <c r="Q8" s="352"/>
    </row>
    <row r="9" spans="1:24" x14ac:dyDescent="0.2">
      <c r="A9" s="351" t="s">
        <v>212</v>
      </c>
      <c r="B9" s="312"/>
      <c r="C9" s="312"/>
      <c r="D9" s="312"/>
      <c r="E9" s="312"/>
      <c r="F9" s="312"/>
      <c r="G9" s="312"/>
      <c r="H9" s="312"/>
      <c r="I9" s="312"/>
      <c r="J9" s="312"/>
      <c r="K9" s="312"/>
      <c r="L9" s="312"/>
      <c r="M9" s="312"/>
      <c r="N9" s="312"/>
      <c r="O9" s="312"/>
      <c r="P9" s="312"/>
      <c r="Q9" s="352"/>
    </row>
    <row r="10" spans="1:24" x14ac:dyDescent="0.2">
      <c r="A10" s="252"/>
      <c r="B10" s="243"/>
      <c r="C10" s="243"/>
      <c r="D10" s="243"/>
      <c r="E10" s="243"/>
      <c r="F10" s="243"/>
      <c r="G10" s="243"/>
      <c r="H10" s="243"/>
      <c r="I10" s="243"/>
      <c r="J10" s="243"/>
      <c r="K10" s="243"/>
      <c r="L10" s="243"/>
      <c r="M10" s="243"/>
      <c r="N10" s="243"/>
      <c r="O10" s="243"/>
      <c r="P10" s="243"/>
      <c r="Q10" s="244"/>
    </row>
    <row r="11" spans="1:24" x14ac:dyDescent="0.2">
      <c r="A11" s="254" t="s">
        <v>176</v>
      </c>
      <c r="B11" s="245"/>
      <c r="C11" s="437" t="s">
        <v>126</v>
      </c>
      <c r="D11" s="437"/>
      <c r="E11" s="437"/>
      <c r="F11" s="437"/>
      <c r="G11" s="437"/>
      <c r="H11" s="243"/>
      <c r="I11" s="243"/>
      <c r="J11" s="243"/>
      <c r="K11" s="243"/>
      <c r="L11" s="243"/>
      <c r="M11" s="243"/>
      <c r="N11" s="243"/>
      <c r="O11" s="243"/>
      <c r="P11" s="243"/>
      <c r="Q11" s="244"/>
      <c r="R11" s="41"/>
    </row>
    <row r="12" spans="1:24" x14ac:dyDescent="0.2">
      <c r="A12" s="252"/>
      <c r="B12" s="243"/>
      <c r="C12" s="245"/>
      <c r="D12" s="412" t="s">
        <v>113</v>
      </c>
      <c r="E12" s="438"/>
      <c r="F12" s="438"/>
      <c r="G12" s="438"/>
      <c r="H12" s="438"/>
      <c r="I12" s="438"/>
      <c r="J12" s="438"/>
      <c r="K12" s="438"/>
      <c r="L12" s="438"/>
      <c r="M12" s="438"/>
      <c r="N12" s="438"/>
      <c r="O12" s="438"/>
      <c r="P12" s="438"/>
      <c r="Q12" s="413"/>
      <c r="R12" s="41"/>
      <c r="S12" s="41"/>
      <c r="T12" s="41"/>
      <c r="U12" s="41"/>
      <c r="V12" s="41"/>
      <c r="W12" s="41"/>
      <c r="X12" s="41"/>
    </row>
    <row r="13" spans="1:24" x14ac:dyDescent="0.2">
      <c r="A13" s="79" t="s">
        <v>118</v>
      </c>
      <c r="B13" s="250"/>
      <c r="C13" s="251"/>
      <c r="D13" s="122" t="s">
        <v>65</v>
      </c>
      <c r="E13" s="122"/>
      <c r="F13" s="122" t="s">
        <v>67</v>
      </c>
      <c r="G13" s="122"/>
      <c r="H13" s="122" t="s">
        <v>69</v>
      </c>
      <c r="I13" s="122"/>
      <c r="J13" s="122" t="s">
        <v>71</v>
      </c>
      <c r="K13" s="122"/>
      <c r="L13" s="122" t="s">
        <v>73</v>
      </c>
      <c r="M13" s="122"/>
      <c r="N13" s="122" t="s">
        <v>74</v>
      </c>
      <c r="O13" s="122"/>
      <c r="P13" s="122" t="s">
        <v>66</v>
      </c>
      <c r="Q13" s="17"/>
      <c r="R13" s="41"/>
      <c r="S13" s="41"/>
      <c r="T13" s="41"/>
      <c r="U13" s="41"/>
      <c r="V13" s="41"/>
      <c r="W13" s="41"/>
      <c r="X13" s="41"/>
    </row>
    <row r="14" spans="1:24" x14ac:dyDescent="0.2">
      <c r="A14" s="82" t="s">
        <v>114</v>
      </c>
      <c r="B14" s="242"/>
      <c r="C14" s="90"/>
      <c r="D14" s="431" t="s">
        <v>49</v>
      </c>
      <c r="E14" s="432"/>
      <c r="F14" s="432"/>
      <c r="G14" s="432"/>
      <c r="H14" s="432"/>
      <c r="I14" s="432"/>
      <c r="J14" s="432"/>
      <c r="K14" s="432"/>
      <c r="L14" s="432"/>
      <c r="M14" s="432"/>
      <c r="N14" s="432"/>
      <c r="O14" s="432"/>
      <c r="P14" s="432"/>
      <c r="Q14" s="433"/>
      <c r="R14" s="41" t="s">
        <v>179</v>
      </c>
      <c r="S14" s="41"/>
      <c r="T14" s="41"/>
      <c r="U14" s="41"/>
      <c r="V14" s="41"/>
      <c r="W14" s="41"/>
      <c r="X14" s="41"/>
    </row>
    <row r="15" spans="1:24" x14ac:dyDescent="0.2">
      <c r="A15" s="82" t="s">
        <v>232</v>
      </c>
      <c r="B15" s="242"/>
      <c r="C15" s="78"/>
      <c r="D15" s="88">
        <f>+D17+R15</f>
        <v>32.67</v>
      </c>
      <c r="E15" s="162" t="s">
        <v>246</v>
      </c>
      <c r="F15" s="88">
        <f>+F17+S15</f>
        <v>40.549999999999997</v>
      </c>
      <c r="G15" s="162" t="s">
        <v>246</v>
      </c>
      <c r="H15" s="88">
        <f>+H17+T15</f>
        <v>49</v>
      </c>
      <c r="I15" s="162" t="s">
        <v>246</v>
      </c>
      <c r="J15" s="88">
        <f>+J17+U15</f>
        <v>61.8</v>
      </c>
      <c r="K15" s="162" t="s">
        <v>246</v>
      </c>
      <c r="L15" s="88">
        <f>+L17+V15</f>
        <v>76.17</v>
      </c>
      <c r="M15" s="162" t="s">
        <v>246</v>
      </c>
      <c r="N15" s="88">
        <f>+N17+W15</f>
        <v>86.49</v>
      </c>
      <c r="O15" s="162" t="s">
        <v>246</v>
      </c>
      <c r="P15" s="88">
        <f>+P17+X15</f>
        <v>96.81</v>
      </c>
      <c r="Q15" s="162" t="s">
        <v>246</v>
      </c>
      <c r="R15" s="293">
        <v>13.82</v>
      </c>
      <c r="S15" s="293">
        <v>16.579999999999998</v>
      </c>
      <c r="T15" s="293">
        <v>17.25</v>
      </c>
      <c r="U15" s="293">
        <v>17.66</v>
      </c>
      <c r="V15" s="293">
        <v>20.9</v>
      </c>
      <c r="W15" s="293">
        <v>21.16</v>
      </c>
      <c r="X15" s="293">
        <v>21.86</v>
      </c>
    </row>
    <row r="16" spans="1:24" x14ac:dyDescent="0.2">
      <c r="A16" s="82" t="s">
        <v>1</v>
      </c>
      <c r="B16" s="242"/>
      <c r="C16" s="78"/>
      <c r="D16" s="88">
        <f>(D17*4.33)+R15</f>
        <v>95.440500000000014</v>
      </c>
      <c r="E16" s="162" t="s">
        <v>246</v>
      </c>
      <c r="F16" s="88">
        <f>(F17*4.33)+S15</f>
        <v>120.37009999999999</v>
      </c>
      <c r="G16" s="162" t="s">
        <v>246</v>
      </c>
      <c r="H16" s="88">
        <f>(H17*4.33)+T15</f>
        <v>154.72749999999999</v>
      </c>
      <c r="I16" s="162" t="s">
        <v>246</v>
      </c>
      <c r="J16" s="88">
        <f>(J17*4.33)+U15</f>
        <v>208.78620000000001</v>
      </c>
      <c r="K16" s="162" t="s">
        <v>246</v>
      </c>
      <c r="L16" s="88">
        <f>(L17*4.33)+V15</f>
        <v>260.21910000000003</v>
      </c>
      <c r="M16" s="162" t="s">
        <v>246</v>
      </c>
      <c r="N16" s="88">
        <f>(N17*4.33)+W15</f>
        <v>304.03890000000001</v>
      </c>
      <c r="O16" s="162" t="s">
        <v>246</v>
      </c>
      <c r="P16" s="284">
        <f>(P17*4.33)+X15</f>
        <v>346.39350000000002</v>
      </c>
      <c r="Q16" s="162" t="s">
        <v>246</v>
      </c>
      <c r="R16" s="273" t="s">
        <v>272</v>
      </c>
      <c r="S16" s="273" t="s">
        <v>290</v>
      </c>
      <c r="T16" s="273" t="s">
        <v>273</v>
      </c>
      <c r="U16" s="273" t="s">
        <v>287</v>
      </c>
      <c r="V16" s="273" t="s">
        <v>274</v>
      </c>
      <c r="W16" s="273" t="s">
        <v>288</v>
      </c>
      <c r="X16" s="273" t="s">
        <v>289</v>
      </c>
    </row>
    <row r="17" spans="1:24" x14ac:dyDescent="0.2">
      <c r="A17" s="82" t="s">
        <v>233</v>
      </c>
      <c r="B17" s="242"/>
      <c r="C17" s="78"/>
      <c r="D17" s="88">
        <v>18.850000000000001</v>
      </c>
      <c r="E17" s="162" t="s">
        <v>246</v>
      </c>
      <c r="F17" s="88">
        <v>23.97</v>
      </c>
      <c r="G17" s="162" t="s">
        <v>246</v>
      </c>
      <c r="H17" s="88">
        <v>31.75</v>
      </c>
      <c r="I17" s="162" t="s">
        <v>246</v>
      </c>
      <c r="J17" s="88">
        <v>44.14</v>
      </c>
      <c r="K17" s="162" t="s">
        <v>246</v>
      </c>
      <c r="L17" s="88">
        <v>55.27</v>
      </c>
      <c r="M17" s="162" t="s">
        <v>246</v>
      </c>
      <c r="N17" s="88">
        <v>65.33</v>
      </c>
      <c r="O17" s="162" t="s">
        <v>246</v>
      </c>
      <c r="P17" s="284">
        <v>74.95</v>
      </c>
      <c r="Q17" s="162" t="s">
        <v>246</v>
      </c>
      <c r="R17" s="41"/>
      <c r="S17" s="41"/>
      <c r="T17" s="41"/>
      <c r="U17" s="41"/>
      <c r="V17" s="41"/>
      <c r="W17" s="41"/>
      <c r="X17" s="41"/>
    </row>
    <row r="18" spans="1:24" x14ac:dyDescent="0.2">
      <c r="A18" s="82" t="s">
        <v>54</v>
      </c>
      <c r="B18" s="242"/>
      <c r="C18" s="90"/>
      <c r="D18" s="104">
        <v>54.6</v>
      </c>
      <c r="E18" s="288"/>
      <c r="F18" s="104">
        <f>+D18</f>
        <v>54.6</v>
      </c>
      <c r="G18" s="288"/>
      <c r="H18" s="104">
        <f>+D18</f>
        <v>54.6</v>
      </c>
      <c r="I18" s="288"/>
      <c r="J18" s="104">
        <f>H18</f>
        <v>54.6</v>
      </c>
      <c r="K18" s="288"/>
      <c r="L18" s="104">
        <f>J18</f>
        <v>54.6</v>
      </c>
      <c r="M18" s="288"/>
      <c r="N18" s="104">
        <f>L18</f>
        <v>54.6</v>
      </c>
      <c r="O18" s="288"/>
      <c r="P18" s="104">
        <f>N18</f>
        <v>54.6</v>
      </c>
      <c r="Q18" s="288"/>
      <c r="R18" s="41"/>
      <c r="S18" s="41"/>
      <c r="T18" s="41"/>
      <c r="U18" s="41"/>
      <c r="V18" s="41"/>
      <c r="W18" s="41"/>
      <c r="X18" s="41"/>
    </row>
    <row r="19" spans="1:24" x14ac:dyDescent="0.2">
      <c r="A19" s="82" t="s">
        <v>51</v>
      </c>
      <c r="B19" s="242"/>
      <c r="C19" s="90"/>
      <c r="D19" s="81">
        <f>+D15</f>
        <v>32.67</v>
      </c>
      <c r="E19" s="162" t="s">
        <v>246</v>
      </c>
      <c r="F19" s="81">
        <f>+F15</f>
        <v>40.549999999999997</v>
      </c>
      <c r="G19" s="162" t="s">
        <v>246</v>
      </c>
      <c r="H19" s="81">
        <f>+H15</f>
        <v>49</v>
      </c>
      <c r="I19" s="162" t="s">
        <v>246</v>
      </c>
      <c r="J19" s="81">
        <f>+J15</f>
        <v>61.8</v>
      </c>
      <c r="K19" s="162" t="s">
        <v>246</v>
      </c>
      <c r="L19" s="81">
        <f>+L15</f>
        <v>76.17</v>
      </c>
      <c r="M19" s="162" t="s">
        <v>246</v>
      </c>
      <c r="N19" s="81">
        <f>+N15</f>
        <v>86.49</v>
      </c>
      <c r="O19" s="162" t="s">
        <v>246</v>
      </c>
      <c r="P19" s="81">
        <f>+P15</f>
        <v>96.81</v>
      </c>
      <c r="Q19" s="162" t="s">
        <v>246</v>
      </c>
      <c r="R19" s="41"/>
      <c r="S19" s="41"/>
      <c r="T19" s="41"/>
      <c r="U19" s="41"/>
      <c r="V19" s="41"/>
      <c r="W19" s="41"/>
      <c r="X19" s="41"/>
    </row>
    <row r="20" spans="1:24" x14ac:dyDescent="0.2">
      <c r="A20" s="82" t="s">
        <v>237</v>
      </c>
      <c r="B20" s="256"/>
      <c r="C20" s="103"/>
      <c r="D20" s="81">
        <v>20</v>
      </c>
      <c r="E20" s="162" t="s">
        <v>246</v>
      </c>
      <c r="F20" s="81">
        <v>26.06</v>
      </c>
      <c r="G20" s="162" t="s">
        <v>246</v>
      </c>
      <c r="H20" s="81">
        <v>33.28</v>
      </c>
      <c r="I20" s="162" t="s">
        <v>246</v>
      </c>
      <c r="J20" s="81">
        <v>45.12</v>
      </c>
      <c r="K20" s="162" t="s">
        <v>246</v>
      </c>
      <c r="L20" s="81">
        <v>56.66</v>
      </c>
      <c r="M20" s="162" t="s">
        <v>246</v>
      </c>
      <c r="N20" s="81">
        <v>67.28</v>
      </c>
      <c r="O20" s="162" t="s">
        <v>246</v>
      </c>
      <c r="P20" s="81">
        <v>75.97</v>
      </c>
      <c r="Q20" s="162" t="s">
        <v>246</v>
      </c>
      <c r="R20" s="41"/>
      <c r="S20" s="91"/>
      <c r="T20" s="91"/>
      <c r="U20" s="91"/>
      <c r="V20" s="91"/>
      <c r="W20" s="91"/>
      <c r="X20" s="91"/>
    </row>
    <row r="21" spans="1:24" x14ac:dyDescent="0.2">
      <c r="A21" s="84" t="s">
        <v>115</v>
      </c>
      <c r="B21" s="78"/>
      <c r="C21" s="90"/>
      <c r="D21" s="286"/>
      <c r="E21" s="286"/>
      <c r="F21" s="286"/>
      <c r="G21" s="286"/>
      <c r="H21" s="286"/>
      <c r="I21" s="286"/>
      <c r="J21" s="286"/>
      <c r="K21" s="286"/>
      <c r="L21" s="286"/>
      <c r="M21" s="286"/>
      <c r="N21" s="286"/>
      <c r="O21" s="286"/>
      <c r="P21" s="286"/>
      <c r="Q21" s="287"/>
      <c r="R21" s="41"/>
      <c r="S21" s="41"/>
      <c r="T21" s="41"/>
      <c r="U21" s="41"/>
      <c r="V21" s="41"/>
      <c r="W21" s="41"/>
      <c r="X21" s="41"/>
    </row>
    <row r="22" spans="1:24" x14ac:dyDescent="0.2">
      <c r="A22" s="82" t="s">
        <v>53</v>
      </c>
      <c r="B22" s="78"/>
      <c r="C22" s="90"/>
      <c r="D22" s="81">
        <v>60.66</v>
      </c>
      <c r="E22" s="162"/>
      <c r="F22" s="81">
        <f>+D22</f>
        <v>60.66</v>
      </c>
      <c r="G22" s="162"/>
      <c r="H22" s="81">
        <f>+D22</f>
        <v>60.66</v>
      </c>
      <c r="I22" s="162"/>
      <c r="J22" s="81">
        <f>+D22</f>
        <v>60.66</v>
      </c>
      <c r="K22" s="162"/>
      <c r="L22" s="81">
        <f>+D22</f>
        <v>60.66</v>
      </c>
      <c r="M22" s="162"/>
      <c r="N22" s="81">
        <f>+D22</f>
        <v>60.66</v>
      </c>
      <c r="O22" s="162"/>
      <c r="P22" s="81">
        <f>+D22</f>
        <v>60.66</v>
      </c>
      <c r="Q22" s="162"/>
      <c r="R22" s="41"/>
      <c r="S22" s="41"/>
      <c r="T22" s="41"/>
      <c r="U22" s="41"/>
      <c r="V22" s="41"/>
      <c r="W22" s="41"/>
      <c r="X22" s="41"/>
    </row>
    <row r="23" spans="1:24" x14ac:dyDescent="0.2">
      <c r="A23" s="82" t="s">
        <v>224</v>
      </c>
      <c r="B23" s="78"/>
      <c r="C23" s="90"/>
      <c r="D23" s="81">
        <v>30.12</v>
      </c>
      <c r="E23" s="162" t="s">
        <v>246</v>
      </c>
      <c r="F23" s="81">
        <v>38.89</v>
      </c>
      <c r="G23" s="162" t="s">
        <v>246</v>
      </c>
      <c r="H23" s="81">
        <v>43.53</v>
      </c>
      <c r="I23" s="162" t="s">
        <v>246</v>
      </c>
      <c r="J23" s="81">
        <v>55.25</v>
      </c>
      <c r="K23" s="162" t="s">
        <v>246</v>
      </c>
      <c r="L23" s="81">
        <v>68.63</v>
      </c>
      <c r="M23" s="162" t="s">
        <v>246</v>
      </c>
      <c r="N23" s="81">
        <v>81.650000000000006</v>
      </c>
      <c r="O23" s="162" t="s">
        <v>246</v>
      </c>
      <c r="P23" s="81">
        <v>90.71</v>
      </c>
      <c r="Q23" s="162" t="s">
        <v>246</v>
      </c>
      <c r="R23" s="41"/>
      <c r="S23" s="41"/>
      <c r="U23" s="41"/>
      <c r="V23" s="41"/>
      <c r="W23" s="41"/>
    </row>
    <row r="24" spans="1:24" x14ac:dyDescent="0.2">
      <c r="A24" s="82" t="s">
        <v>116</v>
      </c>
      <c r="B24" s="78"/>
      <c r="C24" s="90"/>
      <c r="D24" s="81">
        <v>2.4300000000000002</v>
      </c>
      <c r="E24" s="162"/>
      <c r="F24" s="81">
        <f>+D24</f>
        <v>2.4300000000000002</v>
      </c>
      <c r="G24" s="162"/>
      <c r="H24" s="81">
        <f>+F24</f>
        <v>2.4300000000000002</v>
      </c>
      <c r="I24" s="162"/>
      <c r="J24" s="81">
        <f>+H24</f>
        <v>2.4300000000000002</v>
      </c>
      <c r="K24" s="162"/>
      <c r="L24" s="81">
        <f>+J24</f>
        <v>2.4300000000000002</v>
      </c>
      <c r="M24" s="162"/>
      <c r="N24" s="81">
        <f>+L24</f>
        <v>2.4300000000000002</v>
      </c>
      <c r="O24" s="162"/>
      <c r="P24" s="81">
        <f>+N24</f>
        <v>2.4300000000000002</v>
      </c>
      <c r="Q24" s="162"/>
      <c r="R24" s="41"/>
      <c r="S24" s="41"/>
    </row>
    <row r="25" spans="1:24" x14ac:dyDescent="0.2">
      <c r="A25" s="82" t="s">
        <v>117</v>
      </c>
      <c r="B25" s="78"/>
      <c r="C25" s="90"/>
      <c r="D25" s="81">
        <v>47.32</v>
      </c>
      <c r="E25" s="162"/>
      <c r="F25" s="81">
        <f>+D25</f>
        <v>47.32</v>
      </c>
      <c r="G25" s="162"/>
      <c r="H25" s="81">
        <f>+D25</f>
        <v>47.32</v>
      </c>
      <c r="I25" s="162"/>
      <c r="J25" s="81">
        <v>49.74</v>
      </c>
      <c r="K25" s="162"/>
      <c r="L25" s="81">
        <f>+J25</f>
        <v>49.74</v>
      </c>
      <c r="M25" s="162"/>
      <c r="N25" s="81">
        <v>52.17</v>
      </c>
      <c r="O25" s="162"/>
      <c r="P25" s="81">
        <f>+N25</f>
        <v>52.17</v>
      </c>
      <c r="Q25" s="162"/>
      <c r="R25" s="41"/>
      <c r="S25" s="41"/>
    </row>
    <row r="26" spans="1:24" x14ac:dyDescent="0.2">
      <c r="A26" s="1"/>
      <c r="B26" s="245"/>
      <c r="C26" s="245"/>
      <c r="D26" s="245"/>
      <c r="E26" s="245"/>
      <c r="F26" s="245"/>
      <c r="G26" s="245"/>
      <c r="H26" s="245"/>
      <c r="I26" s="245"/>
      <c r="J26" s="245"/>
      <c r="K26" s="245"/>
      <c r="L26" s="245"/>
      <c r="M26" s="245"/>
      <c r="N26" s="245"/>
      <c r="O26" s="245"/>
      <c r="P26" s="245"/>
      <c r="Q26" s="296"/>
      <c r="R26" s="41"/>
      <c r="S26" s="41"/>
    </row>
    <row r="27" spans="1:24" x14ac:dyDescent="0.2">
      <c r="A27" s="28" t="s">
        <v>83</v>
      </c>
      <c r="B27" s="337" t="s">
        <v>227</v>
      </c>
      <c r="C27" s="335"/>
      <c r="D27" s="335"/>
      <c r="E27" s="335"/>
      <c r="F27" s="335"/>
      <c r="G27" s="335"/>
      <c r="H27" s="335"/>
      <c r="I27" s="335"/>
      <c r="J27" s="335"/>
      <c r="K27" s="335"/>
      <c r="L27" s="335"/>
      <c r="M27" s="335"/>
      <c r="N27" s="335"/>
      <c r="O27" s="335"/>
      <c r="P27" s="335"/>
      <c r="Q27" s="336"/>
      <c r="R27" s="41"/>
      <c r="S27" s="41"/>
    </row>
    <row r="28" spans="1:24" x14ac:dyDescent="0.2">
      <c r="A28" s="28"/>
      <c r="B28" s="335"/>
      <c r="C28" s="335"/>
      <c r="D28" s="335"/>
      <c r="E28" s="335"/>
      <c r="F28" s="335"/>
      <c r="G28" s="335"/>
      <c r="H28" s="335"/>
      <c r="I28" s="335"/>
      <c r="J28" s="335"/>
      <c r="K28" s="335"/>
      <c r="L28" s="335"/>
      <c r="M28" s="335"/>
      <c r="N28" s="335"/>
      <c r="O28" s="335"/>
      <c r="P28" s="335"/>
      <c r="Q28" s="336"/>
      <c r="R28" s="41"/>
      <c r="S28" s="41"/>
    </row>
    <row r="29" spans="1:24" x14ac:dyDescent="0.2">
      <c r="A29" s="28"/>
      <c r="B29" s="335"/>
      <c r="C29" s="335"/>
      <c r="D29" s="335"/>
      <c r="E29" s="335"/>
      <c r="F29" s="335"/>
      <c r="G29" s="335"/>
      <c r="H29" s="335"/>
      <c r="I29" s="335"/>
      <c r="J29" s="335"/>
      <c r="K29" s="335"/>
      <c r="L29" s="335"/>
      <c r="M29" s="335"/>
      <c r="N29" s="335"/>
      <c r="O29" s="335"/>
      <c r="P29" s="335"/>
      <c r="Q29" s="336"/>
      <c r="R29" s="41"/>
      <c r="S29" s="41"/>
    </row>
    <row r="30" spans="1:24" x14ac:dyDescent="0.2">
      <c r="A30" s="28"/>
      <c r="B30" s="335"/>
      <c r="C30" s="335"/>
      <c r="D30" s="335"/>
      <c r="E30" s="335"/>
      <c r="F30" s="335"/>
      <c r="G30" s="335"/>
      <c r="H30" s="335"/>
      <c r="I30" s="335"/>
      <c r="J30" s="335"/>
      <c r="K30" s="335"/>
      <c r="L30" s="335"/>
      <c r="M30" s="335"/>
      <c r="N30" s="335"/>
      <c r="O30" s="335"/>
      <c r="P30" s="335"/>
      <c r="Q30" s="336"/>
      <c r="R30" s="41"/>
      <c r="S30" s="41"/>
    </row>
    <row r="31" spans="1:24" x14ac:dyDescent="0.2">
      <c r="A31" s="252"/>
      <c r="B31" s="245"/>
      <c r="C31" s="245"/>
      <c r="D31" s="245"/>
      <c r="E31" s="245"/>
      <c r="F31" s="245"/>
      <c r="G31" s="245"/>
      <c r="H31" s="245"/>
      <c r="I31" s="245"/>
      <c r="J31" s="245"/>
      <c r="K31" s="245"/>
      <c r="L31" s="245"/>
      <c r="M31" s="245"/>
      <c r="N31" s="245"/>
      <c r="O31" s="245"/>
      <c r="P31" s="245"/>
      <c r="Q31" s="246"/>
      <c r="R31" s="41"/>
      <c r="S31" s="41"/>
    </row>
    <row r="32" spans="1:24" x14ac:dyDescent="0.2">
      <c r="A32" s="23" t="s">
        <v>84</v>
      </c>
      <c r="B32" s="337" t="s">
        <v>229</v>
      </c>
      <c r="C32" s="335"/>
      <c r="D32" s="335"/>
      <c r="E32" s="335"/>
      <c r="F32" s="335"/>
      <c r="G32" s="335"/>
      <c r="H32" s="335"/>
      <c r="I32" s="335"/>
      <c r="J32" s="335"/>
      <c r="K32" s="335"/>
      <c r="L32" s="335"/>
      <c r="M32" s="335"/>
      <c r="N32" s="335"/>
      <c r="O32" s="335"/>
      <c r="P32" s="335"/>
      <c r="Q32" s="336"/>
      <c r="R32" s="41"/>
      <c r="S32" s="41"/>
    </row>
    <row r="33" spans="1:19" x14ac:dyDescent="0.2">
      <c r="A33" s="28"/>
      <c r="B33" s="335"/>
      <c r="C33" s="335"/>
      <c r="D33" s="335"/>
      <c r="E33" s="335"/>
      <c r="F33" s="335"/>
      <c r="G33" s="335"/>
      <c r="H33" s="335"/>
      <c r="I33" s="335"/>
      <c r="J33" s="335"/>
      <c r="K33" s="335"/>
      <c r="L33" s="335"/>
      <c r="M33" s="335"/>
      <c r="N33" s="335"/>
      <c r="O33" s="335"/>
      <c r="P33" s="335"/>
      <c r="Q33" s="336"/>
      <c r="R33" s="41"/>
      <c r="S33" s="41"/>
    </row>
    <row r="34" spans="1:19" x14ac:dyDescent="0.2">
      <c r="A34" s="252"/>
      <c r="B34" s="245"/>
      <c r="C34" s="245"/>
      <c r="D34" s="245"/>
      <c r="E34" s="245"/>
      <c r="F34" s="245"/>
      <c r="G34" s="245"/>
      <c r="H34" s="245"/>
      <c r="I34" s="245"/>
      <c r="J34" s="245"/>
      <c r="K34" s="245"/>
      <c r="L34" s="245"/>
      <c r="M34" s="245"/>
      <c r="N34" s="245"/>
      <c r="O34" s="245"/>
      <c r="P34" s="245"/>
      <c r="Q34" s="246"/>
      <c r="R34" s="41"/>
      <c r="S34" s="41"/>
    </row>
    <row r="35" spans="1:19" x14ac:dyDescent="0.2">
      <c r="A35" s="28" t="s">
        <v>85</v>
      </c>
      <c r="B35" s="434" t="s">
        <v>52</v>
      </c>
      <c r="C35" s="435"/>
      <c r="D35" s="435"/>
      <c r="E35" s="435"/>
      <c r="F35" s="435"/>
      <c r="G35" s="435"/>
      <c r="H35" s="435"/>
      <c r="I35" s="435"/>
      <c r="J35" s="435"/>
      <c r="K35" s="435"/>
      <c r="L35" s="435"/>
      <c r="M35" s="435"/>
      <c r="N35" s="435"/>
      <c r="O35" s="435"/>
      <c r="P35" s="435"/>
      <c r="Q35" s="436"/>
      <c r="R35" s="41"/>
      <c r="S35" s="41"/>
    </row>
    <row r="36" spans="1:19" ht="12.75" customHeight="1" x14ac:dyDescent="0.2">
      <c r="A36" s="252"/>
      <c r="B36" s="435"/>
      <c r="C36" s="435"/>
      <c r="D36" s="435"/>
      <c r="E36" s="435"/>
      <c r="F36" s="435"/>
      <c r="G36" s="435"/>
      <c r="H36" s="435"/>
      <c r="I36" s="435"/>
      <c r="J36" s="435"/>
      <c r="K36" s="435"/>
      <c r="L36" s="435"/>
      <c r="M36" s="435"/>
      <c r="N36" s="435"/>
      <c r="O36" s="435"/>
      <c r="P36" s="435"/>
      <c r="Q36" s="436"/>
      <c r="R36" s="41"/>
      <c r="S36" s="41"/>
    </row>
    <row r="37" spans="1:19" x14ac:dyDescent="0.2">
      <c r="A37" s="252"/>
      <c r="B37" s="249"/>
      <c r="C37" s="249"/>
      <c r="D37" s="249"/>
      <c r="E37" s="249"/>
      <c r="F37" s="249"/>
      <c r="G37" s="249"/>
      <c r="H37" s="249"/>
      <c r="I37" s="249"/>
      <c r="J37" s="249"/>
      <c r="K37" s="249"/>
      <c r="L37" s="249"/>
      <c r="M37" s="249"/>
      <c r="N37" s="249"/>
      <c r="O37" s="249"/>
      <c r="P37" s="249"/>
      <c r="Q37" s="246"/>
      <c r="R37" s="41"/>
      <c r="S37" s="41"/>
    </row>
    <row r="38" spans="1:19" x14ac:dyDescent="0.2">
      <c r="A38" s="252" t="s">
        <v>32</v>
      </c>
      <c r="B38" s="21" t="s">
        <v>228</v>
      </c>
      <c r="C38" s="245"/>
      <c r="D38" s="245"/>
      <c r="E38" s="245"/>
      <c r="F38" s="245"/>
      <c r="G38" s="245"/>
      <c r="H38" s="245"/>
      <c r="I38" s="245"/>
      <c r="J38" s="245"/>
      <c r="K38" s="245"/>
      <c r="L38" s="245"/>
      <c r="M38" s="245"/>
      <c r="N38" s="245"/>
      <c r="O38" s="245"/>
      <c r="P38" s="245"/>
      <c r="Q38" s="246"/>
      <c r="R38" s="41"/>
      <c r="S38" s="41"/>
    </row>
    <row r="39" spans="1:19" x14ac:dyDescent="0.2">
      <c r="A39" s="252"/>
      <c r="B39" s="245"/>
      <c r="C39" s="245"/>
      <c r="D39" s="245"/>
      <c r="E39" s="245"/>
      <c r="F39" s="245"/>
      <c r="G39" s="245"/>
      <c r="H39" s="245"/>
      <c r="I39" s="245"/>
      <c r="J39" s="245"/>
      <c r="K39" s="245"/>
      <c r="L39" s="245"/>
      <c r="M39" s="245"/>
      <c r="N39" s="245"/>
      <c r="O39" s="245"/>
      <c r="P39" s="245"/>
      <c r="Q39" s="246"/>
      <c r="R39" s="41"/>
      <c r="S39" s="41"/>
    </row>
    <row r="40" spans="1:19" x14ac:dyDescent="0.2">
      <c r="A40" s="28" t="s">
        <v>33</v>
      </c>
      <c r="B40" s="21" t="s">
        <v>2</v>
      </c>
      <c r="C40" s="245"/>
      <c r="D40" s="245"/>
      <c r="E40" s="245"/>
      <c r="F40" s="245"/>
      <c r="G40" s="245"/>
      <c r="H40" s="245"/>
      <c r="I40" s="245"/>
      <c r="J40" s="245"/>
      <c r="K40" s="245"/>
      <c r="L40" s="245"/>
      <c r="M40" s="245"/>
      <c r="N40" s="245"/>
      <c r="O40" s="245"/>
      <c r="P40" s="245"/>
      <c r="Q40" s="246"/>
      <c r="R40" s="41"/>
      <c r="S40" s="41"/>
    </row>
    <row r="41" spans="1:19" x14ac:dyDescent="0.2">
      <c r="A41" s="252"/>
      <c r="B41" s="21"/>
      <c r="C41" s="245"/>
      <c r="D41" s="245"/>
      <c r="E41" s="245"/>
      <c r="F41" s="245"/>
      <c r="G41" s="245"/>
      <c r="H41" s="245"/>
      <c r="I41" s="245"/>
      <c r="J41" s="245"/>
      <c r="K41" s="245"/>
      <c r="L41" s="245"/>
      <c r="M41" s="245"/>
      <c r="N41" s="245"/>
      <c r="O41" s="245"/>
      <c r="P41" s="245"/>
      <c r="Q41" s="246"/>
      <c r="R41" s="41"/>
      <c r="S41" s="41"/>
    </row>
    <row r="42" spans="1:19" x14ac:dyDescent="0.2">
      <c r="A42" s="252"/>
      <c r="L42" s="245"/>
      <c r="M42" s="245"/>
      <c r="N42" s="245"/>
      <c r="O42" s="245"/>
      <c r="P42" s="245"/>
      <c r="Q42" s="246"/>
      <c r="R42" s="41"/>
      <c r="S42" s="41"/>
    </row>
    <row r="43" spans="1:19" x14ac:dyDescent="0.2">
      <c r="A43" s="252"/>
      <c r="L43" s="245"/>
      <c r="M43" s="245"/>
      <c r="N43" s="245"/>
      <c r="O43" s="245"/>
      <c r="P43" s="245"/>
      <c r="Q43" s="246"/>
      <c r="R43" s="41"/>
      <c r="S43" s="41"/>
    </row>
    <row r="44" spans="1:19" x14ac:dyDescent="0.2">
      <c r="A44" s="46" t="s">
        <v>119</v>
      </c>
      <c r="B44" s="245"/>
      <c r="C44" s="245"/>
      <c r="D44" s="245"/>
      <c r="E44" s="245"/>
      <c r="F44" s="245"/>
      <c r="G44" s="245"/>
      <c r="H44" s="245"/>
      <c r="I44" s="245"/>
      <c r="J44" s="245"/>
      <c r="K44" s="245"/>
      <c r="L44" s="245"/>
      <c r="M44" s="245"/>
      <c r="N44" s="245"/>
      <c r="O44" s="245"/>
      <c r="P44" s="245"/>
      <c r="Q44" s="246"/>
      <c r="R44" s="41"/>
      <c r="S44" s="41"/>
    </row>
    <row r="45" spans="1:19" x14ac:dyDescent="0.2">
      <c r="A45" s="28" t="s">
        <v>75</v>
      </c>
      <c r="B45" s="21"/>
      <c r="C45" s="245"/>
      <c r="D45" s="245"/>
      <c r="E45" s="245"/>
      <c r="F45" s="47">
        <v>7.28</v>
      </c>
      <c r="G45" s="47"/>
      <c r="H45" s="245" t="s">
        <v>50</v>
      </c>
      <c r="I45" s="245"/>
      <c r="J45" s="245"/>
      <c r="K45" s="245"/>
      <c r="L45" s="245"/>
      <c r="M45" s="245"/>
      <c r="N45" s="245"/>
      <c r="O45" s="245"/>
      <c r="P45" s="245"/>
      <c r="Q45" s="246"/>
      <c r="R45" s="41"/>
      <c r="S45" s="41"/>
    </row>
    <row r="46" spans="1:19" x14ac:dyDescent="0.2">
      <c r="A46" s="28" t="s">
        <v>76</v>
      </c>
      <c r="B46" s="21"/>
      <c r="C46" s="245"/>
      <c r="D46" s="245"/>
      <c r="E46" s="245"/>
      <c r="F46" s="47">
        <v>7.28</v>
      </c>
      <c r="G46" s="47"/>
      <c r="H46" s="245" t="s">
        <v>50</v>
      </c>
      <c r="I46" s="245"/>
      <c r="J46" s="245"/>
      <c r="K46" s="245"/>
      <c r="L46" s="245"/>
      <c r="M46" s="245"/>
      <c r="N46" s="245"/>
      <c r="O46" s="245"/>
      <c r="P46" s="245"/>
      <c r="Q46" s="246"/>
      <c r="R46" s="41"/>
      <c r="S46" s="41"/>
    </row>
    <row r="47" spans="1:19" x14ac:dyDescent="0.2">
      <c r="A47" s="252" t="s">
        <v>77</v>
      </c>
      <c r="B47" s="21"/>
      <c r="C47" s="245"/>
      <c r="D47" s="245"/>
      <c r="E47" s="245"/>
      <c r="F47" s="47">
        <v>2</v>
      </c>
      <c r="G47" s="47"/>
      <c r="H47" s="245" t="s">
        <v>78</v>
      </c>
      <c r="I47" s="245"/>
      <c r="J47" s="245"/>
      <c r="K47" s="245"/>
      <c r="L47" s="243"/>
      <c r="M47" s="243"/>
      <c r="N47" s="243"/>
      <c r="O47" s="243"/>
      <c r="P47" s="243"/>
      <c r="Q47" s="244"/>
    </row>
    <row r="48" spans="1:19" x14ac:dyDescent="0.2">
      <c r="A48" s="252"/>
      <c r="B48" s="21"/>
      <c r="C48" s="245"/>
      <c r="D48" s="245"/>
      <c r="E48" s="245"/>
      <c r="F48" s="47"/>
      <c r="G48" s="47"/>
      <c r="H48" s="245"/>
      <c r="I48" s="245"/>
      <c r="J48" s="245"/>
      <c r="K48" s="245"/>
      <c r="L48" s="243"/>
      <c r="M48" s="243"/>
      <c r="N48" s="243"/>
      <c r="O48" s="243"/>
      <c r="P48" s="243"/>
      <c r="Q48" s="244"/>
    </row>
    <row r="49" spans="1:17" x14ac:dyDescent="0.2">
      <c r="A49" s="1" t="s">
        <v>134</v>
      </c>
      <c r="B49" s="2" t="s">
        <v>182</v>
      </c>
      <c r="C49" s="2"/>
      <c r="D49" s="2"/>
      <c r="E49" s="2"/>
      <c r="F49" s="2"/>
      <c r="G49" s="2"/>
      <c r="H49" s="2"/>
      <c r="I49" s="2"/>
      <c r="J49" s="2"/>
      <c r="K49" s="2"/>
      <c r="L49" s="2"/>
      <c r="M49" s="2"/>
      <c r="N49" s="2"/>
      <c r="O49" s="2"/>
      <c r="P49" s="2"/>
      <c r="Q49" s="3"/>
    </row>
    <row r="50" spans="1:17" x14ac:dyDescent="0.2">
      <c r="A50" s="252"/>
      <c r="D50" s="261"/>
      <c r="E50" s="261"/>
      <c r="F50" s="261"/>
      <c r="G50" s="261"/>
      <c r="H50" s="243"/>
      <c r="I50" s="243"/>
      <c r="J50" s="243"/>
      <c r="K50" s="243"/>
      <c r="L50" s="243"/>
      <c r="M50" s="243"/>
      <c r="N50" s="243"/>
      <c r="O50" s="243"/>
      <c r="P50" s="243"/>
      <c r="Q50" s="244"/>
    </row>
    <row r="51" spans="1:17" x14ac:dyDescent="0.2">
      <c r="A51" s="13" t="s">
        <v>133</v>
      </c>
      <c r="B51" s="327">
        <f>'Check Sheet p2'!B50:C50</f>
        <v>43769</v>
      </c>
      <c r="C51" s="327"/>
      <c r="D51" s="240"/>
      <c r="E51" s="240"/>
      <c r="F51" s="240"/>
      <c r="G51" s="240"/>
      <c r="H51" s="11"/>
      <c r="I51" s="243"/>
      <c r="J51" s="243" t="str">
        <f>'Check Sheet p2'!G50</f>
        <v>Effective Date: January 1, 2020</v>
      </c>
      <c r="K51" s="243"/>
      <c r="L51" s="243"/>
      <c r="M51" s="243"/>
      <c r="N51" s="11"/>
      <c r="O51" s="11"/>
      <c r="P51" s="11"/>
      <c r="Q51" s="12"/>
    </row>
    <row r="52" spans="1:17" x14ac:dyDescent="0.2">
      <c r="A52" s="313" t="s">
        <v>131</v>
      </c>
      <c r="B52" s="314"/>
      <c r="C52" s="314"/>
      <c r="D52" s="314"/>
      <c r="E52" s="314"/>
      <c r="F52" s="314"/>
      <c r="G52" s="314"/>
      <c r="H52" s="314"/>
      <c r="I52" s="314"/>
      <c r="J52" s="314"/>
      <c r="K52" s="314"/>
      <c r="L52" s="314"/>
      <c r="M52" s="314"/>
      <c r="N52" s="314"/>
      <c r="O52" s="314"/>
      <c r="P52" s="314"/>
      <c r="Q52" s="315"/>
    </row>
    <row r="53" spans="1:17" x14ac:dyDescent="0.2">
      <c r="A53" s="252"/>
      <c r="B53" s="243"/>
      <c r="C53" s="243"/>
      <c r="D53" s="243"/>
      <c r="E53" s="243"/>
      <c r="F53" s="243"/>
      <c r="G53" s="243"/>
      <c r="H53" s="243"/>
      <c r="I53" s="243"/>
      <c r="J53" s="243"/>
      <c r="K53" s="243"/>
      <c r="L53" s="243"/>
      <c r="M53" s="243"/>
      <c r="N53" s="243"/>
      <c r="O53" s="243"/>
      <c r="P53" s="243"/>
      <c r="Q53" s="244"/>
    </row>
    <row r="54" spans="1:17" x14ac:dyDescent="0.2">
      <c r="A54" s="252" t="s">
        <v>79</v>
      </c>
      <c r="B54" s="243"/>
      <c r="C54" s="243"/>
      <c r="D54" s="243"/>
      <c r="E54" s="243"/>
      <c r="F54" s="243"/>
      <c r="G54" s="243"/>
      <c r="H54" s="243"/>
      <c r="I54" s="243"/>
      <c r="J54" s="243"/>
      <c r="K54" s="243"/>
      <c r="L54" s="243"/>
      <c r="M54" s="243"/>
      <c r="N54" s="243"/>
      <c r="O54" s="243"/>
      <c r="P54" s="243"/>
      <c r="Q54" s="244"/>
    </row>
    <row r="55" spans="1:17" x14ac:dyDescent="0.2">
      <c r="A55" s="13"/>
      <c r="B55" s="11"/>
      <c r="C55" s="11"/>
      <c r="D55" s="11"/>
      <c r="E55" s="11"/>
      <c r="F55" s="11"/>
      <c r="G55" s="11"/>
      <c r="H55" s="11"/>
      <c r="I55" s="11"/>
      <c r="J55" s="11"/>
      <c r="K55" s="11"/>
      <c r="L55" s="11"/>
      <c r="M55" s="11"/>
      <c r="N55" s="11"/>
      <c r="O55" s="11"/>
      <c r="P55" s="11"/>
      <c r="Q55" s="12"/>
    </row>
  </sheetData>
  <mergeCells count="12">
    <mergeCell ref="A52:Q52"/>
    <mergeCell ref="L2:N2"/>
    <mergeCell ref="A8:Q8"/>
    <mergeCell ref="A9:Q9"/>
    <mergeCell ref="D14:Q14"/>
    <mergeCell ref="B7:N7"/>
    <mergeCell ref="B35:Q36"/>
    <mergeCell ref="C11:G11"/>
    <mergeCell ref="B27:Q30"/>
    <mergeCell ref="B32:Q33"/>
    <mergeCell ref="B51:C51"/>
    <mergeCell ref="D12:Q12"/>
  </mergeCells>
  <phoneticPr fontId="0" type="noConversion"/>
  <printOptions horizontalCentered="1" verticalCentered="1"/>
  <pageMargins left="0.5" right="0.25" top="0.25" bottom="0.25" header="0.5" footer="0.5"/>
  <pageSetup scale="7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2019-11-01T07:00:00+00:00</OpenedDate>
    <SignificantOrder xmlns="dc463f71-b30c-4ab2-9473-d307f9d35888">false</SignificantOrder>
    <Date1 xmlns="dc463f71-b30c-4ab2-9473-d307f9d35888">2019-10-31T07:00:00+00:00</Date1>
    <IsDocumentOrder xmlns="dc463f71-b30c-4ab2-9473-d307f9d35888">false</IsDocumentOrder>
    <IsHighlyConfidential xmlns="dc463f71-b30c-4ab2-9473-d307f9d35888">false</IsHighlyConfidential>
    <CaseCompanyNames xmlns="dc463f71-b30c-4ab2-9473-d307f9d35888">WASTE CONTROL, INC.</CaseCompanyNames>
    <Nickname xmlns="http://schemas.microsoft.com/sharepoint/v3" xsi:nil="true"/>
    <DocketNumber xmlns="dc463f71-b30c-4ab2-9473-d307f9d35888">190903</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E463504810FD84088EEDE6D225DB8BD" ma:contentTypeVersion="56" ma:contentTypeDescription="" ma:contentTypeScope="" ma:versionID="0b399766906401dc52fe6dac8e25fe5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E52C27-A18A-4A55-83C4-0A2C251C6D51}">
  <ds:schemaRefs>
    <ds:schemaRef ds:uri="http://schemas.microsoft.com/office/2006/metadata/properties"/>
    <ds:schemaRef ds:uri="http://schemas.microsoft.com/office/infopath/2007/PartnerControls"/>
    <ds:schemaRef ds:uri="6a7bd91e-004b-490a-8704-e368d63d59a0"/>
  </ds:schemaRefs>
</ds:datastoreItem>
</file>

<file path=customXml/itemProps2.xml><?xml version="1.0" encoding="utf-8"?>
<ds:datastoreItem xmlns:ds="http://schemas.openxmlformats.org/officeDocument/2006/customXml" ds:itemID="{0EB510C9-2B4A-47F8-A338-704C4472F7D3}">
  <ds:schemaRefs>
    <ds:schemaRef ds:uri="http://schemas.microsoft.com/sharepoint/v3/contenttype/forms"/>
  </ds:schemaRefs>
</ds:datastoreItem>
</file>

<file path=customXml/itemProps3.xml><?xml version="1.0" encoding="utf-8"?>
<ds:datastoreItem xmlns:ds="http://schemas.openxmlformats.org/officeDocument/2006/customXml" ds:itemID="{689F3BFE-A39D-42F3-8641-40C69E95DE2C}"/>
</file>

<file path=customXml/itemProps4.xml><?xml version="1.0" encoding="utf-8"?>
<ds:datastoreItem xmlns:ds="http://schemas.openxmlformats.org/officeDocument/2006/customXml" ds:itemID="{3909F780-01C7-4EBC-B23A-DA14FD438A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Check Sheet p2</vt:lpstr>
      <vt:lpstr>Item 55,60 p18</vt:lpstr>
      <vt:lpstr>Item 100, page 23</vt:lpstr>
      <vt:lpstr>Item 100, page 24</vt:lpstr>
      <vt:lpstr>Item 105 p1 p27</vt:lpstr>
      <vt:lpstr>Item 120,130,150 p31</vt:lpstr>
      <vt:lpstr>Item 207 p35</vt:lpstr>
      <vt:lpstr>Item 230 p37</vt:lpstr>
      <vt:lpstr>Item 240 p38</vt:lpstr>
      <vt:lpstr>Item 240 p39</vt:lpstr>
      <vt:lpstr>Item 245 p40</vt:lpstr>
      <vt:lpstr>Item 250 p41</vt:lpstr>
      <vt:lpstr>Item 255 p42</vt:lpstr>
      <vt:lpstr>'Item 100, page 24'!Print_Area</vt:lpstr>
      <vt:lpstr>'Item 240 p38'!Print_Area</vt:lpstr>
      <vt:lpstr>'Item 245 p40'!Print_Area</vt:lpstr>
      <vt:lpstr>'Item 250 p41'!Print_Area</vt:lpstr>
      <vt:lpstr>'Item 255 p42'!Print_Area</vt:lpstr>
    </vt:vector>
  </TitlesOfParts>
  <Company>WUTC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Cathie Anderson</dc:creator>
  <cp:lastModifiedBy>Randy Poole</cp:lastModifiedBy>
  <cp:lastPrinted>2016-02-09T19:08:26Z</cp:lastPrinted>
  <dcterms:created xsi:type="dcterms:W3CDTF">2002-02-08T00:35:58Z</dcterms:created>
  <dcterms:modified xsi:type="dcterms:W3CDTF">2019-10-31T16:52:20Z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VERS">
    <vt:lpwstr>1.0</vt:lpwstr>
  </property>
  <property fmtid="{D5CDD505-2E9C-101B-9397-08002B2CF9AE}" pid="3" name="PPC_Template_Client_Name">
    <vt:lpwstr>Waste Control, Inc.</vt:lpwstr>
  </property>
  <property fmtid="{D5CDD505-2E9C-101B-9397-08002B2CF9AE}" pid="4" name="PPC_Template_Engagement_Date">
    <vt:lpwstr>12/31/2015</vt:lpwstr>
  </property>
  <property fmtid="{D5CDD505-2E9C-101B-9397-08002B2CF9AE}" pid="5" name="ContentTypeId">
    <vt:lpwstr>0x0101006E56B4D1795A2E4DB2F0B01679ED314A00AE463504810FD84088EEDE6D225DB8BD</vt:lpwstr>
  </property>
  <property fmtid="{D5CDD505-2E9C-101B-9397-08002B2CF9AE}" pid="6" name="_docset_NoMedatataSyncRequired">
    <vt:lpwstr>False</vt:lpwstr>
  </property>
  <property fmtid="{D5CDD505-2E9C-101B-9397-08002B2CF9AE}" pid="7" name="IsEFSEC">
    <vt:bool>false</vt:bool>
  </property>
</Properties>
</file>