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May 2018\7\UT-180032\"/>
    </mc:Choice>
  </mc:AlternateContent>
  <bookViews>
    <workbookView xWindow="0" yWindow="0" windowWidth="19200" windowHeight="11790"/>
  </bookViews>
  <sheets>
    <sheet name="P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D10" i="2" l="1"/>
  <c r="C16" i="2"/>
  <c r="C14" i="2"/>
  <c r="D18" i="2"/>
  <c r="C8" i="2"/>
  <c r="C6" i="2"/>
  <c r="D20" i="2" l="1"/>
  <c r="D30" i="2" s="1"/>
  <c r="D34" i="2" s="1"/>
  <c r="C10" i="2"/>
  <c r="E35" i="2"/>
  <c r="E34" i="2"/>
  <c r="D35" i="2" l="1"/>
  <c r="F34" i="2"/>
  <c r="D24" i="2"/>
  <c r="F35" i="2"/>
  <c r="D23" i="2"/>
  <c r="E18" i="2"/>
  <c r="F10" i="2"/>
  <c r="E10" i="2"/>
  <c r="D25" i="2" l="1"/>
  <c r="E20" i="2"/>
  <c r="C18" i="2"/>
  <c r="C20" i="2" s="1"/>
  <c r="F18" i="2"/>
  <c r="F20" i="2" s="1"/>
  <c r="E23" i="2" l="1"/>
  <c r="E24" i="2"/>
  <c r="F23" i="2"/>
  <c r="F24" i="2"/>
  <c r="F30" i="2"/>
  <c r="E25" i="2" l="1"/>
  <c r="C23" i="2"/>
  <c r="F25" i="2"/>
  <c r="C24" i="2"/>
  <c r="F36" i="2"/>
  <c r="F40" i="2" s="1"/>
  <c r="D36" i="2"/>
  <c r="D40" i="2" s="1"/>
  <c r="C25" i="2" l="1"/>
</calcChain>
</file>

<file path=xl/sharedStrings.xml><?xml version="1.0" encoding="utf-8"?>
<sst xmlns="http://schemas.openxmlformats.org/spreadsheetml/2006/main" count="33" uniqueCount="29">
  <si>
    <t>Regulated</t>
  </si>
  <si>
    <t>Non-op</t>
  </si>
  <si>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</si>
  <si>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</si>
  <si>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</si>
  <si>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</si>
  <si>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</si>
  <si>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</si>
  <si>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</si>
  <si>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</si>
  <si>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</si>
  <si>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</si>
  <si>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</si>
  <si>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</si>
  <si>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</si>
  <si>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</si>
  <si>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</si>
  <si>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Less - Plant Accumulated Depreciation</t>
  </si>
  <si>
    <t xml:space="preserve">Plant/Investment GL Balance </t>
  </si>
  <si>
    <t>Plant/Investment Tax Basis</t>
  </si>
  <si>
    <t>Proposed 10 year amortization: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</si>
  <si>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</si>
  <si>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</si>
  <si>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</si>
  <si>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</si>
  <si>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</si>
  <si>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</si>
  <si>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Federal Def. Taxes at 34% without federal tax reform rate change</t>
  </si>
  <si>
    <t>Toledo Telephone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</si>
</sst>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165" fontId="24" fillId="0" borderId="11" xfId="2" applyNumberFormat="1" applyFon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40"/>
  <sheetViews>
    <sheetView tabSelected="1" topLeftCell="A10" zoomScale="75" zoomScaleNormal="75" workbookViewId="0">
      <selection activeCell="J40" sqref="J40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7" ht="15.75">
      <c r="A1">
        <v>1</v>
      </c>
      <c r="B1" s="1" t="s">
        <v>28</v>
      </c>
      <c r="C1" s="2"/>
      <c r="D1" s="3"/>
      <c r="E1" s="34"/>
      <c r="F1" s="59" t="s">
        <v>26</v>
      </c>
    </row>
    <row r="2" spans="1:7" ht="15.75">
      <c r="A2">
        <v>2</v>
      </c>
      <c r="B2" s="1" t="s">
        <v>16</v>
      </c>
      <c r="C2" s="57"/>
      <c r="D2" s="57"/>
    </row>
    <row r="3" spans="1:7" ht="15.75">
      <c r="A3">
        <v>3</v>
      </c>
      <c r="B3" s="4">
        <v>43100</v>
      </c>
      <c r="C3" s="57"/>
      <c r="D3" s="57"/>
    </row>
    <row r="4" spans="1:7" ht="15.75">
      <c r="A4">
        <v>4</v>
      </c>
      <c r="B4" s="5"/>
      <c r="C4" s="6"/>
      <c r="D4" s="7"/>
      <c r="E4" s="7"/>
      <c r="F4" s="7"/>
    </row>
    <row r="5" spans="1:7" ht="15.75">
      <c r="A5">
        <v>5</v>
      </c>
      <c r="B5" s="8" t="s">
        <v>5</v>
      </c>
      <c r="C5" s="9"/>
      <c r="D5" s="35" t="s">
        <v>0</v>
      </c>
      <c r="E5" s="10" t="s">
        <v>1</v>
      </c>
      <c r="F5" s="10" t="s">
        <v>2</v>
      </c>
    </row>
    <row r="6" spans="1:7" ht="15">
      <c r="A6">
        <v>6</v>
      </c>
      <c r="B6" s="11" t="s">
        <v>18</v>
      </c>
      <c r="C6" s="12">
        <f>SUM(D6:F6)</f>
        <v>37034559</v>
      </c>
      <c r="D6" s="36">
        <v>35647784</v>
      </c>
      <c r="E6" s="12"/>
      <c r="F6" s="12">
        <v>1386775</v>
      </c>
    </row>
    <row r="7" spans="1:7" ht="15">
      <c r="A7">
        <v>7</v>
      </c>
      <c r="B7" s="14"/>
      <c r="C7" s="15"/>
      <c r="D7" s="37"/>
      <c r="E7" s="15"/>
      <c r="F7" s="15"/>
    </row>
    <row r="8" spans="1:7" ht="15">
      <c r="A8">
        <v>8</v>
      </c>
      <c r="B8" s="16" t="s">
        <v>17</v>
      </c>
      <c r="C8" s="12">
        <f>SUM(D8:F8)</f>
        <v>-20312387</v>
      </c>
      <c r="D8" s="36">
        <v>-19010797</v>
      </c>
      <c r="E8" s="13"/>
      <c r="F8" s="13">
        <v>-1301590</v>
      </c>
    </row>
    <row r="9" spans="1:7" s="57" customFormat="1" ht="15">
      <c r="A9">
        <v>9</v>
      </c>
      <c r="B9" s="17"/>
      <c r="C9" s="56"/>
      <c r="D9" s="36"/>
      <c r="E9" s="18"/>
      <c r="F9" s="18"/>
    </row>
    <row r="10" spans="1:7" ht="16.5" thickBot="1">
      <c r="A10">
        <v>10</v>
      </c>
      <c r="B10" s="19" t="s">
        <v>5</v>
      </c>
      <c r="C10" s="20">
        <f>C6+C8</f>
        <v>16722172</v>
      </c>
      <c r="D10" s="38">
        <f>SUM(D6:D9)</f>
        <v>16636987</v>
      </c>
      <c r="E10" s="20">
        <f>SUM(E6:E8)</f>
        <v>0</v>
      </c>
      <c r="F10" s="20">
        <f>SUM(F6:F8)</f>
        <v>85185</v>
      </c>
    </row>
    <row r="11" spans="1:7" ht="15.75" thickTop="1">
      <c r="A11">
        <v>11</v>
      </c>
      <c r="B11" s="6"/>
      <c r="C11" s="21"/>
      <c r="D11" s="39"/>
      <c r="E11" s="21"/>
      <c r="F11" s="21"/>
    </row>
    <row r="12" spans="1:7" ht="15">
      <c r="A12">
        <v>12</v>
      </c>
      <c r="B12" s="6"/>
      <c r="C12" s="21"/>
      <c r="D12" s="39"/>
      <c r="E12" s="21"/>
      <c r="F12" s="21"/>
    </row>
    <row r="13" spans="1:7" ht="15.75">
      <c r="A13">
        <v>13</v>
      </c>
      <c r="B13" s="22" t="s">
        <v>3</v>
      </c>
      <c r="C13" s="10"/>
      <c r="D13" s="35"/>
      <c r="E13" s="10"/>
      <c r="F13" s="10"/>
    </row>
    <row r="14" spans="1:7" ht="15">
      <c r="A14">
        <v>14</v>
      </c>
      <c r="B14" s="23" t="s">
        <v>19</v>
      </c>
      <c r="C14" s="24">
        <f>SUM(D14:F14)</f>
        <v>37092265</v>
      </c>
      <c r="D14" s="40">
        <v>35705388</v>
      </c>
      <c r="E14" s="24"/>
      <c r="F14" s="24">
        <v>1386877</v>
      </c>
    </row>
    <row r="15" spans="1:7" ht="15">
      <c r="A15">
        <v>15</v>
      </c>
      <c r="B15" s="25"/>
      <c r="C15" s="26"/>
      <c r="D15" s="40"/>
      <c r="E15" s="25"/>
      <c r="F15" s="25"/>
    </row>
    <row r="16" spans="1:7" ht="15">
      <c r="A16">
        <v>16</v>
      </c>
      <c r="B16" s="23" t="s">
        <v>24</v>
      </c>
      <c r="C16" s="24">
        <f>SUM(D16:F16)</f>
        <v>-28417049</v>
      </c>
      <c r="D16" s="40">
        <v>-27178749</v>
      </c>
      <c r="E16" s="24"/>
      <c r="F16" s="24">
        <v>-1238300</v>
      </c>
      <c r="G16" s="57"/>
    </row>
    <row r="17" spans="1:7" ht="15">
      <c r="A17">
        <v>17</v>
      </c>
      <c r="B17" s="25"/>
      <c r="C17" s="26"/>
      <c r="D17" s="40"/>
      <c r="E17" s="26"/>
      <c r="F17" s="26"/>
    </row>
    <row r="18" spans="1:7" ht="16.5" thickBot="1">
      <c r="A18">
        <v>18</v>
      </c>
      <c r="B18" s="27" t="s">
        <v>4</v>
      </c>
      <c r="C18" s="28">
        <f>SUM(C14:C17)</f>
        <v>8675216</v>
      </c>
      <c r="D18" s="38">
        <f>SUM(D14:D17)</f>
        <v>8526639</v>
      </c>
      <c r="E18" s="20">
        <f>SUM(E14:E17)</f>
        <v>0</v>
      </c>
      <c r="F18" s="20">
        <f>SUM(F14:F17)</f>
        <v>148577</v>
      </c>
    </row>
    <row r="19" spans="1:7" ht="15.75" thickTop="1">
      <c r="A19">
        <v>19</v>
      </c>
      <c r="B19" s="29"/>
      <c r="C19" s="21"/>
      <c r="D19" s="39"/>
      <c r="E19" s="21"/>
      <c r="F19" s="21"/>
    </row>
    <row r="20" spans="1:7" ht="15">
      <c r="A20">
        <v>20</v>
      </c>
      <c r="B20" s="45" t="s">
        <v>22</v>
      </c>
      <c r="C20" s="30">
        <f>C18-C10</f>
        <v>-8046956</v>
      </c>
      <c r="D20" s="42">
        <f>D18-D10</f>
        <v>-8110348</v>
      </c>
      <c r="E20" s="30">
        <f>E18-E10</f>
        <v>0</v>
      </c>
      <c r="F20" s="30">
        <f>F18-F10</f>
        <v>63392</v>
      </c>
    </row>
    <row r="21" spans="1:7">
      <c r="A21">
        <v>21</v>
      </c>
      <c r="C21" s="31"/>
      <c r="D21" s="41"/>
      <c r="E21" s="31"/>
      <c r="F21" s="31"/>
    </row>
    <row r="22" spans="1:7">
      <c r="A22">
        <v>22</v>
      </c>
      <c r="B22" s="53" t="s">
        <v>23</v>
      </c>
      <c r="C22" s="31"/>
      <c r="D22" s="41"/>
      <c r="E22" s="31"/>
      <c r="F22" s="31"/>
    </row>
    <row r="23" spans="1:7">
      <c r="A23">
        <v>23</v>
      </c>
      <c r="B23" s="32">
        <v>0.21</v>
      </c>
      <c r="C23" s="31">
        <f>SUM(D23:F23)</f>
        <v>-1689860.7599999998</v>
      </c>
      <c r="D23" s="41">
        <f>D20*$B$23</f>
        <v>-1703173.0799999998</v>
      </c>
      <c r="E23" s="31">
        <f>E20*$B$23</f>
        <v>0</v>
      </c>
      <c r="F23" s="31">
        <f>F20*$B$23</f>
        <v>13312.32</v>
      </c>
      <c r="G23" s="31"/>
    </row>
    <row r="24" spans="1:7">
      <c r="A24">
        <v>24</v>
      </c>
      <c r="B24" s="32">
        <v>0.34</v>
      </c>
      <c r="C24" s="54">
        <f>SUM(D24:F24)</f>
        <v>-2735965.0400000005</v>
      </c>
      <c r="D24" s="55">
        <f>D20*$B$24</f>
        <v>-2757518.3200000003</v>
      </c>
      <c r="E24" s="54">
        <f>E20*$B$24</f>
        <v>0</v>
      </c>
      <c r="F24" s="54">
        <f>F20*$B$24</f>
        <v>21553.280000000002</v>
      </c>
    </row>
    <row r="25" spans="1:7">
      <c r="A25">
        <v>25</v>
      </c>
      <c r="B25" s="58" t="s">
        <v>25</v>
      </c>
      <c r="C25" s="31">
        <f>C24-C23</f>
        <v>-1046104.2800000007</v>
      </c>
      <c r="D25" s="41">
        <f>D24-D23</f>
        <v>-1054345.2400000005</v>
      </c>
      <c r="E25" s="33">
        <f>E24-E23</f>
        <v>0</v>
      </c>
      <c r="F25" s="31">
        <f>F24-F23</f>
        <v>8240.9600000000028</v>
      </c>
    </row>
    <row r="26" spans="1:7">
      <c r="A26">
        <v>26</v>
      </c>
      <c r="B26" s="32"/>
      <c r="C26" s="31"/>
      <c r="D26" s="41"/>
      <c r="E26" s="33"/>
      <c r="F26" s="31"/>
    </row>
    <row r="27" spans="1:7">
      <c r="A27">
        <v>27</v>
      </c>
      <c r="B27" s="32"/>
      <c r="C27" s="31"/>
      <c r="D27" s="41"/>
      <c r="E27" s="33"/>
      <c r="F27" s="31"/>
    </row>
    <row r="28" spans="1:7">
      <c r="A28">
        <v>28</v>
      </c>
      <c r="B28" s="32"/>
      <c r="C28" s="31"/>
      <c r="D28" s="41"/>
      <c r="E28" s="33"/>
      <c r="F28" s="31"/>
    </row>
    <row r="29" spans="1:7" ht="15.75">
      <c r="A29">
        <v>29</v>
      </c>
      <c r="C29" s="31"/>
      <c r="D29" s="46" t="s">
        <v>11</v>
      </c>
      <c r="E29" s="46" t="s">
        <v>8</v>
      </c>
      <c r="F29" s="46" t="s">
        <v>7</v>
      </c>
    </row>
    <row r="30" spans="1:7" ht="15">
      <c r="A30">
        <v>30</v>
      </c>
      <c r="B30" s="51" t="s">
        <v>21</v>
      </c>
      <c r="C30" s="31"/>
      <c r="D30" s="43">
        <f>D20</f>
        <v>-8110348</v>
      </c>
      <c r="E30" s="50">
        <v>0.70920000000000005</v>
      </c>
      <c r="F30" s="43">
        <f>ROUND(D30*E30,0)</f>
        <v>-5751859</v>
      </c>
    </row>
    <row r="31" spans="1:7">
      <c r="A31">
        <v>31</v>
      </c>
      <c r="C31" s="31"/>
      <c r="D31" s="41"/>
      <c r="E31" s="31"/>
      <c r="F31" s="31"/>
    </row>
    <row r="32" spans="1:7">
      <c r="A32">
        <v>32</v>
      </c>
      <c r="C32" s="31"/>
      <c r="D32" s="41"/>
      <c r="E32" s="31"/>
      <c r="F32" s="31"/>
    </row>
    <row r="33" spans="1:7" ht="15.75">
      <c r="A33">
        <v>33</v>
      </c>
      <c r="B33" s="34" t="s">
        <v>13</v>
      </c>
      <c r="C33" s="31"/>
      <c r="D33" s="46" t="s">
        <v>11</v>
      </c>
      <c r="E33" s="46" t="s">
        <v>8</v>
      </c>
      <c r="F33" s="46" t="s">
        <v>7</v>
      </c>
    </row>
    <row r="34" spans="1:7" ht="15">
      <c r="A34">
        <v>34</v>
      </c>
      <c r="B34" s="2" t="s">
        <v>27</v>
      </c>
      <c r="D34" s="43">
        <f>D30*0.34</f>
        <v>-2757518.3200000003</v>
      </c>
      <c r="E34" s="50">
        <f>E30</f>
        <v>0.70920000000000005</v>
      </c>
      <c r="F34" s="43">
        <f>ROUND(D34*E34,0)</f>
        <v>-1955632</v>
      </c>
    </row>
    <row r="35" spans="1:7" ht="16.5" thickBot="1">
      <c r="A35">
        <v>35</v>
      </c>
      <c r="B35" s="2" t="s">
        <v>14</v>
      </c>
      <c r="D35" s="43">
        <f>D30*0.21</f>
        <v>-1703173.0799999998</v>
      </c>
      <c r="E35" s="50">
        <f>E30</f>
        <v>0.70920000000000005</v>
      </c>
      <c r="F35" s="43">
        <f>ROUND(D35*E35,0)</f>
        <v>-1207890</v>
      </c>
      <c r="G35" s="49" t="s">
        <v>10</v>
      </c>
    </row>
    <row r="36" spans="1:7" ht="16.5" thickBot="1">
      <c r="A36">
        <v>36</v>
      </c>
      <c r="B36" s="48" t="s">
        <v>6</v>
      </c>
      <c r="D36" s="44">
        <f>D35-D34</f>
        <v>1054345.2400000005</v>
      </c>
      <c r="E36" s="47"/>
      <c r="F36" s="44">
        <f>F35-F34</f>
        <v>747742</v>
      </c>
      <c r="G36" s="49" t="s">
        <v>9</v>
      </c>
    </row>
    <row r="37" spans="1:7">
      <c r="A37">
        <v>37</v>
      </c>
    </row>
    <row r="38" spans="1:7" ht="15.75">
      <c r="A38">
        <v>38</v>
      </c>
      <c r="B38" s="48" t="s">
        <v>12</v>
      </c>
    </row>
    <row r="39" spans="1:7">
      <c r="A39">
        <v>39</v>
      </c>
    </row>
    <row r="40" spans="1:7" ht="15.75">
      <c r="A40">
        <v>40</v>
      </c>
      <c r="B40" s="34" t="s">
        <v>20</v>
      </c>
      <c r="D40" s="52">
        <f>ROUND(D36/10,0)</f>
        <v>105435</v>
      </c>
      <c r="F40" s="52">
        <f>ROUND(F36/10,0)</f>
        <v>74774</v>
      </c>
      <c r="G40" s="49" t="s">
        <v>15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2018-05-07T07:00:00+00:00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Toledo Telephone Co., Inc., The</CaseCompanyNames>
    <Nickname xmlns="http://schemas.microsoft.com/sharepoint/v3" xsi:nil="true"/>
    <DocketNumber xmlns="dc463f71-b30c-4ab2-9473-d307f9d35888">180032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320D9A1FAB8CE4798876203851342F5" ma:contentTypeVersion="68" ma:contentTypeDescription="" ma:contentTypeScope="" ma:versionID="5a22bb80ebea7e4117ca890f5918382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6C2A7-90A8-4777-A33F-F6ED27B24ECA}"/>
</file>

<file path=customXml/itemProps2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D31F0C-3B5B-43FA-8D45-D2159FD545B1}">
  <ds:schemaRefs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5642C0B-A733-4215-88FF-8B4664567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PTC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Huey, Lorilyn (UTC)</cp:lastModifiedBy>
  <cp:lastPrinted>2018-04-25T17:55:25Z</cp:lastPrinted>
  <dcterms:created xsi:type="dcterms:W3CDTF">2018-02-08T17:38:07Z</dcterms:created>
  <dcterms:modified xsi:type="dcterms:W3CDTF">2018-05-07T23:17:01Z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0x0101006E56B4D1795A2E4DB2F0B01679ED314A00D320D9A1FAB8CE4798876203851342F5</vt:lpwstr>
  </property>
  <property fmtid="{D5CDD505-2E9C-101B-9397-08002B2CF9AE}" pid="3" name="_docset_NoMedatataSyncRequired">
    <vt:lpwstr>False</vt:lpwstr>
  </property>
  <property fmtid="{D5CDD505-2E9C-101B-9397-08002B2CF9AE}" pid="4" name="Version">
    <vt:i4>20</vt:i4>
  </property>
  <property fmtid="{D5CDD505-2E9C-101B-9397-08002B2CF9AE}" pid="5" name="IsEFSEC">
    <vt:bool>false</vt:bool>
  </property>
</Properties>
</file>